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c68ebca75fcc76/Documents/Data_Analytics_Bootcamp/Class_Challenges/Module_1_Challenge_Files/Starter_Code/"/>
    </mc:Choice>
  </mc:AlternateContent>
  <xr:revisionPtr revIDLastSave="1" documentId="8_{3D17E835-8139-4F69-A027-C5F0EBBB4D12}" xr6:coauthVersionLast="47" xr6:coauthVersionMax="47" xr10:uidLastSave="{C92CFF3D-48D8-441F-9DD2-3EF6DBF534B1}"/>
  <bookViews>
    <workbookView xWindow="-120" yWindow="-120" windowWidth="29040" windowHeight="15720" tabRatio="872" activeTab="3" xr2:uid="{00000000-000D-0000-FFFF-FFFF00000000}"/>
  </bookViews>
  <sheets>
    <sheet name="Crowdfunding Data" sheetId="1" r:id="rId1"/>
    <sheet name="Parent Category Pivot" sheetId="2" r:id="rId2"/>
    <sheet name="Sub-Category Pivot" sheetId="3" r:id="rId3"/>
    <sheet name="Created Date Pivot" sheetId="4" r:id="rId4"/>
    <sheet name="Outcomes Based on Goal" sheetId="5" r:id="rId5"/>
    <sheet name="Campaign Backers Statistics" sheetId="6" r:id="rId6"/>
    <sheet name="Additional - Backers Analysis" sheetId="7" r:id="rId7"/>
    <sheet name="Additional - % Funded Analysis" sheetId="8" r:id="rId8"/>
  </sheets>
  <definedNames>
    <definedName name="_xlnm._FilterDatabase" localSheetId="5" hidden="1">'Campaign Backers Statistics'!$H$1:$I$567</definedName>
    <definedName name="_xlnm._FilterDatabase" localSheetId="0" hidden="1">'Crowdfunding Data'!$A$1:$T$1001</definedName>
    <definedName name="_xlchart.v1.0" hidden="1">'Campaign Backers Statistics'!$H$2:$H$365</definedName>
    <definedName name="_xlchart.v1.1" hidden="1">'Campaign Backers Statistics'!$I$1</definedName>
    <definedName name="_xlchart.v1.2" hidden="1">'Campaign Backers Statistics'!$I$2:$I$365</definedName>
    <definedName name="_xlchart.v1.3" hidden="1">'Campaign Backers Statistics'!$A$2:$A$566</definedName>
    <definedName name="_xlchart.v1.4" hidden="1">'Campaign Backers Statistics'!$B$1</definedName>
    <definedName name="_xlchart.v1.5" hidden="1">'Campaign Backers Statistics'!$B$2:$B$566</definedName>
  </definedNames>
  <calcPr calcId="191029" concurrentCalc="0"/>
  <pivotCaches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4" l="1"/>
  <c r="H37" i="4"/>
  <c r="H36" i="4"/>
  <c r="H35" i="4"/>
  <c r="H34" i="4"/>
  <c r="H33" i="4"/>
  <c r="H32" i="4"/>
  <c r="H31" i="4"/>
  <c r="H30" i="4"/>
  <c r="J29" i="3"/>
  <c r="I29" i="3"/>
  <c r="H29" i="3"/>
  <c r="G29" i="3"/>
  <c r="J28" i="3"/>
  <c r="I28" i="3"/>
  <c r="H28" i="3"/>
  <c r="G28" i="3"/>
  <c r="J27" i="3"/>
  <c r="I27" i="3"/>
  <c r="H27" i="3"/>
  <c r="G27" i="3"/>
  <c r="J26" i="3"/>
  <c r="I26" i="3"/>
  <c r="H26" i="3"/>
  <c r="G26" i="3"/>
  <c r="J25" i="3"/>
  <c r="I25" i="3"/>
  <c r="H25" i="3"/>
  <c r="G25" i="3"/>
  <c r="J24" i="3"/>
  <c r="I24" i="3"/>
  <c r="H24" i="3"/>
  <c r="G24" i="3"/>
  <c r="J23" i="3"/>
  <c r="I23" i="3"/>
  <c r="H23" i="3"/>
  <c r="G23" i="3"/>
  <c r="J22" i="3"/>
  <c r="I22" i="3"/>
  <c r="H22" i="3"/>
  <c r="G22" i="3"/>
  <c r="J21" i="3"/>
  <c r="I21" i="3"/>
  <c r="H21" i="3"/>
  <c r="G21" i="3"/>
  <c r="J20" i="3"/>
  <c r="I20" i="3"/>
  <c r="H20" i="3"/>
  <c r="G20" i="3"/>
  <c r="J19" i="3"/>
  <c r="I19" i="3"/>
  <c r="H19" i="3"/>
  <c r="G19" i="3"/>
  <c r="J18" i="3"/>
  <c r="I18" i="3"/>
  <c r="H18" i="3"/>
  <c r="G18" i="3"/>
  <c r="J17" i="3"/>
  <c r="I17" i="3"/>
  <c r="H17" i="3"/>
  <c r="G17" i="3"/>
  <c r="J16" i="3"/>
  <c r="I16" i="3"/>
  <c r="H16" i="3"/>
  <c r="G16" i="3"/>
  <c r="J15" i="3"/>
  <c r="I15" i="3"/>
  <c r="H15" i="3"/>
  <c r="G15" i="3"/>
  <c r="J14" i="3"/>
  <c r="I14" i="3"/>
  <c r="H14" i="3"/>
  <c r="G14" i="3"/>
  <c r="J13" i="3"/>
  <c r="I13" i="3"/>
  <c r="H13" i="3"/>
  <c r="G13" i="3"/>
  <c r="J12" i="3"/>
  <c r="I12" i="3"/>
  <c r="H12" i="3"/>
  <c r="G12" i="3"/>
  <c r="J11" i="3"/>
  <c r="I11" i="3"/>
  <c r="H11" i="3"/>
  <c r="G11" i="3"/>
  <c r="J10" i="3"/>
  <c r="I10" i="3"/>
  <c r="H10" i="3"/>
  <c r="G10" i="3"/>
  <c r="J9" i="3"/>
  <c r="I9" i="3"/>
  <c r="H9" i="3"/>
  <c r="G9" i="3"/>
  <c r="J8" i="3"/>
  <c r="I8" i="3"/>
  <c r="H8" i="3"/>
  <c r="G8" i="3"/>
  <c r="J7" i="3"/>
  <c r="I7" i="3"/>
  <c r="H7" i="3"/>
  <c r="G7" i="3"/>
  <c r="J6" i="3"/>
  <c r="I6" i="3"/>
  <c r="H6" i="3"/>
  <c r="G6" i="3"/>
  <c r="W8" i="7"/>
  <c r="W7" i="7"/>
  <c r="W6" i="7"/>
  <c r="W5" i="7"/>
  <c r="W4" i="7"/>
  <c r="Q28" i="7"/>
  <c r="P28" i="7"/>
  <c r="O28" i="7"/>
  <c r="N28" i="7"/>
  <c r="L28" i="7"/>
  <c r="K28" i="7"/>
  <c r="J28" i="7"/>
  <c r="I28" i="7"/>
  <c r="Q27" i="7"/>
  <c r="P27" i="7"/>
  <c r="O27" i="7"/>
  <c r="N27" i="7"/>
  <c r="L27" i="7"/>
  <c r="K27" i="7"/>
  <c r="J27" i="7"/>
  <c r="I27" i="7"/>
  <c r="Q26" i="7"/>
  <c r="P26" i="7"/>
  <c r="O26" i="7"/>
  <c r="N26" i="7"/>
  <c r="L26" i="7"/>
  <c r="K26" i="7"/>
  <c r="J26" i="7"/>
  <c r="I26" i="7"/>
  <c r="Q25" i="7"/>
  <c r="P25" i="7"/>
  <c r="O25" i="7"/>
  <c r="N25" i="7"/>
  <c r="L25" i="7"/>
  <c r="K25" i="7"/>
  <c r="J25" i="7"/>
  <c r="I25" i="7"/>
  <c r="Q24" i="7"/>
  <c r="P24" i="7"/>
  <c r="O24" i="7"/>
  <c r="N24" i="7"/>
  <c r="L24" i="7"/>
  <c r="K24" i="7"/>
  <c r="J24" i="7"/>
  <c r="I24" i="7"/>
  <c r="Q23" i="7"/>
  <c r="P23" i="7"/>
  <c r="O23" i="7"/>
  <c r="N23" i="7"/>
  <c r="L23" i="7"/>
  <c r="K23" i="7"/>
  <c r="J23" i="7"/>
  <c r="I23" i="7"/>
  <c r="Q22" i="7"/>
  <c r="P22" i="7"/>
  <c r="O22" i="7"/>
  <c r="N22" i="7"/>
  <c r="L22" i="7"/>
  <c r="K22" i="7"/>
  <c r="J22" i="7"/>
  <c r="I22" i="7"/>
  <c r="Q21" i="7"/>
  <c r="P21" i="7"/>
  <c r="O21" i="7"/>
  <c r="N21" i="7"/>
  <c r="L21" i="7"/>
  <c r="K21" i="7"/>
  <c r="J21" i="7"/>
  <c r="I21" i="7"/>
  <c r="Q20" i="7"/>
  <c r="P20" i="7"/>
  <c r="O20" i="7"/>
  <c r="N20" i="7"/>
  <c r="L20" i="7"/>
  <c r="K20" i="7"/>
  <c r="J20" i="7"/>
  <c r="I20" i="7"/>
  <c r="Q19" i="7"/>
  <c r="P19" i="7"/>
  <c r="O19" i="7"/>
  <c r="N19" i="7"/>
  <c r="L19" i="7"/>
  <c r="K19" i="7"/>
  <c r="J19" i="7"/>
  <c r="I19" i="7"/>
  <c r="Q18" i="7"/>
  <c r="P18" i="7"/>
  <c r="O18" i="7"/>
  <c r="N18" i="7"/>
  <c r="L18" i="7"/>
  <c r="K18" i="7"/>
  <c r="J18" i="7"/>
  <c r="I18" i="7"/>
  <c r="Q17" i="7"/>
  <c r="P17" i="7"/>
  <c r="O17" i="7"/>
  <c r="N17" i="7"/>
  <c r="L17" i="7"/>
  <c r="K17" i="7"/>
  <c r="J17" i="7"/>
  <c r="I17" i="7"/>
  <c r="Q16" i="7"/>
  <c r="P16" i="7"/>
  <c r="O16" i="7"/>
  <c r="N16" i="7"/>
  <c r="L16" i="7"/>
  <c r="K16" i="7"/>
  <c r="J16" i="7"/>
  <c r="I16" i="7"/>
  <c r="Q15" i="7"/>
  <c r="P15" i="7"/>
  <c r="O15" i="7"/>
  <c r="N15" i="7"/>
  <c r="L15" i="7"/>
  <c r="K15" i="7"/>
  <c r="J15" i="7"/>
  <c r="I15" i="7"/>
  <c r="Q14" i="7"/>
  <c r="P14" i="7"/>
  <c r="O14" i="7"/>
  <c r="N14" i="7"/>
  <c r="L14" i="7"/>
  <c r="K14" i="7"/>
  <c r="J14" i="7"/>
  <c r="I14" i="7"/>
  <c r="Q13" i="7"/>
  <c r="P13" i="7"/>
  <c r="O13" i="7"/>
  <c r="N13" i="7"/>
  <c r="L13" i="7"/>
  <c r="K13" i="7"/>
  <c r="J13" i="7"/>
  <c r="I13" i="7"/>
  <c r="Q12" i="7"/>
  <c r="P12" i="7"/>
  <c r="O12" i="7"/>
  <c r="N12" i="7"/>
  <c r="L12" i="7"/>
  <c r="K12" i="7"/>
  <c r="J12" i="7"/>
  <c r="I12" i="7"/>
  <c r="Q11" i="7"/>
  <c r="P11" i="7"/>
  <c r="O11" i="7"/>
  <c r="N11" i="7"/>
  <c r="L11" i="7"/>
  <c r="K11" i="7"/>
  <c r="J11" i="7"/>
  <c r="I11" i="7"/>
  <c r="Q10" i="7"/>
  <c r="P10" i="7"/>
  <c r="O10" i="7"/>
  <c r="N10" i="7"/>
  <c r="L10" i="7"/>
  <c r="K10" i="7"/>
  <c r="J10" i="7"/>
  <c r="I10" i="7"/>
  <c r="Q9" i="7"/>
  <c r="P9" i="7"/>
  <c r="O9" i="7"/>
  <c r="N9" i="7"/>
  <c r="L9" i="7"/>
  <c r="K9" i="7"/>
  <c r="J9" i="7"/>
  <c r="I9" i="7"/>
  <c r="Q8" i="7"/>
  <c r="P8" i="7"/>
  <c r="O8" i="7"/>
  <c r="N8" i="7"/>
  <c r="L8" i="7"/>
  <c r="K8" i="7"/>
  <c r="J8" i="7"/>
  <c r="I8" i="7"/>
  <c r="Q7" i="7"/>
  <c r="P7" i="7"/>
  <c r="O7" i="7"/>
  <c r="N7" i="7"/>
  <c r="L7" i="7"/>
  <c r="K7" i="7"/>
  <c r="J7" i="7"/>
  <c r="I7" i="7"/>
  <c r="Q6" i="7"/>
  <c r="P6" i="7"/>
  <c r="O6" i="7"/>
  <c r="N6" i="7"/>
  <c r="L6" i="7"/>
  <c r="K6" i="7"/>
  <c r="J6" i="7"/>
  <c r="I6" i="7"/>
  <c r="Q5" i="7"/>
  <c r="P5" i="7"/>
  <c r="O5" i="7"/>
  <c r="N5" i="7"/>
  <c r="L5" i="7"/>
  <c r="K5" i="7"/>
  <c r="J5" i="7"/>
  <c r="I5" i="7"/>
  <c r="L7" i="6"/>
  <c r="E7" i="6"/>
  <c r="L6" i="6"/>
  <c r="E6" i="6"/>
  <c r="L5" i="6"/>
  <c r="E5" i="6"/>
  <c r="L4" i="6"/>
  <c r="E4" i="6"/>
  <c r="L3" i="6"/>
  <c r="E3" i="6"/>
  <c r="L2" i="6"/>
  <c r="E2" i="6"/>
  <c r="F15" i="5"/>
  <c r="D15" i="5"/>
  <c r="E15" i="5"/>
  <c r="G15" i="5"/>
  <c r="J15" i="5"/>
  <c r="I15" i="5"/>
  <c r="H15" i="5"/>
  <c r="F14" i="5"/>
  <c r="D14" i="5"/>
  <c r="E14" i="5"/>
  <c r="G14" i="5"/>
  <c r="J14" i="5"/>
  <c r="I14" i="5"/>
  <c r="H14" i="5"/>
  <c r="A14" i="5"/>
  <c r="F13" i="5"/>
  <c r="D13" i="5"/>
  <c r="E13" i="5"/>
  <c r="G13" i="5"/>
  <c r="J13" i="5"/>
  <c r="I13" i="5"/>
  <c r="H13" i="5"/>
  <c r="C13" i="5"/>
  <c r="B13" i="5"/>
  <c r="A13" i="5"/>
  <c r="F12" i="5"/>
  <c r="D12" i="5"/>
  <c r="E12" i="5"/>
  <c r="G12" i="5"/>
  <c r="J12" i="5"/>
  <c r="I12" i="5"/>
  <c r="H12" i="5"/>
  <c r="C12" i="5"/>
  <c r="B12" i="5"/>
  <c r="A12" i="5"/>
  <c r="F11" i="5"/>
  <c r="D11" i="5"/>
  <c r="E11" i="5"/>
  <c r="G11" i="5"/>
  <c r="J11" i="5"/>
  <c r="I11" i="5"/>
  <c r="H11" i="5"/>
  <c r="C11" i="5"/>
  <c r="B11" i="5"/>
  <c r="A11" i="5"/>
  <c r="F10" i="5"/>
  <c r="D10" i="5"/>
  <c r="E10" i="5"/>
  <c r="G10" i="5"/>
  <c r="J10" i="5"/>
  <c r="I10" i="5"/>
  <c r="H10" i="5"/>
  <c r="C10" i="5"/>
  <c r="B10" i="5"/>
  <c r="A10" i="5"/>
  <c r="F9" i="5"/>
  <c r="D9" i="5"/>
  <c r="E9" i="5"/>
  <c r="G9" i="5"/>
  <c r="J9" i="5"/>
  <c r="I9" i="5"/>
  <c r="H9" i="5"/>
  <c r="C9" i="5"/>
  <c r="B9" i="5"/>
  <c r="A9" i="5"/>
  <c r="F8" i="5"/>
  <c r="D8" i="5"/>
  <c r="E8" i="5"/>
  <c r="G8" i="5"/>
  <c r="J8" i="5"/>
  <c r="I8" i="5"/>
  <c r="H8" i="5"/>
  <c r="C8" i="5"/>
  <c r="B8" i="5"/>
  <c r="A8" i="5"/>
  <c r="F7" i="5"/>
  <c r="D7" i="5"/>
  <c r="E7" i="5"/>
  <c r="G7" i="5"/>
  <c r="J7" i="5"/>
  <c r="I7" i="5"/>
  <c r="H7" i="5"/>
  <c r="C7" i="5"/>
  <c r="B7" i="5"/>
  <c r="A7" i="5"/>
  <c r="F6" i="5"/>
  <c r="D6" i="5"/>
  <c r="E6" i="5"/>
  <c r="G6" i="5"/>
  <c r="J6" i="5"/>
  <c r="I6" i="5"/>
  <c r="H6" i="5"/>
  <c r="C6" i="5"/>
  <c r="B6" i="5"/>
  <c r="A6" i="5"/>
  <c r="F5" i="5"/>
  <c r="D5" i="5"/>
  <c r="E5" i="5"/>
  <c r="G5" i="5"/>
  <c r="J5" i="5"/>
  <c r="I5" i="5"/>
  <c r="H5" i="5"/>
  <c r="C5" i="5"/>
  <c r="F4" i="5"/>
  <c r="D4" i="5"/>
  <c r="E4" i="5"/>
  <c r="G4" i="5"/>
  <c r="J4" i="5"/>
  <c r="I4" i="5"/>
  <c r="H4" i="5"/>
  <c r="C4" i="5"/>
  <c r="F3" i="5"/>
  <c r="D3" i="5"/>
  <c r="E3" i="5"/>
  <c r="G3" i="5"/>
  <c r="J3" i="5"/>
  <c r="I3" i="5"/>
  <c r="H3" i="5"/>
  <c r="G13" i="2"/>
  <c r="G12" i="2"/>
  <c r="G11" i="2"/>
  <c r="G10" i="2"/>
  <c r="G9" i="2"/>
  <c r="G8" i="2"/>
  <c r="G7" i="2"/>
  <c r="G6" i="2"/>
  <c r="G5" i="2"/>
  <c r="T1001" i="1"/>
  <c r="S1001" i="1"/>
  <c r="O1001" i="1"/>
  <c r="N1001" i="1"/>
  <c r="I1001" i="1"/>
  <c r="F1001" i="1"/>
  <c r="T1000" i="1"/>
  <c r="S1000" i="1"/>
  <c r="O1000" i="1"/>
  <c r="N1000" i="1"/>
  <c r="I1000" i="1"/>
  <c r="F1000" i="1"/>
  <c r="T999" i="1"/>
  <c r="S999" i="1"/>
  <c r="O999" i="1"/>
  <c r="N999" i="1"/>
  <c r="I999" i="1"/>
  <c r="F999" i="1"/>
  <c r="T998" i="1"/>
  <c r="S998" i="1"/>
  <c r="O998" i="1"/>
  <c r="N998" i="1"/>
  <c r="I998" i="1"/>
  <c r="F998" i="1"/>
  <c r="T997" i="1"/>
  <c r="S997" i="1"/>
  <c r="O997" i="1"/>
  <c r="N997" i="1"/>
  <c r="I997" i="1"/>
  <c r="F997" i="1"/>
  <c r="T996" i="1"/>
  <c r="S996" i="1"/>
  <c r="O996" i="1"/>
  <c r="N996" i="1"/>
  <c r="I996" i="1"/>
  <c r="F996" i="1"/>
  <c r="T995" i="1"/>
  <c r="S995" i="1"/>
  <c r="O995" i="1"/>
  <c r="N995" i="1"/>
  <c r="I995" i="1"/>
  <c r="F995" i="1"/>
  <c r="T994" i="1"/>
  <c r="S994" i="1"/>
  <c r="O994" i="1"/>
  <c r="N994" i="1"/>
  <c r="I994" i="1"/>
  <c r="F994" i="1"/>
  <c r="T993" i="1"/>
  <c r="S993" i="1"/>
  <c r="O993" i="1"/>
  <c r="N993" i="1"/>
  <c r="I993" i="1"/>
  <c r="F993" i="1"/>
  <c r="T992" i="1"/>
  <c r="S992" i="1"/>
  <c r="O992" i="1"/>
  <c r="N992" i="1"/>
  <c r="I992" i="1"/>
  <c r="F992" i="1"/>
  <c r="T991" i="1"/>
  <c r="S991" i="1"/>
  <c r="O991" i="1"/>
  <c r="N991" i="1"/>
  <c r="I991" i="1"/>
  <c r="F991" i="1"/>
  <c r="T990" i="1"/>
  <c r="S990" i="1"/>
  <c r="O990" i="1"/>
  <c r="N990" i="1"/>
  <c r="I990" i="1"/>
  <c r="F990" i="1"/>
  <c r="T989" i="1"/>
  <c r="S989" i="1"/>
  <c r="O989" i="1"/>
  <c r="N989" i="1"/>
  <c r="I989" i="1"/>
  <c r="F989" i="1"/>
  <c r="T988" i="1"/>
  <c r="S988" i="1"/>
  <c r="O988" i="1"/>
  <c r="N988" i="1"/>
  <c r="I988" i="1"/>
  <c r="F988" i="1"/>
  <c r="T987" i="1"/>
  <c r="S987" i="1"/>
  <c r="O987" i="1"/>
  <c r="N987" i="1"/>
  <c r="I987" i="1"/>
  <c r="F987" i="1"/>
  <c r="T986" i="1"/>
  <c r="S986" i="1"/>
  <c r="O986" i="1"/>
  <c r="N986" i="1"/>
  <c r="I986" i="1"/>
  <c r="F986" i="1"/>
  <c r="T985" i="1"/>
  <c r="S985" i="1"/>
  <c r="O985" i="1"/>
  <c r="N985" i="1"/>
  <c r="I985" i="1"/>
  <c r="F985" i="1"/>
  <c r="T984" i="1"/>
  <c r="S984" i="1"/>
  <c r="O984" i="1"/>
  <c r="N984" i="1"/>
  <c r="I984" i="1"/>
  <c r="F984" i="1"/>
  <c r="T983" i="1"/>
  <c r="S983" i="1"/>
  <c r="O983" i="1"/>
  <c r="N983" i="1"/>
  <c r="I983" i="1"/>
  <c r="F983" i="1"/>
  <c r="T982" i="1"/>
  <c r="S982" i="1"/>
  <c r="O982" i="1"/>
  <c r="N982" i="1"/>
  <c r="I982" i="1"/>
  <c r="F982" i="1"/>
  <c r="T981" i="1"/>
  <c r="S981" i="1"/>
  <c r="O981" i="1"/>
  <c r="N981" i="1"/>
  <c r="I981" i="1"/>
  <c r="F981" i="1"/>
  <c r="T980" i="1"/>
  <c r="S980" i="1"/>
  <c r="O980" i="1"/>
  <c r="N980" i="1"/>
  <c r="I980" i="1"/>
  <c r="F980" i="1"/>
  <c r="T979" i="1"/>
  <c r="S979" i="1"/>
  <c r="O979" i="1"/>
  <c r="N979" i="1"/>
  <c r="I979" i="1"/>
  <c r="F979" i="1"/>
  <c r="T978" i="1"/>
  <c r="S978" i="1"/>
  <c r="O978" i="1"/>
  <c r="N978" i="1"/>
  <c r="I978" i="1"/>
  <c r="F978" i="1"/>
  <c r="T977" i="1"/>
  <c r="S977" i="1"/>
  <c r="O977" i="1"/>
  <c r="N977" i="1"/>
  <c r="I977" i="1"/>
  <c r="F977" i="1"/>
  <c r="T976" i="1"/>
  <c r="S976" i="1"/>
  <c r="O976" i="1"/>
  <c r="N976" i="1"/>
  <c r="I976" i="1"/>
  <c r="F976" i="1"/>
  <c r="T975" i="1"/>
  <c r="S975" i="1"/>
  <c r="O975" i="1"/>
  <c r="N975" i="1"/>
  <c r="I975" i="1"/>
  <c r="F975" i="1"/>
  <c r="T974" i="1"/>
  <c r="S974" i="1"/>
  <c r="O974" i="1"/>
  <c r="N974" i="1"/>
  <c r="I974" i="1"/>
  <c r="F974" i="1"/>
  <c r="T973" i="1"/>
  <c r="S973" i="1"/>
  <c r="O973" i="1"/>
  <c r="N973" i="1"/>
  <c r="I973" i="1"/>
  <c r="F973" i="1"/>
  <c r="T972" i="1"/>
  <c r="S972" i="1"/>
  <c r="O972" i="1"/>
  <c r="N972" i="1"/>
  <c r="I972" i="1"/>
  <c r="F972" i="1"/>
  <c r="T971" i="1"/>
  <c r="S971" i="1"/>
  <c r="O971" i="1"/>
  <c r="N971" i="1"/>
  <c r="I971" i="1"/>
  <c r="F971" i="1"/>
  <c r="T970" i="1"/>
  <c r="S970" i="1"/>
  <c r="O970" i="1"/>
  <c r="N970" i="1"/>
  <c r="I970" i="1"/>
  <c r="F970" i="1"/>
  <c r="T969" i="1"/>
  <c r="S969" i="1"/>
  <c r="O969" i="1"/>
  <c r="N969" i="1"/>
  <c r="I969" i="1"/>
  <c r="F969" i="1"/>
  <c r="T968" i="1"/>
  <c r="S968" i="1"/>
  <c r="O968" i="1"/>
  <c r="N968" i="1"/>
  <c r="I968" i="1"/>
  <c r="F968" i="1"/>
  <c r="T967" i="1"/>
  <c r="S967" i="1"/>
  <c r="O967" i="1"/>
  <c r="N967" i="1"/>
  <c r="I967" i="1"/>
  <c r="F967" i="1"/>
  <c r="T966" i="1"/>
  <c r="S966" i="1"/>
  <c r="O966" i="1"/>
  <c r="N966" i="1"/>
  <c r="I966" i="1"/>
  <c r="F966" i="1"/>
  <c r="T965" i="1"/>
  <c r="S965" i="1"/>
  <c r="O965" i="1"/>
  <c r="N965" i="1"/>
  <c r="I965" i="1"/>
  <c r="F965" i="1"/>
  <c r="T964" i="1"/>
  <c r="S964" i="1"/>
  <c r="O964" i="1"/>
  <c r="N964" i="1"/>
  <c r="I964" i="1"/>
  <c r="F964" i="1"/>
  <c r="T963" i="1"/>
  <c r="S963" i="1"/>
  <c r="O963" i="1"/>
  <c r="N963" i="1"/>
  <c r="I963" i="1"/>
  <c r="F963" i="1"/>
  <c r="T962" i="1"/>
  <c r="S962" i="1"/>
  <c r="O962" i="1"/>
  <c r="N962" i="1"/>
  <c r="I962" i="1"/>
  <c r="F962" i="1"/>
  <c r="T961" i="1"/>
  <c r="S961" i="1"/>
  <c r="O961" i="1"/>
  <c r="N961" i="1"/>
  <c r="I961" i="1"/>
  <c r="F961" i="1"/>
  <c r="T960" i="1"/>
  <c r="S960" i="1"/>
  <c r="O960" i="1"/>
  <c r="N960" i="1"/>
  <c r="I960" i="1"/>
  <c r="F960" i="1"/>
  <c r="T959" i="1"/>
  <c r="S959" i="1"/>
  <c r="O959" i="1"/>
  <c r="N959" i="1"/>
  <c r="I959" i="1"/>
  <c r="F959" i="1"/>
  <c r="T958" i="1"/>
  <c r="S958" i="1"/>
  <c r="O958" i="1"/>
  <c r="N958" i="1"/>
  <c r="I958" i="1"/>
  <c r="F958" i="1"/>
  <c r="T957" i="1"/>
  <c r="S957" i="1"/>
  <c r="O957" i="1"/>
  <c r="N957" i="1"/>
  <c r="I957" i="1"/>
  <c r="F957" i="1"/>
  <c r="T956" i="1"/>
  <c r="S956" i="1"/>
  <c r="O956" i="1"/>
  <c r="N956" i="1"/>
  <c r="I956" i="1"/>
  <c r="F956" i="1"/>
  <c r="T955" i="1"/>
  <c r="S955" i="1"/>
  <c r="O955" i="1"/>
  <c r="N955" i="1"/>
  <c r="I955" i="1"/>
  <c r="F955" i="1"/>
  <c r="T954" i="1"/>
  <c r="S954" i="1"/>
  <c r="O954" i="1"/>
  <c r="N954" i="1"/>
  <c r="I954" i="1"/>
  <c r="F954" i="1"/>
  <c r="T953" i="1"/>
  <c r="S953" i="1"/>
  <c r="O953" i="1"/>
  <c r="N953" i="1"/>
  <c r="I953" i="1"/>
  <c r="F953" i="1"/>
  <c r="T952" i="1"/>
  <c r="S952" i="1"/>
  <c r="O952" i="1"/>
  <c r="N952" i="1"/>
  <c r="I952" i="1"/>
  <c r="F952" i="1"/>
  <c r="T951" i="1"/>
  <c r="S951" i="1"/>
  <c r="O951" i="1"/>
  <c r="N951" i="1"/>
  <c r="I951" i="1"/>
  <c r="F951" i="1"/>
  <c r="T950" i="1"/>
  <c r="S950" i="1"/>
  <c r="O950" i="1"/>
  <c r="N950" i="1"/>
  <c r="I950" i="1"/>
  <c r="F950" i="1"/>
  <c r="T949" i="1"/>
  <c r="S949" i="1"/>
  <c r="O949" i="1"/>
  <c r="N949" i="1"/>
  <c r="I949" i="1"/>
  <c r="F949" i="1"/>
  <c r="T948" i="1"/>
  <c r="S948" i="1"/>
  <c r="O948" i="1"/>
  <c r="N948" i="1"/>
  <c r="I948" i="1"/>
  <c r="F948" i="1"/>
  <c r="T947" i="1"/>
  <c r="S947" i="1"/>
  <c r="O947" i="1"/>
  <c r="N947" i="1"/>
  <c r="I947" i="1"/>
  <c r="F947" i="1"/>
  <c r="T946" i="1"/>
  <c r="S946" i="1"/>
  <c r="O946" i="1"/>
  <c r="N946" i="1"/>
  <c r="I946" i="1"/>
  <c r="F946" i="1"/>
  <c r="T945" i="1"/>
  <c r="S945" i="1"/>
  <c r="O945" i="1"/>
  <c r="N945" i="1"/>
  <c r="I945" i="1"/>
  <c r="F945" i="1"/>
  <c r="T944" i="1"/>
  <c r="S944" i="1"/>
  <c r="O944" i="1"/>
  <c r="N944" i="1"/>
  <c r="I944" i="1"/>
  <c r="F944" i="1"/>
  <c r="T943" i="1"/>
  <c r="S943" i="1"/>
  <c r="O943" i="1"/>
  <c r="N943" i="1"/>
  <c r="I943" i="1"/>
  <c r="F943" i="1"/>
  <c r="T942" i="1"/>
  <c r="S942" i="1"/>
  <c r="O942" i="1"/>
  <c r="N942" i="1"/>
  <c r="I942" i="1"/>
  <c r="F942" i="1"/>
  <c r="T941" i="1"/>
  <c r="S941" i="1"/>
  <c r="O941" i="1"/>
  <c r="N941" i="1"/>
  <c r="I941" i="1"/>
  <c r="F941" i="1"/>
  <c r="T940" i="1"/>
  <c r="S940" i="1"/>
  <c r="O940" i="1"/>
  <c r="N940" i="1"/>
  <c r="I940" i="1"/>
  <c r="F940" i="1"/>
  <c r="T939" i="1"/>
  <c r="S939" i="1"/>
  <c r="O939" i="1"/>
  <c r="N939" i="1"/>
  <c r="I939" i="1"/>
  <c r="F939" i="1"/>
  <c r="T938" i="1"/>
  <c r="S938" i="1"/>
  <c r="O938" i="1"/>
  <c r="N938" i="1"/>
  <c r="I938" i="1"/>
  <c r="F938" i="1"/>
  <c r="T937" i="1"/>
  <c r="S937" i="1"/>
  <c r="O937" i="1"/>
  <c r="N937" i="1"/>
  <c r="I937" i="1"/>
  <c r="F937" i="1"/>
  <c r="T936" i="1"/>
  <c r="S936" i="1"/>
  <c r="O936" i="1"/>
  <c r="N936" i="1"/>
  <c r="I936" i="1"/>
  <c r="F936" i="1"/>
  <c r="T935" i="1"/>
  <c r="S935" i="1"/>
  <c r="O935" i="1"/>
  <c r="N935" i="1"/>
  <c r="I935" i="1"/>
  <c r="F935" i="1"/>
  <c r="T934" i="1"/>
  <c r="S934" i="1"/>
  <c r="O934" i="1"/>
  <c r="N934" i="1"/>
  <c r="I934" i="1"/>
  <c r="F934" i="1"/>
  <c r="T933" i="1"/>
  <c r="S933" i="1"/>
  <c r="O933" i="1"/>
  <c r="N933" i="1"/>
  <c r="I933" i="1"/>
  <c r="F933" i="1"/>
  <c r="T932" i="1"/>
  <c r="S932" i="1"/>
  <c r="O932" i="1"/>
  <c r="N932" i="1"/>
  <c r="I932" i="1"/>
  <c r="F932" i="1"/>
  <c r="T931" i="1"/>
  <c r="S931" i="1"/>
  <c r="O931" i="1"/>
  <c r="N931" i="1"/>
  <c r="I931" i="1"/>
  <c r="F931" i="1"/>
  <c r="T930" i="1"/>
  <c r="S930" i="1"/>
  <c r="O930" i="1"/>
  <c r="N930" i="1"/>
  <c r="I930" i="1"/>
  <c r="F930" i="1"/>
  <c r="T929" i="1"/>
  <c r="S929" i="1"/>
  <c r="O929" i="1"/>
  <c r="N929" i="1"/>
  <c r="I929" i="1"/>
  <c r="F929" i="1"/>
  <c r="T928" i="1"/>
  <c r="S928" i="1"/>
  <c r="O928" i="1"/>
  <c r="N928" i="1"/>
  <c r="I928" i="1"/>
  <c r="F928" i="1"/>
  <c r="T927" i="1"/>
  <c r="S927" i="1"/>
  <c r="O927" i="1"/>
  <c r="N927" i="1"/>
  <c r="I927" i="1"/>
  <c r="F927" i="1"/>
  <c r="T926" i="1"/>
  <c r="S926" i="1"/>
  <c r="O926" i="1"/>
  <c r="N926" i="1"/>
  <c r="I926" i="1"/>
  <c r="F926" i="1"/>
  <c r="T925" i="1"/>
  <c r="S925" i="1"/>
  <c r="O925" i="1"/>
  <c r="N925" i="1"/>
  <c r="I925" i="1"/>
  <c r="F925" i="1"/>
  <c r="T924" i="1"/>
  <c r="S924" i="1"/>
  <c r="O924" i="1"/>
  <c r="N924" i="1"/>
  <c r="I924" i="1"/>
  <c r="F924" i="1"/>
  <c r="T923" i="1"/>
  <c r="S923" i="1"/>
  <c r="O923" i="1"/>
  <c r="N923" i="1"/>
  <c r="I923" i="1"/>
  <c r="F923" i="1"/>
  <c r="T922" i="1"/>
  <c r="S922" i="1"/>
  <c r="O922" i="1"/>
  <c r="N922" i="1"/>
  <c r="I922" i="1"/>
  <c r="F922" i="1"/>
  <c r="T921" i="1"/>
  <c r="S921" i="1"/>
  <c r="O921" i="1"/>
  <c r="N921" i="1"/>
  <c r="I921" i="1"/>
  <c r="F921" i="1"/>
  <c r="T920" i="1"/>
  <c r="S920" i="1"/>
  <c r="O920" i="1"/>
  <c r="N920" i="1"/>
  <c r="I920" i="1"/>
  <c r="F920" i="1"/>
  <c r="T919" i="1"/>
  <c r="S919" i="1"/>
  <c r="O919" i="1"/>
  <c r="N919" i="1"/>
  <c r="I919" i="1"/>
  <c r="F919" i="1"/>
  <c r="T918" i="1"/>
  <c r="S918" i="1"/>
  <c r="O918" i="1"/>
  <c r="N918" i="1"/>
  <c r="I918" i="1"/>
  <c r="F918" i="1"/>
  <c r="T917" i="1"/>
  <c r="S917" i="1"/>
  <c r="O917" i="1"/>
  <c r="N917" i="1"/>
  <c r="I917" i="1"/>
  <c r="F917" i="1"/>
  <c r="T916" i="1"/>
  <c r="S916" i="1"/>
  <c r="O916" i="1"/>
  <c r="N916" i="1"/>
  <c r="I916" i="1"/>
  <c r="F916" i="1"/>
  <c r="T915" i="1"/>
  <c r="S915" i="1"/>
  <c r="O915" i="1"/>
  <c r="N915" i="1"/>
  <c r="I915" i="1"/>
  <c r="F915" i="1"/>
  <c r="T914" i="1"/>
  <c r="S914" i="1"/>
  <c r="O914" i="1"/>
  <c r="N914" i="1"/>
  <c r="I914" i="1"/>
  <c r="F914" i="1"/>
  <c r="T913" i="1"/>
  <c r="S913" i="1"/>
  <c r="O913" i="1"/>
  <c r="N913" i="1"/>
  <c r="I913" i="1"/>
  <c r="F913" i="1"/>
  <c r="T912" i="1"/>
  <c r="S912" i="1"/>
  <c r="O912" i="1"/>
  <c r="N912" i="1"/>
  <c r="I912" i="1"/>
  <c r="F912" i="1"/>
  <c r="T911" i="1"/>
  <c r="S911" i="1"/>
  <c r="O911" i="1"/>
  <c r="N911" i="1"/>
  <c r="I911" i="1"/>
  <c r="F911" i="1"/>
  <c r="T910" i="1"/>
  <c r="S910" i="1"/>
  <c r="O910" i="1"/>
  <c r="N910" i="1"/>
  <c r="I910" i="1"/>
  <c r="F910" i="1"/>
  <c r="T909" i="1"/>
  <c r="S909" i="1"/>
  <c r="O909" i="1"/>
  <c r="N909" i="1"/>
  <c r="I909" i="1"/>
  <c r="F909" i="1"/>
  <c r="T908" i="1"/>
  <c r="S908" i="1"/>
  <c r="O908" i="1"/>
  <c r="N908" i="1"/>
  <c r="I908" i="1"/>
  <c r="F908" i="1"/>
  <c r="T907" i="1"/>
  <c r="S907" i="1"/>
  <c r="O907" i="1"/>
  <c r="N907" i="1"/>
  <c r="I907" i="1"/>
  <c r="F907" i="1"/>
  <c r="T906" i="1"/>
  <c r="S906" i="1"/>
  <c r="O906" i="1"/>
  <c r="N906" i="1"/>
  <c r="I906" i="1"/>
  <c r="F906" i="1"/>
  <c r="T905" i="1"/>
  <c r="S905" i="1"/>
  <c r="O905" i="1"/>
  <c r="N905" i="1"/>
  <c r="I905" i="1"/>
  <c r="F905" i="1"/>
  <c r="T904" i="1"/>
  <c r="S904" i="1"/>
  <c r="O904" i="1"/>
  <c r="N904" i="1"/>
  <c r="I904" i="1"/>
  <c r="F904" i="1"/>
  <c r="T903" i="1"/>
  <c r="S903" i="1"/>
  <c r="O903" i="1"/>
  <c r="N903" i="1"/>
  <c r="I903" i="1"/>
  <c r="F903" i="1"/>
  <c r="T902" i="1"/>
  <c r="S902" i="1"/>
  <c r="O902" i="1"/>
  <c r="N902" i="1"/>
  <c r="I902" i="1"/>
  <c r="F902" i="1"/>
  <c r="T901" i="1"/>
  <c r="S901" i="1"/>
  <c r="O901" i="1"/>
  <c r="N901" i="1"/>
  <c r="I901" i="1"/>
  <c r="F901" i="1"/>
  <c r="T900" i="1"/>
  <c r="S900" i="1"/>
  <c r="O900" i="1"/>
  <c r="N900" i="1"/>
  <c r="I900" i="1"/>
  <c r="F900" i="1"/>
  <c r="T899" i="1"/>
  <c r="S899" i="1"/>
  <c r="O899" i="1"/>
  <c r="N899" i="1"/>
  <c r="I899" i="1"/>
  <c r="F899" i="1"/>
  <c r="T898" i="1"/>
  <c r="S898" i="1"/>
  <c r="O898" i="1"/>
  <c r="N898" i="1"/>
  <c r="I898" i="1"/>
  <c r="F898" i="1"/>
  <c r="T897" i="1"/>
  <c r="S897" i="1"/>
  <c r="O897" i="1"/>
  <c r="N897" i="1"/>
  <c r="I897" i="1"/>
  <c r="F897" i="1"/>
  <c r="T896" i="1"/>
  <c r="S896" i="1"/>
  <c r="O896" i="1"/>
  <c r="N896" i="1"/>
  <c r="I896" i="1"/>
  <c r="F896" i="1"/>
  <c r="T895" i="1"/>
  <c r="S895" i="1"/>
  <c r="O895" i="1"/>
  <c r="N895" i="1"/>
  <c r="I895" i="1"/>
  <c r="F895" i="1"/>
  <c r="T894" i="1"/>
  <c r="S894" i="1"/>
  <c r="O894" i="1"/>
  <c r="N894" i="1"/>
  <c r="I894" i="1"/>
  <c r="F894" i="1"/>
  <c r="T893" i="1"/>
  <c r="S893" i="1"/>
  <c r="O893" i="1"/>
  <c r="N893" i="1"/>
  <c r="I893" i="1"/>
  <c r="F893" i="1"/>
  <c r="T892" i="1"/>
  <c r="S892" i="1"/>
  <c r="O892" i="1"/>
  <c r="N892" i="1"/>
  <c r="I892" i="1"/>
  <c r="F892" i="1"/>
  <c r="T891" i="1"/>
  <c r="S891" i="1"/>
  <c r="O891" i="1"/>
  <c r="N891" i="1"/>
  <c r="I891" i="1"/>
  <c r="F891" i="1"/>
  <c r="T890" i="1"/>
  <c r="S890" i="1"/>
  <c r="O890" i="1"/>
  <c r="N890" i="1"/>
  <c r="I890" i="1"/>
  <c r="F890" i="1"/>
  <c r="T889" i="1"/>
  <c r="S889" i="1"/>
  <c r="O889" i="1"/>
  <c r="N889" i="1"/>
  <c r="I889" i="1"/>
  <c r="F889" i="1"/>
  <c r="T888" i="1"/>
  <c r="S888" i="1"/>
  <c r="O888" i="1"/>
  <c r="N888" i="1"/>
  <c r="I888" i="1"/>
  <c r="F888" i="1"/>
  <c r="T887" i="1"/>
  <c r="S887" i="1"/>
  <c r="O887" i="1"/>
  <c r="N887" i="1"/>
  <c r="I887" i="1"/>
  <c r="F887" i="1"/>
  <c r="T886" i="1"/>
  <c r="S886" i="1"/>
  <c r="O886" i="1"/>
  <c r="N886" i="1"/>
  <c r="I886" i="1"/>
  <c r="F886" i="1"/>
  <c r="T885" i="1"/>
  <c r="S885" i="1"/>
  <c r="O885" i="1"/>
  <c r="N885" i="1"/>
  <c r="I885" i="1"/>
  <c r="F885" i="1"/>
  <c r="T884" i="1"/>
  <c r="S884" i="1"/>
  <c r="O884" i="1"/>
  <c r="N884" i="1"/>
  <c r="I884" i="1"/>
  <c r="F884" i="1"/>
  <c r="T883" i="1"/>
  <c r="S883" i="1"/>
  <c r="O883" i="1"/>
  <c r="N883" i="1"/>
  <c r="I883" i="1"/>
  <c r="F883" i="1"/>
  <c r="T882" i="1"/>
  <c r="S882" i="1"/>
  <c r="O882" i="1"/>
  <c r="N882" i="1"/>
  <c r="I882" i="1"/>
  <c r="F882" i="1"/>
  <c r="T881" i="1"/>
  <c r="S881" i="1"/>
  <c r="O881" i="1"/>
  <c r="N881" i="1"/>
  <c r="I881" i="1"/>
  <c r="F881" i="1"/>
  <c r="T880" i="1"/>
  <c r="S880" i="1"/>
  <c r="O880" i="1"/>
  <c r="N880" i="1"/>
  <c r="I880" i="1"/>
  <c r="F880" i="1"/>
  <c r="T879" i="1"/>
  <c r="S879" i="1"/>
  <c r="O879" i="1"/>
  <c r="N879" i="1"/>
  <c r="I879" i="1"/>
  <c r="F879" i="1"/>
  <c r="T878" i="1"/>
  <c r="S878" i="1"/>
  <c r="O878" i="1"/>
  <c r="N878" i="1"/>
  <c r="I878" i="1"/>
  <c r="F878" i="1"/>
  <c r="T877" i="1"/>
  <c r="S877" i="1"/>
  <c r="O877" i="1"/>
  <c r="N877" i="1"/>
  <c r="I877" i="1"/>
  <c r="F877" i="1"/>
  <c r="T876" i="1"/>
  <c r="S876" i="1"/>
  <c r="O876" i="1"/>
  <c r="N876" i="1"/>
  <c r="I876" i="1"/>
  <c r="F876" i="1"/>
  <c r="T875" i="1"/>
  <c r="S875" i="1"/>
  <c r="O875" i="1"/>
  <c r="N875" i="1"/>
  <c r="I875" i="1"/>
  <c r="F875" i="1"/>
  <c r="T874" i="1"/>
  <c r="S874" i="1"/>
  <c r="O874" i="1"/>
  <c r="N874" i="1"/>
  <c r="I874" i="1"/>
  <c r="F874" i="1"/>
  <c r="T873" i="1"/>
  <c r="S873" i="1"/>
  <c r="O873" i="1"/>
  <c r="N873" i="1"/>
  <c r="I873" i="1"/>
  <c r="F873" i="1"/>
  <c r="T872" i="1"/>
  <c r="S872" i="1"/>
  <c r="O872" i="1"/>
  <c r="N872" i="1"/>
  <c r="I872" i="1"/>
  <c r="F872" i="1"/>
  <c r="T871" i="1"/>
  <c r="S871" i="1"/>
  <c r="O871" i="1"/>
  <c r="N871" i="1"/>
  <c r="I871" i="1"/>
  <c r="F871" i="1"/>
  <c r="T870" i="1"/>
  <c r="S870" i="1"/>
  <c r="O870" i="1"/>
  <c r="N870" i="1"/>
  <c r="I870" i="1"/>
  <c r="F870" i="1"/>
  <c r="T869" i="1"/>
  <c r="S869" i="1"/>
  <c r="O869" i="1"/>
  <c r="N869" i="1"/>
  <c r="I869" i="1"/>
  <c r="F869" i="1"/>
  <c r="T868" i="1"/>
  <c r="S868" i="1"/>
  <c r="O868" i="1"/>
  <c r="N868" i="1"/>
  <c r="I868" i="1"/>
  <c r="F868" i="1"/>
  <c r="T867" i="1"/>
  <c r="S867" i="1"/>
  <c r="O867" i="1"/>
  <c r="N867" i="1"/>
  <c r="I867" i="1"/>
  <c r="F867" i="1"/>
  <c r="T866" i="1"/>
  <c r="S866" i="1"/>
  <c r="O866" i="1"/>
  <c r="N866" i="1"/>
  <c r="I866" i="1"/>
  <c r="F866" i="1"/>
  <c r="T865" i="1"/>
  <c r="S865" i="1"/>
  <c r="O865" i="1"/>
  <c r="N865" i="1"/>
  <c r="I865" i="1"/>
  <c r="F865" i="1"/>
  <c r="T864" i="1"/>
  <c r="S864" i="1"/>
  <c r="O864" i="1"/>
  <c r="N864" i="1"/>
  <c r="I864" i="1"/>
  <c r="F864" i="1"/>
  <c r="T863" i="1"/>
  <c r="S863" i="1"/>
  <c r="O863" i="1"/>
  <c r="N863" i="1"/>
  <c r="I863" i="1"/>
  <c r="F863" i="1"/>
  <c r="T862" i="1"/>
  <c r="S862" i="1"/>
  <c r="O862" i="1"/>
  <c r="N862" i="1"/>
  <c r="I862" i="1"/>
  <c r="F862" i="1"/>
  <c r="T861" i="1"/>
  <c r="S861" i="1"/>
  <c r="O861" i="1"/>
  <c r="N861" i="1"/>
  <c r="I861" i="1"/>
  <c r="F861" i="1"/>
  <c r="T860" i="1"/>
  <c r="S860" i="1"/>
  <c r="O860" i="1"/>
  <c r="N860" i="1"/>
  <c r="I860" i="1"/>
  <c r="F860" i="1"/>
  <c r="T859" i="1"/>
  <c r="S859" i="1"/>
  <c r="O859" i="1"/>
  <c r="N859" i="1"/>
  <c r="I859" i="1"/>
  <c r="F859" i="1"/>
  <c r="T858" i="1"/>
  <c r="S858" i="1"/>
  <c r="O858" i="1"/>
  <c r="N858" i="1"/>
  <c r="I858" i="1"/>
  <c r="F858" i="1"/>
  <c r="T857" i="1"/>
  <c r="S857" i="1"/>
  <c r="O857" i="1"/>
  <c r="N857" i="1"/>
  <c r="I857" i="1"/>
  <c r="F857" i="1"/>
  <c r="T856" i="1"/>
  <c r="S856" i="1"/>
  <c r="O856" i="1"/>
  <c r="N856" i="1"/>
  <c r="I856" i="1"/>
  <c r="F856" i="1"/>
  <c r="T855" i="1"/>
  <c r="S855" i="1"/>
  <c r="O855" i="1"/>
  <c r="N855" i="1"/>
  <c r="I855" i="1"/>
  <c r="F855" i="1"/>
  <c r="T854" i="1"/>
  <c r="S854" i="1"/>
  <c r="O854" i="1"/>
  <c r="N854" i="1"/>
  <c r="I854" i="1"/>
  <c r="F854" i="1"/>
  <c r="T853" i="1"/>
  <c r="S853" i="1"/>
  <c r="O853" i="1"/>
  <c r="N853" i="1"/>
  <c r="I853" i="1"/>
  <c r="F853" i="1"/>
  <c r="T852" i="1"/>
  <c r="S852" i="1"/>
  <c r="O852" i="1"/>
  <c r="N852" i="1"/>
  <c r="I852" i="1"/>
  <c r="F852" i="1"/>
  <c r="T851" i="1"/>
  <c r="S851" i="1"/>
  <c r="O851" i="1"/>
  <c r="N851" i="1"/>
  <c r="I851" i="1"/>
  <c r="F851" i="1"/>
  <c r="T850" i="1"/>
  <c r="S850" i="1"/>
  <c r="O850" i="1"/>
  <c r="N850" i="1"/>
  <c r="I850" i="1"/>
  <c r="F850" i="1"/>
  <c r="T849" i="1"/>
  <c r="S849" i="1"/>
  <c r="O849" i="1"/>
  <c r="N849" i="1"/>
  <c r="I849" i="1"/>
  <c r="F849" i="1"/>
  <c r="T848" i="1"/>
  <c r="S848" i="1"/>
  <c r="O848" i="1"/>
  <c r="N848" i="1"/>
  <c r="I848" i="1"/>
  <c r="F848" i="1"/>
  <c r="T847" i="1"/>
  <c r="S847" i="1"/>
  <c r="O847" i="1"/>
  <c r="N847" i="1"/>
  <c r="I847" i="1"/>
  <c r="F847" i="1"/>
  <c r="T846" i="1"/>
  <c r="S846" i="1"/>
  <c r="O846" i="1"/>
  <c r="N846" i="1"/>
  <c r="I846" i="1"/>
  <c r="F846" i="1"/>
  <c r="T845" i="1"/>
  <c r="S845" i="1"/>
  <c r="O845" i="1"/>
  <c r="N845" i="1"/>
  <c r="I845" i="1"/>
  <c r="F845" i="1"/>
  <c r="T844" i="1"/>
  <c r="S844" i="1"/>
  <c r="O844" i="1"/>
  <c r="N844" i="1"/>
  <c r="I844" i="1"/>
  <c r="F844" i="1"/>
  <c r="T843" i="1"/>
  <c r="S843" i="1"/>
  <c r="O843" i="1"/>
  <c r="N843" i="1"/>
  <c r="I843" i="1"/>
  <c r="F843" i="1"/>
  <c r="T842" i="1"/>
  <c r="S842" i="1"/>
  <c r="O842" i="1"/>
  <c r="N842" i="1"/>
  <c r="I842" i="1"/>
  <c r="F842" i="1"/>
  <c r="T841" i="1"/>
  <c r="S841" i="1"/>
  <c r="O841" i="1"/>
  <c r="N841" i="1"/>
  <c r="I841" i="1"/>
  <c r="F841" i="1"/>
  <c r="T840" i="1"/>
  <c r="S840" i="1"/>
  <c r="O840" i="1"/>
  <c r="N840" i="1"/>
  <c r="I840" i="1"/>
  <c r="F840" i="1"/>
  <c r="T839" i="1"/>
  <c r="S839" i="1"/>
  <c r="O839" i="1"/>
  <c r="N839" i="1"/>
  <c r="I839" i="1"/>
  <c r="F839" i="1"/>
  <c r="T838" i="1"/>
  <c r="S838" i="1"/>
  <c r="O838" i="1"/>
  <c r="N838" i="1"/>
  <c r="I838" i="1"/>
  <c r="F838" i="1"/>
  <c r="T837" i="1"/>
  <c r="S837" i="1"/>
  <c r="O837" i="1"/>
  <c r="N837" i="1"/>
  <c r="I837" i="1"/>
  <c r="F837" i="1"/>
  <c r="T836" i="1"/>
  <c r="S836" i="1"/>
  <c r="O836" i="1"/>
  <c r="N836" i="1"/>
  <c r="I836" i="1"/>
  <c r="F836" i="1"/>
  <c r="T835" i="1"/>
  <c r="S835" i="1"/>
  <c r="O835" i="1"/>
  <c r="N835" i="1"/>
  <c r="I835" i="1"/>
  <c r="F835" i="1"/>
  <c r="T834" i="1"/>
  <c r="S834" i="1"/>
  <c r="O834" i="1"/>
  <c r="N834" i="1"/>
  <c r="I834" i="1"/>
  <c r="F834" i="1"/>
  <c r="T833" i="1"/>
  <c r="S833" i="1"/>
  <c r="O833" i="1"/>
  <c r="N833" i="1"/>
  <c r="I833" i="1"/>
  <c r="F833" i="1"/>
  <c r="T832" i="1"/>
  <c r="S832" i="1"/>
  <c r="O832" i="1"/>
  <c r="N832" i="1"/>
  <c r="I832" i="1"/>
  <c r="F832" i="1"/>
  <c r="T831" i="1"/>
  <c r="S831" i="1"/>
  <c r="O831" i="1"/>
  <c r="N831" i="1"/>
  <c r="I831" i="1"/>
  <c r="F831" i="1"/>
  <c r="T830" i="1"/>
  <c r="S830" i="1"/>
  <c r="O830" i="1"/>
  <c r="N830" i="1"/>
  <c r="I830" i="1"/>
  <c r="F830" i="1"/>
  <c r="T829" i="1"/>
  <c r="S829" i="1"/>
  <c r="O829" i="1"/>
  <c r="N829" i="1"/>
  <c r="I829" i="1"/>
  <c r="F829" i="1"/>
  <c r="T828" i="1"/>
  <c r="S828" i="1"/>
  <c r="O828" i="1"/>
  <c r="N828" i="1"/>
  <c r="I828" i="1"/>
  <c r="F828" i="1"/>
  <c r="T827" i="1"/>
  <c r="S827" i="1"/>
  <c r="O827" i="1"/>
  <c r="N827" i="1"/>
  <c r="I827" i="1"/>
  <c r="F827" i="1"/>
  <c r="T826" i="1"/>
  <c r="S826" i="1"/>
  <c r="O826" i="1"/>
  <c r="N826" i="1"/>
  <c r="I826" i="1"/>
  <c r="F826" i="1"/>
  <c r="T825" i="1"/>
  <c r="S825" i="1"/>
  <c r="O825" i="1"/>
  <c r="N825" i="1"/>
  <c r="I825" i="1"/>
  <c r="F825" i="1"/>
  <c r="T824" i="1"/>
  <c r="S824" i="1"/>
  <c r="O824" i="1"/>
  <c r="N824" i="1"/>
  <c r="I824" i="1"/>
  <c r="F824" i="1"/>
  <c r="T823" i="1"/>
  <c r="S823" i="1"/>
  <c r="O823" i="1"/>
  <c r="N823" i="1"/>
  <c r="I823" i="1"/>
  <c r="F823" i="1"/>
  <c r="T822" i="1"/>
  <c r="S822" i="1"/>
  <c r="O822" i="1"/>
  <c r="N822" i="1"/>
  <c r="I822" i="1"/>
  <c r="F822" i="1"/>
  <c r="T821" i="1"/>
  <c r="S821" i="1"/>
  <c r="O821" i="1"/>
  <c r="N821" i="1"/>
  <c r="I821" i="1"/>
  <c r="F821" i="1"/>
  <c r="T820" i="1"/>
  <c r="S820" i="1"/>
  <c r="O820" i="1"/>
  <c r="N820" i="1"/>
  <c r="I820" i="1"/>
  <c r="F820" i="1"/>
  <c r="T819" i="1"/>
  <c r="S819" i="1"/>
  <c r="O819" i="1"/>
  <c r="N819" i="1"/>
  <c r="I819" i="1"/>
  <c r="F819" i="1"/>
  <c r="T818" i="1"/>
  <c r="S818" i="1"/>
  <c r="O818" i="1"/>
  <c r="N818" i="1"/>
  <c r="I818" i="1"/>
  <c r="F818" i="1"/>
  <c r="T817" i="1"/>
  <c r="S817" i="1"/>
  <c r="O817" i="1"/>
  <c r="N817" i="1"/>
  <c r="I817" i="1"/>
  <c r="F817" i="1"/>
  <c r="T816" i="1"/>
  <c r="S816" i="1"/>
  <c r="O816" i="1"/>
  <c r="N816" i="1"/>
  <c r="I816" i="1"/>
  <c r="F816" i="1"/>
  <c r="T815" i="1"/>
  <c r="S815" i="1"/>
  <c r="O815" i="1"/>
  <c r="N815" i="1"/>
  <c r="I815" i="1"/>
  <c r="F815" i="1"/>
  <c r="T814" i="1"/>
  <c r="S814" i="1"/>
  <c r="O814" i="1"/>
  <c r="N814" i="1"/>
  <c r="I814" i="1"/>
  <c r="F814" i="1"/>
  <c r="T813" i="1"/>
  <c r="S813" i="1"/>
  <c r="O813" i="1"/>
  <c r="N813" i="1"/>
  <c r="I813" i="1"/>
  <c r="F813" i="1"/>
  <c r="T812" i="1"/>
  <c r="S812" i="1"/>
  <c r="O812" i="1"/>
  <c r="N812" i="1"/>
  <c r="I812" i="1"/>
  <c r="F812" i="1"/>
  <c r="T811" i="1"/>
  <c r="S811" i="1"/>
  <c r="O811" i="1"/>
  <c r="N811" i="1"/>
  <c r="I811" i="1"/>
  <c r="F811" i="1"/>
  <c r="T810" i="1"/>
  <c r="S810" i="1"/>
  <c r="O810" i="1"/>
  <c r="N810" i="1"/>
  <c r="I810" i="1"/>
  <c r="F810" i="1"/>
  <c r="T809" i="1"/>
  <c r="S809" i="1"/>
  <c r="O809" i="1"/>
  <c r="N809" i="1"/>
  <c r="I809" i="1"/>
  <c r="F809" i="1"/>
  <c r="T808" i="1"/>
  <c r="S808" i="1"/>
  <c r="O808" i="1"/>
  <c r="N808" i="1"/>
  <c r="I808" i="1"/>
  <c r="F808" i="1"/>
  <c r="T807" i="1"/>
  <c r="S807" i="1"/>
  <c r="O807" i="1"/>
  <c r="N807" i="1"/>
  <c r="I807" i="1"/>
  <c r="F807" i="1"/>
  <c r="T806" i="1"/>
  <c r="S806" i="1"/>
  <c r="O806" i="1"/>
  <c r="N806" i="1"/>
  <c r="I806" i="1"/>
  <c r="F806" i="1"/>
  <c r="T805" i="1"/>
  <c r="S805" i="1"/>
  <c r="O805" i="1"/>
  <c r="N805" i="1"/>
  <c r="I805" i="1"/>
  <c r="F805" i="1"/>
  <c r="T804" i="1"/>
  <c r="S804" i="1"/>
  <c r="O804" i="1"/>
  <c r="N804" i="1"/>
  <c r="I804" i="1"/>
  <c r="F804" i="1"/>
  <c r="T803" i="1"/>
  <c r="S803" i="1"/>
  <c r="O803" i="1"/>
  <c r="N803" i="1"/>
  <c r="I803" i="1"/>
  <c r="F803" i="1"/>
  <c r="T802" i="1"/>
  <c r="S802" i="1"/>
  <c r="O802" i="1"/>
  <c r="N802" i="1"/>
  <c r="I802" i="1"/>
  <c r="F802" i="1"/>
  <c r="T801" i="1"/>
  <c r="S801" i="1"/>
  <c r="O801" i="1"/>
  <c r="N801" i="1"/>
  <c r="I801" i="1"/>
  <c r="F801" i="1"/>
  <c r="T800" i="1"/>
  <c r="S800" i="1"/>
  <c r="O800" i="1"/>
  <c r="N800" i="1"/>
  <c r="I800" i="1"/>
  <c r="F800" i="1"/>
  <c r="T799" i="1"/>
  <c r="S799" i="1"/>
  <c r="O799" i="1"/>
  <c r="N799" i="1"/>
  <c r="I799" i="1"/>
  <c r="F799" i="1"/>
  <c r="T798" i="1"/>
  <c r="S798" i="1"/>
  <c r="O798" i="1"/>
  <c r="N798" i="1"/>
  <c r="I798" i="1"/>
  <c r="F798" i="1"/>
  <c r="T797" i="1"/>
  <c r="S797" i="1"/>
  <c r="O797" i="1"/>
  <c r="N797" i="1"/>
  <c r="I797" i="1"/>
  <c r="F797" i="1"/>
  <c r="T796" i="1"/>
  <c r="S796" i="1"/>
  <c r="O796" i="1"/>
  <c r="N796" i="1"/>
  <c r="I796" i="1"/>
  <c r="F796" i="1"/>
  <c r="T795" i="1"/>
  <c r="S795" i="1"/>
  <c r="O795" i="1"/>
  <c r="N795" i="1"/>
  <c r="I795" i="1"/>
  <c r="F795" i="1"/>
  <c r="T794" i="1"/>
  <c r="S794" i="1"/>
  <c r="O794" i="1"/>
  <c r="N794" i="1"/>
  <c r="I794" i="1"/>
  <c r="F794" i="1"/>
  <c r="T793" i="1"/>
  <c r="S793" i="1"/>
  <c r="O793" i="1"/>
  <c r="N793" i="1"/>
  <c r="I793" i="1"/>
  <c r="F793" i="1"/>
  <c r="T792" i="1"/>
  <c r="S792" i="1"/>
  <c r="O792" i="1"/>
  <c r="N792" i="1"/>
  <c r="I792" i="1"/>
  <c r="F792" i="1"/>
  <c r="T791" i="1"/>
  <c r="S791" i="1"/>
  <c r="O791" i="1"/>
  <c r="N791" i="1"/>
  <c r="I791" i="1"/>
  <c r="F791" i="1"/>
  <c r="T790" i="1"/>
  <c r="S790" i="1"/>
  <c r="O790" i="1"/>
  <c r="N790" i="1"/>
  <c r="I790" i="1"/>
  <c r="F790" i="1"/>
  <c r="T789" i="1"/>
  <c r="S789" i="1"/>
  <c r="O789" i="1"/>
  <c r="N789" i="1"/>
  <c r="I789" i="1"/>
  <c r="F789" i="1"/>
  <c r="T788" i="1"/>
  <c r="S788" i="1"/>
  <c r="O788" i="1"/>
  <c r="N788" i="1"/>
  <c r="I788" i="1"/>
  <c r="F788" i="1"/>
  <c r="T787" i="1"/>
  <c r="S787" i="1"/>
  <c r="O787" i="1"/>
  <c r="N787" i="1"/>
  <c r="I787" i="1"/>
  <c r="F787" i="1"/>
  <c r="T786" i="1"/>
  <c r="S786" i="1"/>
  <c r="O786" i="1"/>
  <c r="N786" i="1"/>
  <c r="I786" i="1"/>
  <c r="F786" i="1"/>
  <c r="T785" i="1"/>
  <c r="S785" i="1"/>
  <c r="O785" i="1"/>
  <c r="N785" i="1"/>
  <c r="I785" i="1"/>
  <c r="F785" i="1"/>
  <c r="T784" i="1"/>
  <c r="S784" i="1"/>
  <c r="O784" i="1"/>
  <c r="N784" i="1"/>
  <c r="I784" i="1"/>
  <c r="F784" i="1"/>
  <c r="T783" i="1"/>
  <c r="S783" i="1"/>
  <c r="O783" i="1"/>
  <c r="N783" i="1"/>
  <c r="I783" i="1"/>
  <c r="F783" i="1"/>
  <c r="T782" i="1"/>
  <c r="S782" i="1"/>
  <c r="O782" i="1"/>
  <c r="N782" i="1"/>
  <c r="I782" i="1"/>
  <c r="F782" i="1"/>
  <c r="T781" i="1"/>
  <c r="S781" i="1"/>
  <c r="O781" i="1"/>
  <c r="N781" i="1"/>
  <c r="I781" i="1"/>
  <c r="F781" i="1"/>
  <c r="T780" i="1"/>
  <c r="S780" i="1"/>
  <c r="O780" i="1"/>
  <c r="N780" i="1"/>
  <c r="I780" i="1"/>
  <c r="F780" i="1"/>
  <c r="T779" i="1"/>
  <c r="S779" i="1"/>
  <c r="O779" i="1"/>
  <c r="N779" i="1"/>
  <c r="I779" i="1"/>
  <c r="F779" i="1"/>
  <c r="T778" i="1"/>
  <c r="S778" i="1"/>
  <c r="O778" i="1"/>
  <c r="N778" i="1"/>
  <c r="I778" i="1"/>
  <c r="F778" i="1"/>
  <c r="T777" i="1"/>
  <c r="S777" i="1"/>
  <c r="O777" i="1"/>
  <c r="N777" i="1"/>
  <c r="I777" i="1"/>
  <c r="F777" i="1"/>
  <c r="T776" i="1"/>
  <c r="S776" i="1"/>
  <c r="O776" i="1"/>
  <c r="N776" i="1"/>
  <c r="I776" i="1"/>
  <c r="F776" i="1"/>
  <c r="T775" i="1"/>
  <c r="S775" i="1"/>
  <c r="O775" i="1"/>
  <c r="N775" i="1"/>
  <c r="I775" i="1"/>
  <c r="F775" i="1"/>
  <c r="T774" i="1"/>
  <c r="S774" i="1"/>
  <c r="O774" i="1"/>
  <c r="N774" i="1"/>
  <c r="I774" i="1"/>
  <c r="F774" i="1"/>
  <c r="T773" i="1"/>
  <c r="S773" i="1"/>
  <c r="O773" i="1"/>
  <c r="N773" i="1"/>
  <c r="I773" i="1"/>
  <c r="F773" i="1"/>
  <c r="T772" i="1"/>
  <c r="S772" i="1"/>
  <c r="O772" i="1"/>
  <c r="N772" i="1"/>
  <c r="I772" i="1"/>
  <c r="F772" i="1"/>
  <c r="T771" i="1"/>
  <c r="S771" i="1"/>
  <c r="O771" i="1"/>
  <c r="N771" i="1"/>
  <c r="I771" i="1"/>
  <c r="F771" i="1"/>
  <c r="T770" i="1"/>
  <c r="S770" i="1"/>
  <c r="O770" i="1"/>
  <c r="N770" i="1"/>
  <c r="I770" i="1"/>
  <c r="F770" i="1"/>
  <c r="T769" i="1"/>
  <c r="S769" i="1"/>
  <c r="O769" i="1"/>
  <c r="N769" i="1"/>
  <c r="I769" i="1"/>
  <c r="F769" i="1"/>
  <c r="T768" i="1"/>
  <c r="S768" i="1"/>
  <c r="O768" i="1"/>
  <c r="N768" i="1"/>
  <c r="I768" i="1"/>
  <c r="F768" i="1"/>
  <c r="T767" i="1"/>
  <c r="S767" i="1"/>
  <c r="O767" i="1"/>
  <c r="N767" i="1"/>
  <c r="I767" i="1"/>
  <c r="F767" i="1"/>
  <c r="T766" i="1"/>
  <c r="S766" i="1"/>
  <c r="O766" i="1"/>
  <c r="N766" i="1"/>
  <c r="I766" i="1"/>
  <c r="F766" i="1"/>
  <c r="T765" i="1"/>
  <c r="S765" i="1"/>
  <c r="O765" i="1"/>
  <c r="N765" i="1"/>
  <c r="I765" i="1"/>
  <c r="F765" i="1"/>
  <c r="T764" i="1"/>
  <c r="S764" i="1"/>
  <c r="O764" i="1"/>
  <c r="N764" i="1"/>
  <c r="I764" i="1"/>
  <c r="F764" i="1"/>
  <c r="T763" i="1"/>
  <c r="S763" i="1"/>
  <c r="O763" i="1"/>
  <c r="N763" i="1"/>
  <c r="I763" i="1"/>
  <c r="F763" i="1"/>
  <c r="T762" i="1"/>
  <c r="S762" i="1"/>
  <c r="O762" i="1"/>
  <c r="N762" i="1"/>
  <c r="I762" i="1"/>
  <c r="F762" i="1"/>
  <c r="T761" i="1"/>
  <c r="S761" i="1"/>
  <c r="O761" i="1"/>
  <c r="N761" i="1"/>
  <c r="I761" i="1"/>
  <c r="F761" i="1"/>
  <c r="T760" i="1"/>
  <c r="S760" i="1"/>
  <c r="O760" i="1"/>
  <c r="N760" i="1"/>
  <c r="I760" i="1"/>
  <c r="F760" i="1"/>
  <c r="T759" i="1"/>
  <c r="S759" i="1"/>
  <c r="O759" i="1"/>
  <c r="N759" i="1"/>
  <c r="I759" i="1"/>
  <c r="F759" i="1"/>
  <c r="T758" i="1"/>
  <c r="S758" i="1"/>
  <c r="O758" i="1"/>
  <c r="N758" i="1"/>
  <c r="I758" i="1"/>
  <c r="F758" i="1"/>
  <c r="T757" i="1"/>
  <c r="S757" i="1"/>
  <c r="O757" i="1"/>
  <c r="N757" i="1"/>
  <c r="I757" i="1"/>
  <c r="F757" i="1"/>
  <c r="T756" i="1"/>
  <c r="S756" i="1"/>
  <c r="O756" i="1"/>
  <c r="N756" i="1"/>
  <c r="I756" i="1"/>
  <c r="F756" i="1"/>
  <c r="T755" i="1"/>
  <c r="S755" i="1"/>
  <c r="O755" i="1"/>
  <c r="N755" i="1"/>
  <c r="I755" i="1"/>
  <c r="F755" i="1"/>
  <c r="T754" i="1"/>
  <c r="S754" i="1"/>
  <c r="O754" i="1"/>
  <c r="N754" i="1"/>
  <c r="I754" i="1"/>
  <c r="F754" i="1"/>
  <c r="T753" i="1"/>
  <c r="S753" i="1"/>
  <c r="O753" i="1"/>
  <c r="N753" i="1"/>
  <c r="I753" i="1"/>
  <c r="F753" i="1"/>
  <c r="T752" i="1"/>
  <c r="S752" i="1"/>
  <c r="O752" i="1"/>
  <c r="N752" i="1"/>
  <c r="I752" i="1"/>
  <c r="F752" i="1"/>
  <c r="T751" i="1"/>
  <c r="S751" i="1"/>
  <c r="O751" i="1"/>
  <c r="N751" i="1"/>
  <c r="I751" i="1"/>
  <c r="F751" i="1"/>
  <c r="T750" i="1"/>
  <c r="S750" i="1"/>
  <c r="O750" i="1"/>
  <c r="N750" i="1"/>
  <c r="I750" i="1"/>
  <c r="F750" i="1"/>
  <c r="T749" i="1"/>
  <c r="S749" i="1"/>
  <c r="O749" i="1"/>
  <c r="N749" i="1"/>
  <c r="I749" i="1"/>
  <c r="F749" i="1"/>
  <c r="T748" i="1"/>
  <c r="S748" i="1"/>
  <c r="O748" i="1"/>
  <c r="N748" i="1"/>
  <c r="I748" i="1"/>
  <c r="F748" i="1"/>
  <c r="T747" i="1"/>
  <c r="S747" i="1"/>
  <c r="O747" i="1"/>
  <c r="N747" i="1"/>
  <c r="I747" i="1"/>
  <c r="F747" i="1"/>
  <c r="T746" i="1"/>
  <c r="S746" i="1"/>
  <c r="O746" i="1"/>
  <c r="N746" i="1"/>
  <c r="I746" i="1"/>
  <c r="F746" i="1"/>
  <c r="T745" i="1"/>
  <c r="S745" i="1"/>
  <c r="O745" i="1"/>
  <c r="N745" i="1"/>
  <c r="I745" i="1"/>
  <c r="F745" i="1"/>
  <c r="T744" i="1"/>
  <c r="S744" i="1"/>
  <c r="O744" i="1"/>
  <c r="N744" i="1"/>
  <c r="I744" i="1"/>
  <c r="F744" i="1"/>
  <c r="T743" i="1"/>
  <c r="S743" i="1"/>
  <c r="O743" i="1"/>
  <c r="N743" i="1"/>
  <c r="I743" i="1"/>
  <c r="F743" i="1"/>
  <c r="T742" i="1"/>
  <c r="S742" i="1"/>
  <c r="O742" i="1"/>
  <c r="N742" i="1"/>
  <c r="I742" i="1"/>
  <c r="F742" i="1"/>
  <c r="T741" i="1"/>
  <c r="S741" i="1"/>
  <c r="O741" i="1"/>
  <c r="N741" i="1"/>
  <c r="I741" i="1"/>
  <c r="F741" i="1"/>
  <c r="T740" i="1"/>
  <c r="S740" i="1"/>
  <c r="O740" i="1"/>
  <c r="N740" i="1"/>
  <c r="I740" i="1"/>
  <c r="F740" i="1"/>
  <c r="T739" i="1"/>
  <c r="S739" i="1"/>
  <c r="O739" i="1"/>
  <c r="N739" i="1"/>
  <c r="I739" i="1"/>
  <c r="F739" i="1"/>
  <c r="T738" i="1"/>
  <c r="S738" i="1"/>
  <c r="O738" i="1"/>
  <c r="N738" i="1"/>
  <c r="I738" i="1"/>
  <c r="F738" i="1"/>
  <c r="T737" i="1"/>
  <c r="S737" i="1"/>
  <c r="O737" i="1"/>
  <c r="N737" i="1"/>
  <c r="I737" i="1"/>
  <c r="F737" i="1"/>
  <c r="T736" i="1"/>
  <c r="S736" i="1"/>
  <c r="O736" i="1"/>
  <c r="N736" i="1"/>
  <c r="I736" i="1"/>
  <c r="F736" i="1"/>
  <c r="T735" i="1"/>
  <c r="S735" i="1"/>
  <c r="O735" i="1"/>
  <c r="N735" i="1"/>
  <c r="I735" i="1"/>
  <c r="F735" i="1"/>
  <c r="T734" i="1"/>
  <c r="S734" i="1"/>
  <c r="O734" i="1"/>
  <c r="N734" i="1"/>
  <c r="I734" i="1"/>
  <c r="F734" i="1"/>
  <c r="T733" i="1"/>
  <c r="S733" i="1"/>
  <c r="O733" i="1"/>
  <c r="N733" i="1"/>
  <c r="I733" i="1"/>
  <c r="F733" i="1"/>
  <c r="T732" i="1"/>
  <c r="S732" i="1"/>
  <c r="O732" i="1"/>
  <c r="N732" i="1"/>
  <c r="I732" i="1"/>
  <c r="F732" i="1"/>
  <c r="T731" i="1"/>
  <c r="S731" i="1"/>
  <c r="O731" i="1"/>
  <c r="N731" i="1"/>
  <c r="I731" i="1"/>
  <c r="F731" i="1"/>
  <c r="T730" i="1"/>
  <c r="S730" i="1"/>
  <c r="O730" i="1"/>
  <c r="N730" i="1"/>
  <c r="I730" i="1"/>
  <c r="F730" i="1"/>
  <c r="T729" i="1"/>
  <c r="S729" i="1"/>
  <c r="O729" i="1"/>
  <c r="N729" i="1"/>
  <c r="I729" i="1"/>
  <c r="F729" i="1"/>
  <c r="T728" i="1"/>
  <c r="S728" i="1"/>
  <c r="O728" i="1"/>
  <c r="N728" i="1"/>
  <c r="I728" i="1"/>
  <c r="F728" i="1"/>
  <c r="T727" i="1"/>
  <c r="S727" i="1"/>
  <c r="O727" i="1"/>
  <c r="N727" i="1"/>
  <c r="I727" i="1"/>
  <c r="F727" i="1"/>
  <c r="T726" i="1"/>
  <c r="S726" i="1"/>
  <c r="O726" i="1"/>
  <c r="N726" i="1"/>
  <c r="I726" i="1"/>
  <c r="F726" i="1"/>
  <c r="T725" i="1"/>
  <c r="S725" i="1"/>
  <c r="O725" i="1"/>
  <c r="N725" i="1"/>
  <c r="I725" i="1"/>
  <c r="F725" i="1"/>
  <c r="T724" i="1"/>
  <c r="S724" i="1"/>
  <c r="O724" i="1"/>
  <c r="N724" i="1"/>
  <c r="I724" i="1"/>
  <c r="F724" i="1"/>
  <c r="T723" i="1"/>
  <c r="S723" i="1"/>
  <c r="O723" i="1"/>
  <c r="N723" i="1"/>
  <c r="I723" i="1"/>
  <c r="F723" i="1"/>
  <c r="T722" i="1"/>
  <c r="S722" i="1"/>
  <c r="O722" i="1"/>
  <c r="N722" i="1"/>
  <c r="I722" i="1"/>
  <c r="F722" i="1"/>
  <c r="T721" i="1"/>
  <c r="S721" i="1"/>
  <c r="O721" i="1"/>
  <c r="N721" i="1"/>
  <c r="I721" i="1"/>
  <c r="F721" i="1"/>
  <c r="T720" i="1"/>
  <c r="S720" i="1"/>
  <c r="O720" i="1"/>
  <c r="N720" i="1"/>
  <c r="I720" i="1"/>
  <c r="F720" i="1"/>
  <c r="T719" i="1"/>
  <c r="S719" i="1"/>
  <c r="O719" i="1"/>
  <c r="N719" i="1"/>
  <c r="I719" i="1"/>
  <c r="F719" i="1"/>
  <c r="T718" i="1"/>
  <c r="S718" i="1"/>
  <c r="O718" i="1"/>
  <c r="N718" i="1"/>
  <c r="I718" i="1"/>
  <c r="F718" i="1"/>
  <c r="T717" i="1"/>
  <c r="S717" i="1"/>
  <c r="O717" i="1"/>
  <c r="N717" i="1"/>
  <c r="I717" i="1"/>
  <c r="F717" i="1"/>
  <c r="T716" i="1"/>
  <c r="S716" i="1"/>
  <c r="O716" i="1"/>
  <c r="N716" i="1"/>
  <c r="I716" i="1"/>
  <c r="F716" i="1"/>
  <c r="T715" i="1"/>
  <c r="S715" i="1"/>
  <c r="O715" i="1"/>
  <c r="N715" i="1"/>
  <c r="I715" i="1"/>
  <c r="F715" i="1"/>
  <c r="T714" i="1"/>
  <c r="S714" i="1"/>
  <c r="O714" i="1"/>
  <c r="N714" i="1"/>
  <c r="I714" i="1"/>
  <c r="F714" i="1"/>
  <c r="T713" i="1"/>
  <c r="S713" i="1"/>
  <c r="O713" i="1"/>
  <c r="N713" i="1"/>
  <c r="I713" i="1"/>
  <c r="F713" i="1"/>
  <c r="T712" i="1"/>
  <c r="S712" i="1"/>
  <c r="O712" i="1"/>
  <c r="N712" i="1"/>
  <c r="I712" i="1"/>
  <c r="F712" i="1"/>
  <c r="T711" i="1"/>
  <c r="S711" i="1"/>
  <c r="O711" i="1"/>
  <c r="N711" i="1"/>
  <c r="I711" i="1"/>
  <c r="F711" i="1"/>
  <c r="T710" i="1"/>
  <c r="S710" i="1"/>
  <c r="O710" i="1"/>
  <c r="N710" i="1"/>
  <c r="I710" i="1"/>
  <c r="F710" i="1"/>
  <c r="T709" i="1"/>
  <c r="S709" i="1"/>
  <c r="O709" i="1"/>
  <c r="N709" i="1"/>
  <c r="I709" i="1"/>
  <c r="F709" i="1"/>
  <c r="T708" i="1"/>
  <c r="S708" i="1"/>
  <c r="O708" i="1"/>
  <c r="N708" i="1"/>
  <c r="I708" i="1"/>
  <c r="F708" i="1"/>
  <c r="T707" i="1"/>
  <c r="S707" i="1"/>
  <c r="O707" i="1"/>
  <c r="N707" i="1"/>
  <c r="I707" i="1"/>
  <c r="F707" i="1"/>
  <c r="T706" i="1"/>
  <c r="S706" i="1"/>
  <c r="O706" i="1"/>
  <c r="N706" i="1"/>
  <c r="I706" i="1"/>
  <c r="F706" i="1"/>
  <c r="T705" i="1"/>
  <c r="S705" i="1"/>
  <c r="O705" i="1"/>
  <c r="N705" i="1"/>
  <c r="I705" i="1"/>
  <c r="F705" i="1"/>
  <c r="T704" i="1"/>
  <c r="S704" i="1"/>
  <c r="O704" i="1"/>
  <c r="N704" i="1"/>
  <c r="I704" i="1"/>
  <c r="F704" i="1"/>
  <c r="T703" i="1"/>
  <c r="S703" i="1"/>
  <c r="O703" i="1"/>
  <c r="N703" i="1"/>
  <c r="I703" i="1"/>
  <c r="F703" i="1"/>
  <c r="T702" i="1"/>
  <c r="S702" i="1"/>
  <c r="O702" i="1"/>
  <c r="N702" i="1"/>
  <c r="I702" i="1"/>
  <c r="F702" i="1"/>
  <c r="T701" i="1"/>
  <c r="S701" i="1"/>
  <c r="O701" i="1"/>
  <c r="N701" i="1"/>
  <c r="I701" i="1"/>
  <c r="F701" i="1"/>
  <c r="T700" i="1"/>
  <c r="S700" i="1"/>
  <c r="O700" i="1"/>
  <c r="N700" i="1"/>
  <c r="I700" i="1"/>
  <c r="F700" i="1"/>
  <c r="T699" i="1"/>
  <c r="S699" i="1"/>
  <c r="O699" i="1"/>
  <c r="N699" i="1"/>
  <c r="I699" i="1"/>
  <c r="F699" i="1"/>
  <c r="T698" i="1"/>
  <c r="S698" i="1"/>
  <c r="O698" i="1"/>
  <c r="N698" i="1"/>
  <c r="I698" i="1"/>
  <c r="F698" i="1"/>
  <c r="T697" i="1"/>
  <c r="S697" i="1"/>
  <c r="O697" i="1"/>
  <c r="N697" i="1"/>
  <c r="I697" i="1"/>
  <c r="F697" i="1"/>
  <c r="T696" i="1"/>
  <c r="S696" i="1"/>
  <c r="O696" i="1"/>
  <c r="N696" i="1"/>
  <c r="I696" i="1"/>
  <c r="F696" i="1"/>
  <c r="T695" i="1"/>
  <c r="S695" i="1"/>
  <c r="O695" i="1"/>
  <c r="N695" i="1"/>
  <c r="I695" i="1"/>
  <c r="F695" i="1"/>
  <c r="T694" i="1"/>
  <c r="S694" i="1"/>
  <c r="O694" i="1"/>
  <c r="N694" i="1"/>
  <c r="I694" i="1"/>
  <c r="F694" i="1"/>
  <c r="T693" i="1"/>
  <c r="S693" i="1"/>
  <c r="O693" i="1"/>
  <c r="N693" i="1"/>
  <c r="I693" i="1"/>
  <c r="F693" i="1"/>
  <c r="T692" i="1"/>
  <c r="S692" i="1"/>
  <c r="O692" i="1"/>
  <c r="N692" i="1"/>
  <c r="I692" i="1"/>
  <c r="F692" i="1"/>
  <c r="T691" i="1"/>
  <c r="S691" i="1"/>
  <c r="O691" i="1"/>
  <c r="N691" i="1"/>
  <c r="I691" i="1"/>
  <c r="F691" i="1"/>
  <c r="T690" i="1"/>
  <c r="S690" i="1"/>
  <c r="O690" i="1"/>
  <c r="N690" i="1"/>
  <c r="I690" i="1"/>
  <c r="F690" i="1"/>
  <c r="T689" i="1"/>
  <c r="S689" i="1"/>
  <c r="O689" i="1"/>
  <c r="N689" i="1"/>
  <c r="I689" i="1"/>
  <c r="F689" i="1"/>
  <c r="T688" i="1"/>
  <c r="S688" i="1"/>
  <c r="O688" i="1"/>
  <c r="N688" i="1"/>
  <c r="I688" i="1"/>
  <c r="F688" i="1"/>
  <c r="T687" i="1"/>
  <c r="S687" i="1"/>
  <c r="O687" i="1"/>
  <c r="N687" i="1"/>
  <c r="I687" i="1"/>
  <c r="F687" i="1"/>
  <c r="T686" i="1"/>
  <c r="S686" i="1"/>
  <c r="O686" i="1"/>
  <c r="N686" i="1"/>
  <c r="I686" i="1"/>
  <c r="F686" i="1"/>
  <c r="T685" i="1"/>
  <c r="S685" i="1"/>
  <c r="O685" i="1"/>
  <c r="N685" i="1"/>
  <c r="I685" i="1"/>
  <c r="F685" i="1"/>
  <c r="T684" i="1"/>
  <c r="S684" i="1"/>
  <c r="O684" i="1"/>
  <c r="N684" i="1"/>
  <c r="I684" i="1"/>
  <c r="F684" i="1"/>
  <c r="T683" i="1"/>
  <c r="S683" i="1"/>
  <c r="O683" i="1"/>
  <c r="N683" i="1"/>
  <c r="I683" i="1"/>
  <c r="F683" i="1"/>
  <c r="T682" i="1"/>
  <c r="S682" i="1"/>
  <c r="O682" i="1"/>
  <c r="N682" i="1"/>
  <c r="I682" i="1"/>
  <c r="F682" i="1"/>
  <c r="T681" i="1"/>
  <c r="S681" i="1"/>
  <c r="O681" i="1"/>
  <c r="N681" i="1"/>
  <c r="I681" i="1"/>
  <c r="F681" i="1"/>
  <c r="T680" i="1"/>
  <c r="S680" i="1"/>
  <c r="O680" i="1"/>
  <c r="N680" i="1"/>
  <c r="I680" i="1"/>
  <c r="F680" i="1"/>
  <c r="T679" i="1"/>
  <c r="S679" i="1"/>
  <c r="O679" i="1"/>
  <c r="N679" i="1"/>
  <c r="I679" i="1"/>
  <c r="F679" i="1"/>
  <c r="T678" i="1"/>
  <c r="S678" i="1"/>
  <c r="O678" i="1"/>
  <c r="N678" i="1"/>
  <c r="I678" i="1"/>
  <c r="F678" i="1"/>
  <c r="T677" i="1"/>
  <c r="S677" i="1"/>
  <c r="O677" i="1"/>
  <c r="N677" i="1"/>
  <c r="I677" i="1"/>
  <c r="F677" i="1"/>
  <c r="T676" i="1"/>
  <c r="S676" i="1"/>
  <c r="O676" i="1"/>
  <c r="N676" i="1"/>
  <c r="I676" i="1"/>
  <c r="F676" i="1"/>
  <c r="T675" i="1"/>
  <c r="S675" i="1"/>
  <c r="O675" i="1"/>
  <c r="N675" i="1"/>
  <c r="I675" i="1"/>
  <c r="F675" i="1"/>
  <c r="T674" i="1"/>
  <c r="S674" i="1"/>
  <c r="O674" i="1"/>
  <c r="N674" i="1"/>
  <c r="I674" i="1"/>
  <c r="F674" i="1"/>
  <c r="T673" i="1"/>
  <c r="S673" i="1"/>
  <c r="O673" i="1"/>
  <c r="N673" i="1"/>
  <c r="I673" i="1"/>
  <c r="F673" i="1"/>
  <c r="T672" i="1"/>
  <c r="S672" i="1"/>
  <c r="O672" i="1"/>
  <c r="N672" i="1"/>
  <c r="I672" i="1"/>
  <c r="F672" i="1"/>
  <c r="T671" i="1"/>
  <c r="S671" i="1"/>
  <c r="O671" i="1"/>
  <c r="N671" i="1"/>
  <c r="I671" i="1"/>
  <c r="F671" i="1"/>
  <c r="T670" i="1"/>
  <c r="S670" i="1"/>
  <c r="O670" i="1"/>
  <c r="N670" i="1"/>
  <c r="I670" i="1"/>
  <c r="F670" i="1"/>
  <c r="T669" i="1"/>
  <c r="S669" i="1"/>
  <c r="O669" i="1"/>
  <c r="N669" i="1"/>
  <c r="I669" i="1"/>
  <c r="F669" i="1"/>
  <c r="T668" i="1"/>
  <c r="S668" i="1"/>
  <c r="O668" i="1"/>
  <c r="N668" i="1"/>
  <c r="I668" i="1"/>
  <c r="F668" i="1"/>
  <c r="T667" i="1"/>
  <c r="S667" i="1"/>
  <c r="O667" i="1"/>
  <c r="N667" i="1"/>
  <c r="I667" i="1"/>
  <c r="F667" i="1"/>
  <c r="T666" i="1"/>
  <c r="S666" i="1"/>
  <c r="O666" i="1"/>
  <c r="N666" i="1"/>
  <c r="I666" i="1"/>
  <c r="F666" i="1"/>
  <c r="T665" i="1"/>
  <c r="S665" i="1"/>
  <c r="O665" i="1"/>
  <c r="N665" i="1"/>
  <c r="I665" i="1"/>
  <c r="F665" i="1"/>
  <c r="T664" i="1"/>
  <c r="S664" i="1"/>
  <c r="O664" i="1"/>
  <c r="N664" i="1"/>
  <c r="I664" i="1"/>
  <c r="F664" i="1"/>
  <c r="T663" i="1"/>
  <c r="S663" i="1"/>
  <c r="O663" i="1"/>
  <c r="N663" i="1"/>
  <c r="I663" i="1"/>
  <c r="F663" i="1"/>
  <c r="T662" i="1"/>
  <c r="S662" i="1"/>
  <c r="O662" i="1"/>
  <c r="N662" i="1"/>
  <c r="I662" i="1"/>
  <c r="F662" i="1"/>
  <c r="T661" i="1"/>
  <c r="S661" i="1"/>
  <c r="O661" i="1"/>
  <c r="N661" i="1"/>
  <c r="I661" i="1"/>
  <c r="F661" i="1"/>
  <c r="T660" i="1"/>
  <c r="S660" i="1"/>
  <c r="O660" i="1"/>
  <c r="N660" i="1"/>
  <c r="I660" i="1"/>
  <c r="F660" i="1"/>
  <c r="T659" i="1"/>
  <c r="S659" i="1"/>
  <c r="O659" i="1"/>
  <c r="N659" i="1"/>
  <c r="I659" i="1"/>
  <c r="F659" i="1"/>
  <c r="T658" i="1"/>
  <c r="S658" i="1"/>
  <c r="O658" i="1"/>
  <c r="N658" i="1"/>
  <c r="I658" i="1"/>
  <c r="F658" i="1"/>
  <c r="T657" i="1"/>
  <c r="S657" i="1"/>
  <c r="O657" i="1"/>
  <c r="N657" i="1"/>
  <c r="I657" i="1"/>
  <c r="F657" i="1"/>
  <c r="T656" i="1"/>
  <c r="S656" i="1"/>
  <c r="O656" i="1"/>
  <c r="N656" i="1"/>
  <c r="I656" i="1"/>
  <c r="F656" i="1"/>
  <c r="T655" i="1"/>
  <c r="S655" i="1"/>
  <c r="O655" i="1"/>
  <c r="N655" i="1"/>
  <c r="I655" i="1"/>
  <c r="F655" i="1"/>
  <c r="T654" i="1"/>
  <c r="S654" i="1"/>
  <c r="O654" i="1"/>
  <c r="N654" i="1"/>
  <c r="I654" i="1"/>
  <c r="F654" i="1"/>
  <c r="T653" i="1"/>
  <c r="S653" i="1"/>
  <c r="O653" i="1"/>
  <c r="N653" i="1"/>
  <c r="I653" i="1"/>
  <c r="F653" i="1"/>
  <c r="T652" i="1"/>
  <c r="S652" i="1"/>
  <c r="O652" i="1"/>
  <c r="N652" i="1"/>
  <c r="I652" i="1"/>
  <c r="F652" i="1"/>
  <c r="T651" i="1"/>
  <c r="S651" i="1"/>
  <c r="O651" i="1"/>
  <c r="N651" i="1"/>
  <c r="I651" i="1"/>
  <c r="F651" i="1"/>
  <c r="T650" i="1"/>
  <c r="S650" i="1"/>
  <c r="O650" i="1"/>
  <c r="N650" i="1"/>
  <c r="I650" i="1"/>
  <c r="F650" i="1"/>
  <c r="T649" i="1"/>
  <c r="S649" i="1"/>
  <c r="O649" i="1"/>
  <c r="N649" i="1"/>
  <c r="I649" i="1"/>
  <c r="F649" i="1"/>
  <c r="T648" i="1"/>
  <c r="S648" i="1"/>
  <c r="O648" i="1"/>
  <c r="N648" i="1"/>
  <c r="I648" i="1"/>
  <c r="F648" i="1"/>
  <c r="T647" i="1"/>
  <c r="S647" i="1"/>
  <c r="O647" i="1"/>
  <c r="N647" i="1"/>
  <c r="I647" i="1"/>
  <c r="F647" i="1"/>
  <c r="T646" i="1"/>
  <c r="S646" i="1"/>
  <c r="O646" i="1"/>
  <c r="N646" i="1"/>
  <c r="I646" i="1"/>
  <c r="F646" i="1"/>
  <c r="T645" i="1"/>
  <c r="S645" i="1"/>
  <c r="O645" i="1"/>
  <c r="N645" i="1"/>
  <c r="I645" i="1"/>
  <c r="F645" i="1"/>
  <c r="T644" i="1"/>
  <c r="S644" i="1"/>
  <c r="O644" i="1"/>
  <c r="N644" i="1"/>
  <c r="I644" i="1"/>
  <c r="F644" i="1"/>
  <c r="T643" i="1"/>
  <c r="S643" i="1"/>
  <c r="O643" i="1"/>
  <c r="N643" i="1"/>
  <c r="I643" i="1"/>
  <c r="F643" i="1"/>
  <c r="T642" i="1"/>
  <c r="S642" i="1"/>
  <c r="O642" i="1"/>
  <c r="N642" i="1"/>
  <c r="I642" i="1"/>
  <c r="F642" i="1"/>
  <c r="T641" i="1"/>
  <c r="S641" i="1"/>
  <c r="O641" i="1"/>
  <c r="N641" i="1"/>
  <c r="I641" i="1"/>
  <c r="F641" i="1"/>
  <c r="T640" i="1"/>
  <c r="S640" i="1"/>
  <c r="O640" i="1"/>
  <c r="N640" i="1"/>
  <c r="I640" i="1"/>
  <c r="F640" i="1"/>
  <c r="T639" i="1"/>
  <c r="S639" i="1"/>
  <c r="O639" i="1"/>
  <c r="N639" i="1"/>
  <c r="I639" i="1"/>
  <c r="F639" i="1"/>
  <c r="T638" i="1"/>
  <c r="S638" i="1"/>
  <c r="O638" i="1"/>
  <c r="N638" i="1"/>
  <c r="I638" i="1"/>
  <c r="F638" i="1"/>
  <c r="T637" i="1"/>
  <c r="S637" i="1"/>
  <c r="O637" i="1"/>
  <c r="N637" i="1"/>
  <c r="I637" i="1"/>
  <c r="F637" i="1"/>
  <c r="T636" i="1"/>
  <c r="S636" i="1"/>
  <c r="O636" i="1"/>
  <c r="N636" i="1"/>
  <c r="I636" i="1"/>
  <c r="F636" i="1"/>
  <c r="T635" i="1"/>
  <c r="S635" i="1"/>
  <c r="O635" i="1"/>
  <c r="N635" i="1"/>
  <c r="I635" i="1"/>
  <c r="F635" i="1"/>
  <c r="T634" i="1"/>
  <c r="S634" i="1"/>
  <c r="O634" i="1"/>
  <c r="N634" i="1"/>
  <c r="I634" i="1"/>
  <c r="F634" i="1"/>
  <c r="T633" i="1"/>
  <c r="S633" i="1"/>
  <c r="O633" i="1"/>
  <c r="N633" i="1"/>
  <c r="I633" i="1"/>
  <c r="F633" i="1"/>
  <c r="T632" i="1"/>
  <c r="S632" i="1"/>
  <c r="O632" i="1"/>
  <c r="N632" i="1"/>
  <c r="I632" i="1"/>
  <c r="F632" i="1"/>
  <c r="T631" i="1"/>
  <c r="S631" i="1"/>
  <c r="O631" i="1"/>
  <c r="N631" i="1"/>
  <c r="I631" i="1"/>
  <c r="F631" i="1"/>
  <c r="T630" i="1"/>
  <c r="S630" i="1"/>
  <c r="O630" i="1"/>
  <c r="N630" i="1"/>
  <c r="I630" i="1"/>
  <c r="F630" i="1"/>
  <c r="T629" i="1"/>
  <c r="S629" i="1"/>
  <c r="O629" i="1"/>
  <c r="N629" i="1"/>
  <c r="I629" i="1"/>
  <c r="F629" i="1"/>
  <c r="T628" i="1"/>
  <c r="S628" i="1"/>
  <c r="O628" i="1"/>
  <c r="N628" i="1"/>
  <c r="I628" i="1"/>
  <c r="F628" i="1"/>
  <c r="T627" i="1"/>
  <c r="S627" i="1"/>
  <c r="O627" i="1"/>
  <c r="N627" i="1"/>
  <c r="I627" i="1"/>
  <c r="F627" i="1"/>
  <c r="T626" i="1"/>
  <c r="S626" i="1"/>
  <c r="O626" i="1"/>
  <c r="N626" i="1"/>
  <c r="I626" i="1"/>
  <c r="F626" i="1"/>
  <c r="T625" i="1"/>
  <c r="S625" i="1"/>
  <c r="O625" i="1"/>
  <c r="N625" i="1"/>
  <c r="I625" i="1"/>
  <c r="F625" i="1"/>
  <c r="T624" i="1"/>
  <c r="S624" i="1"/>
  <c r="O624" i="1"/>
  <c r="N624" i="1"/>
  <c r="I624" i="1"/>
  <c r="F624" i="1"/>
  <c r="T623" i="1"/>
  <c r="S623" i="1"/>
  <c r="O623" i="1"/>
  <c r="N623" i="1"/>
  <c r="I623" i="1"/>
  <c r="F623" i="1"/>
  <c r="T622" i="1"/>
  <c r="S622" i="1"/>
  <c r="O622" i="1"/>
  <c r="N622" i="1"/>
  <c r="I622" i="1"/>
  <c r="F622" i="1"/>
  <c r="T621" i="1"/>
  <c r="S621" i="1"/>
  <c r="O621" i="1"/>
  <c r="N621" i="1"/>
  <c r="I621" i="1"/>
  <c r="F621" i="1"/>
  <c r="T620" i="1"/>
  <c r="S620" i="1"/>
  <c r="O620" i="1"/>
  <c r="N620" i="1"/>
  <c r="I620" i="1"/>
  <c r="F620" i="1"/>
  <c r="T619" i="1"/>
  <c r="S619" i="1"/>
  <c r="O619" i="1"/>
  <c r="N619" i="1"/>
  <c r="I619" i="1"/>
  <c r="F619" i="1"/>
  <c r="T618" i="1"/>
  <c r="S618" i="1"/>
  <c r="O618" i="1"/>
  <c r="N618" i="1"/>
  <c r="I618" i="1"/>
  <c r="F618" i="1"/>
  <c r="T617" i="1"/>
  <c r="S617" i="1"/>
  <c r="O617" i="1"/>
  <c r="N617" i="1"/>
  <c r="I617" i="1"/>
  <c r="F617" i="1"/>
  <c r="T616" i="1"/>
  <c r="S616" i="1"/>
  <c r="O616" i="1"/>
  <c r="N616" i="1"/>
  <c r="I616" i="1"/>
  <c r="F616" i="1"/>
  <c r="T615" i="1"/>
  <c r="S615" i="1"/>
  <c r="O615" i="1"/>
  <c r="N615" i="1"/>
  <c r="I615" i="1"/>
  <c r="F615" i="1"/>
  <c r="T614" i="1"/>
  <c r="S614" i="1"/>
  <c r="O614" i="1"/>
  <c r="N614" i="1"/>
  <c r="I614" i="1"/>
  <c r="F614" i="1"/>
  <c r="T613" i="1"/>
  <c r="S613" i="1"/>
  <c r="O613" i="1"/>
  <c r="N613" i="1"/>
  <c r="I613" i="1"/>
  <c r="F613" i="1"/>
  <c r="T612" i="1"/>
  <c r="S612" i="1"/>
  <c r="O612" i="1"/>
  <c r="N612" i="1"/>
  <c r="I612" i="1"/>
  <c r="F612" i="1"/>
  <c r="T611" i="1"/>
  <c r="S611" i="1"/>
  <c r="O611" i="1"/>
  <c r="N611" i="1"/>
  <c r="I611" i="1"/>
  <c r="F611" i="1"/>
  <c r="T610" i="1"/>
  <c r="S610" i="1"/>
  <c r="O610" i="1"/>
  <c r="N610" i="1"/>
  <c r="I610" i="1"/>
  <c r="F610" i="1"/>
  <c r="T609" i="1"/>
  <c r="S609" i="1"/>
  <c r="O609" i="1"/>
  <c r="N609" i="1"/>
  <c r="I609" i="1"/>
  <c r="F609" i="1"/>
  <c r="T608" i="1"/>
  <c r="S608" i="1"/>
  <c r="O608" i="1"/>
  <c r="N608" i="1"/>
  <c r="I608" i="1"/>
  <c r="F608" i="1"/>
  <c r="T607" i="1"/>
  <c r="S607" i="1"/>
  <c r="O607" i="1"/>
  <c r="N607" i="1"/>
  <c r="I607" i="1"/>
  <c r="F607" i="1"/>
  <c r="T606" i="1"/>
  <c r="S606" i="1"/>
  <c r="O606" i="1"/>
  <c r="N606" i="1"/>
  <c r="I606" i="1"/>
  <c r="F606" i="1"/>
  <c r="T605" i="1"/>
  <c r="S605" i="1"/>
  <c r="O605" i="1"/>
  <c r="N605" i="1"/>
  <c r="I605" i="1"/>
  <c r="F605" i="1"/>
  <c r="T604" i="1"/>
  <c r="S604" i="1"/>
  <c r="O604" i="1"/>
  <c r="N604" i="1"/>
  <c r="I604" i="1"/>
  <c r="F604" i="1"/>
  <c r="T603" i="1"/>
  <c r="S603" i="1"/>
  <c r="O603" i="1"/>
  <c r="N603" i="1"/>
  <c r="I603" i="1"/>
  <c r="F603" i="1"/>
  <c r="T602" i="1"/>
  <c r="S602" i="1"/>
  <c r="O602" i="1"/>
  <c r="N602" i="1"/>
  <c r="I602" i="1"/>
  <c r="F602" i="1"/>
  <c r="T601" i="1"/>
  <c r="S601" i="1"/>
  <c r="O601" i="1"/>
  <c r="N601" i="1"/>
  <c r="I601" i="1"/>
  <c r="F601" i="1"/>
  <c r="T600" i="1"/>
  <c r="S600" i="1"/>
  <c r="O600" i="1"/>
  <c r="N600" i="1"/>
  <c r="I600" i="1"/>
  <c r="F600" i="1"/>
  <c r="T599" i="1"/>
  <c r="S599" i="1"/>
  <c r="O599" i="1"/>
  <c r="N599" i="1"/>
  <c r="I599" i="1"/>
  <c r="F599" i="1"/>
  <c r="T598" i="1"/>
  <c r="S598" i="1"/>
  <c r="O598" i="1"/>
  <c r="N598" i="1"/>
  <c r="I598" i="1"/>
  <c r="F598" i="1"/>
  <c r="T597" i="1"/>
  <c r="S597" i="1"/>
  <c r="O597" i="1"/>
  <c r="N597" i="1"/>
  <c r="I597" i="1"/>
  <c r="F597" i="1"/>
  <c r="T596" i="1"/>
  <c r="S596" i="1"/>
  <c r="O596" i="1"/>
  <c r="N596" i="1"/>
  <c r="I596" i="1"/>
  <c r="F596" i="1"/>
  <c r="T595" i="1"/>
  <c r="S595" i="1"/>
  <c r="O595" i="1"/>
  <c r="N595" i="1"/>
  <c r="I595" i="1"/>
  <c r="F595" i="1"/>
  <c r="T594" i="1"/>
  <c r="S594" i="1"/>
  <c r="O594" i="1"/>
  <c r="N594" i="1"/>
  <c r="I594" i="1"/>
  <c r="F594" i="1"/>
  <c r="T593" i="1"/>
  <c r="S593" i="1"/>
  <c r="O593" i="1"/>
  <c r="N593" i="1"/>
  <c r="I593" i="1"/>
  <c r="F593" i="1"/>
  <c r="T592" i="1"/>
  <c r="S592" i="1"/>
  <c r="O592" i="1"/>
  <c r="N592" i="1"/>
  <c r="I592" i="1"/>
  <c r="F592" i="1"/>
  <c r="T591" i="1"/>
  <c r="S591" i="1"/>
  <c r="O591" i="1"/>
  <c r="N591" i="1"/>
  <c r="I591" i="1"/>
  <c r="F591" i="1"/>
  <c r="T590" i="1"/>
  <c r="S590" i="1"/>
  <c r="O590" i="1"/>
  <c r="N590" i="1"/>
  <c r="I590" i="1"/>
  <c r="F590" i="1"/>
  <c r="T589" i="1"/>
  <c r="S589" i="1"/>
  <c r="O589" i="1"/>
  <c r="N589" i="1"/>
  <c r="I589" i="1"/>
  <c r="F589" i="1"/>
  <c r="T588" i="1"/>
  <c r="S588" i="1"/>
  <c r="O588" i="1"/>
  <c r="N588" i="1"/>
  <c r="I588" i="1"/>
  <c r="F588" i="1"/>
  <c r="T587" i="1"/>
  <c r="S587" i="1"/>
  <c r="O587" i="1"/>
  <c r="N587" i="1"/>
  <c r="I587" i="1"/>
  <c r="F587" i="1"/>
  <c r="T586" i="1"/>
  <c r="S586" i="1"/>
  <c r="O586" i="1"/>
  <c r="N586" i="1"/>
  <c r="I586" i="1"/>
  <c r="F586" i="1"/>
  <c r="T585" i="1"/>
  <c r="S585" i="1"/>
  <c r="O585" i="1"/>
  <c r="N585" i="1"/>
  <c r="I585" i="1"/>
  <c r="F585" i="1"/>
  <c r="T584" i="1"/>
  <c r="S584" i="1"/>
  <c r="O584" i="1"/>
  <c r="N584" i="1"/>
  <c r="I584" i="1"/>
  <c r="F584" i="1"/>
  <c r="T583" i="1"/>
  <c r="S583" i="1"/>
  <c r="O583" i="1"/>
  <c r="N583" i="1"/>
  <c r="I583" i="1"/>
  <c r="F583" i="1"/>
  <c r="T582" i="1"/>
  <c r="S582" i="1"/>
  <c r="O582" i="1"/>
  <c r="N582" i="1"/>
  <c r="I582" i="1"/>
  <c r="F582" i="1"/>
  <c r="T581" i="1"/>
  <c r="S581" i="1"/>
  <c r="O581" i="1"/>
  <c r="N581" i="1"/>
  <c r="I581" i="1"/>
  <c r="F581" i="1"/>
  <c r="T580" i="1"/>
  <c r="S580" i="1"/>
  <c r="O580" i="1"/>
  <c r="N580" i="1"/>
  <c r="I580" i="1"/>
  <c r="F580" i="1"/>
  <c r="T579" i="1"/>
  <c r="S579" i="1"/>
  <c r="O579" i="1"/>
  <c r="N579" i="1"/>
  <c r="I579" i="1"/>
  <c r="F579" i="1"/>
  <c r="T578" i="1"/>
  <c r="S578" i="1"/>
  <c r="O578" i="1"/>
  <c r="N578" i="1"/>
  <c r="I578" i="1"/>
  <c r="F578" i="1"/>
  <c r="T577" i="1"/>
  <c r="S577" i="1"/>
  <c r="O577" i="1"/>
  <c r="N577" i="1"/>
  <c r="I577" i="1"/>
  <c r="F577" i="1"/>
  <c r="T576" i="1"/>
  <c r="S576" i="1"/>
  <c r="O576" i="1"/>
  <c r="N576" i="1"/>
  <c r="I576" i="1"/>
  <c r="F576" i="1"/>
  <c r="T575" i="1"/>
  <c r="S575" i="1"/>
  <c r="O575" i="1"/>
  <c r="N575" i="1"/>
  <c r="I575" i="1"/>
  <c r="F575" i="1"/>
  <c r="T574" i="1"/>
  <c r="S574" i="1"/>
  <c r="O574" i="1"/>
  <c r="N574" i="1"/>
  <c r="I574" i="1"/>
  <c r="F574" i="1"/>
  <c r="T573" i="1"/>
  <c r="S573" i="1"/>
  <c r="O573" i="1"/>
  <c r="N573" i="1"/>
  <c r="I573" i="1"/>
  <c r="F573" i="1"/>
  <c r="T572" i="1"/>
  <c r="S572" i="1"/>
  <c r="O572" i="1"/>
  <c r="N572" i="1"/>
  <c r="I572" i="1"/>
  <c r="F572" i="1"/>
  <c r="T571" i="1"/>
  <c r="S571" i="1"/>
  <c r="O571" i="1"/>
  <c r="N571" i="1"/>
  <c r="I571" i="1"/>
  <c r="F571" i="1"/>
  <c r="T570" i="1"/>
  <c r="S570" i="1"/>
  <c r="O570" i="1"/>
  <c r="N570" i="1"/>
  <c r="I570" i="1"/>
  <c r="F570" i="1"/>
  <c r="T569" i="1"/>
  <c r="S569" i="1"/>
  <c r="O569" i="1"/>
  <c r="N569" i="1"/>
  <c r="I569" i="1"/>
  <c r="F569" i="1"/>
  <c r="T568" i="1"/>
  <c r="S568" i="1"/>
  <c r="O568" i="1"/>
  <c r="N568" i="1"/>
  <c r="I568" i="1"/>
  <c r="F568" i="1"/>
  <c r="T567" i="1"/>
  <c r="S567" i="1"/>
  <c r="O567" i="1"/>
  <c r="N567" i="1"/>
  <c r="I567" i="1"/>
  <c r="F567" i="1"/>
  <c r="T566" i="1"/>
  <c r="S566" i="1"/>
  <c r="O566" i="1"/>
  <c r="N566" i="1"/>
  <c r="I566" i="1"/>
  <c r="F566" i="1"/>
  <c r="T565" i="1"/>
  <c r="S565" i="1"/>
  <c r="O565" i="1"/>
  <c r="N565" i="1"/>
  <c r="I565" i="1"/>
  <c r="F565" i="1"/>
  <c r="T564" i="1"/>
  <c r="S564" i="1"/>
  <c r="O564" i="1"/>
  <c r="N564" i="1"/>
  <c r="I564" i="1"/>
  <c r="F564" i="1"/>
  <c r="T563" i="1"/>
  <c r="S563" i="1"/>
  <c r="O563" i="1"/>
  <c r="N563" i="1"/>
  <c r="I563" i="1"/>
  <c r="F563" i="1"/>
  <c r="T562" i="1"/>
  <c r="S562" i="1"/>
  <c r="O562" i="1"/>
  <c r="N562" i="1"/>
  <c r="I562" i="1"/>
  <c r="F562" i="1"/>
  <c r="T561" i="1"/>
  <c r="S561" i="1"/>
  <c r="O561" i="1"/>
  <c r="N561" i="1"/>
  <c r="I561" i="1"/>
  <c r="F561" i="1"/>
  <c r="T560" i="1"/>
  <c r="S560" i="1"/>
  <c r="O560" i="1"/>
  <c r="N560" i="1"/>
  <c r="I560" i="1"/>
  <c r="F560" i="1"/>
  <c r="T559" i="1"/>
  <c r="S559" i="1"/>
  <c r="O559" i="1"/>
  <c r="N559" i="1"/>
  <c r="I559" i="1"/>
  <c r="F559" i="1"/>
  <c r="T558" i="1"/>
  <c r="S558" i="1"/>
  <c r="O558" i="1"/>
  <c r="N558" i="1"/>
  <c r="I558" i="1"/>
  <c r="F558" i="1"/>
  <c r="T557" i="1"/>
  <c r="S557" i="1"/>
  <c r="O557" i="1"/>
  <c r="N557" i="1"/>
  <c r="I557" i="1"/>
  <c r="F557" i="1"/>
  <c r="T556" i="1"/>
  <c r="S556" i="1"/>
  <c r="O556" i="1"/>
  <c r="N556" i="1"/>
  <c r="I556" i="1"/>
  <c r="F556" i="1"/>
  <c r="T555" i="1"/>
  <c r="S555" i="1"/>
  <c r="O555" i="1"/>
  <c r="N555" i="1"/>
  <c r="I555" i="1"/>
  <c r="F555" i="1"/>
  <c r="T554" i="1"/>
  <c r="S554" i="1"/>
  <c r="O554" i="1"/>
  <c r="N554" i="1"/>
  <c r="I554" i="1"/>
  <c r="F554" i="1"/>
  <c r="T553" i="1"/>
  <c r="S553" i="1"/>
  <c r="O553" i="1"/>
  <c r="N553" i="1"/>
  <c r="I553" i="1"/>
  <c r="F553" i="1"/>
  <c r="T552" i="1"/>
  <c r="S552" i="1"/>
  <c r="O552" i="1"/>
  <c r="N552" i="1"/>
  <c r="I552" i="1"/>
  <c r="F552" i="1"/>
  <c r="T551" i="1"/>
  <c r="S551" i="1"/>
  <c r="O551" i="1"/>
  <c r="N551" i="1"/>
  <c r="I551" i="1"/>
  <c r="F551" i="1"/>
  <c r="T550" i="1"/>
  <c r="S550" i="1"/>
  <c r="O550" i="1"/>
  <c r="N550" i="1"/>
  <c r="I550" i="1"/>
  <c r="F550" i="1"/>
  <c r="T549" i="1"/>
  <c r="S549" i="1"/>
  <c r="O549" i="1"/>
  <c r="N549" i="1"/>
  <c r="I549" i="1"/>
  <c r="F549" i="1"/>
  <c r="T548" i="1"/>
  <c r="S548" i="1"/>
  <c r="O548" i="1"/>
  <c r="N548" i="1"/>
  <c r="I548" i="1"/>
  <c r="F548" i="1"/>
  <c r="T547" i="1"/>
  <c r="S547" i="1"/>
  <c r="O547" i="1"/>
  <c r="N547" i="1"/>
  <c r="I547" i="1"/>
  <c r="F547" i="1"/>
  <c r="T546" i="1"/>
  <c r="S546" i="1"/>
  <c r="O546" i="1"/>
  <c r="N546" i="1"/>
  <c r="I546" i="1"/>
  <c r="F546" i="1"/>
  <c r="T545" i="1"/>
  <c r="S545" i="1"/>
  <c r="O545" i="1"/>
  <c r="N545" i="1"/>
  <c r="I545" i="1"/>
  <c r="F545" i="1"/>
  <c r="T544" i="1"/>
  <c r="S544" i="1"/>
  <c r="O544" i="1"/>
  <c r="N544" i="1"/>
  <c r="I544" i="1"/>
  <c r="F544" i="1"/>
  <c r="T543" i="1"/>
  <c r="S543" i="1"/>
  <c r="O543" i="1"/>
  <c r="N543" i="1"/>
  <c r="I543" i="1"/>
  <c r="F543" i="1"/>
  <c r="T542" i="1"/>
  <c r="S542" i="1"/>
  <c r="O542" i="1"/>
  <c r="N542" i="1"/>
  <c r="I542" i="1"/>
  <c r="F542" i="1"/>
  <c r="T541" i="1"/>
  <c r="S541" i="1"/>
  <c r="O541" i="1"/>
  <c r="N541" i="1"/>
  <c r="I541" i="1"/>
  <c r="F541" i="1"/>
  <c r="T540" i="1"/>
  <c r="S540" i="1"/>
  <c r="O540" i="1"/>
  <c r="N540" i="1"/>
  <c r="I540" i="1"/>
  <c r="F540" i="1"/>
  <c r="T539" i="1"/>
  <c r="S539" i="1"/>
  <c r="O539" i="1"/>
  <c r="N539" i="1"/>
  <c r="I539" i="1"/>
  <c r="F539" i="1"/>
  <c r="T538" i="1"/>
  <c r="S538" i="1"/>
  <c r="O538" i="1"/>
  <c r="N538" i="1"/>
  <c r="I538" i="1"/>
  <c r="F538" i="1"/>
  <c r="T537" i="1"/>
  <c r="S537" i="1"/>
  <c r="O537" i="1"/>
  <c r="N537" i="1"/>
  <c r="I537" i="1"/>
  <c r="F537" i="1"/>
  <c r="T536" i="1"/>
  <c r="S536" i="1"/>
  <c r="O536" i="1"/>
  <c r="N536" i="1"/>
  <c r="I536" i="1"/>
  <c r="F536" i="1"/>
  <c r="T535" i="1"/>
  <c r="S535" i="1"/>
  <c r="O535" i="1"/>
  <c r="N535" i="1"/>
  <c r="I535" i="1"/>
  <c r="F535" i="1"/>
  <c r="T534" i="1"/>
  <c r="S534" i="1"/>
  <c r="O534" i="1"/>
  <c r="N534" i="1"/>
  <c r="I534" i="1"/>
  <c r="F534" i="1"/>
  <c r="T533" i="1"/>
  <c r="S533" i="1"/>
  <c r="O533" i="1"/>
  <c r="N533" i="1"/>
  <c r="I533" i="1"/>
  <c r="F533" i="1"/>
  <c r="T532" i="1"/>
  <c r="S532" i="1"/>
  <c r="O532" i="1"/>
  <c r="N532" i="1"/>
  <c r="I532" i="1"/>
  <c r="F532" i="1"/>
  <c r="T531" i="1"/>
  <c r="S531" i="1"/>
  <c r="O531" i="1"/>
  <c r="N531" i="1"/>
  <c r="I531" i="1"/>
  <c r="F531" i="1"/>
  <c r="T530" i="1"/>
  <c r="S530" i="1"/>
  <c r="O530" i="1"/>
  <c r="N530" i="1"/>
  <c r="I530" i="1"/>
  <c r="F530" i="1"/>
  <c r="T529" i="1"/>
  <c r="S529" i="1"/>
  <c r="O529" i="1"/>
  <c r="N529" i="1"/>
  <c r="I529" i="1"/>
  <c r="F529" i="1"/>
  <c r="T528" i="1"/>
  <c r="S528" i="1"/>
  <c r="O528" i="1"/>
  <c r="N528" i="1"/>
  <c r="I528" i="1"/>
  <c r="F528" i="1"/>
  <c r="T527" i="1"/>
  <c r="S527" i="1"/>
  <c r="O527" i="1"/>
  <c r="N527" i="1"/>
  <c r="I527" i="1"/>
  <c r="F527" i="1"/>
  <c r="T526" i="1"/>
  <c r="S526" i="1"/>
  <c r="O526" i="1"/>
  <c r="N526" i="1"/>
  <c r="I526" i="1"/>
  <c r="F526" i="1"/>
  <c r="T525" i="1"/>
  <c r="S525" i="1"/>
  <c r="O525" i="1"/>
  <c r="N525" i="1"/>
  <c r="I525" i="1"/>
  <c r="F525" i="1"/>
  <c r="T524" i="1"/>
  <c r="S524" i="1"/>
  <c r="O524" i="1"/>
  <c r="N524" i="1"/>
  <c r="I524" i="1"/>
  <c r="F524" i="1"/>
  <c r="T523" i="1"/>
  <c r="S523" i="1"/>
  <c r="O523" i="1"/>
  <c r="N523" i="1"/>
  <c r="I523" i="1"/>
  <c r="F523" i="1"/>
  <c r="T522" i="1"/>
  <c r="S522" i="1"/>
  <c r="O522" i="1"/>
  <c r="N522" i="1"/>
  <c r="I522" i="1"/>
  <c r="F522" i="1"/>
  <c r="T521" i="1"/>
  <c r="S521" i="1"/>
  <c r="O521" i="1"/>
  <c r="N521" i="1"/>
  <c r="I521" i="1"/>
  <c r="F521" i="1"/>
  <c r="T520" i="1"/>
  <c r="S520" i="1"/>
  <c r="O520" i="1"/>
  <c r="N520" i="1"/>
  <c r="I520" i="1"/>
  <c r="F520" i="1"/>
  <c r="T519" i="1"/>
  <c r="S519" i="1"/>
  <c r="O519" i="1"/>
  <c r="N519" i="1"/>
  <c r="I519" i="1"/>
  <c r="F519" i="1"/>
  <c r="T518" i="1"/>
  <c r="S518" i="1"/>
  <c r="O518" i="1"/>
  <c r="N518" i="1"/>
  <c r="I518" i="1"/>
  <c r="F518" i="1"/>
  <c r="T517" i="1"/>
  <c r="S517" i="1"/>
  <c r="O517" i="1"/>
  <c r="N517" i="1"/>
  <c r="I517" i="1"/>
  <c r="F517" i="1"/>
  <c r="T516" i="1"/>
  <c r="S516" i="1"/>
  <c r="O516" i="1"/>
  <c r="N516" i="1"/>
  <c r="I516" i="1"/>
  <c r="F516" i="1"/>
  <c r="T515" i="1"/>
  <c r="S515" i="1"/>
  <c r="O515" i="1"/>
  <c r="N515" i="1"/>
  <c r="I515" i="1"/>
  <c r="F515" i="1"/>
  <c r="T514" i="1"/>
  <c r="S514" i="1"/>
  <c r="O514" i="1"/>
  <c r="N514" i="1"/>
  <c r="I514" i="1"/>
  <c r="F514" i="1"/>
  <c r="T513" i="1"/>
  <c r="S513" i="1"/>
  <c r="O513" i="1"/>
  <c r="N513" i="1"/>
  <c r="I513" i="1"/>
  <c r="F513" i="1"/>
  <c r="T512" i="1"/>
  <c r="S512" i="1"/>
  <c r="O512" i="1"/>
  <c r="N512" i="1"/>
  <c r="I512" i="1"/>
  <c r="F512" i="1"/>
  <c r="T511" i="1"/>
  <c r="S511" i="1"/>
  <c r="O511" i="1"/>
  <c r="N511" i="1"/>
  <c r="I511" i="1"/>
  <c r="F511" i="1"/>
  <c r="T510" i="1"/>
  <c r="S510" i="1"/>
  <c r="O510" i="1"/>
  <c r="N510" i="1"/>
  <c r="I510" i="1"/>
  <c r="F510" i="1"/>
  <c r="T509" i="1"/>
  <c r="S509" i="1"/>
  <c r="O509" i="1"/>
  <c r="N509" i="1"/>
  <c r="I509" i="1"/>
  <c r="F509" i="1"/>
  <c r="T508" i="1"/>
  <c r="S508" i="1"/>
  <c r="O508" i="1"/>
  <c r="N508" i="1"/>
  <c r="I508" i="1"/>
  <c r="F508" i="1"/>
  <c r="T507" i="1"/>
  <c r="S507" i="1"/>
  <c r="O507" i="1"/>
  <c r="N507" i="1"/>
  <c r="I507" i="1"/>
  <c r="F507" i="1"/>
  <c r="T506" i="1"/>
  <c r="S506" i="1"/>
  <c r="O506" i="1"/>
  <c r="N506" i="1"/>
  <c r="I506" i="1"/>
  <c r="F506" i="1"/>
  <c r="T505" i="1"/>
  <c r="S505" i="1"/>
  <c r="O505" i="1"/>
  <c r="N505" i="1"/>
  <c r="I505" i="1"/>
  <c r="F505" i="1"/>
  <c r="T504" i="1"/>
  <c r="S504" i="1"/>
  <c r="O504" i="1"/>
  <c r="N504" i="1"/>
  <c r="I504" i="1"/>
  <c r="F504" i="1"/>
  <c r="T503" i="1"/>
  <c r="S503" i="1"/>
  <c r="O503" i="1"/>
  <c r="N503" i="1"/>
  <c r="I503" i="1"/>
  <c r="F503" i="1"/>
  <c r="T502" i="1"/>
  <c r="S502" i="1"/>
  <c r="O502" i="1"/>
  <c r="N502" i="1"/>
  <c r="I502" i="1"/>
  <c r="F502" i="1"/>
  <c r="T501" i="1"/>
  <c r="S501" i="1"/>
  <c r="O501" i="1"/>
  <c r="N501" i="1"/>
  <c r="I501" i="1"/>
  <c r="F501" i="1"/>
  <c r="T500" i="1"/>
  <c r="S500" i="1"/>
  <c r="O500" i="1"/>
  <c r="N500" i="1"/>
  <c r="I500" i="1"/>
  <c r="F500" i="1"/>
  <c r="T499" i="1"/>
  <c r="S499" i="1"/>
  <c r="O499" i="1"/>
  <c r="N499" i="1"/>
  <c r="I499" i="1"/>
  <c r="F499" i="1"/>
  <c r="T498" i="1"/>
  <c r="S498" i="1"/>
  <c r="O498" i="1"/>
  <c r="N498" i="1"/>
  <c r="I498" i="1"/>
  <c r="F498" i="1"/>
  <c r="T497" i="1"/>
  <c r="S497" i="1"/>
  <c r="O497" i="1"/>
  <c r="N497" i="1"/>
  <c r="I497" i="1"/>
  <c r="F497" i="1"/>
  <c r="T496" i="1"/>
  <c r="S496" i="1"/>
  <c r="O496" i="1"/>
  <c r="N496" i="1"/>
  <c r="I496" i="1"/>
  <c r="F496" i="1"/>
  <c r="T495" i="1"/>
  <c r="S495" i="1"/>
  <c r="O495" i="1"/>
  <c r="N495" i="1"/>
  <c r="I495" i="1"/>
  <c r="F495" i="1"/>
  <c r="T494" i="1"/>
  <c r="S494" i="1"/>
  <c r="O494" i="1"/>
  <c r="N494" i="1"/>
  <c r="I494" i="1"/>
  <c r="F494" i="1"/>
  <c r="T493" i="1"/>
  <c r="S493" i="1"/>
  <c r="O493" i="1"/>
  <c r="N493" i="1"/>
  <c r="I493" i="1"/>
  <c r="F493" i="1"/>
  <c r="T492" i="1"/>
  <c r="S492" i="1"/>
  <c r="O492" i="1"/>
  <c r="N492" i="1"/>
  <c r="I492" i="1"/>
  <c r="F492" i="1"/>
  <c r="T491" i="1"/>
  <c r="S491" i="1"/>
  <c r="O491" i="1"/>
  <c r="N491" i="1"/>
  <c r="I491" i="1"/>
  <c r="F491" i="1"/>
  <c r="T490" i="1"/>
  <c r="S490" i="1"/>
  <c r="O490" i="1"/>
  <c r="N490" i="1"/>
  <c r="I490" i="1"/>
  <c r="F490" i="1"/>
  <c r="T489" i="1"/>
  <c r="S489" i="1"/>
  <c r="O489" i="1"/>
  <c r="N489" i="1"/>
  <c r="I489" i="1"/>
  <c r="F489" i="1"/>
  <c r="T488" i="1"/>
  <c r="S488" i="1"/>
  <c r="O488" i="1"/>
  <c r="N488" i="1"/>
  <c r="I488" i="1"/>
  <c r="F488" i="1"/>
  <c r="T487" i="1"/>
  <c r="S487" i="1"/>
  <c r="O487" i="1"/>
  <c r="N487" i="1"/>
  <c r="I487" i="1"/>
  <c r="F487" i="1"/>
  <c r="T486" i="1"/>
  <c r="S486" i="1"/>
  <c r="O486" i="1"/>
  <c r="N486" i="1"/>
  <c r="I486" i="1"/>
  <c r="F486" i="1"/>
  <c r="T485" i="1"/>
  <c r="S485" i="1"/>
  <c r="O485" i="1"/>
  <c r="N485" i="1"/>
  <c r="I485" i="1"/>
  <c r="F485" i="1"/>
  <c r="T484" i="1"/>
  <c r="S484" i="1"/>
  <c r="O484" i="1"/>
  <c r="N484" i="1"/>
  <c r="I484" i="1"/>
  <c r="F484" i="1"/>
  <c r="T483" i="1"/>
  <c r="S483" i="1"/>
  <c r="O483" i="1"/>
  <c r="N483" i="1"/>
  <c r="I483" i="1"/>
  <c r="F483" i="1"/>
  <c r="T482" i="1"/>
  <c r="S482" i="1"/>
  <c r="O482" i="1"/>
  <c r="N482" i="1"/>
  <c r="I482" i="1"/>
  <c r="F482" i="1"/>
  <c r="T481" i="1"/>
  <c r="S481" i="1"/>
  <c r="O481" i="1"/>
  <c r="N481" i="1"/>
  <c r="I481" i="1"/>
  <c r="F481" i="1"/>
  <c r="T480" i="1"/>
  <c r="S480" i="1"/>
  <c r="O480" i="1"/>
  <c r="N480" i="1"/>
  <c r="I480" i="1"/>
  <c r="F480" i="1"/>
  <c r="T479" i="1"/>
  <c r="S479" i="1"/>
  <c r="O479" i="1"/>
  <c r="N479" i="1"/>
  <c r="I479" i="1"/>
  <c r="F479" i="1"/>
  <c r="T478" i="1"/>
  <c r="S478" i="1"/>
  <c r="O478" i="1"/>
  <c r="N478" i="1"/>
  <c r="I478" i="1"/>
  <c r="F478" i="1"/>
  <c r="T477" i="1"/>
  <c r="S477" i="1"/>
  <c r="O477" i="1"/>
  <c r="N477" i="1"/>
  <c r="I477" i="1"/>
  <c r="F477" i="1"/>
  <c r="T476" i="1"/>
  <c r="S476" i="1"/>
  <c r="O476" i="1"/>
  <c r="N476" i="1"/>
  <c r="I476" i="1"/>
  <c r="F476" i="1"/>
  <c r="T475" i="1"/>
  <c r="S475" i="1"/>
  <c r="O475" i="1"/>
  <c r="N475" i="1"/>
  <c r="I475" i="1"/>
  <c r="F475" i="1"/>
  <c r="T474" i="1"/>
  <c r="S474" i="1"/>
  <c r="O474" i="1"/>
  <c r="N474" i="1"/>
  <c r="I474" i="1"/>
  <c r="F474" i="1"/>
  <c r="T473" i="1"/>
  <c r="S473" i="1"/>
  <c r="O473" i="1"/>
  <c r="N473" i="1"/>
  <c r="I473" i="1"/>
  <c r="F473" i="1"/>
  <c r="T472" i="1"/>
  <c r="S472" i="1"/>
  <c r="O472" i="1"/>
  <c r="N472" i="1"/>
  <c r="I472" i="1"/>
  <c r="F472" i="1"/>
  <c r="T471" i="1"/>
  <c r="S471" i="1"/>
  <c r="O471" i="1"/>
  <c r="N471" i="1"/>
  <c r="I471" i="1"/>
  <c r="F471" i="1"/>
  <c r="T470" i="1"/>
  <c r="S470" i="1"/>
  <c r="O470" i="1"/>
  <c r="N470" i="1"/>
  <c r="I470" i="1"/>
  <c r="F470" i="1"/>
  <c r="T469" i="1"/>
  <c r="S469" i="1"/>
  <c r="O469" i="1"/>
  <c r="N469" i="1"/>
  <c r="I469" i="1"/>
  <c r="F469" i="1"/>
  <c r="T468" i="1"/>
  <c r="S468" i="1"/>
  <c r="O468" i="1"/>
  <c r="N468" i="1"/>
  <c r="I468" i="1"/>
  <c r="F468" i="1"/>
  <c r="T467" i="1"/>
  <c r="S467" i="1"/>
  <c r="O467" i="1"/>
  <c r="N467" i="1"/>
  <c r="I467" i="1"/>
  <c r="F467" i="1"/>
  <c r="T466" i="1"/>
  <c r="S466" i="1"/>
  <c r="O466" i="1"/>
  <c r="N466" i="1"/>
  <c r="I466" i="1"/>
  <c r="F466" i="1"/>
  <c r="T465" i="1"/>
  <c r="S465" i="1"/>
  <c r="O465" i="1"/>
  <c r="N465" i="1"/>
  <c r="I465" i="1"/>
  <c r="F465" i="1"/>
  <c r="T464" i="1"/>
  <c r="S464" i="1"/>
  <c r="O464" i="1"/>
  <c r="N464" i="1"/>
  <c r="I464" i="1"/>
  <c r="F464" i="1"/>
  <c r="T463" i="1"/>
  <c r="S463" i="1"/>
  <c r="O463" i="1"/>
  <c r="N463" i="1"/>
  <c r="I463" i="1"/>
  <c r="F463" i="1"/>
  <c r="T462" i="1"/>
  <c r="S462" i="1"/>
  <c r="O462" i="1"/>
  <c r="N462" i="1"/>
  <c r="I462" i="1"/>
  <c r="F462" i="1"/>
  <c r="T461" i="1"/>
  <c r="S461" i="1"/>
  <c r="O461" i="1"/>
  <c r="N461" i="1"/>
  <c r="I461" i="1"/>
  <c r="F461" i="1"/>
  <c r="T460" i="1"/>
  <c r="S460" i="1"/>
  <c r="O460" i="1"/>
  <c r="N460" i="1"/>
  <c r="I460" i="1"/>
  <c r="F460" i="1"/>
  <c r="T459" i="1"/>
  <c r="S459" i="1"/>
  <c r="O459" i="1"/>
  <c r="N459" i="1"/>
  <c r="I459" i="1"/>
  <c r="F459" i="1"/>
  <c r="T458" i="1"/>
  <c r="S458" i="1"/>
  <c r="O458" i="1"/>
  <c r="N458" i="1"/>
  <c r="I458" i="1"/>
  <c r="F458" i="1"/>
  <c r="T457" i="1"/>
  <c r="S457" i="1"/>
  <c r="O457" i="1"/>
  <c r="N457" i="1"/>
  <c r="I457" i="1"/>
  <c r="F457" i="1"/>
  <c r="T456" i="1"/>
  <c r="S456" i="1"/>
  <c r="O456" i="1"/>
  <c r="N456" i="1"/>
  <c r="I456" i="1"/>
  <c r="F456" i="1"/>
  <c r="T455" i="1"/>
  <c r="S455" i="1"/>
  <c r="O455" i="1"/>
  <c r="N455" i="1"/>
  <c r="I455" i="1"/>
  <c r="F455" i="1"/>
  <c r="T454" i="1"/>
  <c r="S454" i="1"/>
  <c r="O454" i="1"/>
  <c r="N454" i="1"/>
  <c r="I454" i="1"/>
  <c r="F454" i="1"/>
  <c r="T453" i="1"/>
  <c r="S453" i="1"/>
  <c r="O453" i="1"/>
  <c r="N453" i="1"/>
  <c r="I453" i="1"/>
  <c r="F453" i="1"/>
  <c r="T452" i="1"/>
  <c r="S452" i="1"/>
  <c r="O452" i="1"/>
  <c r="N452" i="1"/>
  <c r="I452" i="1"/>
  <c r="F452" i="1"/>
  <c r="T451" i="1"/>
  <c r="S451" i="1"/>
  <c r="O451" i="1"/>
  <c r="N451" i="1"/>
  <c r="I451" i="1"/>
  <c r="F451" i="1"/>
  <c r="T450" i="1"/>
  <c r="S450" i="1"/>
  <c r="O450" i="1"/>
  <c r="N450" i="1"/>
  <c r="I450" i="1"/>
  <c r="F450" i="1"/>
  <c r="T449" i="1"/>
  <c r="S449" i="1"/>
  <c r="O449" i="1"/>
  <c r="N449" i="1"/>
  <c r="I449" i="1"/>
  <c r="F449" i="1"/>
  <c r="T448" i="1"/>
  <c r="S448" i="1"/>
  <c r="O448" i="1"/>
  <c r="N448" i="1"/>
  <c r="I448" i="1"/>
  <c r="F448" i="1"/>
  <c r="T447" i="1"/>
  <c r="S447" i="1"/>
  <c r="O447" i="1"/>
  <c r="N447" i="1"/>
  <c r="I447" i="1"/>
  <c r="F447" i="1"/>
  <c r="T446" i="1"/>
  <c r="S446" i="1"/>
  <c r="O446" i="1"/>
  <c r="N446" i="1"/>
  <c r="I446" i="1"/>
  <c r="F446" i="1"/>
  <c r="T445" i="1"/>
  <c r="S445" i="1"/>
  <c r="O445" i="1"/>
  <c r="N445" i="1"/>
  <c r="I445" i="1"/>
  <c r="F445" i="1"/>
  <c r="T444" i="1"/>
  <c r="S444" i="1"/>
  <c r="O444" i="1"/>
  <c r="N444" i="1"/>
  <c r="I444" i="1"/>
  <c r="F444" i="1"/>
  <c r="T443" i="1"/>
  <c r="S443" i="1"/>
  <c r="O443" i="1"/>
  <c r="N443" i="1"/>
  <c r="I443" i="1"/>
  <c r="F443" i="1"/>
  <c r="T442" i="1"/>
  <c r="S442" i="1"/>
  <c r="O442" i="1"/>
  <c r="N442" i="1"/>
  <c r="I442" i="1"/>
  <c r="F442" i="1"/>
  <c r="T441" i="1"/>
  <c r="S441" i="1"/>
  <c r="O441" i="1"/>
  <c r="N441" i="1"/>
  <c r="I441" i="1"/>
  <c r="F441" i="1"/>
  <c r="T440" i="1"/>
  <c r="S440" i="1"/>
  <c r="O440" i="1"/>
  <c r="N440" i="1"/>
  <c r="I440" i="1"/>
  <c r="F440" i="1"/>
  <c r="T439" i="1"/>
  <c r="S439" i="1"/>
  <c r="O439" i="1"/>
  <c r="N439" i="1"/>
  <c r="I439" i="1"/>
  <c r="F439" i="1"/>
  <c r="T438" i="1"/>
  <c r="S438" i="1"/>
  <c r="O438" i="1"/>
  <c r="N438" i="1"/>
  <c r="I438" i="1"/>
  <c r="F438" i="1"/>
  <c r="T437" i="1"/>
  <c r="S437" i="1"/>
  <c r="O437" i="1"/>
  <c r="N437" i="1"/>
  <c r="I437" i="1"/>
  <c r="F437" i="1"/>
  <c r="T436" i="1"/>
  <c r="S436" i="1"/>
  <c r="O436" i="1"/>
  <c r="N436" i="1"/>
  <c r="I436" i="1"/>
  <c r="F436" i="1"/>
  <c r="T435" i="1"/>
  <c r="S435" i="1"/>
  <c r="O435" i="1"/>
  <c r="N435" i="1"/>
  <c r="I435" i="1"/>
  <c r="F435" i="1"/>
  <c r="T434" i="1"/>
  <c r="S434" i="1"/>
  <c r="O434" i="1"/>
  <c r="N434" i="1"/>
  <c r="I434" i="1"/>
  <c r="F434" i="1"/>
  <c r="T433" i="1"/>
  <c r="S433" i="1"/>
  <c r="O433" i="1"/>
  <c r="N433" i="1"/>
  <c r="I433" i="1"/>
  <c r="F433" i="1"/>
  <c r="T432" i="1"/>
  <c r="S432" i="1"/>
  <c r="O432" i="1"/>
  <c r="N432" i="1"/>
  <c r="I432" i="1"/>
  <c r="F432" i="1"/>
  <c r="T431" i="1"/>
  <c r="S431" i="1"/>
  <c r="O431" i="1"/>
  <c r="N431" i="1"/>
  <c r="I431" i="1"/>
  <c r="F431" i="1"/>
  <c r="T430" i="1"/>
  <c r="S430" i="1"/>
  <c r="O430" i="1"/>
  <c r="N430" i="1"/>
  <c r="I430" i="1"/>
  <c r="F430" i="1"/>
  <c r="T429" i="1"/>
  <c r="S429" i="1"/>
  <c r="O429" i="1"/>
  <c r="N429" i="1"/>
  <c r="I429" i="1"/>
  <c r="F429" i="1"/>
  <c r="T428" i="1"/>
  <c r="S428" i="1"/>
  <c r="O428" i="1"/>
  <c r="N428" i="1"/>
  <c r="I428" i="1"/>
  <c r="F428" i="1"/>
  <c r="T427" i="1"/>
  <c r="S427" i="1"/>
  <c r="O427" i="1"/>
  <c r="N427" i="1"/>
  <c r="I427" i="1"/>
  <c r="F427" i="1"/>
  <c r="T426" i="1"/>
  <c r="S426" i="1"/>
  <c r="O426" i="1"/>
  <c r="N426" i="1"/>
  <c r="I426" i="1"/>
  <c r="F426" i="1"/>
  <c r="T425" i="1"/>
  <c r="S425" i="1"/>
  <c r="O425" i="1"/>
  <c r="N425" i="1"/>
  <c r="I425" i="1"/>
  <c r="F425" i="1"/>
  <c r="T424" i="1"/>
  <c r="S424" i="1"/>
  <c r="O424" i="1"/>
  <c r="N424" i="1"/>
  <c r="I424" i="1"/>
  <c r="F424" i="1"/>
  <c r="T423" i="1"/>
  <c r="S423" i="1"/>
  <c r="O423" i="1"/>
  <c r="N423" i="1"/>
  <c r="I423" i="1"/>
  <c r="F423" i="1"/>
  <c r="T422" i="1"/>
  <c r="S422" i="1"/>
  <c r="O422" i="1"/>
  <c r="N422" i="1"/>
  <c r="I422" i="1"/>
  <c r="F422" i="1"/>
  <c r="T421" i="1"/>
  <c r="S421" i="1"/>
  <c r="O421" i="1"/>
  <c r="N421" i="1"/>
  <c r="I421" i="1"/>
  <c r="F421" i="1"/>
  <c r="T420" i="1"/>
  <c r="S420" i="1"/>
  <c r="O420" i="1"/>
  <c r="N420" i="1"/>
  <c r="I420" i="1"/>
  <c r="F420" i="1"/>
  <c r="T419" i="1"/>
  <c r="S419" i="1"/>
  <c r="O419" i="1"/>
  <c r="N419" i="1"/>
  <c r="I419" i="1"/>
  <c r="F419" i="1"/>
  <c r="T418" i="1"/>
  <c r="S418" i="1"/>
  <c r="O418" i="1"/>
  <c r="N418" i="1"/>
  <c r="I418" i="1"/>
  <c r="F418" i="1"/>
  <c r="T417" i="1"/>
  <c r="S417" i="1"/>
  <c r="O417" i="1"/>
  <c r="N417" i="1"/>
  <c r="I417" i="1"/>
  <c r="F417" i="1"/>
  <c r="T416" i="1"/>
  <c r="S416" i="1"/>
  <c r="O416" i="1"/>
  <c r="N416" i="1"/>
  <c r="I416" i="1"/>
  <c r="F416" i="1"/>
  <c r="T415" i="1"/>
  <c r="S415" i="1"/>
  <c r="O415" i="1"/>
  <c r="N415" i="1"/>
  <c r="I415" i="1"/>
  <c r="F415" i="1"/>
  <c r="T414" i="1"/>
  <c r="S414" i="1"/>
  <c r="O414" i="1"/>
  <c r="N414" i="1"/>
  <c r="I414" i="1"/>
  <c r="F414" i="1"/>
  <c r="T413" i="1"/>
  <c r="S413" i="1"/>
  <c r="O413" i="1"/>
  <c r="N413" i="1"/>
  <c r="I413" i="1"/>
  <c r="F413" i="1"/>
  <c r="T412" i="1"/>
  <c r="S412" i="1"/>
  <c r="O412" i="1"/>
  <c r="N412" i="1"/>
  <c r="I412" i="1"/>
  <c r="F412" i="1"/>
  <c r="T411" i="1"/>
  <c r="S411" i="1"/>
  <c r="O411" i="1"/>
  <c r="N411" i="1"/>
  <c r="I411" i="1"/>
  <c r="F411" i="1"/>
  <c r="T410" i="1"/>
  <c r="S410" i="1"/>
  <c r="O410" i="1"/>
  <c r="N410" i="1"/>
  <c r="I410" i="1"/>
  <c r="F410" i="1"/>
  <c r="T409" i="1"/>
  <c r="S409" i="1"/>
  <c r="O409" i="1"/>
  <c r="N409" i="1"/>
  <c r="I409" i="1"/>
  <c r="F409" i="1"/>
  <c r="T408" i="1"/>
  <c r="S408" i="1"/>
  <c r="O408" i="1"/>
  <c r="N408" i="1"/>
  <c r="I408" i="1"/>
  <c r="F408" i="1"/>
  <c r="T407" i="1"/>
  <c r="S407" i="1"/>
  <c r="O407" i="1"/>
  <c r="N407" i="1"/>
  <c r="I407" i="1"/>
  <c r="F407" i="1"/>
  <c r="T406" i="1"/>
  <c r="S406" i="1"/>
  <c r="O406" i="1"/>
  <c r="N406" i="1"/>
  <c r="I406" i="1"/>
  <c r="F406" i="1"/>
  <c r="T405" i="1"/>
  <c r="S405" i="1"/>
  <c r="O405" i="1"/>
  <c r="N405" i="1"/>
  <c r="I405" i="1"/>
  <c r="F405" i="1"/>
  <c r="T404" i="1"/>
  <c r="S404" i="1"/>
  <c r="O404" i="1"/>
  <c r="N404" i="1"/>
  <c r="I404" i="1"/>
  <c r="F404" i="1"/>
  <c r="T403" i="1"/>
  <c r="S403" i="1"/>
  <c r="O403" i="1"/>
  <c r="N403" i="1"/>
  <c r="I403" i="1"/>
  <c r="F403" i="1"/>
  <c r="T402" i="1"/>
  <c r="S402" i="1"/>
  <c r="O402" i="1"/>
  <c r="N402" i="1"/>
  <c r="I402" i="1"/>
  <c r="F402" i="1"/>
  <c r="T401" i="1"/>
  <c r="S401" i="1"/>
  <c r="O401" i="1"/>
  <c r="N401" i="1"/>
  <c r="I401" i="1"/>
  <c r="F401" i="1"/>
  <c r="T400" i="1"/>
  <c r="S400" i="1"/>
  <c r="O400" i="1"/>
  <c r="N400" i="1"/>
  <c r="I400" i="1"/>
  <c r="F400" i="1"/>
  <c r="T399" i="1"/>
  <c r="S399" i="1"/>
  <c r="O399" i="1"/>
  <c r="N399" i="1"/>
  <c r="I399" i="1"/>
  <c r="F399" i="1"/>
  <c r="T398" i="1"/>
  <c r="S398" i="1"/>
  <c r="O398" i="1"/>
  <c r="N398" i="1"/>
  <c r="I398" i="1"/>
  <c r="F398" i="1"/>
  <c r="T397" i="1"/>
  <c r="S397" i="1"/>
  <c r="O397" i="1"/>
  <c r="N397" i="1"/>
  <c r="I397" i="1"/>
  <c r="F397" i="1"/>
  <c r="T396" i="1"/>
  <c r="S396" i="1"/>
  <c r="O396" i="1"/>
  <c r="N396" i="1"/>
  <c r="I396" i="1"/>
  <c r="F396" i="1"/>
  <c r="T395" i="1"/>
  <c r="S395" i="1"/>
  <c r="O395" i="1"/>
  <c r="N395" i="1"/>
  <c r="I395" i="1"/>
  <c r="F395" i="1"/>
  <c r="T394" i="1"/>
  <c r="S394" i="1"/>
  <c r="O394" i="1"/>
  <c r="N394" i="1"/>
  <c r="I394" i="1"/>
  <c r="F394" i="1"/>
  <c r="T393" i="1"/>
  <c r="S393" i="1"/>
  <c r="O393" i="1"/>
  <c r="N393" i="1"/>
  <c r="I393" i="1"/>
  <c r="F393" i="1"/>
  <c r="T392" i="1"/>
  <c r="S392" i="1"/>
  <c r="O392" i="1"/>
  <c r="N392" i="1"/>
  <c r="I392" i="1"/>
  <c r="F392" i="1"/>
  <c r="T391" i="1"/>
  <c r="S391" i="1"/>
  <c r="O391" i="1"/>
  <c r="N391" i="1"/>
  <c r="I391" i="1"/>
  <c r="F391" i="1"/>
  <c r="T390" i="1"/>
  <c r="S390" i="1"/>
  <c r="O390" i="1"/>
  <c r="N390" i="1"/>
  <c r="I390" i="1"/>
  <c r="F390" i="1"/>
  <c r="T389" i="1"/>
  <c r="S389" i="1"/>
  <c r="O389" i="1"/>
  <c r="N389" i="1"/>
  <c r="I389" i="1"/>
  <c r="F389" i="1"/>
  <c r="T388" i="1"/>
  <c r="S388" i="1"/>
  <c r="O388" i="1"/>
  <c r="N388" i="1"/>
  <c r="I388" i="1"/>
  <c r="F388" i="1"/>
  <c r="T387" i="1"/>
  <c r="S387" i="1"/>
  <c r="O387" i="1"/>
  <c r="N387" i="1"/>
  <c r="I387" i="1"/>
  <c r="F387" i="1"/>
  <c r="T386" i="1"/>
  <c r="S386" i="1"/>
  <c r="O386" i="1"/>
  <c r="N386" i="1"/>
  <c r="I386" i="1"/>
  <c r="F386" i="1"/>
  <c r="T385" i="1"/>
  <c r="S385" i="1"/>
  <c r="O385" i="1"/>
  <c r="N385" i="1"/>
  <c r="I385" i="1"/>
  <c r="F385" i="1"/>
  <c r="T384" i="1"/>
  <c r="S384" i="1"/>
  <c r="O384" i="1"/>
  <c r="N384" i="1"/>
  <c r="I384" i="1"/>
  <c r="F384" i="1"/>
  <c r="T383" i="1"/>
  <c r="S383" i="1"/>
  <c r="O383" i="1"/>
  <c r="N383" i="1"/>
  <c r="I383" i="1"/>
  <c r="F383" i="1"/>
  <c r="T382" i="1"/>
  <c r="S382" i="1"/>
  <c r="O382" i="1"/>
  <c r="N382" i="1"/>
  <c r="I382" i="1"/>
  <c r="F382" i="1"/>
  <c r="T381" i="1"/>
  <c r="S381" i="1"/>
  <c r="O381" i="1"/>
  <c r="N381" i="1"/>
  <c r="I381" i="1"/>
  <c r="F381" i="1"/>
  <c r="T380" i="1"/>
  <c r="S380" i="1"/>
  <c r="O380" i="1"/>
  <c r="N380" i="1"/>
  <c r="I380" i="1"/>
  <c r="F380" i="1"/>
  <c r="T379" i="1"/>
  <c r="S379" i="1"/>
  <c r="O379" i="1"/>
  <c r="N379" i="1"/>
  <c r="I379" i="1"/>
  <c r="F379" i="1"/>
  <c r="T378" i="1"/>
  <c r="S378" i="1"/>
  <c r="O378" i="1"/>
  <c r="N378" i="1"/>
  <c r="I378" i="1"/>
  <c r="F378" i="1"/>
  <c r="T377" i="1"/>
  <c r="S377" i="1"/>
  <c r="O377" i="1"/>
  <c r="N377" i="1"/>
  <c r="I377" i="1"/>
  <c r="F377" i="1"/>
  <c r="T376" i="1"/>
  <c r="S376" i="1"/>
  <c r="O376" i="1"/>
  <c r="N376" i="1"/>
  <c r="I376" i="1"/>
  <c r="F376" i="1"/>
  <c r="T375" i="1"/>
  <c r="S375" i="1"/>
  <c r="O375" i="1"/>
  <c r="N375" i="1"/>
  <c r="I375" i="1"/>
  <c r="F375" i="1"/>
  <c r="T374" i="1"/>
  <c r="S374" i="1"/>
  <c r="O374" i="1"/>
  <c r="N374" i="1"/>
  <c r="I374" i="1"/>
  <c r="F374" i="1"/>
  <c r="T373" i="1"/>
  <c r="S373" i="1"/>
  <c r="O373" i="1"/>
  <c r="N373" i="1"/>
  <c r="I373" i="1"/>
  <c r="F373" i="1"/>
  <c r="T372" i="1"/>
  <c r="S372" i="1"/>
  <c r="O372" i="1"/>
  <c r="N372" i="1"/>
  <c r="I372" i="1"/>
  <c r="F372" i="1"/>
  <c r="T371" i="1"/>
  <c r="S371" i="1"/>
  <c r="O371" i="1"/>
  <c r="N371" i="1"/>
  <c r="I371" i="1"/>
  <c r="F371" i="1"/>
  <c r="T370" i="1"/>
  <c r="S370" i="1"/>
  <c r="O370" i="1"/>
  <c r="N370" i="1"/>
  <c r="I370" i="1"/>
  <c r="F370" i="1"/>
  <c r="T369" i="1"/>
  <c r="S369" i="1"/>
  <c r="O369" i="1"/>
  <c r="N369" i="1"/>
  <c r="I369" i="1"/>
  <c r="F369" i="1"/>
  <c r="T368" i="1"/>
  <c r="S368" i="1"/>
  <c r="O368" i="1"/>
  <c r="N368" i="1"/>
  <c r="I368" i="1"/>
  <c r="F368" i="1"/>
  <c r="T367" i="1"/>
  <c r="S367" i="1"/>
  <c r="O367" i="1"/>
  <c r="N367" i="1"/>
  <c r="I367" i="1"/>
  <c r="F367" i="1"/>
  <c r="T366" i="1"/>
  <c r="S366" i="1"/>
  <c r="O366" i="1"/>
  <c r="N366" i="1"/>
  <c r="I366" i="1"/>
  <c r="F366" i="1"/>
  <c r="T365" i="1"/>
  <c r="S365" i="1"/>
  <c r="O365" i="1"/>
  <c r="N365" i="1"/>
  <c r="I365" i="1"/>
  <c r="F365" i="1"/>
  <c r="T364" i="1"/>
  <c r="S364" i="1"/>
  <c r="O364" i="1"/>
  <c r="N364" i="1"/>
  <c r="I364" i="1"/>
  <c r="F364" i="1"/>
  <c r="T363" i="1"/>
  <c r="S363" i="1"/>
  <c r="O363" i="1"/>
  <c r="N363" i="1"/>
  <c r="I363" i="1"/>
  <c r="F363" i="1"/>
  <c r="T362" i="1"/>
  <c r="S362" i="1"/>
  <c r="O362" i="1"/>
  <c r="N362" i="1"/>
  <c r="I362" i="1"/>
  <c r="F362" i="1"/>
  <c r="T361" i="1"/>
  <c r="S361" i="1"/>
  <c r="O361" i="1"/>
  <c r="N361" i="1"/>
  <c r="I361" i="1"/>
  <c r="F361" i="1"/>
  <c r="T360" i="1"/>
  <c r="S360" i="1"/>
  <c r="O360" i="1"/>
  <c r="N360" i="1"/>
  <c r="I360" i="1"/>
  <c r="F360" i="1"/>
  <c r="T359" i="1"/>
  <c r="S359" i="1"/>
  <c r="O359" i="1"/>
  <c r="N359" i="1"/>
  <c r="I359" i="1"/>
  <c r="F359" i="1"/>
  <c r="T358" i="1"/>
  <c r="S358" i="1"/>
  <c r="O358" i="1"/>
  <c r="N358" i="1"/>
  <c r="I358" i="1"/>
  <c r="F358" i="1"/>
  <c r="T357" i="1"/>
  <c r="S357" i="1"/>
  <c r="O357" i="1"/>
  <c r="N357" i="1"/>
  <c r="I357" i="1"/>
  <c r="F357" i="1"/>
  <c r="T356" i="1"/>
  <c r="S356" i="1"/>
  <c r="O356" i="1"/>
  <c r="N356" i="1"/>
  <c r="I356" i="1"/>
  <c r="F356" i="1"/>
  <c r="T355" i="1"/>
  <c r="S355" i="1"/>
  <c r="O355" i="1"/>
  <c r="N355" i="1"/>
  <c r="I355" i="1"/>
  <c r="F355" i="1"/>
  <c r="T354" i="1"/>
  <c r="S354" i="1"/>
  <c r="O354" i="1"/>
  <c r="N354" i="1"/>
  <c r="I354" i="1"/>
  <c r="F354" i="1"/>
  <c r="T353" i="1"/>
  <c r="S353" i="1"/>
  <c r="O353" i="1"/>
  <c r="N353" i="1"/>
  <c r="I353" i="1"/>
  <c r="F353" i="1"/>
  <c r="T352" i="1"/>
  <c r="S352" i="1"/>
  <c r="O352" i="1"/>
  <c r="N352" i="1"/>
  <c r="I352" i="1"/>
  <c r="F352" i="1"/>
  <c r="T351" i="1"/>
  <c r="S351" i="1"/>
  <c r="O351" i="1"/>
  <c r="N351" i="1"/>
  <c r="I351" i="1"/>
  <c r="F351" i="1"/>
  <c r="T350" i="1"/>
  <c r="S350" i="1"/>
  <c r="O350" i="1"/>
  <c r="N350" i="1"/>
  <c r="I350" i="1"/>
  <c r="F350" i="1"/>
  <c r="T349" i="1"/>
  <c r="S349" i="1"/>
  <c r="O349" i="1"/>
  <c r="N349" i="1"/>
  <c r="I349" i="1"/>
  <c r="F349" i="1"/>
  <c r="T348" i="1"/>
  <c r="S348" i="1"/>
  <c r="O348" i="1"/>
  <c r="N348" i="1"/>
  <c r="I348" i="1"/>
  <c r="F348" i="1"/>
  <c r="T347" i="1"/>
  <c r="S347" i="1"/>
  <c r="O347" i="1"/>
  <c r="N347" i="1"/>
  <c r="I347" i="1"/>
  <c r="F347" i="1"/>
  <c r="T346" i="1"/>
  <c r="S346" i="1"/>
  <c r="O346" i="1"/>
  <c r="N346" i="1"/>
  <c r="I346" i="1"/>
  <c r="F346" i="1"/>
  <c r="T345" i="1"/>
  <c r="S345" i="1"/>
  <c r="O345" i="1"/>
  <c r="N345" i="1"/>
  <c r="I345" i="1"/>
  <c r="F345" i="1"/>
  <c r="T344" i="1"/>
  <c r="S344" i="1"/>
  <c r="O344" i="1"/>
  <c r="N344" i="1"/>
  <c r="I344" i="1"/>
  <c r="F344" i="1"/>
  <c r="T343" i="1"/>
  <c r="S343" i="1"/>
  <c r="O343" i="1"/>
  <c r="N343" i="1"/>
  <c r="I343" i="1"/>
  <c r="F343" i="1"/>
  <c r="T342" i="1"/>
  <c r="S342" i="1"/>
  <c r="O342" i="1"/>
  <c r="N342" i="1"/>
  <c r="I342" i="1"/>
  <c r="F342" i="1"/>
  <c r="T341" i="1"/>
  <c r="S341" i="1"/>
  <c r="O341" i="1"/>
  <c r="N341" i="1"/>
  <c r="I341" i="1"/>
  <c r="F341" i="1"/>
  <c r="T340" i="1"/>
  <c r="S340" i="1"/>
  <c r="O340" i="1"/>
  <c r="N340" i="1"/>
  <c r="I340" i="1"/>
  <c r="F340" i="1"/>
  <c r="T339" i="1"/>
  <c r="S339" i="1"/>
  <c r="O339" i="1"/>
  <c r="N339" i="1"/>
  <c r="I339" i="1"/>
  <c r="F339" i="1"/>
  <c r="T338" i="1"/>
  <c r="S338" i="1"/>
  <c r="O338" i="1"/>
  <c r="N338" i="1"/>
  <c r="I338" i="1"/>
  <c r="F338" i="1"/>
  <c r="T337" i="1"/>
  <c r="S337" i="1"/>
  <c r="O337" i="1"/>
  <c r="N337" i="1"/>
  <c r="I337" i="1"/>
  <c r="F337" i="1"/>
  <c r="T336" i="1"/>
  <c r="S336" i="1"/>
  <c r="O336" i="1"/>
  <c r="N336" i="1"/>
  <c r="I336" i="1"/>
  <c r="F336" i="1"/>
  <c r="T335" i="1"/>
  <c r="S335" i="1"/>
  <c r="O335" i="1"/>
  <c r="N335" i="1"/>
  <c r="I335" i="1"/>
  <c r="F335" i="1"/>
  <c r="T334" i="1"/>
  <c r="S334" i="1"/>
  <c r="O334" i="1"/>
  <c r="N334" i="1"/>
  <c r="I334" i="1"/>
  <c r="F334" i="1"/>
  <c r="T333" i="1"/>
  <c r="S333" i="1"/>
  <c r="O333" i="1"/>
  <c r="N333" i="1"/>
  <c r="I333" i="1"/>
  <c r="F333" i="1"/>
  <c r="T332" i="1"/>
  <c r="S332" i="1"/>
  <c r="O332" i="1"/>
  <c r="N332" i="1"/>
  <c r="I332" i="1"/>
  <c r="F332" i="1"/>
  <c r="T331" i="1"/>
  <c r="S331" i="1"/>
  <c r="O331" i="1"/>
  <c r="N331" i="1"/>
  <c r="I331" i="1"/>
  <c r="F331" i="1"/>
  <c r="T330" i="1"/>
  <c r="S330" i="1"/>
  <c r="O330" i="1"/>
  <c r="N330" i="1"/>
  <c r="I330" i="1"/>
  <c r="F330" i="1"/>
  <c r="T329" i="1"/>
  <c r="S329" i="1"/>
  <c r="O329" i="1"/>
  <c r="N329" i="1"/>
  <c r="I329" i="1"/>
  <c r="F329" i="1"/>
  <c r="T328" i="1"/>
  <c r="S328" i="1"/>
  <c r="O328" i="1"/>
  <c r="N328" i="1"/>
  <c r="I328" i="1"/>
  <c r="F328" i="1"/>
  <c r="T327" i="1"/>
  <c r="S327" i="1"/>
  <c r="O327" i="1"/>
  <c r="N327" i="1"/>
  <c r="I327" i="1"/>
  <c r="F327" i="1"/>
  <c r="T326" i="1"/>
  <c r="S326" i="1"/>
  <c r="O326" i="1"/>
  <c r="N326" i="1"/>
  <c r="I326" i="1"/>
  <c r="F326" i="1"/>
  <c r="T325" i="1"/>
  <c r="S325" i="1"/>
  <c r="O325" i="1"/>
  <c r="N325" i="1"/>
  <c r="I325" i="1"/>
  <c r="F325" i="1"/>
  <c r="T324" i="1"/>
  <c r="S324" i="1"/>
  <c r="O324" i="1"/>
  <c r="N324" i="1"/>
  <c r="I324" i="1"/>
  <c r="F324" i="1"/>
  <c r="T323" i="1"/>
  <c r="S323" i="1"/>
  <c r="O323" i="1"/>
  <c r="N323" i="1"/>
  <c r="I323" i="1"/>
  <c r="F323" i="1"/>
  <c r="T322" i="1"/>
  <c r="S322" i="1"/>
  <c r="O322" i="1"/>
  <c r="N322" i="1"/>
  <c r="I322" i="1"/>
  <c r="F322" i="1"/>
  <c r="T321" i="1"/>
  <c r="S321" i="1"/>
  <c r="O321" i="1"/>
  <c r="N321" i="1"/>
  <c r="I321" i="1"/>
  <c r="F321" i="1"/>
  <c r="T320" i="1"/>
  <c r="S320" i="1"/>
  <c r="O320" i="1"/>
  <c r="N320" i="1"/>
  <c r="I320" i="1"/>
  <c r="F320" i="1"/>
  <c r="T319" i="1"/>
  <c r="S319" i="1"/>
  <c r="O319" i="1"/>
  <c r="N319" i="1"/>
  <c r="I319" i="1"/>
  <c r="F319" i="1"/>
  <c r="T318" i="1"/>
  <c r="S318" i="1"/>
  <c r="O318" i="1"/>
  <c r="N318" i="1"/>
  <c r="I318" i="1"/>
  <c r="F318" i="1"/>
  <c r="T317" i="1"/>
  <c r="S317" i="1"/>
  <c r="O317" i="1"/>
  <c r="N317" i="1"/>
  <c r="I317" i="1"/>
  <c r="F317" i="1"/>
  <c r="T316" i="1"/>
  <c r="S316" i="1"/>
  <c r="O316" i="1"/>
  <c r="N316" i="1"/>
  <c r="I316" i="1"/>
  <c r="F316" i="1"/>
  <c r="T315" i="1"/>
  <c r="S315" i="1"/>
  <c r="O315" i="1"/>
  <c r="N315" i="1"/>
  <c r="I315" i="1"/>
  <c r="F315" i="1"/>
  <c r="T314" i="1"/>
  <c r="S314" i="1"/>
  <c r="O314" i="1"/>
  <c r="N314" i="1"/>
  <c r="I314" i="1"/>
  <c r="F314" i="1"/>
  <c r="T313" i="1"/>
  <c r="S313" i="1"/>
  <c r="O313" i="1"/>
  <c r="N313" i="1"/>
  <c r="I313" i="1"/>
  <c r="F313" i="1"/>
  <c r="T312" i="1"/>
  <c r="S312" i="1"/>
  <c r="O312" i="1"/>
  <c r="N312" i="1"/>
  <c r="I312" i="1"/>
  <c r="F312" i="1"/>
  <c r="T311" i="1"/>
  <c r="S311" i="1"/>
  <c r="O311" i="1"/>
  <c r="N311" i="1"/>
  <c r="I311" i="1"/>
  <c r="F311" i="1"/>
  <c r="T310" i="1"/>
  <c r="S310" i="1"/>
  <c r="O310" i="1"/>
  <c r="N310" i="1"/>
  <c r="I310" i="1"/>
  <c r="F310" i="1"/>
  <c r="T309" i="1"/>
  <c r="S309" i="1"/>
  <c r="O309" i="1"/>
  <c r="N309" i="1"/>
  <c r="I309" i="1"/>
  <c r="F309" i="1"/>
  <c r="T308" i="1"/>
  <c r="S308" i="1"/>
  <c r="O308" i="1"/>
  <c r="N308" i="1"/>
  <c r="I308" i="1"/>
  <c r="F308" i="1"/>
  <c r="T307" i="1"/>
  <c r="S307" i="1"/>
  <c r="O307" i="1"/>
  <c r="N307" i="1"/>
  <c r="I307" i="1"/>
  <c r="F307" i="1"/>
  <c r="T306" i="1"/>
  <c r="S306" i="1"/>
  <c r="O306" i="1"/>
  <c r="N306" i="1"/>
  <c r="I306" i="1"/>
  <c r="F306" i="1"/>
  <c r="T305" i="1"/>
  <c r="S305" i="1"/>
  <c r="O305" i="1"/>
  <c r="N305" i="1"/>
  <c r="I305" i="1"/>
  <c r="F305" i="1"/>
  <c r="T304" i="1"/>
  <c r="S304" i="1"/>
  <c r="O304" i="1"/>
  <c r="N304" i="1"/>
  <c r="I304" i="1"/>
  <c r="F304" i="1"/>
  <c r="T303" i="1"/>
  <c r="S303" i="1"/>
  <c r="O303" i="1"/>
  <c r="N303" i="1"/>
  <c r="I303" i="1"/>
  <c r="F303" i="1"/>
  <c r="T302" i="1"/>
  <c r="S302" i="1"/>
  <c r="O302" i="1"/>
  <c r="N302" i="1"/>
  <c r="I302" i="1"/>
  <c r="F302" i="1"/>
  <c r="T301" i="1"/>
  <c r="S301" i="1"/>
  <c r="O301" i="1"/>
  <c r="N301" i="1"/>
  <c r="I301" i="1"/>
  <c r="F301" i="1"/>
  <c r="T300" i="1"/>
  <c r="S300" i="1"/>
  <c r="O300" i="1"/>
  <c r="N300" i="1"/>
  <c r="I300" i="1"/>
  <c r="F300" i="1"/>
  <c r="T299" i="1"/>
  <c r="S299" i="1"/>
  <c r="O299" i="1"/>
  <c r="N299" i="1"/>
  <c r="I299" i="1"/>
  <c r="F299" i="1"/>
  <c r="T298" i="1"/>
  <c r="S298" i="1"/>
  <c r="O298" i="1"/>
  <c r="N298" i="1"/>
  <c r="I298" i="1"/>
  <c r="F298" i="1"/>
  <c r="T297" i="1"/>
  <c r="S297" i="1"/>
  <c r="O297" i="1"/>
  <c r="N297" i="1"/>
  <c r="I297" i="1"/>
  <c r="F297" i="1"/>
  <c r="T296" i="1"/>
  <c r="S296" i="1"/>
  <c r="O296" i="1"/>
  <c r="N296" i="1"/>
  <c r="I296" i="1"/>
  <c r="F296" i="1"/>
  <c r="T295" i="1"/>
  <c r="S295" i="1"/>
  <c r="O295" i="1"/>
  <c r="N295" i="1"/>
  <c r="I295" i="1"/>
  <c r="F295" i="1"/>
  <c r="T294" i="1"/>
  <c r="S294" i="1"/>
  <c r="O294" i="1"/>
  <c r="N294" i="1"/>
  <c r="I294" i="1"/>
  <c r="F294" i="1"/>
  <c r="T293" i="1"/>
  <c r="S293" i="1"/>
  <c r="O293" i="1"/>
  <c r="N293" i="1"/>
  <c r="I293" i="1"/>
  <c r="F293" i="1"/>
  <c r="T292" i="1"/>
  <c r="S292" i="1"/>
  <c r="O292" i="1"/>
  <c r="N292" i="1"/>
  <c r="I292" i="1"/>
  <c r="F292" i="1"/>
  <c r="T291" i="1"/>
  <c r="S291" i="1"/>
  <c r="O291" i="1"/>
  <c r="N291" i="1"/>
  <c r="I291" i="1"/>
  <c r="F291" i="1"/>
  <c r="T290" i="1"/>
  <c r="S290" i="1"/>
  <c r="O290" i="1"/>
  <c r="N290" i="1"/>
  <c r="I290" i="1"/>
  <c r="F290" i="1"/>
  <c r="T289" i="1"/>
  <c r="S289" i="1"/>
  <c r="O289" i="1"/>
  <c r="N289" i="1"/>
  <c r="I289" i="1"/>
  <c r="F289" i="1"/>
  <c r="T288" i="1"/>
  <c r="S288" i="1"/>
  <c r="O288" i="1"/>
  <c r="N288" i="1"/>
  <c r="I288" i="1"/>
  <c r="F288" i="1"/>
  <c r="T287" i="1"/>
  <c r="S287" i="1"/>
  <c r="O287" i="1"/>
  <c r="N287" i="1"/>
  <c r="I287" i="1"/>
  <c r="F287" i="1"/>
  <c r="T286" i="1"/>
  <c r="S286" i="1"/>
  <c r="O286" i="1"/>
  <c r="N286" i="1"/>
  <c r="I286" i="1"/>
  <c r="F286" i="1"/>
  <c r="T285" i="1"/>
  <c r="S285" i="1"/>
  <c r="O285" i="1"/>
  <c r="N285" i="1"/>
  <c r="I285" i="1"/>
  <c r="F285" i="1"/>
  <c r="T284" i="1"/>
  <c r="S284" i="1"/>
  <c r="O284" i="1"/>
  <c r="N284" i="1"/>
  <c r="I284" i="1"/>
  <c r="F284" i="1"/>
  <c r="T283" i="1"/>
  <c r="S283" i="1"/>
  <c r="O283" i="1"/>
  <c r="N283" i="1"/>
  <c r="I283" i="1"/>
  <c r="F283" i="1"/>
  <c r="T282" i="1"/>
  <c r="S282" i="1"/>
  <c r="O282" i="1"/>
  <c r="N282" i="1"/>
  <c r="I282" i="1"/>
  <c r="F282" i="1"/>
  <c r="T281" i="1"/>
  <c r="S281" i="1"/>
  <c r="O281" i="1"/>
  <c r="N281" i="1"/>
  <c r="I281" i="1"/>
  <c r="F281" i="1"/>
  <c r="T280" i="1"/>
  <c r="S280" i="1"/>
  <c r="O280" i="1"/>
  <c r="N280" i="1"/>
  <c r="I280" i="1"/>
  <c r="F280" i="1"/>
  <c r="T279" i="1"/>
  <c r="S279" i="1"/>
  <c r="O279" i="1"/>
  <c r="N279" i="1"/>
  <c r="I279" i="1"/>
  <c r="F279" i="1"/>
  <c r="T278" i="1"/>
  <c r="S278" i="1"/>
  <c r="O278" i="1"/>
  <c r="N278" i="1"/>
  <c r="I278" i="1"/>
  <c r="F278" i="1"/>
  <c r="T277" i="1"/>
  <c r="S277" i="1"/>
  <c r="O277" i="1"/>
  <c r="N277" i="1"/>
  <c r="I277" i="1"/>
  <c r="F277" i="1"/>
  <c r="T276" i="1"/>
  <c r="S276" i="1"/>
  <c r="O276" i="1"/>
  <c r="N276" i="1"/>
  <c r="I276" i="1"/>
  <c r="F276" i="1"/>
  <c r="T275" i="1"/>
  <c r="S275" i="1"/>
  <c r="O275" i="1"/>
  <c r="N275" i="1"/>
  <c r="I275" i="1"/>
  <c r="F275" i="1"/>
  <c r="T274" i="1"/>
  <c r="S274" i="1"/>
  <c r="O274" i="1"/>
  <c r="N274" i="1"/>
  <c r="I274" i="1"/>
  <c r="F274" i="1"/>
  <c r="T273" i="1"/>
  <c r="S273" i="1"/>
  <c r="O273" i="1"/>
  <c r="N273" i="1"/>
  <c r="I273" i="1"/>
  <c r="F273" i="1"/>
  <c r="T272" i="1"/>
  <c r="S272" i="1"/>
  <c r="O272" i="1"/>
  <c r="N272" i="1"/>
  <c r="I272" i="1"/>
  <c r="F272" i="1"/>
  <c r="T271" i="1"/>
  <c r="S271" i="1"/>
  <c r="O271" i="1"/>
  <c r="N271" i="1"/>
  <c r="I271" i="1"/>
  <c r="F271" i="1"/>
  <c r="T270" i="1"/>
  <c r="S270" i="1"/>
  <c r="O270" i="1"/>
  <c r="N270" i="1"/>
  <c r="I270" i="1"/>
  <c r="F270" i="1"/>
  <c r="T269" i="1"/>
  <c r="S269" i="1"/>
  <c r="O269" i="1"/>
  <c r="N269" i="1"/>
  <c r="I269" i="1"/>
  <c r="F269" i="1"/>
  <c r="T268" i="1"/>
  <c r="S268" i="1"/>
  <c r="O268" i="1"/>
  <c r="N268" i="1"/>
  <c r="I268" i="1"/>
  <c r="F268" i="1"/>
  <c r="T267" i="1"/>
  <c r="S267" i="1"/>
  <c r="O267" i="1"/>
  <c r="N267" i="1"/>
  <c r="I267" i="1"/>
  <c r="F267" i="1"/>
  <c r="T266" i="1"/>
  <c r="S266" i="1"/>
  <c r="O266" i="1"/>
  <c r="N266" i="1"/>
  <c r="I266" i="1"/>
  <c r="F266" i="1"/>
  <c r="T265" i="1"/>
  <c r="S265" i="1"/>
  <c r="O265" i="1"/>
  <c r="N265" i="1"/>
  <c r="I265" i="1"/>
  <c r="F265" i="1"/>
  <c r="T264" i="1"/>
  <c r="S264" i="1"/>
  <c r="O264" i="1"/>
  <c r="N264" i="1"/>
  <c r="I264" i="1"/>
  <c r="F264" i="1"/>
  <c r="T263" i="1"/>
  <c r="S263" i="1"/>
  <c r="O263" i="1"/>
  <c r="N263" i="1"/>
  <c r="I263" i="1"/>
  <c r="F263" i="1"/>
  <c r="T262" i="1"/>
  <c r="S262" i="1"/>
  <c r="O262" i="1"/>
  <c r="N262" i="1"/>
  <c r="I262" i="1"/>
  <c r="F262" i="1"/>
  <c r="T261" i="1"/>
  <c r="S261" i="1"/>
  <c r="O261" i="1"/>
  <c r="N261" i="1"/>
  <c r="I261" i="1"/>
  <c r="F261" i="1"/>
  <c r="T260" i="1"/>
  <c r="S260" i="1"/>
  <c r="O260" i="1"/>
  <c r="N260" i="1"/>
  <c r="I260" i="1"/>
  <c r="F260" i="1"/>
  <c r="T259" i="1"/>
  <c r="S259" i="1"/>
  <c r="O259" i="1"/>
  <c r="N259" i="1"/>
  <c r="I259" i="1"/>
  <c r="F259" i="1"/>
  <c r="T258" i="1"/>
  <c r="S258" i="1"/>
  <c r="O258" i="1"/>
  <c r="N258" i="1"/>
  <c r="I258" i="1"/>
  <c r="F258" i="1"/>
  <c r="T257" i="1"/>
  <c r="S257" i="1"/>
  <c r="O257" i="1"/>
  <c r="N257" i="1"/>
  <c r="I257" i="1"/>
  <c r="F257" i="1"/>
  <c r="T256" i="1"/>
  <c r="S256" i="1"/>
  <c r="O256" i="1"/>
  <c r="N256" i="1"/>
  <c r="I256" i="1"/>
  <c r="F256" i="1"/>
  <c r="T255" i="1"/>
  <c r="S255" i="1"/>
  <c r="O255" i="1"/>
  <c r="N255" i="1"/>
  <c r="I255" i="1"/>
  <c r="F255" i="1"/>
  <c r="T254" i="1"/>
  <c r="S254" i="1"/>
  <c r="O254" i="1"/>
  <c r="N254" i="1"/>
  <c r="I254" i="1"/>
  <c r="F254" i="1"/>
  <c r="T253" i="1"/>
  <c r="S253" i="1"/>
  <c r="O253" i="1"/>
  <c r="N253" i="1"/>
  <c r="I253" i="1"/>
  <c r="F253" i="1"/>
  <c r="T252" i="1"/>
  <c r="S252" i="1"/>
  <c r="O252" i="1"/>
  <c r="N252" i="1"/>
  <c r="I252" i="1"/>
  <c r="F252" i="1"/>
  <c r="T251" i="1"/>
  <c r="S251" i="1"/>
  <c r="O251" i="1"/>
  <c r="N251" i="1"/>
  <c r="I251" i="1"/>
  <c r="F251" i="1"/>
  <c r="T250" i="1"/>
  <c r="S250" i="1"/>
  <c r="O250" i="1"/>
  <c r="N250" i="1"/>
  <c r="I250" i="1"/>
  <c r="F250" i="1"/>
  <c r="T249" i="1"/>
  <c r="S249" i="1"/>
  <c r="O249" i="1"/>
  <c r="N249" i="1"/>
  <c r="I249" i="1"/>
  <c r="F249" i="1"/>
  <c r="T248" i="1"/>
  <c r="S248" i="1"/>
  <c r="O248" i="1"/>
  <c r="N248" i="1"/>
  <c r="I248" i="1"/>
  <c r="F248" i="1"/>
  <c r="T247" i="1"/>
  <c r="S247" i="1"/>
  <c r="O247" i="1"/>
  <c r="N247" i="1"/>
  <c r="I247" i="1"/>
  <c r="F247" i="1"/>
  <c r="T246" i="1"/>
  <c r="S246" i="1"/>
  <c r="O246" i="1"/>
  <c r="N246" i="1"/>
  <c r="I246" i="1"/>
  <c r="F246" i="1"/>
  <c r="T245" i="1"/>
  <c r="S245" i="1"/>
  <c r="O245" i="1"/>
  <c r="N245" i="1"/>
  <c r="I245" i="1"/>
  <c r="F245" i="1"/>
  <c r="T244" i="1"/>
  <c r="S244" i="1"/>
  <c r="O244" i="1"/>
  <c r="N244" i="1"/>
  <c r="I244" i="1"/>
  <c r="F244" i="1"/>
  <c r="T243" i="1"/>
  <c r="S243" i="1"/>
  <c r="O243" i="1"/>
  <c r="N243" i="1"/>
  <c r="I243" i="1"/>
  <c r="F243" i="1"/>
  <c r="T242" i="1"/>
  <c r="S242" i="1"/>
  <c r="O242" i="1"/>
  <c r="N242" i="1"/>
  <c r="I242" i="1"/>
  <c r="F242" i="1"/>
  <c r="T241" i="1"/>
  <c r="S241" i="1"/>
  <c r="O241" i="1"/>
  <c r="N241" i="1"/>
  <c r="I241" i="1"/>
  <c r="F241" i="1"/>
  <c r="T240" i="1"/>
  <c r="S240" i="1"/>
  <c r="O240" i="1"/>
  <c r="N240" i="1"/>
  <c r="I240" i="1"/>
  <c r="F240" i="1"/>
  <c r="T239" i="1"/>
  <c r="S239" i="1"/>
  <c r="O239" i="1"/>
  <c r="N239" i="1"/>
  <c r="I239" i="1"/>
  <c r="F239" i="1"/>
  <c r="T238" i="1"/>
  <c r="S238" i="1"/>
  <c r="O238" i="1"/>
  <c r="N238" i="1"/>
  <c r="I238" i="1"/>
  <c r="F238" i="1"/>
  <c r="T237" i="1"/>
  <c r="S237" i="1"/>
  <c r="O237" i="1"/>
  <c r="N237" i="1"/>
  <c r="I237" i="1"/>
  <c r="F237" i="1"/>
  <c r="T236" i="1"/>
  <c r="S236" i="1"/>
  <c r="O236" i="1"/>
  <c r="N236" i="1"/>
  <c r="I236" i="1"/>
  <c r="F236" i="1"/>
  <c r="T235" i="1"/>
  <c r="S235" i="1"/>
  <c r="O235" i="1"/>
  <c r="N235" i="1"/>
  <c r="I235" i="1"/>
  <c r="F235" i="1"/>
  <c r="T234" i="1"/>
  <c r="S234" i="1"/>
  <c r="O234" i="1"/>
  <c r="N234" i="1"/>
  <c r="I234" i="1"/>
  <c r="F234" i="1"/>
  <c r="T233" i="1"/>
  <c r="S233" i="1"/>
  <c r="O233" i="1"/>
  <c r="N233" i="1"/>
  <c r="I233" i="1"/>
  <c r="F233" i="1"/>
  <c r="T232" i="1"/>
  <c r="S232" i="1"/>
  <c r="O232" i="1"/>
  <c r="N232" i="1"/>
  <c r="I232" i="1"/>
  <c r="F232" i="1"/>
  <c r="T231" i="1"/>
  <c r="S231" i="1"/>
  <c r="O231" i="1"/>
  <c r="N231" i="1"/>
  <c r="I231" i="1"/>
  <c r="F231" i="1"/>
  <c r="T230" i="1"/>
  <c r="S230" i="1"/>
  <c r="O230" i="1"/>
  <c r="N230" i="1"/>
  <c r="I230" i="1"/>
  <c r="F230" i="1"/>
  <c r="T229" i="1"/>
  <c r="S229" i="1"/>
  <c r="O229" i="1"/>
  <c r="N229" i="1"/>
  <c r="I229" i="1"/>
  <c r="F229" i="1"/>
  <c r="T228" i="1"/>
  <c r="S228" i="1"/>
  <c r="O228" i="1"/>
  <c r="N228" i="1"/>
  <c r="I228" i="1"/>
  <c r="F228" i="1"/>
  <c r="T227" i="1"/>
  <c r="S227" i="1"/>
  <c r="O227" i="1"/>
  <c r="N227" i="1"/>
  <c r="I227" i="1"/>
  <c r="F227" i="1"/>
  <c r="T226" i="1"/>
  <c r="S226" i="1"/>
  <c r="O226" i="1"/>
  <c r="N226" i="1"/>
  <c r="I226" i="1"/>
  <c r="F226" i="1"/>
  <c r="T225" i="1"/>
  <c r="S225" i="1"/>
  <c r="O225" i="1"/>
  <c r="N225" i="1"/>
  <c r="I225" i="1"/>
  <c r="F225" i="1"/>
  <c r="T224" i="1"/>
  <c r="S224" i="1"/>
  <c r="O224" i="1"/>
  <c r="N224" i="1"/>
  <c r="I224" i="1"/>
  <c r="F224" i="1"/>
  <c r="T223" i="1"/>
  <c r="S223" i="1"/>
  <c r="O223" i="1"/>
  <c r="N223" i="1"/>
  <c r="I223" i="1"/>
  <c r="F223" i="1"/>
  <c r="T222" i="1"/>
  <c r="S222" i="1"/>
  <c r="O222" i="1"/>
  <c r="N222" i="1"/>
  <c r="I222" i="1"/>
  <c r="F222" i="1"/>
  <c r="T221" i="1"/>
  <c r="S221" i="1"/>
  <c r="O221" i="1"/>
  <c r="N221" i="1"/>
  <c r="I221" i="1"/>
  <c r="F221" i="1"/>
  <c r="T220" i="1"/>
  <c r="S220" i="1"/>
  <c r="O220" i="1"/>
  <c r="N220" i="1"/>
  <c r="I220" i="1"/>
  <c r="F220" i="1"/>
  <c r="T219" i="1"/>
  <c r="S219" i="1"/>
  <c r="O219" i="1"/>
  <c r="N219" i="1"/>
  <c r="I219" i="1"/>
  <c r="F219" i="1"/>
  <c r="T218" i="1"/>
  <c r="S218" i="1"/>
  <c r="O218" i="1"/>
  <c r="N218" i="1"/>
  <c r="I218" i="1"/>
  <c r="F218" i="1"/>
  <c r="T217" i="1"/>
  <c r="S217" i="1"/>
  <c r="O217" i="1"/>
  <c r="N217" i="1"/>
  <c r="I217" i="1"/>
  <c r="F217" i="1"/>
  <c r="T216" i="1"/>
  <c r="S216" i="1"/>
  <c r="O216" i="1"/>
  <c r="N216" i="1"/>
  <c r="I216" i="1"/>
  <c r="F216" i="1"/>
  <c r="T215" i="1"/>
  <c r="S215" i="1"/>
  <c r="O215" i="1"/>
  <c r="N215" i="1"/>
  <c r="I215" i="1"/>
  <c r="F215" i="1"/>
  <c r="T214" i="1"/>
  <c r="S214" i="1"/>
  <c r="O214" i="1"/>
  <c r="N214" i="1"/>
  <c r="I214" i="1"/>
  <c r="F214" i="1"/>
  <c r="T213" i="1"/>
  <c r="S213" i="1"/>
  <c r="O213" i="1"/>
  <c r="N213" i="1"/>
  <c r="I213" i="1"/>
  <c r="F213" i="1"/>
  <c r="T212" i="1"/>
  <c r="S212" i="1"/>
  <c r="O212" i="1"/>
  <c r="N212" i="1"/>
  <c r="I212" i="1"/>
  <c r="F212" i="1"/>
  <c r="T211" i="1"/>
  <c r="S211" i="1"/>
  <c r="O211" i="1"/>
  <c r="N211" i="1"/>
  <c r="I211" i="1"/>
  <c r="F211" i="1"/>
  <c r="T210" i="1"/>
  <c r="S210" i="1"/>
  <c r="O210" i="1"/>
  <c r="N210" i="1"/>
  <c r="I210" i="1"/>
  <c r="F210" i="1"/>
  <c r="T209" i="1"/>
  <c r="S209" i="1"/>
  <c r="O209" i="1"/>
  <c r="N209" i="1"/>
  <c r="I209" i="1"/>
  <c r="F209" i="1"/>
  <c r="T208" i="1"/>
  <c r="S208" i="1"/>
  <c r="O208" i="1"/>
  <c r="N208" i="1"/>
  <c r="I208" i="1"/>
  <c r="F208" i="1"/>
  <c r="T207" i="1"/>
  <c r="S207" i="1"/>
  <c r="O207" i="1"/>
  <c r="N207" i="1"/>
  <c r="I207" i="1"/>
  <c r="F207" i="1"/>
  <c r="T206" i="1"/>
  <c r="S206" i="1"/>
  <c r="O206" i="1"/>
  <c r="N206" i="1"/>
  <c r="I206" i="1"/>
  <c r="F206" i="1"/>
  <c r="T205" i="1"/>
  <c r="S205" i="1"/>
  <c r="O205" i="1"/>
  <c r="N205" i="1"/>
  <c r="I205" i="1"/>
  <c r="F205" i="1"/>
  <c r="T204" i="1"/>
  <c r="S204" i="1"/>
  <c r="O204" i="1"/>
  <c r="N204" i="1"/>
  <c r="I204" i="1"/>
  <c r="F204" i="1"/>
  <c r="T203" i="1"/>
  <c r="S203" i="1"/>
  <c r="O203" i="1"/>
  <c r="N203" i="1"/>
  <c r="I203" i="1"/>
  <c r="F203" i="1"/>
  <c r="T202" i="1"/>
  <c r="S202" i="1"/>
  <c r="O202" i="1"/>
  <c r="N202" i="1"/>
  <c r="I202" i="1"/>
  <c r="F202" i="1"/>
  <c r="T201" i="1"/>
  <c r="S201" i="1"/>
  <c r="O201" i="1"/>
  <c r="N201" i="1"/>
  <c r="I201" i="1"/>
  <c r="F201" i="1"/>
  <c r="T200" i="1"/>
  <c r="S200" i="1"/>
  <c r="O200" i="1"/>
  <c r="N200" i="1"/>
  <c r="I200" i="1"/>
  <c r="F200" i="1"/>
  <c r="T199" i="1"/>
  <c r="S199" i="1"/>
  <c r="O199" i="1"/>
  <c r="N199" i="1"/>
  <c r="I199" i="1"/>
  <c r="F199" i="1"/>
  <c r="T198" i="1"/>
  <c r="S198" i="1"/>
  <c r="O198" i="1"/>
  <c r="N198" i="1"/>
  <c r="I198" i="1"/>
  <c r="F198" i="1"/>
  <c r="T197" i="1"/>
  <c r="S197" i="1"/>
  <c r="O197" i="1"/>
  <c r="N197" i="1"/>
  <c r="I197" i="1"/>
  <c r="F197" i="1"/>
  <c r="T196" i="1"/>
  <c r="S196" i="1"/>
  <c r="O196" i="1"/>
  <c r="N196" i="1"/>
  <c r="I196" i="1"/>
  <c r="F196" i="1"/>
  <c r="T195" i="1"/>
  <c r="S195" i="1"/>
  <c r="O195" i="1"/>
  <c r="N195" i="1"/>
  <c r="I195" i="1"/>
  <c r="F195" i="1"/>
  <c r="T194" i="1"/>
  <c r="S194" i="1"/>
  <c r="O194" i="1"/>
  <c r="N194" i="1"/>
  <c r="I194" i="1"/>
  <c r="F194" i="1"/>
  <c r="T193" i="1"/>
  <c r="S193" i="1"/>
  <c r="O193" i="1"/>
  <c r="N193" i="1"/>
  <c r="I193" i="1"/>
  <c r="F193" i="1"/>
  <c r="T192" i="1"/>
  <c r="S192" i="1"/>
  <c r="O192" i="1"/>
  <c r="N192" i="1"/>
  <c r="I192" i="1"/>
  <c r="F192" i="1"/>
  <c r="T191" i="1"/>
  <c r="S191" i="1"/>
  <c r="O191" i="1"/>
  <c r="N191" i="1"/>
  <c r="I191" i="1"/>
  <c r="F191" i="1"/>
  <c r="T190" i="1"/>
  <c r="S190" i="1"/>
  <c r="O190" i="1"/>
  <c r="N190" i="1"/>
  <c r="I190" i="1"/>
  <c r="F190" i="1"/>
  <c r="T189" i="1"/>
  <c r="S189" i="1"/>
  <c r="O189" i="1"/>
  <c r="N189" i="1"/>
  <c r="I189" i="1"/>
  <c r="F189" i="1"/>
  <c r="T188" i="1"/>
  <c r="S188" i="1"/>
  <c r="O188" i="1"/>
  <c r="N188" i="1"/>
  <c r="I188" i="1"/>
  <c r="F188" i="1"/>
  <c r="T187" i="1"/>
  <c r="S187" i="1"/>
  <c r="O187" i="1"/>
  <c r="N187" i="1"/>
  <c r="I187" i="1"/>
  <c r="F187" i="1"/>
  <c r="T186" i="1"/>
  <c r="S186" i="1"/>
  <c r="O186" i="1"/>
  <c r="N186" i="1"/>
  <c r="I186" i="1"/>
  <c r="F186" i="1"/>
  <c r="T185" i="1"/>
  <c r="S185" i="1"/>
  <c r="O185" i="1"/>
  <c r="N185" i="1"/>
  <c r="I185" i="1"/>
  <c r="F185" i="1"/>
  <c r="T184" i="1"/>
  <c r="S184" i="1"/>
  <c r="O184" i="1"/>
  <c r="N184" i="1"/>
  <c r="I184" i="1"/>
  <c r="F184" i="1"/>
  <c r="T183" i="1"/>
  <c r="S183" i="1"/>
  <c r="O183" i="1"/>
  <c r="N183" i="1"/>
  <c r="I183" i="1"/>
  <c r="F183" i="1"/>
  <c r="T182" i="1"/>
  <c r="S182" i="1"/>
  <c r="O182" i="1"/>
  <c r="N182" i="1"/>
  <c r="I182" i="1"/>
  <c r="F182" i="1"/>
  <c r="T181" i="1"/>
  <c r="S181" i="1"/>
  <c r="O181" i="1"/>
  <c r="N181" i="1"/>
  <c r="I181" i="1"/>
  <c r="F181" i="1"/>
  <c r="T180" i="1"/>
  <c r="S180" i="1"/>
  <c r="O180" i="1"/>
  <c r="N180" i="1"/>
  <c r="I180" i="1"/>
  <c r="F180" i="1"/>
  <c r="T179" i="1"/>
  <c r="S179" i="1"/>
  <c r="O179" i="1"/>
  <c r="N179" i="1"/>
  <c r="I179" i="1"/>
  <c r="F179" i="1"/>
  <c r="T178" i="1"/>
  <c r="S178" i="1"/>
  <c r="O178" i="1"/>
  <c r="N178" i="1"/>
  <c r="I178" i="1"/>
  <c r="F178" i="1"/>
  <c r="T177" i="1"/>
  <c r="S177" i="1"/>
  <c r="O177" i="1"/>
  <c r="N177" i="1"/>
  <c r="I177" i="1"/>
  <c r="F177" i="1"/>
  <c r="T176" i="1"/>
  <c r="S176" i="1"/>
  <c r="O176" i="1"/>
  <c r="N176" i="1"/>
  <c r="I176" i="1"/>
  <c r="F176" i="1"/>
  <c r="T175" i="1"/>
  <c r="S175" i="1"/>
  <c r="O175" i="1"/>
  <c r="N175" i="1"/>
  <c r="I175" i="1"/>
  <c r="F175" i="1"/>
  <c r="T174" i="1"/>
  <c r="S174" i="1"/>
  <c r="O174" i="1"/>
  <c r="N174" i="1"/>
  <c r="I174" i="1"/>
  <c r="F174" i="1"/>
  <c r="T173" i="1"/>
  <c r="S173" i="1"/>
  <c r="O173" i="1"/>
  <c r="N173" i="1"/>
  <c r="I173" i="1"/>
  <c r="F173" i="1"/>
  <c r="T172" i="1"/>
  <c r="S172" i="1"/>
  <c r="O172" i="1"/>
  <c r="N172" i="1"/>
  <c r="I172" i="1"/>
  <c r="F172" i="1"/>
  <c r="T171" i="1"/>
  <c r="S171" i="1"/>
  <c r="O171" i="1"/>
  <c r="N171" i="1"/>
  <c r="I171" i="1"/>
  <c r="F171" i="1"/>
  <c r="T170" i="1"/>
  <c r="S170" i="1"/>
  <c r="O170" i="1"/>
  <c r="N170" i="1"/>
  <c r="I170" i="1"/>
  <c r="F170" i="1"/>
  <c r="T169" i="1"/>
  <c r="S169" i="1"/>
  <c r="O169" i="1"/>
  <c r="N169" i="1"/>
  <c r="I169" i="1"/>
  <c r="F169" i="1"/>
  <c r="T168" i="1"/>
  <c r="S168" i="1"/>
  <c r="O168" i="1"/>
  <c r="N168" i="1"/>
  <c r="I168" i="1"/>
  <c r="F168" i="1"/>
  <c r="T167" i="1"/>
  <c r="S167" i="1"/>
  <c r="O167" i="1"/>
  <c r="N167" i="1"/>
  <c r="I167" i="1"/>
  <c r="F167" i="1"/>
  <c r="T166" i="1"/>
  <c r="S166" i="1"/>
  <c r="O166" i="1"/>
  <c r="N166" i="1"/>
  <c r="I166" i="1"/>
  <c r="F166" i="1"/>
  <c r="T165" i="1"/>
  <c r="S165" i="1"/>
  <c r="O165" i="1"/>
  <c r="N165" i="1"/>
  <c r="I165" i="1"/>
  <c r="F165" i="1"/>
  <c r="T164" i="1"/>
  <c r="S164" i="1"/>
  <c r="O164" i="1"/>
  <c r="N164" i="1"/>
  <c r="I164" i="1"/>
  <c r="F164" i="1"/>
  <c r="T163" i="1"/>
  <c r="S163" i="1"/>
  <c r="O163" i="1"/>
  <c r="N163" i="1"/>
  <c r="I163" i="1"/>
  <c r="F163" i="1"/>
  <c r="T162" i="1"/>
  <c r="S162" i="1"/>
  <c r="O162" i="1"/>
  <c r="N162" i="1"/>
  <c r="I162" i="1"/>
  <c r="F162" i="1"/>
  <c r="T161" i="1"/>
  <c r="S161" i="1"/>
  <c r="O161" i="1"/>
  <c r="N161" i="1"/>
  <c r="I161" i="1"/>
  <c r="F161" i="1"/>
  <c r="T160" i="1"/>
  <c r="S160" i="1"/>
  <c r="O160" i="1"/>
  <c r="N160" i="1"/>
  <c r="I160" i="1"/>
  <c r="F160" i="1"/>
  <c r="T159" i="1"/>
  <c r="S159" i="1"/>
  <c r="O159" i="1"/>
  <c r="N159" i="1"/>
  <c r="I159" i="1"/>
  <c r="F159" i="1"/>
  <c r="T158" i="1"/>
  <c r="S158" i="1"/>
  <c r="O158" i="1"/>
  <c r="N158" i="1"/>
  <c r="I158" i="1"/>
  <c r="F158" i="1"/>
  <c r="T157" i="1"/>
  <c r="S157" i="1"/>
  <c r="O157" i="1"/>
  <c r="N157" i="1"/>
  <c r="I157" i="1"/>
  <c r="F157" i="1"/>
  <c r="T156" i="1"/>
  <c r="S156" i="1"/>
  <c r="O156" i="1"/>
  <c r="N156" i="1"/>
  <c r="I156" i="1"/>
  <c r="F156" i="1"/>
  <c r="T155" i="1"/>
  <c r="S155" i="1"/>
  <c r="O155" i="1"/>
  <c r="N155" i="1"/>
  <c r="I155" i="1"/>
  <c r="F155" i="1"/>
  <c r="T154" i="1"/>
  <c r="S154" i="1"/>
  <c r="O154" i="1"/>
  <c r="N154" i="1"/>
  <c r="I154" i="1"/>
  <c r="F154" i="1"/>
  <c r="T153" i="1"/>
  <c r="S153" i="1"/>
  <c r="O153" i="1"/>
  <c r="N153" i="1"/>
  <c r="I153" i="1"/>
  <c r="F153" i="1"/>
  <c r="T152" i="1"/>
  <c r="S152" i="1"/>
  <c r="O152" i="1"/>
  <c r="N152" i="1"/>
  <c r="I152" i="1"/>
  <c r="F152" i="1"/>
  <c r="T151" i="1"/>
  <c r="S151" i="1"/>
  <c r="O151" i="1"/>
  <c r="N151" i="1"/>
  <c r="I151" i="1"/>
  <c r="F151" i="1"/>
  <c r="T150" i="1"/>
  <c r="S150" i="1"/>
  <c r="O150" i="1"/>
  <c r="N150" i="1"/>
  <c r="I150" i="1"/>
  <c r="F150" i="1"/>
  <c r="T149" i="1"/>
  <c r="S149" i="1"/>
  <c r="O149" i="1"/>
  <c r="N149" i="1"/>
  <c r="I149" i="1"/>
  <c r="F149" i="1"/>
  <c r="T148" i="1"/>
  <c r="S148" i="1"/>
  <c r="O148" i="1"/>
  <c r="N148" i="1"/>
  <c r="I148" i="1"/>
  <c r="F148" i="1"/>
  <c r="T147" i="1"/>
  <c r="S147" i="1"/>
  <c r="O147" i="1"/>
  <c r="N147" i="1"/>
  <c r="I147" i="1"/>
  <c r="F147" i="1"/>
  <c r="T146" i="1"/>
  <c r="S146" i="1"/>
  <c r="O146" i="1"/>
  <c r="N146" i="1"/>
  <c r="I146" i="1"/>
  <c r="F146" i="1"/>
  <c r="T145" i="1"/>
  <c r="S145" i="1"/>
  <c r="O145" i="1"/>
  <c r="N145" i="1"/>
  <c r="I145" i="1"/>
  <c r="F145" i="1"/>
  <c r="T144" i="1"/>
  <c r="S144" i="1"/>
  <c r="O144" i="1"/>
  <c r="N144" i="1"/>
  <c r="I144" i="1"/>
  <c r="F144" i="1"/>
  <c r="T143" i="1"/>
  <c r="S143" i="1"/>
  <c r="O143" i="1"/>
  <c r="N143" i="1"/>
  <c r="I143" i="1"/>
  <c r="F143" i="1"/>
  <c r="T142" i="1"/>
  <c r="S142" i="1"/>
  <c r="O142" i="1"/>
  <c r="N142" i="1"/>
  <c r="I142" i="1"/>
  <c r="F142" i="1"/>
  <c r="T141" i="1"/>
  <c r="S141" i="1"/>
  <c r="O141" i="1"/>
  <c r="N141" i="1"/>
  <c r="I141" i="1"/>
  <c r="F141" i="1"/>
  <c r="T140" i="1"/>
  <c r="S140" i="1"/>
  <c r="O140" i="1"/>
  <c r="N140" i="1"/>
  <c r="I140" i="1"/>
  <c r="F140" i="1"/>
  <c r="T139" i="1"/>
  <c r="S139" i="1"/>
  <c r="O139" i="1"/>
  <c r="N139" i="1"/>
  <c r="I139" i="1"/>
  <c r="F139" i="1"/>
  <c r="T138" i="1"/>
  <c r="S138" i="1"/>
  <c r="O138" i="1"/>
  <c r="N138" i="1"/>
  <c r="I138" i="1"/>
  <c r="F138" i="1"/>
  <c r="T137" i="1"/>
  <c r="S137" i="1"/>
  <c r="O137" i="1"/>
  <c r="N137" i="1"/>
  <c r="I137" i="1"/>
  <c r="F137" i="1"/>
  <c r="T136" i="1"/>
  <c r="S136" i="1"/>
  <c r="O136" i="1"/>
  <c r="N136" i="1"/>
  <c r="I136" i="1"/>
  <c r="F136" i="1"/>
  <c r="T135" i="1"/>
  <c r="S135" i="1"/>
  <c r="O135" i="1"/>
  <c r="N135" i="1"/>
  <c r="I135" i="1"/>
  <c r="F135" i="1"/>
  <c r="T134" i="1"/>
  <c r="S134" i="1"/>
  <c r="O134" i="1"/>
  <c r="N134" i="1"/>
  <c r="I134" i="1"/>
  <c r="F134" i="1"/>
  <c r="T133" i="1"/>
  <c r="S133" i="1"/>
  <c r="O133" i="1"/>
  <c r="N133" i="1"/>
  <c r="I133" i="1"/>
  <c r="F133" i="1"/>
  <c r="T132" i="1"/>
  <c r="S132" i="1"/>
  <c r="O132" i="1"/>
  <c r="N132" i="1"/>
  <c r="I132" i="1"/>
  <c r="F132" i="1"/>
  <c r="T131" i="1"/>
  <c r="S131" i="1"/>
  <c r="O131" i="1"/>
  <c r="N131" i="1"/>
  <c r="I131" i="1"/>
  <c r="F131" i="1"/>
  <c r="T130" i="1"/>
  <c r="S130" i="1"/>
  <c r="O130" i="1"/>
  <c r="N130" i="1"/>
  <c r="I130" i="1"/>
  <c r="F130" i="1"/>
  <c r="T129" i="1"/>
  <c r="S129" i="1"/>
  <c r="O129" i="1"/>
  <c r="N129" i="1"/>
  <c r="I129" i="1"/>
  <c r="F129" i="1"/>
  <c r="T128" i="1"/>
  <c r="S128" i="1"/>
  <c r="O128" i="1"/>
  <c r="N128" i="1"/>
  <c r="I128" i="1"/>
  <c r="F128" i="1"/>
  <c r="T127" i="1"/>
  <c r="S127" i="1"/>
  <c r="O127" i="1"/>
  <c r="N127" i="1"/>
  <c r="I127" i="1"/>
  <c r="F127" i="1"/>
  <c r="T126" i="1"/>
  <c r="S126" i="1"/>
  <c r="O126" i="1"/>
  <c r="N126" i="1"/>
  <c r="I126" i="1"/>
  <c r="F126" i="1"/>
  <c r="T125" i="1"/>
  <c r="S125" i="1"/>
  <c r="O125" i="1"/>
  <c r="N125" i="1"/>
  <c r="I125" i="1"/>
  <c r="F125" i="1"/>
  <c r="T124" i="1"/>
  <c r="S124" i="1"/>
  <c r="O124" i="1"/>
  <c r="N124" i="1"/>
  <c r="I124" i="1"/>
  <c r="F124" i="1"/>
  <c r="T123" i="1"/>
  <c r="S123" i="1"/>
  <c r="O123" i="1"/>
  <c r="N123" i="1"/>
  <c r="I123" i="1"/>
  <c r="F123" i="1"/>
  <c r="T122" i="1"/>
  <c r="S122" i="1"/>
  <c r="O122" i="1"/>
  <c r="N122" i="1"/>
  <c r="I122" i="1"/>
  <c r="F122" i="1"/>
  <c r="T121" i="1"/>
  <c r="S121" i="1"/>
  <c r="O121" i="1"/>
  <c r="N121" i="1"/>
  <c r="I121" i="1"/>
  <c r="F121" i="1"/>
  <c r="T120" i="1"/>
  <c r="S120" i="1"/>
  <c r="O120" i="1"/>
  <c r="N120" i="1"/>
  <c r="I120" i="1"/>
  <c r="F120" i="1"/>
  <c r="T119" i="1"/>
  <c r="S119" i="1"/>
  <c r="O119" i="1"/>
  <c r="N119" i="1"/>
  <c r="I119" i="1"/>
  <c r="F119" i="1"/>
  <c r="T118" i="1"/>
  <c r="S118" i="1"/>
  <c r="O118" i="1"/>
  <c r="N118" i="1"/>
  <c r="I118" i="1"/>
  <c r="F118" i="1"/>
  <c r="T117" i="1"/>
  <c r="S117" i="1"/>
  <c r="O117" i="1"/>
  <c r="N117" i="1"/>
  <c r="I117" i="1"/>
  <c r="F117" i="1"/>
  <c r="T116" i="1"/>
  <c r="S116" i="1"/>
  <c r="O116" i="1"/>
  <c r="N116" i="1"/>
  <c r="I116" i="1"/>
  <c r="F116" i="1"/>
  <c r="T115" i="1"/>
  <c r="S115" i="1"/>
  <c r="O115" i="1"/>
  <c r="N115" i="1"/>
  <c r="I115" i="1"/>
  <c r="F115" i="1"/>
  <c r="T114" i="1"/>
  <c r="S114" i="1"/>
  <c r="O114" i="1"/>
  <c r="N114" i="1"/>
  <c r="I114" i="1"/>
  <c r="F114" i="1"/>
  <c r="T113" i="1"/>
  <c r="S113" i="1"/>
  <c r="O113" i="1"/>
  <c r="N113" i="1"/>
  <c r="I113" i="1"/>
  <c r="F113" i="1"/>
  <c r="T112" i="1"/>
  <c r="S112" i="1"/>
  <c r="O112" i="1"/>
  <c r="N112" i="1"/>
  <c r="I112" i="1"/>
  <c r="F112" i="1"/>
  <c r="T111" i="1"/>
  <c r="S111" i="1"/>
  <c r="O111" i="1"/>
  <c r="N111" i="1"/>
  <c r="I111" i="1"/>
  <c r="F111" i="1"/>
  <c r="T110" i="1"/>
  <c r="S110" i="1"/>
  <c r="O110" i="1"/>
  <c r="N110" i="1"/>
  <c r="I110" i="1"/>
  <c r="F110" i="1"/>
  <c r="T109" i="1"/>
  <c r="S109" i="1"/>
  <c r="O109" i="1"/>
  <c r="N109" i="1"/>
  <c r="I109" i="1"/>
  <c r="F109" i="1"/>
  <c r="T108" i="1"/>
  <c r="S108" i="1"/>
  <c r="O108" i="1"/>
  <c r="N108" i="1"/>
  <c r="I108" i="1"/>
  <c r="F108" i="1"/>
  <c r="T107" i="1"/>
  <c r="S107" i="1"/>
  <c r="O107" i="1"/>
  <c r="N107" i="1"/>
  <c r="I107" i="1"/>
  <c r="F107" i="1"/>
  <c r="T106" i="1"/>
  <c r="S106" i="1"/>
  <c r="O106" i="1"/>
  <c r="N106" i="1"/>
  <c r="I106" i="1"/>
  <c r="F106" i="1"/>
  <c r="T105" i="1"/>
  <c r="S105" i="1"/>
  <c r="O105" i="1"/>
  <c r="N105" i="1"/>
  <c r="I105" i="1"/>
  <c r="F105" i="1"/>
  <c r="T104" i="1"/>
  <c r="S104" i="1"/>
  <c r="O104" i="1"/>
  <c r="N104" i="1"/>
  <c r="I104" i="1"/>
  <c r="F104" i="1"/>
  <c r="T103" i="1"/>
  <c r="S103" i="1"/>
  <c r="O103" i="1"/>
  <c r="N103" i="1"/>
  <c r="I103" i="1"/>
  <c r="F103" i="1"/>
  <c r="T102" i="1"/>
  <c r="S102" i="1"/>
  <c r="O102" i="1"/>
  <c r="N102" i="1"/>
  <c r="I102" i="1"/>
  <c r="F102" i="1"/>
  <c r="T101" i="1"/>
  <c r="S101" i="1"/>
  <c r="O101" i="1"/>
  <c r="N101" i="1"/>
  <c r="I101" i="1"/>
  <c r="F101" i="1"/>
  <c r="T100" i="1"/>
  <c r="S100" i="1"/>
  <c r="O100" i="1"/>
  <c r="N100" i="1"/>
  <c r="I100" i="1"/>
  <c r="F100" i="1"/>
  <c r="T99" i="1"/>
  <c r="S99" i="1"/>
  <c r="O99" i="1"/>
  <c r="N99" i="1"/>
  <c r="I99" i="1"/>
  <c r="F99" i="1"/>
  <c r="T98" i="1"/>
  <c r="S98" i="1"/>
  <c r="O98" i="1"/>
  <c r="N98" i="1"/>
  <c r="I98" i="1"/>
  <c r="F98" i="1"/>
  <c r="T97" i="1"/>
  <c r="S97" i="1"/>
  <c r="O97" i="1"/>
  <c r="N97" i="1"/>
  <c r="I97" i="1"/>
  <c r="F97" i="1"/>
  <c r="T96" i="1"/>
  <c r="S96" i="1"/>
  <c r="O96" i="1"/>
  <c r="N96" i="1"/>
  <c r="I96" i="1"/>
  <c r="F96" i="1"/>
  <c r="T95" i="1"/>
  <c r="S95" i="1"/>
  <c r="O95" i="1"/>
  <c r="N95" i="1"/>
  <c r="I95" i="1"/>
  <c r="F95" i="1"/>
  <c r="T94" i="1"/>
  <c r="S94" i="1"/>
  <c r="O94" i="1"/>
  <c r="N94" i="1"/>
  <c r="I94" i="1"/>
  <c r="F94" i="1"/>
  <c r="T93" i="1"/>
  <c r="S93" i="1"/>
  <c r="O93" i="1"/>
  <c r="N93" i="1"/>
  <c r="I93" i="1"/>
  <c r="F93" i="1"/>
  <c r="T92" i="1"/>
  <c r="S92" i="1"/>
  <c r="O92" i="1"/>
  <c r="N92" i="1"/>
  <c r="I92" i="1"/>
  <c r="F92" i="1"/>
  <c r="T91" i="1"/>
  <c r="S91" i="1"/>
  <c r="O91" i="1"/>
  <c r="N91" i="1"/>
  <c r="I91" i="1"/>
  <c r="F91" i="1"/>
  <c r="T90" i="1"/>
  <c r="S90" i="1"/>
  <c r="O90" i="1"/>
  <c r="N90" i="1"/>
  <c r="I90" i="1"/>
  <c r="F90" i="1"/>
  <c r="T89" i="1"/>
  <c r="S89" i="1"/>
  <c r="O89" i="1"/>
  <c r="N89" i="1"/>
  <c r="I89" i="1"/>
  <c r="F89" i="1"/>
  <c r="T88" i="1"/>
  <c r="S88" i="1"/>
  <c r="O88" i="1"/>
  <c r="N88" i="1"/>
  <c r="I88" i="1"/>
  <c r="F88" i="1"/>
  <c r="T87" i="1"/>
  <c r="S87" i="1"/>
  <c r="O87" i="1"/>
  <c r="N87" i="1"/>
  <c r="I87" i="1"/>
  <c r="F87" i="1"/>
  <c r="T86" i="1"/>
  <c r="S86" i="1"/>
  <c r="O86" i="1"/>
  <c r="N86" i="1"/>
  <c r="I86" i="1"/>
  <c r="F86" i="1"/>
  <c r="T85" i="1"/>
  <c r="S85" i="1"/>
  <c r="O85" i="1"/>
  <c r="N85" i="1"/>
  <c r="I85" i="1"/>
  <c r="F85" i="1"/>
  <c r="T84" i="1"/>
  <c r="S84" i="1"/>
  <c r="O84" i="1"/>
  <c r="N84" i="1"/>
  <c r="I84" i="1"/>
  <c r="F84" i="1"/>
  <c r="T83" i="1"/>
  <c r="S83" i="1"/>
  <c r="O83" i="1"/>
  <c r="N83" i="1"/>
  <c r="I83" i="1"/>
  <c r="F83" i="1"/>
  <c r="T82" i="1"/>
  <c r="S82" i="1"/>
  <c r="O82" i="1"/>
  <c r="N82" i="1"/>
  <c r="I82" i="1"/>
  <c r="F82" i="1"/>
  <c r="T81" i="1"/>
  <c r="S81" i="1"/>
  <c r="O81" i="1"/>
  <c r="N81" i="1"/>
  <c r="I81" i="1"/>
  <c r="F81" i="1"/>
  <c r="T80" i="1"/>
  <c r="S80" i="1"/>
  <c r="O80" i="1"/>
  <c r="N80" i="1"/>
  <c r="I80" i="1"/>
  <c r="F80" i="1"/>
  <c r="T79" i="1"/>
  <c r="S79" i="1"/>
  <c r="O79" i="1"/>
  <c r="N79" i="1"/>
  <c r="I79" i="1"/>
  <c r="F79" i="1"/>
  <c r="T78" i="1"/>
  <c r="S78" i="1"/>
  <c r="O78" i="1"/>
  <c r="N78" i="1"/>
  <c r="I78" i="1"/>
  <c r="F78" i="1"/>
  <c r="T77" i="1"/>
  <c r="S77" i="1"/>
  <c r="O77" i="1"/>
  <c r="N77" i="1"/>
  <c r="I77" i="1"/>
  <c r="F77" i="1"/>
  <c r="T76" i="1"/>
  <c r="S76" i="1"/>
  <c r="O76" i="1"/>
  <c r="N76" i="1"/>
  <c r="I76" i="1"/>
  <c r="F76" i="1"/>
  <c r="T75" i="1"/>
  <c r="S75" i="1"/>
  <c r="O75" i="1"/>
  <c r="N75" i="1"/>
  <c r="I75" i="1"/>
  <c r="F75" i="1"/>
  <c r="T74" i="1"/>
  <c r="S74" i="1"/>
  <c r="O74" i="1"/>
  <c r="N74" i="1"/>
  <c r="I74" i="1"/>
  <c r="F74" i="1"/>
  <c r="T73" i="1"/>
  <c r="S73" i="1"/>
  <c r="O73" i="1"/>
  <c r="N73" i="1"/>
  <c r="I73" i="1"/>
  <c r="F73" i="1"/>
  <c r="T72" i="1"/>
  <c r="S72" i="1"/>
  <c r="O72" i="1"/>
  <c r="N72" i="1"/>
  <c r="I72" i="1"/>
  <c r="F72" i="1"/>
  <c r="T71" i="1"/>
  <c r="S71" i="1"/>
  <c r="O71" i="1"/>
  <c r="N71" i="1"/>
  <c r="I71" i="1"/>
  <c r="F71" i="1"/>
  <c r="T70" i="1"/>
  <c r="S70" i="1"/>
  <c r="O70" i="1"/>
  <c r="N70" i="1"/>
  <c r="I70" i="1"/>
  <c r="F70" i="1"/>
  <c r="T69" i="1"/>
  <c r="S69" i="1"/>
  <c r="O69" i="1"/>
  <c r="N69" i="1"/>
  <c r="I69" i="1"/>
  <c r="F69" i="1"/>
  <c r="T68" i="1"/>
  <c r="S68" i="1"/>
  <c r="O68" i="1"/>
  <c r="N68" i="1"/>
  <c r="I68" i="1"/>
  <c r="F68" i="1"/>
  <c r="T67" i="1"/>
  <c r="S67" i="1"/>
  <c r="O67" i="1"/>
  <c r="N67" i="1"/>
  <c r="I67" i="1"/>
  <c r="F67" i="1"/>
  <c r="T66" i="1"/>
  <c r="S66" i="1"/>
  <c r="O66" i="1"/>
  <c r="N66" i="1"/>
  <c r="I66" i="1"/>
  <c r="F66" i="1"/>
  <c r="T65" i="1"/>
  <c r="S65" i="1"/>
  <c r="O65" i="1"/>
  <c r="N65" i="1"/>
  <c r="I65" i="1"/>
  <c r="F65" i="1"/>
  <c r="T64" i="1"/>
  <c r="S64" i="1"/>
  <c r="O64" i="1"/>
  <c r="N64" i="1"/>
  <c r="I64" i="1"/>
  <c r="F64" i="1"/>
  <c r="T63" i="1"/>
  <c r="S63" i="1"/>
  <c r="O63" i="1"/>
  <c r="N63" i="1"/>
  <c r="I63" i="1"/>
  <c r="F63" i="1"/>
  <c r="T62" i="1"/>
  <c r="S62" i="1"/>
  <c r="O62" i="1"/>
  <c r="N62" i="1"/>
  <c r="I62" i="1"/>
  <c r="F62" i="1"/>
  <c r="T61" i="1"/>
  <c r="S61" i="1"/>
  <c r="O61" i="1"/>
  <c r="N61" i="1"/>
  <c r="I61" i="1"/>
  <c r="F61" i="1"/>
  <c r="T60" i="1"/>
  <c r="S60" i="1"/>
  <c r="O60" i="1"/>
  <c r="N60" i="1"/>
  <c r="I60" i="1"/>
  <c r="F60" i="1"/>
  <c r="T59" i="1"/>
  <c r="S59" i="1"/>
  <c r="O59" i="1"/>
  <c r="N59" i="1"/>
  <c r="I59" i="1"/>
  <c r="F59" i="1"/>
  <c r="T58" i="1"/>
  <c r="S58" i="1"/>
  <c r="O58" i="1"/>
  <c r="N58" i="1"/>
  <c r="I58" i="1"/>
  <c r="F58" i="1"/>
  <c r="T57" i="1"/>
  <c r="S57" i="1"/>
  <c r="O57" i="1"/>
  <c r="N57" i="1"/>
  <c r="I57" i="1"/>
  <c r="F57" i="1"/>
  <c r="T56" i="1"/>
  <c r="S56" i="1"/>
  <c r="O56" i="1"/>
  <c r="N56" i="1"/>
  <c r="I56" i="1"/>
  <c r="F56" i="1"/>
  <c r="T55" i="1"/>
  <c r="S55" i="1"/>
  <c r="O55" i="1"/>
  <c r="N55" i="1"/>
  <c r="I55" i="1"/>
  <c r="F55" i="1"/>
  <c r="T54" i="1"/>
  <c r="S54" i="1"/>
  <c r="O54" i="1"/>
  <c r="N54" i="1"/>
  <c r="I54" i="1"/>
  <c r="F54" i="1"/>
  <c r="T53" i="1"/>
  <c r="S53" i="1"/>
  <c r="O53" i="1"/>
  <c r="N53" i="1"/>
  <c r="I53" i="1"/>
  <c r="F53" i="1"/>
  <c r="T52" i="1"/>
  <c r="S52" i="1"/>
  <c r="O52" i="1"/>
  <c r="N52" i="1"/>
  <c r="I52" i="1"/>
  <c r="F52" i="1"/>
  <c r="T51" i="1"/>
  <c r="S51" i="1"/>
  <c r="O51" i="1"/>
  <c r="N51" i="1"/>
  <c r="I51" i="1"/>
  <c r="F51" i="1"/>
  <c r="T50" i="1"/>
  <c r="S50" i="1"/>
  <c r="O50" i="1"/>
  <c r="N50" i="1"/>
  <c r="I50" i="1"/>
  <c r="F50" i="1"/>
  <c r="T49" i="1"/>
  <c r="S49" i="1"/>
  <c r="O49" i="1"/>
  <c r="N49" i="1"/>
  <c r="I49" i="1"/>
  <c r="F49" i="1"/>
  <c r="T48" i="1"/>
  <c r="S48" i="1"/>
  <c r="O48" i="1"/>
  <c r="N48" i="1"/>
  <c r="I48" i="1"/>
  <c r="F48" i="1"/>
  <c r="T47" i="1"/>
  <c r="S47" i="1"/>
  <c r="O47" i="1"/>
  <c r="N47" i="1"/>
  <c r="I47" i="1"/>
  <c r="F47" i="1"/>
  <c r="T46" i="1"/>
  <c r="S46" i="1"/>
  <c r="O46" i="1"/>
  <c r="N46" i="1"/>
  <c r="I46" i="1"/>
  <c r="F46" i="1"/>
  <c r="T45" i="1"/>
  <c r="S45" i="1"/>
  <c r="O45" i="1"/>
  <c r="N45" i="1"/>
  <c r="I45" i="1"/>
  <c r="F45" i="1"/>
  <c r="T44" i="1"/>
  <c r="S44" i="1"/>
  <c r="O44" i="1"/>
  <c r="N44" i="1"/>
  <c r="I44" i="1"/>
  <c r="F44" i="1"/>
  <c r="T43" i="1"/>
  <c r="S43" i="1"/>
  <c r="O43" i="1"/>
  <c r="N43" i="1"/>
  <c r="I43" i="1"/>
  <c r="F43" i="1"/>
  <c r="T42" i="1"/>
  <c r="S42" i="1"/>
  <c r="O42" i="1"/>
  <c r="N42" i="1"/>
  <c r="I42" i="1"/>
  <c r="F42" i="1"/>
  <c r="T41" i="1"/>
  <c r="S41" i="1"/>
  <c r="O41" i="1"/>
  <c r="N41" i="1"/>
  <c r="I41" i="1"/>
  <c r="F41" i="1"/>
  <c r="T40" i="1"/>
  <c r="S40" i="1"/>
  <c r="O40" i="1"/>
  <c r="N40" i="1"/>
  <c r="I40" i="1"/>
  <c r="F40" i="1"/>
  <c r="T39" i="1"/>
  <c r="S39" i="1"/>
  <c r="O39" i="1"/>
  <c r="N39" i="1"/>
  <c r="I39" i="1"/>
  <c r="F39" i="1"/>
  <c r="T38" i="1"/>
  <c r="S38" i="1"/>
  <c r="O38" i="1"/>
  <c r="N38" i="1"/>
  <c r="I38" i="1"/>
  <c r="F38" i="1"/>
  <c r="T37" i="1"/>
  <c r="S37" i="1"/>
  <c r="O37" i="1"/>
  <c r="N37" i="1"/>
  <c r="I37" i="1"/>
  <c r="F37" i="1"/>
  <c r="T36" i="1"/>
  <c r="S36" i="1"/>
  <c r="O36" i="1"/>
  <c r="N36" i="1"/>
  <c r="I36" i="1"/>
  <c r="F36" i="1"/>
  <c r="T35" i="1"/>
  <c r="S35" i="1"/>
  <c r="O35" i="1"/>
  <c r="N35" i="1"/>
  <c r="I35" i="1"/>
  <c r="F35" i="1"/>
  <c r="T34" i="1"/>
  <c r="S34" i="1"/>
  <c r="O34" i="1"/>
  <c r="N34" i="1"/>
  <c r="I34" i="1"/>
  <c r="F34" i="1"/>
  <c r="T33" i="1"/>
  <c r="S33" i="1"/>
  <c r="O33" i="1"/>
  <c r="N33" i="1"/>
  <c r="I33" i="1"/>
  <c r="F33" i="1"/>
  <c r="T32" i="1"/>
  <c r="S32" i="1"/>
  <c r="O32" i="1"/>
  <c r="N32" i="1"/>
  <c r="I32" i="1"/>
  <c r="F32" i="1"/>
  <c r="T31" i="1"/>
  <c r="S31" i="1"/>
  <c r="O31" i="1"/>
  <c r="N31" i="1"/>
  <c r="I31" i="1"/>
  <c r="F31" i="1"/>
  <c r="T30" i="1"/>
  <c r="S30" i="1"/>
  <c r="O30" i="1"/>
  <c r="N30" i="1"/>
  <c r="I30" i="1"/>
  <c r="F30" i="1"/>
  <c r="T29" i="1"/>
  <c r="S29" i="1"/>
  <c r="O29" i="1"/>
  <c r="N29" i="1"/>
  <c r="I29" i="1"/>
  <c r="F29" i="1"/>
  <c r="T28" i="1"/>
  <c r="S28" i="1"/>
  <c r="O28" i="1"/>
  <c r="N28" i="1"/>
  <c r="I28" i="1"/>
  <c r="F28" i="1"/>
  <c r="T27" i="1"/>
  <c r="S27" i="1"/>
  <c r="O27" i="1"/>
  <c r="N27" i="1"/>
  <c r="I27" i="1"/>
  <c r="F27" i="1"/>
  <c r="T26" i="1"/>
  <c r="S26" i="1"/>
  <c r="O26" i="1"/>
  <c r="N26" i="1"/>
  <c r="I26" i="1"/>
  <c r="F26" i="1"/>
  <c r="T25" i="1"/>
  <c r="S25" i="1"/>
  <c r="O25" i="1"/>
  <c r="N25" i="1"/>
  <c r="I25" i="1"/>
  <c r="F25" i="1"/>
  <c r="T24" i="1"/>
  <c r="S24" i="1"/>
  <c r="O24" i="1"/>
  <c r="N24" i="1"/>
  <c r="I24" i="1"/>
  <c r="F24" i="1"/>
  <c r="T23" i="1"/>
  <c r="S23" i="1"/>
  <c r="O23" i="1"/>
  <c r="N23" i="1"/>
  <c r="I23" i="1"/>
  <c r="F23" i="1"/>
  <c r="T22" i="1"/>
  <c r="S22" i="1"/>
  <c r="O22" i="1"/>
  <c r="N22" i="1"/>
  <c r="I22" i="1"/>
  <c r="F22" i="1"/>
  <c r="T21" i="1"/>
  <c r="S21" i="1"/>
  <c r="O21" i="1"/>
  <c r="N21" i="1"/>
  <c r="I21" i="1"/>
  <c r="F21" i="1"/>
  <c r="T20" i="1"/>
  <c r="S20" i="1"/>
  <c r="O20" i="1"/>
  <c r="N20" i="1"/>
  <c r="I20" i="1"/>
  <c r="F20" i="1"/>
  <c r="T19" i="1"/>
  <c r="S19" i="1"/>
  <c r="O19" i="1"/>
  <c r="N19" i="1"/>
  <c r="I19" i="1"/>
  <c r="F19" i="1"/>
  <c r="T18" i="1"/>
  <c r="S18" i="1"/>
  <c r="O18" i="1"/>
  <c r="N18" i="1"/>
  <c r="I18" i="1"/>
  <c r="F18" i="1"/>
  <c r="T17" i="1"/>
  <c r="S17" i="1"/>
  <c r="O17" i="1"/>
  <c r="N17" i="1"/>
  <c r="I17" i="1"/>
  <c r="F17" i="1"/>
  <c r="T16" i="1"/>
  <c r="S16" i="1"/>
  <c r="O16" i="1"/>
  <c r="N16" i="1"/>
  <c r="I16" i="1"/>
  <c r="F16" i="1"/>
  <c r="T15" i="1"/>
  <c r="S15" i="1"/>
  <c r="O15" i="1"/>
  <c r="N15" i="1"/>
  <c r="I15" i="1"/>
  <c r="F15" i="1"/>
  <c r="T14" i="1"/>
  <c r="S14" i="1"/>
  <c r="O14" i="1"/>
  <c r="N14" i="1"/>
  <c r="I14" i="1"/>
  <c r="F14" i="1"/>
  <c r="T13" i="1"/>
  <c r="S13" i="1"/>
  <c r="O13" i="1"/>
  <c r="N13" i="1"/>
  <c r="I13" i="1"/>
  <c r="F13" i="1"/>
  <c r="T12" i="1"/>
  <c r="S12" i="1"/>
  <c r="O12" i="1"/>
  <c r="N12" i="1"/>
  <c r="I12" i="1"/>
  <c r="F12" i="1"/>
  <c r="T11" i="1"/>
  <c r="S11" i="1"/>
  <c r="O11" i="1"/>
  <c r="N11" i="1"/>
  <c r="I11" i="1"/>
  <c r="F11" i="1"/>
  <c r="T10" i="1"/>
  <c r="S10" i="1"/>
  <c r="O10" i="1"/>
  <c r="N10" i="1"/>
  <c r="I10" i="1"/>
  <c r="F10" i="1"/>
  <c r="T9" i="1"/>
  <c r="S9" i="1"/>
  <c r="O9" i="1"/>
  <c r="N9" i="1"/>
  <c r="I9" i="1"/>
  <c r="F9" i="1"/>
  <c r="T8" i="1"/>
  <c r="S8" i="1"/>
  <c r="O8" i="1"/>
  <c r="N8" i="1"/>
  <c r="I8" i="1"/>
  <c r="F8" i="1"/>
  <c r="T7" i="1"/>
  <c r="S7" i="1"/>
  <c r="O7" i="1"/>
  <c r="N7" i="1"/>
  <c r="I7" i="1"/>
  <c r="F7" i="1"/>
  <c r="T6" i="1"/>
  <c r="S6" i="1"/>
  <c r="O6" i="1"/>
  <c r="N6" i="1"/>
  <c r="I6" i="1"/>
  <c r="F6" i="1"/>
  <c r="T5" i="1"/>
  <c r="S5" i="1"/>
  <c r="O5" i="1"/>
  <c r="N5" i="1"/>
  <c r="I5" i="1"/>
  <c r="F5" i="1"/>
  <c r="T4" i="1"/>
  <c r="S4" i="1"/>
  <c r="O4" i="1"/>
  <c r="N4" i="1"/>
  <c r="I4" i="1"/>
  <c r="F4" i="1"/>
  <c r="T3" i="1"/>
  <c r="S3" i="1"/>
  <c r="O3" i="1"/>
  <c r="N3" i="1"/>
  <c r="I3" i="1"/>
  <c r="F3" i="1"/>
  <c r="T2" i="1"/>
  <c r="S2" i="1"/>
  <c r="O2" i="1"/>
  <c r="N2" i="1"/>
  <c r="I2" i="1"/>
  <c r="F2" i="1"/>
</calcChain>
</file>

<file path=xl/sharedStrings.xml><?xml version="1.0" encoding="utf-8"?>
<sst xmlns="http://schemas.openxmlformats.org/spreadsheetml/2006/main" count="7192" uniqueCount="2124">
  <si>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</si>
  <si>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</si>
  <si>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</si>
  <si>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</si>
  <si>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</si>
  <si>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</si>
  <si>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</si>
  <si>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</si>
  <si>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</si>
  <si>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</si>
  <si>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</si>
  <si>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</si>
  <si>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</si>
  <si>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</si>
  <si>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</si>
  <si>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</si>
  <si>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</si>
  <si>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</si>
  <si>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</si>
  <si>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</si>
  <si>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</si>
  <si>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</si>
  <si>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</si>
  <si>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</si>
  <si>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</si>
  <si>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</si>
  <si>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</si>
  <si>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</si>
  <si>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</si>
  <si>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</si>
  <si>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</si>
  <si>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</si>
  <si>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</si>
  <si>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</si>
  <si>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</si>
  <si>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</si>
  <si>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</si>
  <si>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</si>
  <si>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</si>
  <si>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</si>
  <si>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</si>
  <si>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</si>
  <si>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</si>
  <si>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</si>
  <si>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</si>
  <si>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</si>
  <si>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</si>
  <si>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</si>
  <si>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</si>
  <si>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</si>
  <si>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</si>
  <si>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</si>
  <si>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</si>
  <si>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</si>
  <si>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</si>
  <si>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</si>
  <si>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</si>
  <si>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</si>
  <si>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</si>
  <si>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</si>
  <si>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</si>
  <si>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</si>
  <si>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</si>
  <si>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</si>
  <si>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</si>
  <si>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</si>
  <si>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</si>
  <si>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</si>
  <si>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</si>
  <si>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</si>
  <si>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</si>
  <si>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</si>
  <si>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</si>
  <si>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</si>
  <si>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</si>
  <si>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</si>
  <si>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</si>
  <si>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</si>
  <si>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</si>
  <si>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</si>
  <si>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</si>
  <si>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</si>
  <si>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</si>
  <si>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</si>
  <si>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</si>
  <si>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</si>
  <si>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</si>
  <si>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</si>
  <si>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</si>
  <si>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</si>
  <si>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</si>
  <si>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</si>
  <si>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</si>
  <si>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</si>
  <si>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</si>
  <si>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</si>
  <si>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</si>
  <si>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</si>
  <si>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</si>
  <si>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</si>
  <si>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</si>
  <si>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</si>
  <si>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</si>
  <si>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</si>
  <si>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</si>
  <si>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</si>
  <si>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</si>
  <si>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</si>
  <si>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</si>
  <si>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</si>
  <si>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</si>
  <si>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</si>
  <si>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</si>
  <si>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</si>
  <si>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</si>
  <si>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</si>
  <si>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</si>
  <si>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</si>
  <si>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</si>
  <si>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</si>
  <si>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</si>
  <si>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</si>
  <si>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</si>
  <si>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</si>
  <si>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</si>
  <si>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</si>
  <si>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</si>
  <si>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</si>
  <si>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</si>
  <si>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</si>
  <si>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</si>
  <si>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</si>
  <si>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</si>
  <si>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</si>
  <si>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</si>
  <si>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</si>
  <si>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</si>
  <si>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</si>
  <si>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</si>
  <si>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</si>
  <si>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</si>
  <si>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</si>
  <si>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</si>
  <si>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</si>
  <si>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</si>
  <si>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</si>
  <si>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</si>
  <si>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</si>
  <si>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</si>
  <si>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</si>
  <si>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</si>
  <si>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</si>
  <si>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</si>
  <si>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</si>
  <si>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</si>
  <si>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</si>
  <si>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</si>
  <si>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</si>
  <si>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</si>
  <si>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</si>
  <si>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</si>
  <si>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</si>
  <si>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</si>
  <si>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</si>
  <si>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</si>
  <si>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</si>
  <si>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</si>
  <si>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</si>
  <si>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</si>
  <si>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</si>
  <si>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</si>
  <si>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</si>
  <si>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</si>
  <si>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</si>
  <si>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</si>
  <si>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</si>
  <si>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</si>
  <si>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</si>
  <si>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</si>
  <si>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</si>
  <si>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</si>
  <si>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</si>
  <si>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</si>
  <si>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</si>
  <si>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</si>
  <si>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</si>
  <si>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</si>
  <si>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</si>
  <si>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</si>
  <si>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</si>
  <si>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</si>
  <si>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</si>
  <si>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</si>
  <si>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</si>
  <si>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</si>
  <si>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</si>
  <si>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</si>
  <si>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</si>
  <si>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</si>
  <si>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</si>
  <si>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</si>
  <si>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</si>
  <si>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</si>
  <si>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</si>
  <si>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</si>
  <si>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</si>
  <si>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</si>
  <si>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</si>
  <si>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</si>
  <si>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</si>
  <si>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</si>
  <si>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</si>
  <si>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</si>
  <si>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</si>
  <si>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</si>
  <si>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</si>
  <si>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</si>
  <si>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</si>
  <si>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</si>
  <si>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</si>
  <si>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</si>
  <si>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</si>
  <si>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</si>
  <si>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</si>
  <si>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</si>
  <si>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</si>
  <si>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</si>
  <si>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</si>
  <si>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</si>
  <si>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</si>
  <si>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</si>
  <si>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</si>
  <si>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</si>
  <si>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</si>
  <si>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</si>
  <si>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</si>
  <si>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</si>
  <si>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</si>
  <si>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</si>
  <si>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</si>
  <si>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</si>
  <si>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</si>
  <si>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</si>
  <si>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</si>
  <si>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</si>
  <si>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</si>
  <si>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</si>
  <si>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</si>
  <si>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</si>
  <si>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</si>
  <si>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</si>
  <si>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</si>
  <si>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</si>
  <si>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</si>
  <si>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</si>
  <si>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</si>
  <si>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</si>
  <si>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</si>
  <si>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</si>
  <si>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</si>
  <si>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</si>
  <si>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</si>
  <si>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</si>
  <si>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</si>
  <si>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</si>
  <si>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</si>
  <si>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</si>
  <si>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</si>
  <si>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</si>
  <si>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</si>
  <si>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</si>
  <si>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</si>
  <si>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</si>
  <si>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</si>
  <si>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</si>
  <si>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</si>
  <si>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</si>
  <si>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</si>
  <si>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</si>
  <si>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</si>
  <si>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</si>
  <si>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</si>
  <si>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</si>
  <si>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</si>
  <si>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</si>
  <si>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</si>
  <si>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</si>
  <si>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</si>
  <si>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</si>
  <si>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</si>
  <si>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</si>
  <si>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</si>
  <si>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</si>
  <si>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</si>
  <si>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</si>
  <si>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</si>
  <si>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</si>
  <si>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</si>
  <si>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</si>
  <si>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</si>
  <si>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</si>
  <si>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</si>
  <si>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</si>
  <si>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</si>
  <si>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</si>
  <si>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</si>
  <si>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</si>
  <si>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</si>
  <si>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</si>
  <si>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</si>
  <si>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</si>
  <si>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</si>
  <si>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</si>
  <si>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</si>
  <si>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</si>
  <si>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</si>
  <si>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</si>
  <si>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</si>
  <si>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</si>
  <si>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</si>
  <si>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</si>
  <si>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</si>
  <si>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</si>
  <si>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</si>
  <si>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</si>
  <si>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</si>
  <si>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</si>
  <si>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</si>
  <si>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</si>
  <si>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</si>
  <si>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</si>
  <si>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</si>
  <si>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</si>
  <si>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</si>
  <si>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</si>
  <si>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</si>
  <si>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</si>
  <si>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</si>
  <si>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</si>
  <si>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</si>
  <si>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</si>
  <si>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</si>
  <si>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</si>
  <si>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</si>
  <si>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</si>
  <si>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</si>
  <si>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</si>
  <si>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</si>
  <si>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</si>
  <si>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</si>
  <si>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</si>
  <si>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</si>
  <si>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</si>
  <si>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</si>
  <si>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</si>
  <si>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</si>
  <si>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</si>
  <si>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</si>
  <si>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</si>
  <si>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</si>
  <si>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</si>
  <si>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</si>
  <si>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</si>
  <si>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</si>
  <si>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</si>
  <si>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</si>
  <si>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</si>
  <si>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</si>
  <si>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</si>
  <si>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</si>
  <si>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</si>
  <si>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</si>
  <si>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</si>
  <si>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</si>
  <si>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</si>
  <si>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</si>
  <si>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</si>
  <si>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</si>
  <si>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</si>
  <si>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</si>
  <si>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</si>
  <si>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</si>
  <si>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</si>
  <si>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</si>
  <si>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</si>
  <si>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</si>
  <si>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</si>
  <si>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</si>
  <si>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</si>
  <si>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</si>
  <si>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</si>
  <si>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</si>
  <si>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</si>
  <si>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</si>
  <si>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</si>
  <si>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</si>
  <si>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</si>
  <si>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</si>
  <si>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</si>
  <si>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</si>
  <si>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</si>
  <si>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</si>
  <si>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</si>
  <si>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</si>
  <si>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</si>
  <si>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</si>
  <si>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</si>
  <si>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</si>
  <si>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</si>
  <si>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</si>
  <si>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</si>
  <si>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</si>
  <si>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</si>
  <si>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</si>
  <si>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</si>
  <si>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</si>
  <si>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</si>
  <si>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</si>
  <si>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</si>
  <si>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</si>
  <si>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</si>
  <si>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</si>
  <si>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</si>
  <si>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</si>
  <si>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</si>
  <si>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</si>
  <si>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</si>
  <si>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</si>
  <si>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</si>
  <si>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</si>
  <si>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</si>
  <si>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</si>
  <si>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</si>
  <si>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</si>
  <si>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</si>
  <si>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</si>
  <si>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</si>
  <si>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</si>
  <si>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</si>
  <si>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</si>
  <si>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</si>
  <si>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</si>
  <si>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</si>
  <si>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</si>
  <si>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</si>
  <si>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</si>
  <si>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</si>
  <si>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</si>
  <si>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</si>
  <si>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</si>
  <si>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</si>
  <si>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</si>
  <si>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</si>
  <si>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</si>
  <si>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</si>
  <si>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</si>
  <si>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</si>
  <si>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</si>
  <si>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</si>
  <si>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</si>
  <si>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</si>
  <si>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</si>
  <si>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</si>
  <si>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</si>
  <si>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</si>
  <si>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</si>
  <si>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</si>
  <si>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</si>
  <si>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</si>
  <si>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</si>
  <si>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</si>
  <si>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</si>
  <si>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</si>
  <si>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</si>
  <si>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</si>
  <si>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</si>
  <si>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</si>
  <si>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</si>
  <si>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</si>
  <si>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</si>
  <si>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</si>
  <si>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</si>
  <si>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</si>
  <si>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</si>
  <si>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</si>
  <si>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</si>
  <si>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</si>
  <si>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</si>
  <si>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</si>
  <si>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</si>
  <si>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</si>
  <si>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</si>
  <si>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</si>
  <si>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</si>
  <si>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</si>
  <si>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</si>
  <si>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</si>
  <si>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</si>
  <si>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</si>
  <si>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</si>
  <si>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</si>
  <si>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</si>
  <si>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</si>
  <si>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</si>
  <si>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</si>
  <si>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</si>
  <si>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</si>
  <si>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</si>
  <si>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</si>
  <si>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</si>
  <si>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</si>
  <si>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</si>
  <si>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</si>
  <si>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</si>
  <si>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</si>
  <si>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</si>
  <si>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</si>
  <si>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</si>
  <si>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</si>
  <si>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</si>
  <si>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</si>
  <si>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</si>
  <si>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</si>
  <si>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</si>
  <si>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</si>
  <si>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</si>
  <si>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</si>
  <si>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</si>
  <si>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</si>
  <si>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</si>
  <si>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</si>
  <si>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</si>
  <si>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</si>
  <si>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</si>
  <si>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</si>
  <si>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</si>
  <si>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</si>
  <si>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</si>
  <si>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</si>
  <si>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</si>
  <si>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</si>
  <si>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</si>
  <si>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</si>
  <si>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</si>
  <si>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</si>
  <si>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</si>
  <si>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</si>
  <si>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</si>
  <si>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</si>
  <si>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</si>
  <si>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</si>
  <si>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</si>
  <si>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</si>
  <si>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</si>
  <si>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</si>
  <si>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</si>
  <si>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</si>
  <si>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</si>
  <si>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</si>
  <si>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</si>
  <si>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</si>
  <si>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</si>
  <si>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</si>
  <si>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</si>
  <si>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</si>
  <si>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</si>
  <si>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</si>
  <si>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</si>
  <si>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</si>
  <si>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</si>
  <si>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</si>
  <si>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</si>
  <si>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</si>
  <si>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</si>
  <si>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</si>
  <si>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</si>
  <si>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</si>
  <si>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</si>
  <si>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</si>
  <si>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</si>
  <si>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</si>
  <si>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</si>
  <si>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</si>
  <si>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</si>
  <si>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</si>
  <si>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</si>
  <si>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</si>
  <si>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</si>
  <si>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</si>
  <si>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</si>
  <si>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</si>
  <si>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</si>
  <si>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</si>
  <si>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</si>
  <si>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</si>
  <si>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</si>
  <si>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</si>
  <si>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</si>
  <si>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</si>
  <si>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</si>
  <si>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</si>
  <si>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</si>
  <si>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</si>
  <si>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</si>
  <si>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</si>
  <si>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</si>
  <si>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</si>
  <si>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</si>
  <si>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</si>
  <si>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</si>
  <si>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</si>
  <si>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</si>
  <si>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</si>
  <si>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</si>
  <si>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</si>
  <si>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</si>
  <si>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</si>
  <si>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</si>
  <si>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</si>
  <si>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</si>
  <si>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</si>
  <si>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</si>
  <si>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</si>
  <si>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</si>
  <si>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</si>
  <si>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</si>
  <si>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</si>
  <si>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</si>
  <si>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</si>
  <si>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</si>
  <si>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</si>
  <si>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</si>
  <si>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</si>
  <si>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</si>
  <si>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</si>
  <si>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</si>
  <si>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</si>
  <si>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</si>
  <si>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</si>
  <si>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</si>
  <si>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</si>
  <si>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</si>
  <si>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</si>
  <si>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</si>
  <si>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</si>
  <si>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</si>
  <si>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</si>
  <si>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</si>
  <si>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</si>
  <si>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</si>
  <si>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</si>
  <si>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</si>
  <si>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</si>
  <si>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</si>
  <si>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</si>
  <si>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</si>
  <si>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</si>
  <si>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</si>
  <si>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</si>
  <si>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</si>
  <si>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</si>
  <si>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</si>
  <si>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</si>
  <si>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</si>
  <si>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</si>
  <si>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</si>
  <si>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</si>
  <si>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</si>
  <si>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</si>
  <si>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</si>
  <si>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</si>
  <si>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</si>
  <si>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</si>
  <si>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</si>
  <si>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</si>
  <si>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</si>
  <si>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</si>
  <si>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</si>
  <si>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</si>
  <si>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</si>
  <si>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</si>
  <si>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</si>
  <si>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</si>
  <si>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</si>
  <si>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</si>
  <si>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</si>
  <si>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</si>
  <si>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</si>
  <si>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</si>
  <si>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</si>
  <si>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</si>
  <si>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</si>
  <si>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</si>
  <si>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</si>
  <si>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</si>
  <si>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</si>
  <si>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</si>
  <si>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</si>
  <si>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</si>
  <si>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</si>
  <si>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</si>
  <si>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</si>
  <si>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</si>
  <si>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</si>
  <si>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</si>
  <si>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</si>
  <si>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</si>
  <si>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</si>
  <si>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</si>
  <si>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</si>
  <si>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</si>
  <si>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</si>
  <si>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</si>
  <si>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</si>
  <si>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</si>
  <si>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</si>
  <si>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</si>
  <si>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</si>
  <si>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</si>
  <si>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</si>
  <si>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</si>
  <si>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</si>
  <si>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</si>
  <si>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</si>
  <si>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</si>
  <si>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</si>
  <si>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</si>
  <si>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</si>
  <si>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</si>
  <si>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</si>
  <si>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</si>
  <si>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</si>
  <si>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</si>
  <si>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</si>
  <si>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</si>
  <si>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</si>
  <si>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</si>
  <si>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</si>
  <si>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</si>
  <si>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</si>
  <si>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</si>
  <si>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</si>
  <si>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</si>
  <si>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</si>
  <si>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</si>
  <si>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</si>
  <si>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</si>
  <si>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</si>
  <si>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</si>
  <si>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</si>
  <si>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</si>
  <si>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</si>
  <si>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</si>
  <si>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</si>
  <si>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</si>
  <si>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</si>
  <si>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</si>
  <si>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</si>
  <si>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</si>
  <si>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</si>
  <si>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</si>
  <si>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</si>
  <si>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</si>
  <si>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</si>
  <si>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</si>
  <si>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</si>
  <si>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</si>
  <si>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</si>
  <si>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</si>
  <si>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</si>
  <si>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</si>
  <si>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</si>
  <si>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</si>
  <si>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</si>
  <si>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</si>
  <si>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</si>
  <si>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</si>
  <si>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</si>
  <si>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</si>
  <si>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</si>
  <si>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</si>
  <si>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</si>
  <si>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</si>
  <si>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</si>
  <si>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</si>
  <si>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</si>
  <si>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</si>
  <si>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</si>
  <si>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</si>
  <si>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</si>
  <si>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</si>
  <si>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</si>
  <si>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</si>
  <si>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</si>
  <si>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</si>
  <si>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</si>
  <si>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</si>
  <si>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</si>
  <si>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</si>
  <si>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</si>
  <si>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</si>
  <si>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</si>
  <si>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</si>
  <si>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</si>
  <si>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</si>
  <si>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</si>
  <si>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</si>
  <si>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</si>
  <si>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</si>
  <si>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</si>
  <si>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</si>
  <si>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</si>
  <si>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</si>
  <si>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</si>
  <si>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</si>
  <si>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</si>
  <si>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</si>
  <si>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</si>
  <si>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</si>
  <si>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</si>
  <si>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</si>
  <si>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</si>
  <si>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</si>
  <si>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</si>
  <si>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</si>
  <si>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</si>
  <si>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</si>
  <si>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</si>
  <si>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</si>
  <si>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</si>
  <si>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</si>
  <si>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</si>
  <si>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</si>
  <si>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</si>
  <si>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</si>
  <si>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</si>
  <si>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</si>
  <si>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</si>
  <si>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</si>
  <si>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</si>
  <si>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</si>
  <si>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</si>
  <si>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</si>
  <si>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</si>
  <si>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</si>
  <si>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</si>
  <si>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</si>
  <si>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</si>
  <si>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</si>
  <si>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</si>
  <si>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</si>
  <si>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</si>
  <si>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</si>
  <si>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</si>
  <si>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</si>
  <si>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</si>
  <si>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</si>
  <si>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</si>
  <si>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</si>
  <si>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</si>
  <si>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</si>
  <si>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</si>
  <si>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</si>
  <si>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</si>
  <si>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</si>
  <si>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</si>
  <si>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</si>
  <si>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</si>
  <si>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</si>
  <si>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</si>
  <si>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</si>
  <si>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</si>
  <si>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</si>
  <si>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</si>
  <si>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</si>
  <si>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</si>
  <si>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</si>
  <si>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</si>
  <si>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</si>
  <si>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</si>
  <si>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</si>
  <si>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</si>
  <si>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</si>
  <si>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</si>
  <si>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</si>
  <si>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</si>
  <si>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</si>
  <si>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</si>
  <si>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</si>
  <si>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</si>
  <si>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</si>
  <si>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</si>
  <si>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</si>
  <si>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</si>
  <si>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</si>
  <si>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</si>
  <si>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</si>
  <si>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</si>
  <si>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</si>
  <si>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</si>
  <si>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</si>
  <si>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</si>
  <si>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</si>
  <si>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</si>
  <si>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</si>
  <si>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</si>
  <si>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</si>
  <si>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</si>
  <si>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</si>
  <si>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</si>
  <si>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</si>
  <si>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</si>
  <si>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</si>
  <si>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</si>
  <si>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</si>
  <si>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</si>
  <si>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</si>
  <si>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</si>
  <si>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</si>
  <si>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</si>
  <si>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</si>
  <si>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</si>
  <si>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</si>
  <si>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</si>
  <si>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</si>
  <si>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</si>
  <si>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</si>
  <si>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</si>
  <si>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</si>
  <si>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</si>
  <si>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</si>
  <si>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</si>
  <si>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</si>
  <si>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</si>
  <si>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</si>
  <si>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</si>
  <si>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</si>
  <si>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</si>
  <si>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</si>
  <si>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</si>
  <si>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</si>
  <si>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</si>
  <si>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</si>
  <si>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</si>
  <si>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</si>
  <si>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</si>
  <si>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</si>
  <si>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</si>
  <si>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</si>
  <si>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</si>
  <si>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</si>
  <si>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</si>
  <si>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</si>
  <si>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</si>
  <si>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</si>
  <si>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</si>
  <si>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</si>
  <si>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</si>
  <si>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</si>
  <si>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</si>
  <si>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</si>
  <si>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</si>
  <si>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</si>
  <si>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</si>
  <si>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</si>
  <si>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</si>
  <si>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</si>
  <si>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</si>
  <si>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</si>
  <si>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</si>
  <si>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</si>
  <si>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</si>
  <si>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</si>
  <si>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</si>
  <si>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</si>
  <si>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</si>
  <si>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</si>
  <si>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</si>
  <si>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</si>
  <si>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</si>
  <si>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</si>
  <si>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</si>
  <si>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</si>
  <si>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</si>
  <si>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</si>
  <si>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</si>
  <si>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</si>
  <si>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</si>
  <si>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</si>
  <si>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</si>
  <si>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</si>
  <si>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</si>
  <si>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</si>
  <si>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</si>
  <si>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</si>
  <si>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</si>
  <si>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</si>
  <si>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</si>
  <si>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</si>
  <si>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</si>
  <si>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</si>
  <si>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</si>
  <si>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</si>
  <si>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</si>
  <si>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</si>
  <si>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</si>
  <si>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</si>
  <si>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</si>
  <si>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</si>
  <si>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</si>
  <si>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</si>
  <si>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</si>
  <si>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</si>
  <si>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</si>
  <si>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</si>
  <si>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</si>
  <si>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</si>
  <si>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</si>
  <si>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</si>
  <si>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</si>
  <si>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</si>
  <si>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</si>
  <si>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</si>
  <si>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</si>
  <si>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</si>
  <si>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</si>
  <si>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</si>
  <si>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</si>
  <si>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</si>
  <si>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</si>
  <si>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</si>
  <si>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</si>
  <si>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</si>
  <si>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</si>
  <si>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</si>
  <si>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</si>
  <si>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</si>
  <si>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</si>
  <si>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</si>
  <si>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</si>
  <si>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</si>
  <si>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</si>
  <si>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</si>
  <si>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</si>
  <si>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</si>
  <si>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</si>
  <si>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</si>
  <si>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</si>
  <si>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</si>
  <si>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</si>
  <si>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</si>
  <si>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</si>
  <si>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</si>
  <si>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</si>
  <si>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</si>
  <si>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</si>
  <si>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</si>
  <si>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</si>
  <si>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</si>
  <si>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</si>
  <si>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</si>
  <si>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</si>
  <si>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</si>
  <si>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</si>
  <si>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</si>
  <si>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</si>
  <si>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</si>
  <si>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</si>
  <si>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</si>
  <si>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</si>
  <si>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</si>
  <si>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</si>
  <si>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</si>
  <si>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</si>
  <si>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</si>
  <si>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</si>
  <si>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</si>
  <si>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</si>
  <si>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</si>
  <si>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</si>
  <si>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</si>
  <si>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</si>
  <si>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</si>
  <si>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</si>
  <si>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</si>
  <si>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</si>
  <si>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</si>
  <si>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</si>
  <si>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</si>
  <si>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</si>
  <si>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</si>
  <si>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</si>
  <si>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</si>
  <si>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</si>
  <si>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</si>
  <si>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</si>
  <si>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</si>
  <si>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</si>
  <si>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</si>
  <si>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</si>
  <si>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</si>
  <si>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</si>
  <si>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</si>
  <si>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</si>
  <si>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</si>
  <si>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</si>
  <si>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</si>
  <si>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</si>
  <si>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</si>
  <si>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</si>
  <si>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</si>
  <si>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</si>
  <si>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</si>
  <si>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</si>
  <si>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</si>
  <si>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</si>
  <si>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</si>
  <si>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</si>
  <si>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</si>
  <si>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</si>
  <si>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</si>
  <si>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</si>
  <si>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</si>
  <si>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</si>
  <si>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</si>
  <si>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</si>
  <si>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</si>
  <si>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</si>
  <si>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</si>
  <si>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</si>
  <si>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</si>
  <si>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</si>
  <si>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</si>
  <si>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</si>
  <si>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</si>
  <si>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</si>
  <si>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</si>
  <si>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</si>
  <si>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</si>
  <si>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</si>
  <si>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</si>
  <si>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</si>
  <si>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</si>
  <si>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</si>
  <si>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</si>
  <si>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</si>
  <si>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</si>
  <si>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</si>
  <si>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</si>
  <si>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</si>
  <si>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</si>
  <si>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</si>
  <si>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</si>
  <si>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</si>
  <si>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</si>
  <si>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</si>
  <si>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</si>
  <si>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</si>
  <si>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</si>
  <si>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</si>
  <si>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</si>
  <si>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</si>
  <si>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</si>
  <si>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</si>
  <si>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</si>
  <si>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</si>
  <si>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</si>
  <si>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</si>
  <si>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</si>
  <si>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</si>
  <si>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</si>
  <si>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</si>
  <si>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</si>
  <si>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</si>
  <si>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</si>
  <si>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</si>
  <si>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</si>
  <si>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</si>
  <si>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</si>
  <si>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</si>
  <si>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</si>
  <si>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</si>
  <si>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</si>
  <si>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</si>
  <si>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</si>
  <si>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</si>
  <si>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</si>
  <si>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</si>
  <si>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</si>
  <si>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</si>
  <si>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</si>
  <si>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</si>
  <si>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</si>
  <si>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</si>
  <si>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</si>
  <si>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</si>
  <si>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</si>
  <si>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</si>
  <si>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</si>
  <si>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</si>
  <si>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</si>
  <si>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</si>
  <si>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</si>
  <si>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</si>
  <si>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</si>
  <si>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</si>
  <si>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</si>
  <si>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</si>
  <si>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</si>
  <si>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</si>
  <si>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</si>
  <si>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</si>
  <si>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</si>
  <si>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</si>
  <si>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</si>
  <si>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</si>
  <si>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</si>
  <si>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</si>
  <si>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</si>
  <si>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</si>
  <si>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</si>
  <si>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</si>
  <si>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</si>
  <si>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</si>
  <si>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</si>
  <si>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</si>
  <si>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</si>
  <si>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</si>
  <si>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</si>
  <si>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</si>
  <si>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</si>
  <si>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</si>
  <si>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</si>
  <si>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</si>
  <si>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</si>
  <si>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</si>
  <si>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</si>
  <si>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</si>
  <si>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</si>
  <si>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</si>
  <si>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</si>
  <si>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</si>
  <si>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</si>
  <si>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</si>
  <si>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</si>
  <si>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</si>
  <si>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</si>
  <si>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</si>
  <si>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</si>
  <si>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</si>
  <si>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</si>
  <si>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</si>
  <si>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</si>
  <si>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</si>
  <si>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</si>
  <si>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</si>
  <si>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</si>
  <si>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</si>
  <si>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</si>
  <si>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</si>
  <si>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</si>
  <si>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</si>
  <si>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</si>
  <si>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</si>
  <si>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</si>
  <si>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</si>
  <si>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</si>
  <si>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</si>
  <si>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</si>
  <si>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</si>
  <si>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</si>
  <si>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</si>
  <si>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</si>
  <si>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</si>
  <si>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</si>
  <si>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</si>
  <si>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</si>
  <si>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</si>
  <si>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</si>
  <si>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</si>
  <si>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</si>
  <si>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</si>
  <si>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</si>
  <si>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</si>
  <si>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</si>
  <si>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</si>
  <si>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</si>
  <si>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</si>
  <si>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</si>
  <si>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</si>
  <si>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</si>
  <si>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</si>
  <si>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</si>
  <si>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</si>
  <si>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</si>
  <si>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</si>
  <si>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</si>
  <si>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</si>
  <si>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</si>
  <si>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</si>
  <si>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</si>
  <si>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</si>
  <si>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</si>
  <si>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</si>
  <si>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</si>
  <si>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</si>
  <si>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</si>
  <si>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</si>
  <si>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</si>
  <si>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</si>
  <si>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</si>
  <si>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</si>
  <si>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</si>
  <si>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</si>
  <si>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</si>
  <si>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</si>
  <si>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</si>
  <si>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</si>
  <si>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</si>
  <si>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</si>
  <si>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</si>
  <si>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</si>
  <si>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</si>
  <si>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</si>
  <si>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</si>
  <si>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</si>
  <si>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</si>
  <si>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</si>
  <si>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</si>
  <si>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</si>
  <si>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</si>
  <si>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</si>
  <si>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</si>
  <si>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</si>
  <si>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</si>
  <si>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</si>
  <si>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</si>
  <si>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</si>
  <si>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</si>
  <si>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</si>
  <si>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</si>
  <si>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</si>
  <si>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</si>
  <si>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</si>
  <si>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</si>
  <si>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</si>
  <si>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</si>
  <si>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</si>
  <si>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</si>
  <si>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</si>
  <si>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</si>
  <si>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</si>
  <si>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</si>
  <si>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</si>
  <si>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</si>
  <si>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</si>
  <si>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</si>
  <si>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</si>
  <si>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</si>
  <si>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</si>
  <si>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</si>
  <si>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</si>
  <si>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</si>
  <si>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</si>
  <si>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</si>
  <si>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</si>
  <si>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</si>
  <si>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</si>
  <si>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</si>
  <si>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</si>
  <si>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</si>
  <si>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</si>
  <si>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</si>
  <si>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</si>
  <si>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</si>
  <si>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</si>
  <si>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</si>
  <si>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</si>
  <si>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</si>
  <si>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</si>
  <si>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</si>
  <si>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</si>
  <si>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</si>
  <si>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</si>
  <si>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</si>
  <si>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</si>
  <si>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</si>
  <si>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</si>
  <si>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</si>
  <si>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</si>
  <si>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</si>
  <si>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</si>
  <si>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</si>
  <si>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</si>
  <si>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</si>
  <si>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</si>
  <si>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</si>
  <si>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</si>
  <si>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</si>
  <si>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</si>
  <si>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</si>
  <si>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</si>
  <si>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</si>
  <si>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</si>
  <si>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</si>
  <si>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</si>
  <si>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</si>
  <si>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</si>
  <si>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</si>
  <si>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</si>
  <si>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</si>
  <si>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</si>
  <si>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</si>
  <si>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</si>
  <si>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</si>
  <si>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</si>
  <si>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</si>
  <si>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</si>
  <si>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</si>
  <si>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</si>
  <si>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</si>
  <si>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</si>
  <si>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</si>
  <si>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</si>
  <si>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</si>
  <si>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</si>
  <si>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</si>
  <si>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</si>
  <si>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</si>
  <si>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</si>
  <si>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</si>
  <si>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</si>
  <si>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</si>
  <si>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</si>
  <si>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</si>
  <si>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</si>
  <si>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</si>
  <si>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</si>
  <si>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</si>
  <si>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</si>
  <si>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</si>
  <si>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</si>
  <si>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</si>
  <si>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</si>
  <si>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</si>
  <si>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</si>
  <si>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</si>
  <si>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</si>
  <si>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</si>
  <si>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</si>
  <si>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</si>
  <si>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</si>
  <si>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</si>
  <si>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</si>
  <si>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</si>
  <si>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</si>
  <si>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</si>
  <si>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</si>
  <si>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</si>
  <si>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</si>
  <si>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</si>
  <si>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</si>
  <si>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</si>
  <si>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</si>
  <si>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</si>
  <si>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</si>
  <si>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</si>
  <si>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</si>
  <si>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</si>
  <si>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</si>
  <si>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</si>
  <si>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</si>
  <si>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</si>
  <si>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</si>
  <si>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</si>
  <si>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</si>
  <si>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</si>
  <si>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</si>
  <si>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</si>
  <si>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</si>
  <si>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</si>
  <si>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</si>
  <si>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</si>
  <si>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</si>
  <si>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</si>
  <si>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</si>
  <si>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</si>
  <si>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</si>
  <si>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</si>
  <si>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</si>
  <si>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</si>
  <si>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</si>
  <si>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</si>
  <si>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</si>
  <si>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</si>
  <si>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</si>
  <si>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</si>
  <si>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</si>
  <si>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</si>
  <si>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</si>
  <si>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</si>
  <si>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</si>
  <si>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</si>
  <si>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</si>
  <si>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</si>
  <si>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</si>
  <si>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</si>
  <si>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</si>
  <si>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</si>
  <si>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</si>
  <si>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</si>
  <si>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</si>
  <si>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</si>
  <si>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</si>
  <si>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</si>
  <si>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</si>
  <si>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</si>
  <si>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</si>
  <si>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</si>
  <si>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</si>
  <si>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</si>
  <si>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</si>
  <si>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</si>
  <si>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</si>
  <si>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</si>
  <si>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</si>
  <si>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</si>
  <si>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</si>
  <si>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</si>
  <si>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</si>
  <si>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</si>
  <si>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</si>
  <si>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</si>
  <si>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</si>
  <si>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</si>
  <si>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</si>
  <si>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</si>
  <si>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</si>
  <si>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</si>
  <si>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</si>
  <si>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</si>
  <si>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</si>
  <si>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</si>
  <si>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</si>
  <si>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</si>
  <si>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</si>
  <si>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</si>
  <si>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</si>
  <si>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</si>
  <si>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</si>
  <si>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</si>
  <si>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</si>
  <si>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</si>
  <si>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</si>
  <si>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</si>
  <si>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</si>
  <si>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</si>
  <si>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</si>
  <si>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</si>
  <si>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</si>
  <si>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</si>
  <si>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</si>
  <si>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</si>
  <si>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</si>
  <si>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</si>
  <si>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</si>
  <si>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</si>
  <si>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</si>
  <si>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</si>
  <si>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</si>
  <si>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</si>
  <si>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</si>
  <si>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</si>
  <si>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</si>
  <si>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</si>
  <si>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</si>
  <si>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</si>
  <si>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</si>
  <si>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</si>
  <si>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</si>
  <si>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</si>
  <si>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</si>
  <si>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</si>
  <si>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</si>
  <si>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</si>
  <si>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</si>
  <si>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</si>
  <si>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</si>
  <si>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</si>
  <si>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</si>
  <si>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</si>
  <si>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</si>
  <si>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</si>
  <si>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</si>
  <si>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</si>
  <si>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</si>
  <si>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</si>
  <si>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</si>
  <si>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</si>
  <si>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</si>
  <si>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</si>
  <si>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</si>
  <si>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</si>
  <si>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</si>
  <si>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</si>
  <si>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</si>
  <si>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</si>
  <si>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</si>
  <si>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</si>
  <si>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</si>
  <si>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</si>
  <si>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</si>
  <si>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</si>
  <si>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</si>
  <si>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</si>
  <si>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</si>
  <si>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</si>
  <si>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</si>
  <si>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</si>
  <si>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</si>
  <si>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</si>
  <si>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</si>
  <si>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</si>
  <si>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</si>
  <si>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</si>
  <si>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</si>
  <si>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</si>
  <si>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</si>
  <si>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</si>
  <si>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</si>
  <si>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</si>
  <si>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</si>
  <si>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</si>
  <si>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</si>
  <si>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</si>
  <si>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</si>
  <si>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</si>
  <si>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</si>
  <si>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</si>
  <si>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</si>
  <si>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</si>
  <si>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</si>
  <si>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</si>
  <si>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</si>
  <si>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</si>
  <si>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</si>
  <si>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</si>
  <si>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</si>
  <si>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</si>
  <si>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</si>
  <si>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</si>
  <si>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</si>
  <si>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</si>
  <si>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</si>
  <si>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</si>
  <si>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</si>
  <si>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</si>
  <si>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</si>
  <si>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</si>
  <si>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</si>
  <si>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</si>
  <si>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</si>
  <si>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</si>
  <si>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</si>
  <si>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</si>
  <si>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</si>
  <si>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</si>
  <si>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</si>
  <si>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</si>
  <si>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</si>
  <si>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</si>
  <si>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</si>
  <si>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</si>
  <si>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</si>
  <si>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</si>
  <si>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</si>
  <si>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</si>
  <si>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</si>
  <si>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</si>
  <si>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</si>
  <si>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</si>
  <si>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</si>
  <si>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</si>
  <si>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</si>
  <si>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</si>
  <si>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</si>
  <si>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</si>
  <si>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</si>
  <si>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</si>
  <si>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</si>
  <si>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</si>
  <si>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</si>
  <si>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</si>
  <si>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</si>
  <si>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</si>
  <si>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</si>
  <si>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</si>
  <si>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</si>
  <si>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</si>
  <si>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</si>
  <si>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</si>
  <si>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</si>
  <si>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</si>
  <si>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</si>
  <si>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</si>
  <si>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</si>
  <si>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</si>
  <si>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</si>
  <si>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</si>
  <si>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</si>
  <si>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</si>
  <si>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</si>
  <si>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</si>
  <si>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</si>
  <si>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</si>
  <si>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</si>
  <si>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</si>
  <si>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</si>
  <si>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</si>
  <si>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</si>
  <si>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</si>
  <si>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</si>
  <si>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</si>
  <si>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</si>
  <si>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</si>
  <si>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</si>
  <si>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</si>
  <si>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</si>
  <si>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</si>
  <si>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</si>
  <si>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</si>
  <si>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</si>
  <si>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</si>
  <si>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</si>
  <si>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</si>
  <si>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</si>
  <si>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</si>
  <si>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</si>
  <si>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</si>
  <si>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</si>
  <si>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</si>
  <si>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</si>
  <si>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</si>
  <si>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</si>
  <si>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</si>
  <si>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</si>
  <si>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</si>
  <si>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</si>
  <si>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</si>
  <si>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</si>
  <si>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</si>
  <si>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</si>
  <si>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</si>
  <si>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</si>
  <si>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</si>
  <si>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</si>
  <si>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</si>
  <si>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</si>
  <si>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</si>
  <si>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</si>
  <si>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</si>
  <si>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</si>
  <si>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</si>
  <si>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</si>
  <si>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</si>
  <si>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</si>
  <si>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</si>
  <si>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</si>
  <si>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</si>
  <si>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</si>
  <si>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</si>
  <si>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</si>
  <si>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</si>
  <si>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</si>
  <si>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</si>
  <si>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</si>
  <si>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</si>
  <si>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</si>
  <si>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</si>
  <si>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</si>
  <si>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</si>
  <si>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</si>
  <si>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</si>
  <si>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</si>
  <si>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</si>
  <si>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</si>
  <si>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</si>
  <si>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</si>
  <si>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</si>
  <si>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</si>
  <si>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</si>
  <si>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</si>
  <si>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</si>
  <si>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</si>
  <si>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</si>
  <si>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</si>
  <si>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</si>
  <si>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</si>
  <si>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</si>
  <si>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</si>
  <si>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</si>
  <si>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</si>
  <si>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</si>
  <si>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</si>
  <si>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</si>
  <si>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</si>
  <si>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</si>
  <si>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</si>
  <si>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</si>
  <si>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</si>
  <si>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</si>
  <si>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</si>
  <si>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</si>
  <si>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</si>
  <si>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</si>
  <si>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</si>
  <si>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</si>
  <si>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</si>
  <si>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</si>
  <si>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</si>
  <si>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</si>
  <si>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</si>
  <si>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</si>
  <si>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</si>
  <si>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</si>
  <si>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</si>
  <si>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</si>
  <si>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</si>
  <si>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</si>
  <si>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</si>
  <si>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</si>
  <si>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</si>
  <si>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</si>
  <si>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</si>
  <si>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</si>
  <si>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</si>
  <si>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</si>
  <si>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</si>
  <si>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</si>
  <si>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</si>
  <si>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</si>
  <si>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</si>
  <si>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</si>
  <si>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</si>
  <si>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</si>
  <si>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</si>
  <si>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</si>
  <si>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</si>
  <si>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</si>
  <si>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</si>
  <si>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</si>
  <si>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</si>
  <si>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</si>
  <si>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</si>
  <si>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</si>
  <si>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</si>
  <si>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</si>
  <si>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</si>
  <si>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</si>
  <si>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</si>
  <si>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</si>
  <si>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</si>
  <si>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</si>
  <si>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</si>
  <si>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</si>
  <si>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</si>
  <si>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</si>
  <si>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</si>
  <si>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</si>
  <si>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</si>
  <si>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</si>
  <si>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</si>
  <si>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</si>
  <si>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</si>
  <si>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</si>
  <si>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</si>
  <si>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</si>
  <si>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</si>
  <si>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</si>
  <si>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</si>
  <si>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</si>
  <si>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</si>
  <si>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</si>
  <si>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</si>
  <si>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</si>
  <si>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</si>
  <si>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</si>
  <si>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</si>
  <si>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</si>
  <si>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</si>
  <si>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</si>
  <si>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</si>
  <si>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</si>
  <si>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</si>
  <si>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</si>
  <si>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</si>
  <si>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</si>
  <si>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</si>
  <si>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</si>
  <si>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</si>
  <si>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</si>
  <si>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</si>
  <si>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</si>
  <si>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</si>
  <si>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</si>
  <si>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</si>
  <si>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</si>
  <si>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</si>
  <si>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</si>
  <si>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</si>
  <si>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</si>
  <si>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</si>
  <si>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</si>
  <si>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</si>
  <si>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</si>
  <si>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</si>
  <si>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</si>
  <si>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</si>
  <si>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</si>
  <si>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</si>
  <si>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</si>
  <si>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</si>
  <si>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</si>
  <si>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</si>
  <si>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</si>
  <si>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</si>
  <si>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</si>
  <si>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</si>
  <si>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</si>
  <si>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</si>
  <si>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</si>
  <si>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</si>
  <si>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</si>
  <si>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</si>
  <si>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</si>
  <si>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</si>
  <si>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</si>
  <si>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</si>
  <si>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</si>
  <si>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</si>
  <si>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</si>
  <si>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</si>
  <si>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</si>
  <si>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</si>
  <si>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</si>
  <si>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</si>
  <si>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</si>
  <si>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</si>
  <si>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</si>
  <si>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</si>
  <si>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</si>
  <si>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</si>
  <si>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</si>
  <si>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</si>
  <si>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</si>
  <si>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</si>
  <si>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</si>
  <si>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</si>
  <si>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</si>
  <si>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</si>
  <si>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</si>
  <si>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</si>
  <si>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</si>
  <si>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</si>
  <si>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</si>
  <si>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</si>
  <si>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</si>
  <si>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</si>
  <si>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</si>
  <si>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</si>
  <si>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</si>
  <si>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</si>
  <si>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</si>
  <si>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</si>
  <si>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</si>
  <si>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</si>
  <si>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</si>
  <si>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</si>
  <si>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</si>
  <si>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</si>
  <si>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</si>
  <si>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</si>
  <si>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</si>
  <si>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</si>
  <si>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</si>
  <si>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</si>
  <si>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</si>
  <si>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</si>
  <si>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</si>
  <si>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</si>
  <si>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</si>
  <si>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</si>
  <si>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</si>
  <si>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</si>
  <si>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</si>
  <si>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</si>
  <si>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</si>
  <si>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</si>
  <si>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</si>
  <si>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</si>
  <si>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</si>
  <si>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</si>
  <si>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</si>
  <si>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</si>
  <si>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</si>
  <si>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</si>
  <si>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</si>
  <si>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</si>
  <si>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</si>
  <si>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</si>
  <si>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</si>
  <si>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</si>
  <si>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</si>
  <si>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</si>
  <si>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</si>
  <si>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</si>
  <si>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</si>
  <si>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</si>
  <si>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</si>
  <si>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</si>
  <si>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</si>
  <si>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</si>
  <si>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</si>
  <si>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</si>
  <si>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</si>
  <si>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</si>
  <si>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</si>
  <si>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</si>
  <si>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</si>
  <si>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</si>
  <si>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</si>
  <si>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</si>
  <si>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</si>
  <si>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</si>
  <si>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</si>
  <si>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</si>
  <si>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</si>
  <si>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</si>
  <si>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</si>
  <si>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</si>
  <si>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</si>
  <si>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</si>
  <si>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</si>
  <si>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</si>
  <si>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</si>
  <si>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id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</si>
  <si>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</si>
  <si>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</si>
  <si>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</si>
  <si>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</si>
  <si>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</si>
  <si>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</si>
  <si>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</si>
  <si>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</si>
  <si>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</si>
  <si>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</si>
  <si>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</si>
  <si>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</si>
  <si>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</si>
  <si>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</si>
  <si>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</si>
  <si>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</si>
  <si>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</si>
  <si>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</si>
  <si>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</si>
  <si>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</si>
  <si>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</si>
  <si>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</si>
  <si>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</si>
  <si>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</si>
  <si>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</si>
  <si>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</si>
  <si>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</si>
  <si>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</si>
  <si>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</si>
  <si>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</si>
  <si>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</si>
  <si>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</si>
  <si>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</si>
  <si>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</si>
  <si>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</si>
  <si>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</si>
  <si>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</si>
  <si>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</si>
  <si>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</si>
  <si>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</si>
  <si>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***Picture in instructions has live filtered out, but doesn't say to filter it out, so I left it…</t>
  </si>
  <si>
    <t>Goal</t>
  </si>
  <si>
    <t>Number_Successful</t>
  </si>
  <si>
    <t>Number_Failed</t>
  </si>
  <si>
    <t>Number_Canceled</t>
  </si>
  <si>
    <t>Total_Projects</t>
  </si>
  <si>
    <t>Percentage_Successful</t>
  </si>
  <si>
    <t>Percentage_Failed</t>
  </si>
  <si>
    <t>Percentage_Canceled</t>
  </si>
  <si>
    <t>Less than 1000</t>
  </si>
  <si>
    <t>Greater than or equal to 50000</t>
  </si>
  <si>
    <t>Successful</t>
  </si>
  <si>
    <t>Failed</t>
  </si>
  <si>
    <t>Canceled</t>
  </si>
  <si>
    <t>Mean</t>
  </si>
  <si>
    <t>Median</t>
  </si>
  <si>
    <t>Minimum</t>
  </si>
  <si>
    <t>Maximum</t>
  </si>
  <si>
    <t>Variance</t>
  </si>
  <si>
    <t>Std Dev</t>
  </si>
  <si>
    <t>All</t>
  </si>
  <si>
    <t>Average of backers_count</t>
  </si>
  <si>
    <t>project counts</t>
  </si>
  <si>
    <t>percent by total average</t>
  </si>
  <si>
    <t>Sum of id</t>
  </si>
  <si>
    <t>Average of percent_funded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</si>
  <si>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</si>
  <si>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</si>
  <si>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</si>
  <si>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</si>
  <si>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</si>
  <si>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</si>
  <si>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</si>
  <si>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</si>
  <si>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</si>
  <si>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</si>
  <si>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</si>
  <si>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Can be filtered out here: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</si>
</sst>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BA9E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2" applyFont="1"/>
    <xf numFmtId="2" fontId="0" fillId="0" borderId="0" xfId="0" applyNumberFormat="1"/>
    <xf numFmtId="0" fontId="16" fillId="33" borderId="0" xfId="0" applyFont="1" applyFill="1" applyAlignment="1">
      <alignment horizontal="center"/>
    </xf>
    <xf numFmtId="2" fontId="16" fillId="33" borderId="0" xfId="0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0" fontId="18" fillId="0" borderId="0" xfId="0" applyFont="1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9" fontId="0" fillId="0" borderId="0" xfId="42" applyFont="1" applyAlignment="1">
      <alignment horizontal="left" vertical="center"/>
    </xf>
    <xf numFmtId="9" fontId="16" fillId="34" borderId="0" xfId="42" applyFont="1" applyFill="1"/>
    <xf numFmtId="0" fontId="16" fillId="34" borderId="0" xfId="0" applyFont="1" applyFill="1" applyAlignment="1">
      <alignment horizontal="left" vertical="center"/>
    </xf>
    <xf numFmtId="9" fontId="16" fillId="34" borderId="0" xfId="42" applyFont="1" applyFill="1" applyAlignment="1">
      <alignment horizontal="left" vertical="center"/>
    </xf>
    <xf numFmtId="1" fontId="0" fillId="0" borderId="0" xfId="0" applyNumberFormat="1"/>
    <xf numFmtId="0" fontId="16" fillId="34" borderId="0" xfId="0" applyFont="1" applyFill="1"/>
    <xf numFmtId="0" fontId="16" fillId="0" borderId="0" xfId="0" applyFont="1" applyAlignment="1">
      <alignment horizontal="center"/>
    </xf>
    <xf numFmtId="0" fontId="0" fillId="0" borderId="0" xfId="0" applyAlignment="1">
      <alignment horizontal="left" indent="1"/>
    </xf>
    <xf numFmtId="9" fontId="0" fillId="0" borderId="0" xfId="0" applyNumberFormat="1"/>
    <xf numFmtId="9" fontId="0" fillId="34" borderId="0" xfId="42" applyFont="1" applyFill="1"/>
    <xf numFmtId="14" fontId="16" fillId="33" borderId="0" xfId="0" applyNumberFormat="1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rgb="FFFAA4AA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AA4AA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BDBD"/>
        </patternFill>
      </fill>
    </dxf>
    <dxf>
      <fill>
        <patternFill>
          <bgColor theme="9" tint="0.59996337778862885"/>
        </patternFill>
      </fill>
    </dxf>
    <dxf>
      <fill>
        <patternFill>
          <bgColor rgb="FFFFBDBD"/>
        </patternFill>
      </fill>
    </dxf>
    <dxf>
      <fill>
        <patternFill>
          <bgColor theme="9" tint="0.59996337778862885"/>
        </patternFill>
      </fill>
    </dxf>
    <dxf>
      <fill>
        <patternFill>
          <bgColor rgb="FFFAA4AA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BDBD"/>
        </patternFill>
      </fill>
    </dxf>
    <dxf>
      <fill>
        <patternFill>
          <bgColor theme="9" tint="0.59996337778862885"/>
        </patternFill>
      </fill>
    </dxf>
    <dxf>
      <fill>
        <patternFill>
          <bgColor rgb="FFFFBDBD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BA9E5"/>
      <color rgb="FFFFBDBD"/>
      <color rgb="FFFAA4AA"/>
      <color rgb="FFF9838B"/>
      <color rgb="FFF8696B"/>
      <color rgb="FF63BE7B"/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 Pivot!PivotTable2</c:name>
    <c:fmtId val="1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accent4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75000"/>
            </a:schemeClr>
          </a:solidFill>
          <a:ln>
            <a:solidFill>
              <a:schemeClr val="tx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7-42D5-B853-33288B37B23A}"/>
            </c:ext>
          </c:extLst>
        </c:ser>
        <c:ser>
          <c:idx val="1"/>
          <c:order val="1"/>
          <c:tx>
            <c:strRef>
              <c:f>'Parent 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57-42D5-B853-33288B37B23A}"/>
            </c:ext>
          </c:extLst>
        </c:ser>
        <c:ser>
          <c:idx val="2"/>
          <c:order val="2"/>
          <c:tx>
            <c:strRef>
              <c:f>'Parent 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57-42D5-B853-33288B37B23A}"/>
            </c:ext>
          </c:extLst>
        </c:ser>
        <c:ser>
          <c:idx val="3"/>
          <c:order val="3"/>
          <c:tx>
            <c:strRef>
              <c:f>'Parent 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57-42D5-B853-33288B37B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129391"/>
        <c:axId val="2116128143"/>
      </c:barChart>
      <c:catAx>
        <c:axId val="211612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28143"/>
        <c:crosses val="autoZero"/>
        <c:auto val="1"/>
        <c:lblAlgn val="ctr"/>
        <c:lblOffset val="100"/>
        <c:noMultiLvlLbl val="0"/>
      </c:catAx>
      <c:valAx>
        <c:axId val="21161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2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Pivot!PivotTable2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accent4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solidFill>
              <a:srgbClr val="C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70C0"/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2-4738-94A9-EA90A4E450D5}"/>
            </c:ext>
          </c:extLst>
        </c:ser>
        <c:ser>
          <c:idx val="1"/>
          <c:order val="1"/>
          <c:tx>
            <c:strRef>
              <c:f>'Sub-Category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22-4738-94A9-EA90A4E450D5}"/>
            </c:ext>
          </c:extLst>
        </c:ser>
        <c:ser>
          <c:idx val="2"/>
          <c:order val="2"/>
          <c:tx>
            <c:strRef>
              <c:f>'Sub-Category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22-4738-94A9-EA90A4E450D5}"/>
            </c:ext>
          </c:extLst>
        </c:ser>
        <c:ser>
          <c:idx val="3"/>
          <c:order val="3"/>
          <c:tx>
            <c:strRef>
              <c:f>'Sub-Category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93-4B8E-B2E5-6C955B8B6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129391"/>
        <c:axId val="2116128143"/>
      </c:barChart>
      <c:catAx>
        <c:axId val="211612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28143"/>
        <c:crosses val="autoZero"/>
        <c:auto val="1"/>
        <c:lblAlgn val="ctr"/>
        <c:lblOffset val="100"/>
        <c:noMultiLvlLbl val="0"/>
      </c:catAx>
      <c:valAx>
        <c:axId val="21161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2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[CrowdfundingBook.xlsx]Created Date Pivot!PivotTable3</c:name>
    <c:fmtId val="8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75000"/>
              </a:schemeClr>
            </a:solidFill>
            <a:ln w="9525">
              <a:solidFill>
                <a:schemeClr val="accent1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'Created Date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'Created 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'Created Date Pivot'!$B$6:$B$18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C-44BA-AD5C-67E4E015CDA1}"/>
            </c:ext>
          </c:extLst>
        </c:ser>
        <c:ser>
          <c:idx val="1"/>
          <c:order val="1"/>
          <c:tx>
            <c:strRef>
              <c:f>'Created Date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'Created 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'Created Date Pivot'!$C$6:$C$18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C-44BA-AD5C-67E4E015CDA1}"/>
            </c:ext>
          </c:extLst>
        </c:ser>
        <c:ser>
          <c:idx val="2"/>
          <c:order val="2"/>
          <c:tx>
            <c:strRef>
              <c:f>'Created Date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'Created 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'Created Date Pivot'!$D$6:$D$18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4C-44BA-AD5C-67E4E015CDA1}"/>
            </c:ext>
          </c:extLst>
        </c:ser>
        <c:ser>
          <c:idx val="3"/>
          <c:order val="3"/>
          <c:tx>
            <c:strRef>
              <c:f>'Created Date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'Created 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'Created Date Pivot'!$E$6:$E$18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4C-44BA-AD5C-67E4E015C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045615"/>
        <c:axId val="216046031"/>
      </c:lineChart>
      <c:catAx>
        <c:axId val="21604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46031"/>
        <c:crosses val="autoZero"/>
        <c:auto val="1"/>
        <c:lblAlgn val="ctr"/>
        <c:lblOffset val="100"/>
        <c:noMultiLvlLbl val="0"/>
      </c:catAx>
      <c:valAx>
        <c:axId val="21604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4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Goal'!$H$2</c:f>
              <c:strCache>
                <c:ptCount val="1"/>
                <c:pt idx="0">
                  <c:v>Percentage_Successful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Goal'!$C$3:$C$14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Goal'!$H$3:$H$14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C-44D4-A460-BD780E47409D}"/>
            </c:ext>
          </c:extLst>
        </c:ser>
        <c:ser>
          <c:idx val="1"/>
          <c:order val="1"/>
          <c:tx>
            <c:strRef>
              <c:f>'Outcomes Based on Goal'!$I$2</c:f>
              <c:strCache>
                <c:ptCount val="1"/>
                <c:pt idx="0">
                  <c:v>Percentage_Failed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Goal'!$C$3:$C$14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Goal'!$I$3:$I$14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C-44D4-A460-BD780E47409D}"/>
            </c:ext>
          </c:extLst>
        </c:ser>
        <c:ser>
          <c:idx val="2"/>
          <c:order val="2"/>
          <c:tx>
            <c:strRef>
              <c:f>'Outcomes Based on Goal'!$J$2</c:f>
              <c:strCache>
                <c:ptCount val="1"/>
                <c:pt idx="0">
                  <c:v>Percentage_Canceled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Goal'!$C$3:$C$14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Goal'!$J$3:$J$14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9C-44D4-A460-BD780E474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132095"/>
        <c:axId val="554123775"/>
      </c:lineChart>
      <c:catAx>
        <c:axId val="55413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23775"/>
        <c:crosses val="autoZero"/>
        <c:auto val="1"/>
        <c:lblAlgn val="ctr"/>
        <c:lblOffset val="100"/>
        <c:noMultiLvlLbl val="0"/>
      </c:catAx>
      <c:valAx>
        <c:axId val="55412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3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boxWhisker" uniqueId="{E05C8FF8-F6D7-4C0A-A4DB-491C4B1FD807}">
          <cx:tx>
            <cx:txData>
              <cx:f>_xlchart.v1.4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boxWhisker" uniqueId="{F511E701-EF25-4DCB-BB8F-7292CC7CBDC7}">
          <cx:tx>
            <cx:txData>
              <cx:f>_xlchart.v1.1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670174</xdr:colOff>
      <xdr:row>1</xdr:row>
      <xdr:rowOff>194096</xdr:rowOff>
    </xdr:from>
    <xdr:to>
      <xdr:col>15</xdr:col>
      <xdr:colOff>549496</xdr:colOff>
      <xdr:row>20</xdr:row>
      <xdr:rowOff>2184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4847E3-5A92-4FAA-AE57-E6DA51D1A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676275</xdr:colOff>
      <xdr:row>2</xdr:row>
      <xdr:rowOff>163830</xdr:rowOff>
    </xdr:from>
    <xdr:to>
      <xdr:col>21</xdr:col>
      <xdr:colOff>200025</xdr:colOff>
      <xdr:row>18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713335-1889-445A-9D9D-7F85FC1F8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634365</xdr:colOff>
      <xdr:row>1</xdr:row>
      <xdr:rowOff>196215</xdr:rowOff>
    </xdr:from>
    <xdr:to>
      <xdr:col>13</xdr:col>
      <xdr:colOff>405765</xdr:colOff>
      <xdr:row>15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D69C5B-D757-474C-8EBE-D56B5BFE8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276225</xdr:colOff>
      <xdr:row>18</xdr:row>
      <xdr:rowOff>0</xdr:rowOff>
    </xdr:from>
    <xdr:to>
      <xdr:col>11</xdr:col>
      <xdr:colOff>547673</xdr:colOff>
      <xdr:row>26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5C46DA-B5C3-4C1E-B8C1-311A5AC7D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48475" y="3600450"/>
          <a:ext cx="1643048" cy="1638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874396</xdr:colOff>
      <xdr:row>17</xdr:row>
      <xdr:rowOff>13335</xdr:rowOff>
    </xdr:from>
    <xdr:to>
      <xdr:col>7</xdr:col>
      <xdr:colOff>870586</xdr:colOff>
      <xdr:row>31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1A157F-AA1A-4630-979A-13E10AC1B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</xdr:colOff>
      <xdr:row>10</xdr:row>
      <xdr:rowOff>61912</xdr:rowOff>
    </xdr:from>
    <xdr:to>
      <xdr:col>6</xdr:col>
      <xdr:colOff>395287</xdr:colOff>
      <xdr:row>24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EBF4A8B-D912-4745-A397-60F1A83C6C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962" y="20621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185737</xdr:colOff>
      <xdr:row>10</xdr:row>
      <xdr:rowOff>109537</xdr:rowOff>
    </xdr:from>
    <xdr:to>
      <xdr:col>16</xdr:col>
      <xdr:colOff>185737</xdr:colOff>
      <xdr:row>24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A787E6B-070D-49F3-8B4B-0C18605472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5612" y="21097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y johnson" refreshedDate="45556.915005902774" createdVersion="7" refreshedVersion="7" minRefreshableVersion="3" recordCount="1000" xr:uid="{67E461B2-7446-424C-B5CA-D6D4AACBC450}">
  <cacheSource type="worksheet">
    <worksheetSource ref="A1:T1001" sheet="Crowdfunding Data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_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_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n v="0"/>
    <x v="0"/>
    <x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x v="1"/>
    <n v="14560"/>
    <n v="10.4"/>
    <x v="1"/>
    <x v="1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x v="2"/>
    <n v="142523"/>
    <n v="1.3147878228782288"/>
    <x v="1"/>
    <x v="2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x v="3"/>
    <n v="2477"/>
    <n v="0.58976190476190471"/>
    <x v="0"/>
    <x v="3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x v="4"/>
    <n v="5265"/>
    <n v="0.69276315789473686"/>
    <x v="0"/>
    <x v="4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x v="4"/>
    <n v="13195"/>
    <n v="1.7361842105263159"/>
    <x v="1"/>
    <x v="5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x v="5"/>
    <n v="1090"/>
    <n v="0.20961538461538462"/>
    <x v="0"/>
    <x v="6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x v="6"/>
    <n v="14741"/>
    <n v="3.2757777777777779"/>
    <x v="1"/>
    <x v="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x v="7"/>
    <n v="21946"/>
    <n v="0.19932788374205268"/>
    <x v="2"/>
    <x v="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x v="8"/>
    <n v="3208"/>
    <n v="0.51741935483870971"/>
    <x v="0"/>
    <x v="9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x v="5"/>
    <n v="13838"/>
    <n v="2.6611538461538462"/>
    <x v="1"/>
    <x v="1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x v="9"/>
    <n v="3030"/>
    <n v="0.48095238095238096"/>
    <x v="0"/>
    <x v="11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x v="9"/>
    <n v="5629"/>
    <n v="0.89349206349206345"/>
    <x v="0"/>
    <x v="12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x v="3"/>
    <n v="10295"/>
    <n v="2.4511904761904764"/>
    <x v="1"/>
    <x v="13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x v="10"/>
    <n v="18829"/>
    <n v="0.66769503546099296"/>
    <x v="0"/>
    <x v="14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x v="11"/>
    <n v="38414"/>
    <n v="0.47307881773399013"/>
    <x v="0"/>
    <x v="15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x v="12"/>
    <n v="11041"/>
    <n v="6.4947058823529416"/>
    <x v="1"/>
    <x v="16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x v="13"/>
    <n v="134845"/>
    <n v="1.5939125295508274"/>
    <x v="1"/>
    <x v="17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x v="14"/>
    <n v="6089"/>
    <n v="0.66912087912087914"/>
    <x v="3"/>
    <x v="18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x v="15"/>
    <n v="30331"/>
    <n v="0.48529600000000001"/>
    <x v="0"/>
    <x v="19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x v="16"/>
    <n v="147936"/>
    <n v="1.1224279210925645"/>
    <x v="1"/>
    <x v="20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x v="17"/>
    <n v="38533"/>
    <n v="0.40992553191489361"/>
    <x v="0"/>
    <x v="21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x v="18"/>
    <n v="75690"/>
    <n v="1.2807106598984772"/>
    <x v="1"/>
    <x v="22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x v="6"/>
    <n v="14942"/>
    <n v="3.3204444444444445"/>
    <x v="1"/>
    <x v="23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x v="19"/>
    <n v="104257"/>
    <n v="1.1283225108225108"/>
    <x v="1"/>
    <x v="24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x v="20"/>
    <n v="11904"/>
    <n v="2.1643636363636363"/>
    <x v="1"/>
    <x v="25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x v="21"/>
    <n v="51814"/>
    <n v="0.4819906976744186"/>
    <x v="3"/>
    <x v="26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x v="22"/>
    <n v="1599"/>
    <n v="0.79949999999999999"/>
    <x v="0"/>
    <x v="27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x v="23"/>
    <n v="137635"/>
    <n v="1.0522553516819573"/>
    <x v="1"/>
    <x v="28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x v="24"/>
    <n v="150965"/>
    <n v="3.2889978213507627"/>
    <x v="1"/>
    <x v="29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x v="25"/>
    <n v="14455"/>
    <n v="1.606111111111111"/>
    <x v="1"/>
    <x v="30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x v="26"/>
    <n v="10850"/>
    <n v="3.1"/>
    <x v="1"/>
    <x v="31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x v="27"/>
    <n v="87676"/>
    <n v="0.86807920792079207"/>
    <x v="0"/>
    <x v="32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x v="28"/>
    <n v="189666"/>
    <n v="3.7782071713147412"/>
    <x v="1"/>
    <x v="33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x v="29"/>
    <n v="14025"/>
    <n v="1.5080645161290323"/>
    <x v="1"/>
    <x v="34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x v="30"/>
    <n v="188628"/>
    <n v="1.5030119521912351"/>
    <x v="1"/>
    <x v="3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x v="31"/>
    <n v="1101"/>
    <n v="1.572857142857143"/>
    <x v="1"/>
    <x v="3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x v="32"/>
    <n v="11339"/>
    <n v="1.3998765432098765"/>
    <x v="1"/>
    <x v="3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x v="33"/>
    <n v="10085"/>
    <n v="3.2532258064516131"/>
    <x v="1"/>
    <x v="38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x v="34"/>
    <n v="5027"/>
    <n v="0.50777777777777777"/>
    <x v="0"/>
    <x v="39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x v="35"/>
    <n v="14878"/>
    <n v="1.6906818181818182"/>
    <x v="1"/>
    <x v="40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x v="36"/>
    <n v="11924"/>
    <n v="2.1292857142857144"/>
    <x v="1"/>
    <x v="4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x v="37"/>
    <n v="7991"/>
    <n v="4.4394444444444447"/>
    <x v="1"/>
    <x v="4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x v="38"/>
    <n v="167717"/>
    <n v="1.859390243902439"/>
    <x v="1"/>
    <x v="43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x v="39"/>
    <n v="10541"/>
    <n v="6.5881249999999998"/>
    <x v="1"/>
    <x v="13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x v="40"/>
    <n v="4530"/>
    <n v="0.4768421052631579"/>
    <x v="0"/>
    <x v="44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x v="41"/>
    <n v="4247"/>
    <n v="1.1478378378378378"/>
    <x v="1"/>
    <x v="45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x v="42"/>
    <n v="7129"/>
    <n v="4.7526666666666664"/>
    <x v="1"/>
    <x v="46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x v="43"/>
    <n v="128862"/>
    <n v="3.86972972972973"/>
    <x v="1"/>
    <x v="47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x v="44"/>
    <n v="13653"/>
    <n v="1.89625"/>
    <x v="1"/>
    <x v="48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x v="0"/>
    <n v="2"/>
    <n v="0.02"/>
    <x v="0"/>
    <x v="49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x v="45"/>
    <n v="145243"/>
    <n v="0.91867805186590767"/>
    <x v="0"/>
    <x v="50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x v="44"/>
    <n v="2459"/>
    <n v="0.34152777777777776"/>
    <x v="0"/>
    <x v="51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x v="35"/>
    <n v="12356"/>
    <n v="1.4040909090909091"/>
    <x v="1"/>
    <x v="52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x v="46"/>
    <n v="5392"/>
    <n v="0.89866666666666661"/>
    <x v="0"/>
    <x v="53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x v="47"/>
    <n v="11746"/>
    <n v="1.7796969696969698"/>
    <x v="1"/>
    <x v="54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x v="48"/>
    <n v="11493"/>
    <n v="1.436625"/>
    <x v="1"/>
    <x v="55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x v="49"/>
    <n v="6243"/>
    <n v="2.1527586206896552"/>
    <x v="1"/>
    <x v="56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x v="50"/>
    <n v="6132"/>
    <n v="2.2711111111111113"/>
    <x v="1"/>
    <x v="57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x v="1"/>
    <n v="3851"/>
    <n v="2.7507142857142859"/>
    <x v="1"/>
    <x v="5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x v="51"/>
    <n v="135997"/>
    <n v="1.4437048832271762"/>
    <x v="1"/>
    <x v="59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x v="52"/>
    <n v="184750"/>
    <n v="0.92745983935742971"/>
    <x v="0"/>
    <x v="60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x v="22"/>
    <n v="14452"/>
    <n v="7.226"/>
    <x v="1"/>
    <x v="61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x v="53"/>
    <n v="557"/>
    <n v="0.11851063829787234"/>
    <x v="0"/>
    <x v="62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x v="54"/>
    <n v="2734"/>
    <n v="0.97642857142857142"/>
    <x v="0"/>
    <x v="63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x v="55"/>
    <n v="14405"/>
    <n v="2.3614754098360655"/>
    <x v="1"/>
    <x v="64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x v="49"/>
    <n v="1307"/>
    <n v="0.45068965517241377"/>
    <x v="0"/>
    <x v="65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x v="56"/>
    <n v="117892"/>
    <n v="1.6238567493112948"/>
    <x v="1"/>
    <x v="66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x v="57"/>
    <n v="14508"/>
    <n v="2.5452631578947367"/>
    <x v="1"/>
    <x v="67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x v="58"/>
    <n v="1901"/>
    <n v="0.24063291139240506"/>
    <x v="3"/>
    <x v="68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x v="59"/>
    <n v="158389"/>
    <n v="1.2374140625000001"/>
    <x v="1"/>
    <x v="69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x v="46"/>
    <n v="6484"/>
    <n v="1.0806666666666667"/>
    <x v="1"/>
    <x v="70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x v="60"/>
    <n v="4022"/>
    <n v="6.7033333333333331"/>
    <x v="1"/>
    <x v="71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x v="1"/>
    <n v="9253"/>
    <n v="6.609285714285714"/>
    <x v="1"/>
    <x v="39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x v="61"/>
    <n v="4776"/>
    <n v="1.2246153846153847"/>
    <x v="1"/>
    <x v="72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x v="62"/>
    <n v="14606"/>
    <n v="1.5057731958762886"/>
    <x v="1"/>
    <x v="73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x v="63"/>
    <n v="95993"/>
    <n v="0.78106590724165992"/>
    <x v="0"/>
    <x v="7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x v="40"/>
    <n v="4460"/>
    <n v="0.46947368421052632"/>
    <x v="0"/>
    <x v="75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x v="6"/>
    <n v="13536"/>
    <n v="3.008"/>
    <x v="1"/>
    <x v="76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x v="64"/>
    <n v="40228"/>
    <n v="0.6959861591695502"/>
    <x v="0"/>
    <x v="77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x v="65"/>
    <n v="7012"/>
    <n v="6.374545454545455"/>
    <x v="1"/>
    <x v="78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x v="66"/>
    <n v="37857"/>
    <n v="2.253392857142857"/>
    <x v="1"/>
    <x v="79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x v="67"/>
    <n v="14973"/>
    <n v="14.973000000000001"/>
    <x v="1"/>
    <x v="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x v="68"/>
    <n v="39996"/>
    <n v="0.37590225563909774"/>
    <x v="0"/>
    <x v="81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x v="69"/>
    <n v="41564"/>
    <n v="1.3236942675159236"/>
    <x v="1"/>
    <x v="82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x v="70"/>
    <n v="6430"/>
    <n v="1.3122448979591836"/>
    <x v="1"/>
    <x v="83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x v="71"/>
    <n v="12405"/>
    <n v="1.6763513513513513"/>
    <x v="1"/>
    <x v="84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x v="72"/>
    <n v="123040"/>
    <n v="0.6198488664987406"/>
    <x v="0"/>
    <x v="85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x v="73"/>
    <n v="12516"/>
    <n v="2.6074999999999999"/>
    <x v="1"/>
    <x v="86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x v="74"/>
    <n v="8588"/>
    <n v="2.5258823529411765"/>
    <x v="1"/>
    <x v="87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x v="75"/>
    <n v="6132"/>
    <n v="0.7861538461538462"/>
    <x v="0"/>
    <x v="88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x v="76"/>
    <n v="74688"/>
    <n v="0.48404406999351912"/>
    <x v="0"/>
    <x v="8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x v="77"/>
    <n v="51775"/>
    <n v="2.5887500000000001"/>
    <x v="1"/>
    <x v="90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x v="78"/>
    <n v="65877"/>
    <n v="0.60548713235294116"/>
    <x v="3"/>
    <x v="91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x v="49"/>
    <n v="8807"/>
    <n v="3.036896551724138"/>
    <x v="1"/>
    <x v="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x v="79"/>
    <n v="1017"/>
    <n v="1.1299999999999999"/>
    <x v="1"/>
    <x v="11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x v="80"/>
    <n v="151513"/>
    <n v="2.1737876614060259"/>
    <x v="1"/>
    <x v="92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x v="81"/>
    <n v="12047"/>
    <n v="9.2669230769230762"/>
    <x v="1"/>
    <x v="86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x v="82"/>
    <n v="32951"/>
    <n v="0.33692229038854804"/>
    <x v="0"/>
    <x v="93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x v="4"/>
    <n v="14951"/>
    <n v="1.9672368421052631"/>
    <x v="1"/>
    <x v="55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x v="0"/>
    <n v="1"/>
    <n v="0.01"/>
    <x v="0"/>
    <x v="49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x v="79"/>
    <n v="9193"/>
    <n v="10.214444444444444"/>
    <x v="1"/>
    <x v="55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x v="41"/>
    <n v="10422"/>
    <n v="2.8167567567567566"/>
    <x v="1"/>
    <x v="94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x v="83"/>
    <n v="2461"/>
    <n v="0.24610000000000001"/>
    <x v="0"/>
    <x v="95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x v="84"/>
    <n v="170623"/>
    <n v="1.4314010067114094"/>
    <x v="1"/>
    <x v="96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x v="85"/>
    <n v="9829"/>
    <n v="1.4454411764705883"/>
    <x v="1"/>
    <x v="97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x v="61"/>
    <n v="14006"/>
    <n v="3.5912820512820511"/>
    <x v="1"/>
    <x v="98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x v="26"/>
    <n v="6527"/>
    <n v="1.8648571428571428"/>
    <x v="1"/>
    <x v="99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x v="42"/>
    <n v="8929"/>
    <n v="5.9526666666666666"/>
    <x v="1"/>
    <x v="100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x v="5"/>
    <n v="3079"/>
    <n v="0.5921153846153846"/>
    <x v="0"/>
    <x v="101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x v="86"/>
    <n v="21307"/>
    <n v="0.14962780898876404"/>
    <x v="0"/>
    <x v="102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x v="87"/>
    <n v="73653"/>
    <n v="1.1995602605863191"/>
    <x v="1"/>
    <x v="103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x v="53"/>
    <n v="12635"/>
    <n v="2.6882978723404256"/>
    <x v="1"/>
    <x v="104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x v="88"/>
    <n v="12437"/>
    <n v="3.7687878787878786"/>
    <x v="1"/>
    <x v="54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x v="89"/>
    <n v="13816"/>
    <n v="7.2715789473684209"/>
    <x v="1"/>
    <x v="105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x v="90"/>
    <n v="145382"/>
    <n v="0.87211757648470301"/>
    <x v="0"/>
    <x v="106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x v="44"/>
    <n v="6336"/>
    <n v="0.88"/>
    <x v="0"/>
    <x v="107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x v="70"/>
    <n v="8523"/>
    <n v="1.7393877551020409"/>
    <x v="1"/>
    <x v="108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x v="91"/>
    <n v="6351"/>
    <n v="1.1761111111111111"/>
    <x v="1"/>
    <x v="109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x v="92"/>
    <n v="10748"/>
    <n v="2.1496"/>
    <x v="1"/>
    <x v="110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x v="93"/>
    <n v="112272"/>
    <n v="1.4949667110519307"/>
    <x v="1"/>
    <x v="111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x v="94"/>
    <n v="99361"/>
    <n v="2.1933995584988963"/>
    <x v="1"/>
    <x v="112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x v="95"/>
    <n v="88055"/>
    <n v="0.64367690058479532"/>
    <x v="0"/>
    <x v="113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x v="96"/>
    <n v="33092"/>
    <n v="0.18622397298818233"/>
    <x v="0"/>
    <x v="114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x v="97"/>
    <n v="9562"/>
    <n v="3.6776923076923076"/>
    <x v="1"/>
    <x v="115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x v="98"/>
    <n v="8475"/>
    <n v="1.5990566037735849"/>
    <x v="1"/>
    <x v="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x v="99"/>
    <n v="69617"/>
    <n v="0.38633185349611543"/>
    <x v="0"/>
    <x v="116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x v="100"/>
    <n v="53067"/>
    <n v="0.51421511627906979"/>
    <x v="0"/>
    <x v="117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x v="101"/>
    <n v="42596"/>
    <n v="0.60334277620396604"/>
    <x v="3"/>
    <x v="118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x v="102"/>
    <n v="4756"/>
    <n v="3.2026936026936029E-2"/>
    <x v="3"/>
    <x v="12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x v="103"/>
    <n v="14925"/>
    <n v="1.5546875"/>
    <x v="1"/>
    <x v="119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x v="104"/>
    <n v="166116"/>
    <n v="1.0085974499089254"/>
    <x v="1"/>
    <x v="120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x v="88"/>
    <n v="3834"/>
    <n v="1.1618181818181819"/>
    <x v="1"/>
    <x v="121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x v="6"/>
    <n v="13985"/>
    <n v="3.1077777777777778"/>
    <x v="1"/>
    <x v="122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x v="105"/>
    <n v="89288"/>
    <n v="0.89736683417085428"/>
    <x v="0"/>
    <x v="123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x v="106"/>
    <n v="5488"/>
    <n v="0.71272727272727276"/>
    <x v="0"/>
    <x v="124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x v="107"/>
    <n v="2721"/>
    <n v="3.2862318840579711E-2"/>
    <x v="3"/>
    <x v="125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x v="37"/>
    <n v="4712"/>
    <n v="2.617777777777778"/>
    <x v="1"/>
    <x v="126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x v="103"/>
    <n v="9216"/>
    <n v="0.96"/>
    <x v="0"/>
    <x v="127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x v="108"/>
    <n v="19246"/>
    <n v="0.20896851248642778"/>
    <x v="0"/>
    <x v="128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x v="20"/>
    <n v="12274"/>
    <n v="2.2316363636363636"/>
    <x v="1"/>
    <x v="129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x v="109"/>
    <n v="65323"/>
    <n v="1.0159097978227061"/>
    <x v="1"/>
    <x v="130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x v="92"/>
    <n v="11502"/>
    <n v="2.3003999999999998"/>
    <x v="1"/>
    <x v="124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x v="91"/>
    <n v="7322"/>
    <n v="1.355925925925926"/>
    <x v="1"/>
    <x v="131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x v="25"/>
    <n v="11619"/>
    <n v="1.2909999999999999"/>
    <x v="1"/>
    <x v="18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x v="110"/>
    <n v="59128"/>
    <n v="2.3651200000000001"/>
    <x v="1"/>
    <x v="132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x v="35"/>
    <n v="1518"/>
    <n v="0.17249999999999999"/>
    <x v="3"/>
    <x v="133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x v="111"/>
    <n v="9337"/>
    <n v="1.1249397590361445"/>
    <x v="1"/>
    <x v="134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x v="29"/>
    <n v="11255"/>
    <n v="1.2102150537634409"/>
    <x v="1"/>
    <x v="3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x v="8"/>
    <n v="13632"/>
    <n v="2.1987096774193549"/>
    <x v="1"/>
    <x v="13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x v="0"/>
    <n v="1"/>
    <n v="0.01"/>
    <x v="0"/>
    <x v="49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x v="112"/>
    <n v="88037"/>
    <n v="0.64166909620991253"/>
    <x v="0"/>
    <x v="50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x v="113"/>
    <n v="175573"/>
    <n v="4.2306746987951804"/>
    <x v="1"/>
    <x v="13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x v="114"/>
    <n v="176112"/>
    <n v="0.92984160506863778"/>
    <x v="0"/>
    <x v="137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x v="115"/>
    <n v="100650"/>
    <n v="0.58756567425569173"/>
    <x v="0"/>
    <x v="138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x v="116"/>
    <n v="90706"/>
    <n v="0.65022222222222226"/>
    <x v="0"/>
    <x v="139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x v="117"/>
    <n v="26914"/>
    <n v="0.73939560439560437"/>
    <x v="3"/>
    <x v="140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x v="3"/>
    <n v="2212"/>
    <n v="0.52666666666666662"/>
    <x v="0"/>
    <x v="141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x v="118"/>
    <n v="4640"/>
    <n v="2.2095238095238097"/>
    <x v="1"/>
    <x v="142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x v="119"/>
    <n v="191222"/>
    <n v="1.0001150627615063"/>
    <x v="1"/>
    <x v="143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x v="48"/>
    <n v="12985"/>
    <n v="1.6231249999999999"/>
    <x v="1"/>
    <x v="55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x v="20"/>
    <n v="4300"/>
    <n v="0.78181818181818186"/>
    <x v="0"/>
    <x v="51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x v="55"/>
    <n v="9134"/>
    <n v="1.4973770491803278"/>
    <x v="1"/>
    <x v="144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x v="26"/>
    <n v="8864"/>
    <n v="2.5325714285714285"/>
    <x v="1"/>
    <x v="67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x v="120"/>
    <n v="150755"/>
    <n v="1.0016943521594683"/>
    <x v="1"/>
    <x v="20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x v="121"/>
    <n v="110279"/>
    <n v="1.2199004424778761"/>
    <x v="1"/>
    <x v="145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x v="122"/>
    <n v="13439"/>
    <n v="1.3713265306122449"/>
    <x v="1"/>
    <x v="146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x v="97"/>
    <n v="10804"/>
    <n v="4.155384615384615"/>
    <x v="1"/>
    <x v="147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x v="123"/>
    <n v="40107"/>
    <n v="0.3130913348946136"/>
    <x v="0"/>
    <x v="148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x v="124"/>
    <n v="98811"/>
    <n v="4.240815450643777"/>
    <x v="1"/>
    <x v="149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x v="125"/>
    <n v="5528"/>
    <n v="2.9388623072833599E-2"/>
    <x v="0"/>
    <x v="109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x v="70"/>
    <n v="521"/>
    <n v="0.1063265306122449"/>
    <x v="0"/>
    <x v="62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x v="126"/>
    <n v="663"/>
    <n v="0.82874999999999999"/>
    <x v="0"/>
    <x v="150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x v="127"/>
    <n v="157635"/>
    <n v="1.6301447776628748"/>
    <x v="1"/>
    <x v="15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x v="60"/>
    <n v="5368"/>
    <n v="8.9466666666666672"/>
    <x v="1"/>
    <x v="44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x v="128"/>
    <n v="47459"/>
    <n v="0.26191501103752757"/>
    <x v="0"/>
    <x v="152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x v="129"/>
    <n v="86060"/>
    <n v="0.74834782608695649"/>
    <x v="0"/>
    <x v="153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x v="130"/>
    <n v="161593"/>
    <n v="4.1647680412371137"/>
    <x v="1"/>
    <x v="154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x v="44"/>
    <n v="6927"/>
    <n v="0.96208333333333329"/>
    <x v="0"/>
    <x v="155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x v="131"/>
    <n v="159185"/>
    <n v="3.5771910112359548"/>
    <x v="1"/>
    <x v="156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x v="132"/>
    <n v="172736"/>
    <n v="3.0845714285714285"/>
    <x v="1"/>
    <x v="15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x v="133"/>
    <n v="5315"/>
    <n v="0.61802325581395345"/>
    <x v="0"/>
    <x v="158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x v="134"/>
    <n v="195750"/>
    <n v="7.2232472324723247"/>
    <x v="1"/>
    <x v="159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x v="135"/>
    <n v="3525"/>
    <n v="0.69117647058823528"/>
    <x v="0"/>
    <x v="99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x v="136"/>
    <n v="10550"/>
    <n v="2.9305555555555554"/>
    <x v="1"/>
    <x v="16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x v="67"/>
    <n v="718"/>
    <n v="0.71799999999999997"/>
    <x v="0"/>
    <x v="161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x v="137"/>
    <n v="28358"/>
    <n v="0.31934684684684683"/>
    <x v="0"/>
    <x v="162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x v="138"/>
    <n v="138384"/>
    <n v="2.2987375415282392"/>
    <x v="1"/>
    <x v="163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x v="139"/>
    <n v="2625"/>
    <n v="0.3201219512195122"/>
    <x v="0"/>
    <x v="164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x v="140"/>
    <n v="45004"/>
    <n v="0.23525352848928385"/>
    <x v="3"/>
    <x v="165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x v="41"/>
    <n v="2538"/>
    <n v="0.68594594594594593"/>
    <x v="0"/>
    <x v="3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x v="141"/>
    <n v="3188"/>
    <n v="0.37952380952380954"/>
    <x v="0"/>
    <x v="99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x v="142"/>
    <n v="8517"/>
    <n v="0.19992957746478873"/>
    <x v="0"/>
    <x v="166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x v="47"/>
    <n v="3012"/>
    <n v="0.45636363636363636"/>
    <x v="0"/>
    <x v="167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x v="143"/>
    <n v="8716"/>
    <n v="1.227605633802817"/>
    <x v="1"/>
    <x v="105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x v="144"/>
    <n v="57157"/>
    <n v="3.61753164556962"/>
    <x v="1"/>
    <x v="168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x v="139"/>
    <n v="5178"/>
    <n v="0.63146341463414635"/>
    <x v="0"/>
    <x v="16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x v="145"/>
    <n v="163118"/>
    <n v="2.9820475319926874"/>
    <x v="1"/>
    <x v="16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x v="146"/>
    <n v="6041"/>
    <n v="9.5585443037974685E-2"/>
    <x v="0"/>
    <x v="170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x v="37"/>
    <n v="968"/>
    <n v="0.5377777777777778"/>
    <x v="0"/>
    <x v="171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x v="0"/>
    <n v="2"/>
    <n v="0.02"/>
    <x v="0"/>
    <x v="49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x v="118"/>
    <n v="14305"/>
    <n v="6.8119047619047617"/>
    <x v="1"/>
    <x v="144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x v="111"/>
    <n v="6543"/>
    <n v="0.78831325301204824"/>
    <x v="3"/>
    <x v="17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x v="147"/>
    <n v="193413"/>
    <n v="1.3440792216817234"/>
    <x v="1"/>
    <x v="173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x v="148"/>
    <n v="2529"/>
    <n v="3.372E-2"/>
    <x v="0"/>
    <x v="174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x v="81"/>
    <n v="5614"/>
    <n v="4.3184615384615386"/>
    <x v="1"/>
    <x v="175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x v="25"/>
    <n v="3496"/>
    <n v="0.38844444444444443"/>
    <x v="3"/>
    <x v="176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x v="67"/>
    <n v="4257"/>
    <n v="4.2569999999999997"/>
    <x v="1"/>
    <x v="177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x v="149"/>
    <n v="199110"/>
    <n v="1.0112239715591671"/>
    <x v="1"/>
    <x v="178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x v="150"/>
    <n v="41212"/>
    <n v="0.21188688946015424"/>
    <x v="2"/>
    <x v="179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x v="151"/>
    <n v="6338"/>
    <n v="0.67425531914893622"/>
    <x v="0"/>
    <x v="31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x v="152"/>
    <n v="99100"/>
    <n v="0.9492337164750958"/>
    <x v="0"/>
    <x v="180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x v="32"/>
    <n v="12300"/>
    <n v="1.5185185185185186"/>
    <x v="1"/>
    <x v="170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x v="153"/>
    <n v="171549"/>
    <n v="1.9516382252559727"/>
    <x v="1"/>
    <x v="181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x v="1"/>
    <n v="14324"/>
    <n v="10.231428571428571"/>
    <x v="1"/>
    <x v="34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x v="154"/>
    <n v="6024"/>
    <n v="3.8418367346938778E-2"/>
    <x v="0"/>
    <x v="182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x v="155"/>
    <n v="188721"/>
    <n v="1.5507066557107643"/>
    <x v="1"/>
    <x v="183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x v="156"/>
    <n v="57911"/>
    <n v="0.44753477588871715"/>
    <x v="0"/>
    <x v="18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x v="57"/>
    <n v="12309"/>
    <n v="2.1594736842105262"/>
    <x v="1"/>
    <x v="185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x v="157"/>
    <n v="138497"/>
    <n v="3.3212709832134291"/>
    <x v="1"/>
    <x v="186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x v="58"/>
    <n v="667"/>
    <n v="8.4430379746835441E-2"/>
    <x v="0"/>
    <x v="68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x v="158"/>
    <n v="119830"/>
    <n v="0.9862551440329218"/>
    <x v="0"/>
    <x v="187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x v="73"/>
    <n v="6623"/>
    <n v="1.3797916666666667"/>
    <x v="1"/>
    <x v="18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x v="159"/>
    <n v="81897"/>
    <n v="0.93810996563573879"/>
    <x v="0"/>
    <x v="189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x v="160"/>
    <n v="186885"/>
    <n v="4.0363930885529156"/>
    <x v="1"/>
    <x v="190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x v="161"/>
    <n v="176398"/>
    <n v="2.6017404129793511"/>
    <x v="1"/>
    <x v="191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x v="162"/>
    <n v="10999"/>
    <n v="3.6663333333333332"/>
    <x v="1"/>
    <x v="19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x v="163"/>
    <n v="102751"/>
    <n v="1.687208538587849"/>
    <x v="1"/>
    <x v="19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x v="164"/>
    <n v="165352"/>
    <n v="1.1990717911530093"/>
    <x v="1"/>
    <x v="194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x v="165"/>
    <n v="165798"/>
    <n v="1.936892523364486"/>
    <x v="1"/>
    <x v="195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x v="166"/>
    <n v="10084"/>
    <n v="4.2016666666666671"/>
    <x v="1"/>
    <x v="196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x v="44"/>
    <n v="5523"/>
    <n v="0.76708333333333334"/>
    <x v="3"/>
    <x v="109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x v="74"/>
    <n v="5823"/>
    <n v="1.7126470588235294"/>
    <x v="1"/>
    <x v="45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x v="167"/>
    <n v="6000"/>
    <n v="1.5789473684210527"/>
    <x v="1"/>
    <x v="197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x v="168"/>
    <n v="8181"/>
    <n v="1.0908"/>
    <x v="1"/>
    <x v="46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x v="133"/>
    <n v="3589"/>
    <n v="0.41732558139534881"/>
    <x v="0"/>
    <x v="45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x v="169"/>
    <n v="4323"/>
    <n v="0.10944303797468355"/>
    <x v="0"/>
    <x v="176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x v="29"/>
    <n v="14822"/>
    <n v="1.593763440860215"/>
    <x v="1"/>
    <x v="198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x v="166"/>
    <n v="10138"/>
    <n v="4.2241666666666671"/>
    <x v="1"/>
    <x v="199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x v="170"/>
    <n v="3127"/>
    <n v="0.97718749999999999"/>
    <x v="0"/>
    <x v="142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x v="171"/>
    <n v="123124"/>
    <n v="4.1878911564625847"/>
    <x v="1"/>
    <x v="200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x v="172"/>
    <n v="171729"/>
    <n v="1.0191632047477746"/>
    <x v="1"/>
    <x v="7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x v="141"/>
    <n v="10729"/>
    <n v="1.2772619047619047"/>
    <x v="1"/>
    <x v="201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x v="173"/>
    <n v="10240"/>
    <n v="4.4521739130434783"/>
    <x v="1"/>
    <x v="202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x v="31"/>
    <n v="3988"/>
    <n v="5.6971428571428575"/>
    <x v="1"/>
    <x v="4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x v="49"/>
    <n v="14771"/>
    <n v="5.0934482758620687"/>
    <x v="1"/>
    <x v="203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x v="6"/>
    <n v="14649"/>
    <n v="3.2553333333333332"/>
    <x v="1"/>
    <x v="4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x v="174"/>
    <n v="184658"/>
    <n v="9.3261616161616168"/>
    <x v="1"/>
    <x v="20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x v="8"/>
    <n v="13103"/>
    <n v="2.1133870967741935"/>
    <x v="1"/>
    <x v="205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x v="175"/>
    <n v="168095"/>
    <n v="2.7332520325203253"/>
    <x v="1"/>
    <x v="206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x v="0"/>
    <n v="3"/>
    <n v="0.03"/>
    <x v="0"/>
    <x v="49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x v="143"/>
    <n v="3840"/>
    <n v="0.54084507042253516"/>
    <x v="0"/>
    <x v="196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x v="67"/>
    <n v="6263"/>
    <n v="6.2629999999999999"/>
    <x v="1"/>
    <x v="207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x v="158"/>
    <n v="108161"/>
    <n v="0.8902139917695473"/>
    <x v="0"/>
    <x v="208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x v="176"/>
    <n v="8505"/>
    <n v="1.8489130434782608"/>
    <x v="1"/>
    <x v="39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x v="177"/>
    <n v="96735"/>
    <n v="1.2016770186335404"/>
    <x v="1"/>
    <x v="209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x v="178"/>
    <n v="959"/>
    <n v="0.23390243902439026"/>
    <x v="0"/>
    <x v="27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x v="57"/>
    <n v="8322"/>
    <n v="1.46"/>
    <x v="1"/>
    <x v="45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x v="92"/>
    <n v="13424"/>
    <n v="2.6848000000000001"/>
    <x v="1"/>
    <x v="129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x v="37"/>
    <n v="10755"/>
    <n v="5.9749999999999996"/>
    <x v="1"/>
    <x v="18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x v="9"/>
    <n v="9935"/>
    <n v="1.5769841269841269"/>
    <x v="1"/>
    <x v="210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x v="179"/>
    <n v="26303"/>
    <n v="0.31201660735468567"/>
    <x v="0"/>
    <x v="211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x v="12"/>
    <n v="5328"/>
    <n v="3.1341176470588237"/>
    <x v="1"/>
    <x v="3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x v="49"/>
    <n v="10756"/>
    <n v="3.7089655172413791"/>
    <x v="1"/>
    <x v="134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x v="180"/>
    <n v="165375"/>
    <n v="3.6266447368421053"/>
    <x v="1"/>
    <x v="2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x v="70"/>
    <n v="6031"/>
    <n v="1.2308163265306122"/>
    <x v="1"/>
    <x v="99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x v="181"/>
    <n v="85902"/>
    <n v="0.76766756032171579"/>
    <x v="0"/>
    <x v="213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x v="182"/>
    <n v="143910"/>
    <n v="2.3362012987012988"/>
    <x v="1"/>
    <x v="214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x v="42"/>
    <n v="2708"/>
    <n v="1.8053333333333332"/>
    <x v="1"/>
    <x v="44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x v="26"/>
    <n v="8842"/>
    <n v="2.5262857142857142"/>
    <x v="1"/>
    <x v="215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x v="183"/>
    <n v="47260"/>
    <n v="0.27176538240368026"/>
    <x v="3"/>
    <x v="216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x v="184"/>
    <n v="1953"/>
    <n v="1.2706571242680547E-2"/>
    <x v="2"/>
    <x v="217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x v="185"/>
    <n v="155349"/>
    <n v="3.0400978473581213"/>
    <x v="1"/>
    <x v="218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x v="75"/>
    <n v="10704"/>
    <n v="1.3723076923076922"/>
    <x v="1"/>
    <x v="219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x v="166"/>
    <n v="773"/>
    <n v="0.32208333333333333"/>
    <x v="0"/>
    <x v="27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x v="61"/>
    <n v="9419"/>
    <n v="2.4151282051282053"/>
    <x v="1"/>
    <x v="220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x v="20"/>
    <n v="5324"/>
    <n v="0.96799999999999997"/>
    <x v="0"/>
    <x v="221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x v="31"/>
    <n v="7465"/>
    <n v="10.664285714285715"/>
    <x v="1"/>
    <x v="100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x v="50"/>
    <n v="8799"/>
    <n v="3.2588888888888889"/>
    <x v="1"/>
    <x v="222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x v="48"/>
    <n v="13656"/>
    <n v="1.7070000000000001"/>
    <x v="1"/>
    <x v="223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x v="186"/>
    <n v="14536"/>
    <n v="5.8144"/>
    <x v="1"/>
    <x v="224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x v="187"/>
    <n v="150552"/>
    <n v="0.91520972644376897"/>
    <x v="0"/>
    <x v="225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x v="141"/>
    <n v="9076"/>
    <n v="1.0804761904761904"/>
    <x v="1"/>
    <x v="221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x v="32"/>
    <n v="1517"/>
    <n v="0.18728395061728395"/>
    <x v="0"/>
    <x v="226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x v="122"/>
    <n v="8153"/>
    <n v="0.83193877551020412"/>
    <x v="0"/>
    <x v="227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x v="79"/>
    <n v="6357"/>
    <n v="7.0633333333333335"/>
    <x v="1"/>
    <x v="228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x v="188"/>
    <n v="19557"/>
    <n v="0.17446030330062445"/>
    <x v="3"/>
    <x v="229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x v="9"/>
    <n v="13213"/>
    <n v="2.0973015873015872"/>
    <x v="1"/>
    <x v="230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x v="36"/>
    <n v="5476"/>
    <n v="0.97785714285714287"/>
    <x v="0"/>
    <x v="231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x v="126"/>
    <n v="13474"/>
    <n v="16.842500000000001"/>
    <x v="1"/>
    <x v="232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x v="189"/>
    <n v="91722"/>
    <n v="0.54402135231316728"/>
    <x v="0"/>
    <x v="233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x v="37"/>
    <n v="8219"/>
    <n v="4.5661111111111108"/>
    <x v="1"/>
    <x v="3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x v="190"/>
    <n v="717"/>
    <n v="9.8219178082191785E-2"/>
    <x v="0"/>
    <x v="234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x v="191"/>
    <n v="1065"/>
    <n v="0.16384615384615384"/>
    <x v="3"/>
    <x v="235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x v="60"/>
    <n v="8038"/>
    <n v="13.396666666666667"/>
    <x v="1"/>
    <x v="236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x v="192"/>
    <n v="68769"/>
    <n v="0.35650077760497667"/>
    <x v="0"/>
    <x v="237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x v="55"/>
    <n v="3352"/>
    <n v="0.54950819672131146"/>
    <x v="0"/>
    <x v="63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x v="44"/>
    <n v="6785"/>
    <n v="0.94236111111111109"/>
    <x v="0"/>
    <x v="238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x v="26"/>
    <n v="5037"/>
    <n v="1.4391428571428571"/>
    <x v="1"/>
    <x v="239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x v="167"/>
    <n v="1954"/>
    <n v="0.51421052631578945"/>
    <x v="0"/>
    <x v="240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x v="0"/>
    <n v="5"/>
    <n v="0.05"/>
    <x v="0"/>
    <x v="49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x v="79"/>
    <n v="12102"/>
    <n v="13.446666666666667"/>
    <x v="1"/>
    <x v="241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x v="193"/>
    <n v="24234"/>
    <n v="0.31844940867279897"/>
    <x v="0"/>
    <x v="242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x v="74"/>
    <n v="2809"/>
    <n v="0.82617647058823529"/>
    <x v="0"/>
    <x v="235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x v="118"/>
    <n v="11469"/>
    <n v="5.4614285714285717"/>
    <x v="1"/>
    <x v="23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x v="54"/>
    <n v="8014"/>
    <n v="2.8621428571428571"/>
    <x v="1"/>
    <x v="72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x v="191"/>
    <n v="514"/>
    <n v="7.9076923076923072E-2"/>
    <x v="0"/>
    <x v="243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x v="194"/>
    <n v="43473"/>
    <n v="1.3213677811550153"/>
    <x v="1"/>
    <x v="244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x v="195"/>
    <n v="87560"/>
    <n v="0.74077834179357027"/>
    <x v="0"/>
    <x v="245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x v="178"/>
    <n v="3087"/>
    <n v="0.75292682926829269"/>
    <x v="3"/>
    <x v="51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x v="75"/>
    <n v="1586"/>
    <n v="0.20333333333333334"/>
    <x v="0"/>
    <x v="3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x v="9"/>
    <n v="12812"/>
    <n v="2.0336507936507937"/>
    <x v="1"/>
    <x v="246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x v="18"/>
    <n v="183345"/>
    <n v="3.1022842639593908"/>
    <x v="1"/>
    <x v="247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x v="196"/>
    <n v="8697"/>
    <n v="3.9531818181818181"/>
    <x v="1"/>
    <x v="248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x v="1"/>
    <n v="4126"/>
    <n v="2.9471428571428571"/>
    <x v="1"/>
    <x v="221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x v="40"/>
    <n v="3220"/>
    <n v="0.33894736842105261"/>
    <x v="0"/>
    <x v="249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x v="103"/>
    <n v="6401"/>
    <n v="0.66677083333333331"/>
    <x v="0"/>
    <x v="250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x v="47"/>
    <n v="1269"/>
    <n v="0.19227272727272726"/>
    <x v="0"/>
    <x v="141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x v="57"/>
    <n v="903"/>
    <n v="0.15842105263157893"/>
    <x v="0"/>
    <x v="68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x v="141"/>
    <n v="3251"/>
    <n v="0.38702380952380955"/>
    <x v="3"/>
    <x v="251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x v="197"/>
    <n v="8092"/>
    <n v="9.5876777251184833E-2"/>
    <x v="0"/>
    <x v="175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x v="198"/>
    <n v="160422"/>
    <n v="0.94144366197183094"/>
    <x v="0"/>
    <x v="194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x v="199"/>
    <n v="196377"/>
    <n v="1.6656234096692113"/>
    <x v="1"/>
    <x v="252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x v="200"/>
    <n v="2148"/>
    <n v="0.24134831460674158"/>
    <x v="0"/>
    <x v="150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x v="143"/>
    <n v="11648"/>
    <n v="1.6405633802816901"/>
    <x v="1"/>
    <x v="253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x v="191"/>
    <n v="5897"/>
    <n v="0.90723076923076929"/>
    <x v="0"/>
    <x v="107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x v="44"/>
    <n v="3326"/>
    <n v="0.46194444444444444"/>
    <x v="0"/>
    <x v="5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x v="97"/>
    <n v="1002"/>
    <n v="0.38538461538461538"/>
    <x v="0"/>
    <x v="254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x v="201"/>
    <n v="131826"/>
    <n v="1.3356231003039514"/>
    <x v="1"/>
    <x v="255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x v="202"/>
    <n v="21477"/>
    <n v="0.22896588486140726"/>
    <x v="2"/>
    <x v="57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x v="203"/>
    <n v="62330"/>
    <n v="1.8495548961424333"/>
    <x v="1"/>
    <x v="256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x v="88"/>
    <n v="14643"/>
    <n v="4.4372727272727275"/>
    <x v="1"/>
    <x v="257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x v="204"/>
    <n v="41396"/>
    <n v="1.999806763285024"/>
    <x v="1"/>
    <x v="258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x v="103"/>
    <n v="11900"/>
    <n v="1.2395833333333333"/>
    <x v="1"/>
    <x v="259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x v="205"/>
    <n v="123538"/>
    <n v="1.8661329305135952"/>
    <x v="1"/>
    <x v="260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x v="206"/>
    <n v="198628"/>
    <n v="1.1428538550057536"/>
    <x v="1"/>
    <x v="261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x v="207"/>
    <n v="68602"/>
    <n v="0.97032531824611035"/>
    <x v="0"/>
    <x v="26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x v="208"/>
    <n v="116064"/>
    <n v="1.2281904761904763"/>
    <x v="1"/>
    <x v="263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x v="209"/>
    <n v="125042"/>
    <n v="1.7914326647564469"/>
    <x v="1"/>
    <x v="264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x v="210"/>
    <n v="108974"/>
    <n v="0.79951577402787966"/>
    <x v="3"/>
    <x v="265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x v="211"/>
    <n v="34964"/>
    <n v="0.94242587601078165"/>
    <x v="0"/>
    <x v="224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x v="212"/>
    <n v="96777"/>
    <n v="0.84669291338582675"/>
    <x v="0"/>
    <x v="266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x v="213"/>
    <n v="31864"/>
    <n v="0.66521920668058454"/>
    <x v="0"/>
    <x v="267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x v="25"/>
    <n v="4853"/>
    <n v="0.53922222222222227"/>
    <x v="0"/>
    <x v="98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x v="214"/>
    <n v="82959"/>
    <n v="0.41983299595141699"/>
    <x v="0"/>
    <x v="268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x v="215"/>
    <n v="23159"/>
    <n v="0.14694796954314721"/>
    <x v="0"/>
    <x v="269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x v="48"/>
    <n v="2758"/>
    <n v="0.34475"/>
    <x v="0"/>
    <x v="270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x v="79"/>
    <n v="12607"/>
    <n v="14.007777777777777"/>
    <x v="1"/>
    <x v="27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x v="216"/>
    <n v="142823"/>
    <n v="0.71770351758793971"/>
    <x v="0"/>
    <x v="272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x v="217"/>
    <n v="95958"/>
    <n v="0.53074115044247783"/>
    <x v="0"/>
    <x v="27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x v="0"/>
    <n v="5"/>
    <n v="0.05"/>
    <x v="0"/>
    <x v="49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x v="218"/>
    <n v="94631"/>
    <n v="1.2770715249662619"/>
    <x v="1"/>
    <x v="274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x v="54"/>
    <n v="977"/>
    <n v="0.34892857142857142"/>
    <x v="0"/>
    <x v="254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x v="219"/>
    <n v="137961"/>
    <n v="4.105982142857143"/>
    <x v="1"/>
    <x v="275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x v="55"/>
    <n v="7548"/>
    <n v="1.2373770491803278"/>
    <x v="1"/>
    <x v="175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x v="167"/>
    <n v="2241"/>
    <n v="0.58973684210526311"/>
    <x v="2"/>
    <x v="99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x v="29"/>
    <n v="3431"/>
    <n v="0.36892473118279567"/>
    <x v="0"/>
    <x v="174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x v="173"/>
    <n v="4253"/>
    <n v="1.8491304347826087"/>
    <x v="1"/>
    <x v="142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x v="62"/>
    <n v="1146"/>
    <n v="0.11814432989690722"/>
    <x v="0"/>
    <x v="276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x v="220"/>
    <n v="11948"/>
    <n v="2.9870000000000001"/>
    <x v="1"/>
    <x v="27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x v="221"/>
    <n v="135132"/>
    <n v="2.2635175879396985"/>
    <x v="1"/>
    <x v="278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x v="20"/>
    <n v="9546"/>
    <n v="1.7356363636363636"/>
    <x v="1"/>
    <x v="39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x v="41"/>
    <n v="13755"/>
    <n v="3.7175675675675675"/>
    <x v="1"/>
    <x v="27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x v="5"/>
    <n v="8330"/>
    <n v="1.601923076923077"/>
    <x v="1"/>
    <x v="27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x v="79"/>
    <n v="14547"/>
    <n v="16.163333333333334"/>
    <x v="1"/>
    <x v="129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x v="39"/>
    <n v="11735"/>
    <n v="7.3343749999999996"/>
    <x v="1"/>
    <x v="19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x v="37"/>
    <n v="10658"/>
    <n v="5.9211111111111112"/>
    <x v="1"/>
    <x v="196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x v="34"/>
    <n v="1870"/>
    <n v="0.18888888888888888"/>
    <x v="0"/>
    <x v="51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x v="5"/>
    <n v="14394"/>
    <n v="2.7680769230769231"/>
    <x v="1"/>
    <x v="280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x v="91"/>
    <n v="14743"/>
    <n v="2.730185185185185"/>
    <x v="1"/>
    <x v="110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x v="222"/>
    <n v="178965"/>
    <n v="1.593633125556545"/>
    <x v="1"/>
    <x v="281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x v="223"/>
    <n v="128410"/>
    <n v="0.67869978858350954"/>
    <x v="0"/>
    <x v="282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x v="79"/>
    <n v="14324"/>
    <n v="15.915555555555555"/>
    <x v="1"/>
    <x v="283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x v="224"/>
    <n v="164291"/>
    <n v="7.3018222222222224"/>
    <x v="1"/>
    <x v="284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x v="225"/>
    <n v="22073"/>
    <n v="0.13185782556750297"/>
    <x v="0"/>
    <x v="165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x v="50"/>
    <n v="1479"/>
    <n v="0.54777777777777781"/>
    <x v="0"/>
    <x v="270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x v="74"/>
    <n v="12275"/>
    <n v="3.6102941176470589"/>
    <x v="1"/>
    <x v="54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x v="226"/>
    <n v="5098"/>
    <n v="0.10257545271629778"/>
    <x v="0"/>
    <x v="78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x v="227"/>
    <n v="24882"/>
    <n v="0.13962962962962963"/>
    <x v="0"/>
    <x v="28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x v="44"/>
    <n v="2912"/>
    <n v="0.40444444444444444"/>
    <x v="0"/>
    <x v="9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x v="186"/>
    <n v="4008"/>
    <n v="1.6032"/>
    <x v="1"/>
    <x v="286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x v="98"/>
    <n v="9749"/>
    <n v="1.8394339622641509"/>
    <x v="1"/>
    <x v="287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x v="14"/>
    <n v="5803"/>
    <n v="0.63769230769230767"/>
    <x v="0"/>
    <x v="109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x v="9"/>
    <n v="14199"/>
    <n v="2.2538095238095237"/>
    <x v="1"/>
    <x v="288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x v="228"/>
    <n v="196779"/>
    <n v="1.7200961538461539"/>
    <x v="1"/>
    <x v="28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x v="229"/>
    <n v="56859"/>
    <n v="1.4616709511568124"/>
    <x v="1"/>
    <x v="290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x v="230"/>
    <n v="103554"/>
    <n v="0.76423616236162362"/>
    <x v="0"/>
    <x v="291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x v="231"/>
    <n v="42795"/>
    <n v="0.39261467889908258"/>
    <x v="0"/>
    <x v="292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x v="232"/>
    <n v="12938"/>
    <n v="0.11270034843205574"/>
    <x v="3"/>
    <x v="293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x v="233"/>
    <n v="101352"/>
    <n v="1.2211084337349398"/>
    <x v="1"/>
    <x v="294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x v="166"/>
    <n v="4477"/>
    <n v="1.8654166666666667"/>
    <x v="1"/>
    <x v="126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x v="234"/>
    <n v="4393"/>
    <n v="7.27317880794702E-2"/>
    <x v="0"/>
    <x v="295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x v="235"/>
    <n v="67546"/>
    <n v="0.65642371234207963"/>
    <x v="0"/>
    <x v="296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x v="236"/>
    <n v="143788"/>
    <n v="2.2896178343949045"/>
    <x v="1"/>
    <x v="297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x v="126"/>
    <n v="3755"/>
    <n v="4.6937499999999996"/>
    <x v="1"/>
    <x v="298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x v="143"/>
    <n v="9238"/>
    <n v="1.3011267605633803"/>
    <x v="1"/>
    <x v="1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x v="237"/>
    <n v="77012"/>
    <n v="1.6705422993492407"/>
    <x v="1"/>
    <x v="299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x v="32"/>
    <n v="14083"/>
    <n v="1.738641975308642"/>
    <x v="1"/>
    <x v="211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x v="12"/>
    <n v="12202"/>
    <n v="7.1776470588235295"/>
    <x v="1"/>
    <x v="300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x v="238"/>
    <n v="62127"/>
    <n v="0.63850976361767731"/>
    <x v="0"/>
    <x v="30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x v="0"/>
    <n v="2"/>
    <n v="0.02"/>
    <x v="0"/>
    <x v="49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x v="79"/>
    <n v="13772"/>
    <n v="15.302222222222222"/>
    <x v="1"/>
    <x v="302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x v="190"/>
    <n v="2946"/>
    <n v="0.40356164383561643"/>
    <x v="0"/>
    <x v="174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x v="239"/>
    <n v="168820"/>
    <n v="0.86220633299284988"/>
    <x v="0"/>
    <x v="303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x v="240"/>
    <n v="154321"/>
    <n v="3.1558486707566464"/>
    <x v="1"/>
    <x v="304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x v="241"/>
    <n v="26527"/>
    <n v="0.89618243243243245"/>
    <x v="0"/>
    <x v="30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x v="242"/>
    <n v="71583"/>
    <n v="1.8214503816793892"/>
    <x v="1"/>
    <x v="306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x v="74"/>
    <n v="12100"/>
    <n v="3.5588235294117645"/>
    <x v="1"/>
    <x v="307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x v="243"/>
    <n v="12129"/>
    <n v="1.3183695652173912"/>
    <x v="1"/>
    <x v="110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x v="244"/>
    <n v="62804"/>
    <n v="0.46315634218289087"/>
    <x v="0"/>
    <x v="308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x v="184"/>
    <n v="55536"/>
    <n v="0.36132726089785294"/>
    <x v="2"/>
    <x v="309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x v="75"/>
    <n v="8161"/>
    <n v="1.0462820512820512"/>
    <x v="1"/>
    <x v="17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x v="118"/>
    <n v="14046"/>
    <n v="6.6885714285714286"/>
    <x v="1"/>
    <x v="38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x v="245"/>
    <n v="117628"/>
    <n v="0.62072823218997364"/>
    <x v="2"/>
    <x v="310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x v="246"/>
    <n v="159405"/>
    <n v="0.84699787460148779"/>
    <x v="0"/>
    <x v="311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x v="247"/>
    <n v="12552"/>
    <n v="0.11059030837004405"/>
    <x v="0"/>
    <x v="312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x v="248"/>
    <n v="59007"/>
    <n v="0.43838781575037145"/>
    <x v="0"/>
    <x v="313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x v="12"/>
    <n v="943"/>
    <n v="0.55470588235294116"/>
    <x v="0"/>
    <x v="27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x v="249"/>
    <n v="93963"/>
    <n v="0.57399511301160655"/>
    <x v="0"/>
    <x v="314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x v="250"/>
    <n v="140469"/>
    <n v="1.2343497363796134"/>
    <x v="1"/>
    <x v="315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x v="92"/>
    <n v="6423"/>
    <n v="1.2846"/>
    <x v="1"/>
    <x v="115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x v="151"/>
    <n v="6015"/>
    <n v="0.63989361702127656"/>
    <x v="0"/>
    <x v="316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x v="251"/>
    <n v="11075"/>
    <n v="1.2729885057471264"/>
    <x v="1"/>
    <x v="317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x v="252"/>
    <n v="15723"/>
    <n v="0.10638024357239513"/>
    <x v="0"/>
    <x v="318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x v="135"/>
    <n v="2064"/>
    <n v="0.40470588235294119"/>
    <x v="0"/>
    <x v="100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x v="50"/>
    <n v="7767"/>
    <n v="2.8766666666666665"/>
    <x v="1"/>
    <x v="45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x v="37"/>
    <n v="10313"/>
    <n v="5.7294444444444448"/>
    <x v="1"/>
    <x v="3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x v="253"/>
    <n v="197018"/>
    <n v="1.1290429799426933"/>
    <x v="1"/>
    <x v="320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x v="254"/>
    <n v="47037"/>
    <n v="0.46387573964497042"/>
    <x v="0"/>
    <x v="321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x v="255"/>
    <n v="173191"/>
    <n v="0.90675916230366493"/>
    <x v="3"/>
    <x v="322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x v="32"/>
    <n v="5487"/>
    <n v="0.67740740740740746"/>
    <x v="0"/>
    <x v="286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x v="135"/>
    <n v="9817"/>
    <n v="1.9249019607843136"/>
    <x v="1"/>
    <x v="115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x v="106"/>
    <n v="6369"/>
    <n v="0.82714285714285718"/>
    <x v="0"/>
    <x v="222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x v="256"/>
    <n v="65755"/>
    <n v="0.54163920922570019"/>
    <x v="0"/>
    <x v="323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x v="91"/>
    <n v="903"/>
    <n v="0.16722222222222222"/>
    <x v="3"/>
    <x v="234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x v="257"/>
    <n v="178120"/>
    <n v="1.168766404199475"/>
    <x v="1"/>
    <x v="324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x v="81"/>
    <n v="13678"/>
    <n v="10.521538461538462"/>
    <x v="1"/>
    <x v="61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x v="32"/>
    <n v="9969"/>
    <n v="1.2307407407407407"/>
    <x v="1"/>
    <x v="325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x v="111"/>
    <n v="14827"/>
    <n v="1.7863855421686747"/>
    <x v="1"/>
    <x v="326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x v="258"/>
    <n v="100900"/>
    <n v="3.5528169014084505"/>
    <x v="1"/>
    <x v="327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x v="259"/>
    <n v="165954"/>
    <n v="1.6190634146341463"/>
    <x v="1"/>
    <x v="328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x v="260"/>
    <n v="1744"/>
    <n v="0.24914285714285714"/>
    <x v="0"/>
    <x v="235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x v="91"/>
    <n v="10731"/>
    <n v="1.9872222222222222"/>
    <x v="1"/>
    <x v="182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x v="29"/>
    <n v="3232"/>
    <n v="0.34752688172043011"/>
    <x v="3"/>
    <x v="329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x v="8"/>
    <n v="10938"/>
    <n v="1.7641935483870967"/>
    <x v="1"/>
    <x v="102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x v="118"/>
    <n v="10739"/>
    <n v="5.1138095238095236"/>
    <x v="1"/>
    <x v="73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x v="85"/>
    <n v="5579"/>
    <n v="0.82044117647058823"/>
    <x v="0"/>
    <x v="129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x v="261"/>
    <n v="37754"/>
    <n v="0.24326030927835052"/>
    <x v="3"/>
    <x v="330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x v="262"/>
    <n v="45384"/>
    <n v="0.50482758620689661"/>
    <x v="0"/>
    <x v="331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x v="79"/>
    <n v="8703"/>
    <n v="9.67"/>
    <x v="1"/>
    <x v="99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x v="0"/>
    <n v="4"/>
    <n v="0.04"/>
    <x v="0"/>
    <x v="49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x v="263"/>
    <n v="182302"/>
    <n v="1.2284501347708894"/>
    <x v="1"/>
    <x v="332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x v="73"/>
    <n v="3045"/>
    <n v="0.63437500000000002"/>
    <x v="0"/>
    <x v="249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x v="264"/>
    <n v="102749"/>
    <n v="0.56331688596491225"/>
    <x v="0"/>
    <x v="333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x v="220"/>
    <n v="1763"/>
    <n v="0.44074999999999998"/>
    <x v="0"/>
    <x v="334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x v="265"/>
    <n v="137904"/>
    <n v="1.1837253218884121"/>
    <x v="1"/>
    <x v="335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x v="266"/>
    <n v="152438"/>
    <n v="1.041243169398907"/>
    <x v="1"/>
    <x v="336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x v="92"/>
    <n v="1332"/>
    <n v="0.26640000000000003"/>
    <x v="0"/>
    <x v="337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x v="267"/>
    <n v="118706"/>
    <n v="3.5120118343195266"/>
    <x v="1"/>
    <x v="338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x v="9"/>
    <n v="5674"/>
    <n v="0.90063492063492068"/>
    <x v="0"/>
    <x v="339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x v="166"/>
    <n v="4119"/>
    <n v="1.7162500000000001"/>
    <x v="1"/>
    <x v="126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x v="268"/>
    <n v="139354"/>
    <n v="1.4104655870445344"/>
    <x v="1"/>
    <x v="34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x v="269"/>
    <n v="57734"/>
    <n v="0.30579449152542371"/>
    <x v="0"/>
    <x v="341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x v="270"/>
    <n v="145265"/>
    <n v="1.0816455696202532"/>
    <x v="1"/>
    <x v="342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x v="271"/>
    <n v="95020"/>
    <n v="1.3345505617977529"/>
    <x v="1"/>
    <x v="343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x v="53"/>
    <n v="8829"/>
    <n v="1.8785106382978722"/>
    <x v="1"/>
    <x v="175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x v="272"/>
    <n v="3984"/>
    <n v="3.32"/>
    <x v="1"/>
    <x v="344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x v="1"/>
    <n v="8053"/>
    <n v="5.7521428571428572"/>
    <x v="1"/>
    <x v="27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x v="220"/>
    <n v="1620"/>
    <n v="0.40500000000000003"/>
    <x v="0"/>
    <x v="3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x v="36"/>
    <n v="10328"/>
    <n v="1.8442857142857143"/>
    <x v="1"/>
    <x v="122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x v="136"/>
    <n v="10289"/>
    <n v="2.8580555555555556"/>
    <x v="1"/>
    <x v="345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x v="33"/>
    <n v="9889"/>
    <n v="3.19"/>
    <x v="1"/>
    <x v="346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x v="273"/>
    <n v="60342"/>
    <n v="0.39234070221066319"/>
    <x v="0"/>
    <x v="347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x v="92"/>
    <n v="8907"/>
    <n v="1.7814000000000001"/>
    <x v="1"/>
    <x v="88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x v="220"/>
    <n v="14606"/>
    <n v="3.6515"/>
    <x v="1"/>
    <x v="23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x v="71"/>
    <n v="8432"/>
    <n v="1.1394594594594594"/>
    <x v="1"/>
    <x v="57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x v="274"/>
    <n v="57122"/>
    <n v="0.29828720626631855"/>
    <x v="0"/>
    <x v="348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x v="275"/>
    <n v="4613"/>
    <n v="0.54270588235294115"/>
    <x v="0"/>
    <x v="86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x v="276"/>
    <n v="162603"/>
    <n v="2.3634156976744185"/>
    <x v="1"/>
    <x v="349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x v="166"/>
    <n v="12310"/>
    <n v="5.1291666666666664"/>
    <x v="1"/>
    <x v="350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x v="133"/>
    <n v="8656"/>
    <n v="1.0065116279069768"/>
    <x v="1"/>
    <x v="215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x v="277"/>
    <n v="159931"/>
    <n v="0.81348423194303154"/>
    <x v="0"/>
    <x v="351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x v="3"/>
    <n v="689"/>
    <n v="0.16404761904761905"/>
    <x v="0"/>
    <x v="352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x v="278"/>
    <n v="48236"/>
    <n v="0.52774617067833696"/>
    <x v="0"/>
    <x v="353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x v="241"/>
    <n v="77021"/>
    <n v="2.6020608108108108"/>
    <x v="1"/>
    <x v="354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x v="279"/>
    <n v="27844"/>
    <n v="0.30732891832229581"/>
    <x v="0"/>
    <x v="355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x v="5"/>
    <n v="702"/>
    <n v="0.13500000000000001"/>
    <x v="0"/>
    <x v="356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x v="280"/>
    <n v="197024"/>
    <n v="1.7862556663644606"/>
    <x v="1"/>
    <x v="357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x v="98"/>
    <n v="11663"/>
    <n v="2.2005660377358489"/>
    <x v="1"/>
    <x v="127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x v="243"/>
    <n v="9339"/>
    <n v="1.015108695652174"/>
    <x v="1"/>
    <x v="72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x v="166"/>
    <n v="4596"/>
    <n v="1.915"/>
    <x v="1"/>
    <x v="358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x v="281"/>
    <n v="173437"/>
    <n v="3.0534683098591549"/>
    <x v="1"/>
    <x v="120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x v="255"/>
    <n v="45831"/>
    <n v="0.23995287958115183"/>
    <x v="3"/>
    <x v="359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x v="79"/>
    <n v="6514"/>
    <n v="7.2377777777777776"/>
    <x v="1"/>
    <x v="251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x v="186"/>
    <n v="13684"/>
    <n v="5.4736000000000002"/>
    <x v="1"/>
    <x v="360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x v="170"/>
    <n v="13264"/>
    <n v="4.1449999999999996"/>
    <x v="1"/>
    <x v="13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x v="282"/>
    <n v="1667"/>
    <n v="9.0696409140369975E-3"/>
    <x v="0"/>
    <x v="71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x v="122"/>
    <n v="3349"/>
    <n v="0.34173469387755101"/>
    <x v="0"/>
    <x v="53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x v="283"/>
    <n v="46317"/>
    <n v="0.239488107549121"/>
    <x v="0"/>
    <x v="361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x v="284"/>
    <n v="78743"/>
    <n v="0.48072649572649573"/>
    <x v="0"/>
    <x v="36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x v="0"/>
    <n v="0"/>
    <n v="0"/>
    <x v="0"/>
    <x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x v="285"/>
    <n v="107743"/>
    <n v="0.70145182291666663"/>
    <x v="0"/>
    <x v="363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x v="81"/>
    <n v="6889"/>
    <n v="5.2992307692307694"/>
    <x v="1"/>
    <x v="129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x v="286"/>
    <n v="45983"/>
    <n v="1.8032549019607844"/>
    <x v="1"/>
    <x v="364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x v="168"/>
    <n v="6924"/>
    <n v="0.92320000000000002"/>
    <x v="0"/>
    <x v="197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x v="262"/>
    <n v="12497"/>
    <n v="0.13901001112347053"/>
    <x v="0"/>
    <x v="365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x v="287"/>
    <n v="166874"/>
    <n v="9.2707777777777771"/>
    <x v="1"/>
    <x v="366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x v="118"/>
    <n v="837"/>
    <n v="0.39857142857142858"/>
    <x v="0"/>
    <x v="161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x v="288"/>
    <n v="193820"/>
    <n v="1.1222929936305732"/>
    <x v="1"/>
    <x v="36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x v="172"/>
    <n v="119510"/>
    <n v="0.70925816023738875"/>
    <x v="0"/>
    <x v="36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x v="75"/>
    <n v="9289"/>
    <n v="1.1908974358974358"/>
    <x v="1"/>
    <x v="54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x v="252"/>
    <n v="35498"/>
    <n v="0.24017591339648173"/>
    <x v="0"/>
    <x v="369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x v="14"/>
    <n v="12678"/>
    <n v="1.3931868131868133"/>
    <x v="1"/>
    <x v="370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x v="111"/>
    <n v="3260"/>
    <n v="0.39277108433734942"/>
    <x v="3"/>
    <x v="164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x v="289"/>
    <n v="31123"/>
    <n v="0.22439077144917088"/>
    <x v="3"/>
    <x v="371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x v="133"/>
    <n v="4797"/>
    <n v="0.55779069767441858"/>
    <x v="0"/>
    <x v="221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x v="290"/>
    <n v="53324"/>
    <n v="0.42523125996810207"/>
    <x v="0"/>
    <x v="372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x v="291"/>
    <n v="6608"/>
    <n v="1.1200000000000001"/>
    <x v="1"/>
    <x v="373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x v="35"/>
    <n v="622"/>
    <n v="7.0681818181818179E-2"/>
    <x v="0"/>
    <x v="234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x v="96"/>
    <n v="180802"/>
    <n v="1.0174563871693867"/>
    <x v="1"/>
    <x v="374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x v="126"/>
    <n v="3406"/>
    <n v="4.2575000000000003"/>
    <x v="1"/>
    <x v="235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x v="4"/>
    <n v="11061"/>
    <n v="1.4553947368421052"/>
    <x v="1"/>
    <x v="375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x v="292"/>
    <n v="16389"/>
    <n v="0.32453465346534655"/>
    <x v="0"/>
    <x v="27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x v="79"/>
    <n v="6303"/>
    <n v="7.003333333333333"/>
    <x v="1"/>
    <x v="121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x v="127"/>
    <n v="81136"/>
    <n v="0.83904860392967939"/>
    <x v="0"/>
    <x v="376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x v="118"/>
    <n v="1768"/>
    <n v="0.84190476190476193"/>
    <x v="0"/>
    <x v="377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x v="111"/>
    <n v="12944"/>
    <n v="1.5595180722891566"/>
    <x v="1"/>
    <x v="98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x v="223"/>
    <n v="188480"/>
    <n v="0.99619450317124736"/>
    <x v="0"/>
    <x v="378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x v="25"/>
    <n v="7227"/>
    <n v="0.80300000000000005"/>
    <x v="0"/>
    <x v="175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x v="135"/>
    <n v="574"/>
    <n v="0.11254901960784314"/>
    <x v="0"/>
    <x v="352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x v="293"/>
    <n v="96328"/>
    <n v="0.91740952380952379"/>
    <x v="0"/>
    <x v="200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x v="294"/>
    <n v="178338"/>
    <n v="0.95521156936261387"/>
    <x v="2"/>
    <x v="379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x v="39"/>
    <n v="8046"/>
    <n v="5.0287499999999996"/>
    <x v="1"/>
    <x v="105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x v="295"/>
    <n v="184086"/>
    <n v="1.5924394463667819"/>
    <x v="1"/>
    <x v="380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x v="296"/>
    <n v="13385"/>
    <n v="0.15022446689113356"/>
    <x v="0"/>
    <x v="166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x v="97"/>
    <n v="12533"/>
    <n v="4.820384615384615"/>
    <x v="1"/>
    <x v="381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x v="122"/>
    <n v="14697"/>
    <n v="1.4996938775510205"/>
    <x v="1"/>
    <x v="382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x v="197"/>
    <n v="98935"/>
    <n v="1.1722156398104266"/>
    <x v="1"/>
    <x v="383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x v="297"/>
    <n v="57034"/>
    <n v="0.37695968274950431"/>
    <x v="0"/>
    <x v="384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x v="122"/>
    <n v="7120"/>
    <n v="0.72653061224489801"/>
    <x v="0"/>
    <x v="385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x v="98"/>
    <n v="14097"/>
    <n v="2.6598113207547169"/>
    <x v="1"/>
    <x v="326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x v="298"/>
    <n v="43086"/>
    <n v="0.24205617977528091"/>
    <x v="0"/>
    <x v="386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x v="299"/>
    <n v="1930"/>
    <n v="2.5064935064935064E-2"/>
    <x v="0"/>
    <x v="240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x v="300"/>
    <n v="13864"/>
    <n v="0.1632979976442874"/>
    <x v="0"/>
    <x v="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x v="54"/>
    <n v="7742"/>
    <n v="2.7650000000000001"/>
    <x v="1"/>
    <x v="286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x v="301"/>
    <n v="164109"/>
    <n v="0.88803571428571426"/>
    <x v="0"/>
    <x v="387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x v="3"/>
    <n v="6870"/>
    <n v="1.6357142857142857"/>
    <x v="1"/>
    <x v="39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x v="81"/>
    <n v="12597"/>
    <n v="9.69"/>
    <x v="1"/>
    <x v="388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x v="302"/>
    <n v="179074"/>
    <n v="2.7091376701966716"/>
    <x v="1"/>
    <x v="389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x v="303"/>
    <n v="83843"/>
    <n v="2.8421355932203389"/>
    <x v="1"/>
    <x v="390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x v="0"/>
    <n v="4"/>
    <n v="0.04"/>
    <x v="3"/>
    <x v="49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x v="304"/>
    <n v="105598"/>
    <n v="0.58632981676846196"/>
    <x v="0"/>
    <x v="391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x v="25"/>
    <n v="8866"/>
    <n v="0.98511111111111116"/>
    <x v="0"/>
    <x v="45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x v="305"/>
    <n v="75022"/>
    <n v="0.43975381008206332"/>
    <x v="0"/>
    <x v="392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x v="40"/>
    <n v="14408"/>
    <n v="1.5166315789473683"/>
    <x v="1"/>
    <x v="353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x v="9"/>
    <n v="14089"/>
    <n v="2.2363492063492063"/>
    <x v="1"/>
    <x v="18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x v="5"/>
    <n v="12467"/>
    <n v="2.3975"/>
    <x v="1"/>
    <x v="393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x v="46"/>
    <n v="11960"/>
    <n v="1.9933333333333334"/>
    <x v="1"/>
    <x v="394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x v="306"/>
    <n v="7966"/>
    <n v="1.373448275862069"/>
    <x v="1"/>
    <x v="105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x v="307"/>
    <n v="106321"/>
    <n v="1.009696106362773"/>
    <x v="1"/>
    <x v="395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x v="77"/>
    <n v="158832"/>
    <n v="7.9416000000000002"/>
    <x v="1"/>
    <x v="396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x v="162"/>
    <n v="11091"/>
    <n v="3.6970000000000001"/>
    <x v="1"/>
    <x v="40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x v="34"/>
    <n v="1269"/>
    <n v="0.12818181818181817"/>
    <x v="0"/>
    <x v="150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x v="41"/>
    <n v="5107"/>
    <n v="1.3802702702702703"/>
    <x v="1"/>
    <x v="72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x v="308"/>
    <n v="141393"/>
    <n v="0.83813278008298753"/>
    <x v="0"/>
    <x v="397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x v="309"/>
    <n v="194166"/>
    <n v="2.0460063224446787"/>
    <x v="1"/>
    <x v="398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x v="29"/>
    <n v="4124"/>
    <n v="0.44344086021505374"/>
    <x v="0"/>
    <x v="95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x v="85"/>
    <n v="14865"/>
    <n v="2.1860294117647059"/>
    <x v="1"/>
    <x v="146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x v="310"/>
    <n v="134688"/>
    <n v="1.8603314917127072"/>
    <x v="1"/>
    <x v="399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x v="311"/>
    <n v="47705"/>
    <n v="2.3733830845771142"/>
    <x v="1"/>
    <x v="400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x v="312"/>
    <n v="95364"/>
    <n v="3.0565384615384614"/>
    <x v="1"/>
    <x v="401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x v="26"/>
    <n v="3295"/>
    <n v="0.94142857142857139"/>
    <x v="0"/>
    <x v="164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x v="25"/>
    <n v="4896"/>
    <n v="0.54400000000000004"/>
    <x v="3"/>
    <x v="115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x v="313"/>
    <n v="7496"/>
    <n v="1.1188059701492536"/>
    <x v="1"/>
    <x v="402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x v="50"/>
    <n v="9967"/>
    <n v="3.6914814814814814"/>
    <x v="1"/>
    <x v="358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x v="314"/>
    <n v="52421"/>
    <n v="0.62930372148859548"/>
    <x v="0"/>
    <x v="21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x v="62"/>
    <n v="6298"/>
    <n v="0.6492783505154639"/>
    <x v="0"/>
    <x v="251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x v="139"/>
    <n v="1546"/>
    <n v="0.18853658536585366"/>
    <x v="3"/>
    <x v="95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x v="315"/>
    <n v="16168"/>
    <n v="0.1675440414507772"/>
    <x v="0"/>
    <x v="242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x v="8"/>
    <n v="6269"/>
    <n v="1.0111290322580646"/>
    <x v="1"/>
    <x v="215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x v="316"/>
    <n v="149578"/>
    <n v="3.4150228310502282"/>
    <x v="1"/>
    <x v="403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x v="46"/>
    <n v="3841"/>
    <n v="0.64016666666666666"/>
    <x v="0"/>
    <x v="83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x v="251"/>
    <n v="4531"/>
    <n v="0.5208045977011494"/>
    <x v="0"/>
    <x v="344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x v="317"/>
    <n v="60934"/>
    <n v="3.2240211640211642"/>
    <x v="1"/>
    <x v="404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x v="318"/>
    <n v="103255"/>
    <n v="1.1950810185185186"/>
    <x v="1"/>
    <x v="405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x v="200"/>
    <n v="13065"/>
    <n v="1.4679775280898877"/>
    <x v="1"/>
    <x v="158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x v="31"/>
    <n v="6654"/>
    <n v="9.5057142857142853"/>
    <x v="1"/>
    <x v="406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x v="151"/>
    <n v="6852"/>
    <n v="0.72893617021276591"/>
    <x v="0"/>
    <x v="388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x v="215"/>
    <n v="124517"/>
    <n v="0.7900824873096447"/>
    <x v="0"/>
    <x v="407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x v="58"/>
    <n v="5113"/>
    <n v="0.64721518987341775"/>
    <x v="0"/>
    <x v="408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x v="143"/>
    <n v="5824"/>
    <n v="0.82028169014084507"/>
    <x v="0"/>
    <x v="99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x v="60"/>
    <n v="6226"/>
    <n v="10.376666666666667"/>
    <x v="1"/>
    <x v="408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x v="154"/>
    <n v="20243"/>
    <n v="0.12910076530612244"/>
    <x v="0"/>
    <x v="259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x v="319"/>
    <n v="188288"/>
    <n v="1.5484210526315789"/>
    <x v="1"/>
    <x v="409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x v="320"/>
    <n v="11167"/>
    <n v="7.0991735537190084E-2"/>
    <x v="0"/>
    <x v="144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x v="321"/>
    <n v="146595"/>
    <n v="2.0852773826458035"/>
    <x v="1"/>
    <x v="410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x v="58"/>
    <n v="7875"/>
    <n v="0.99683544303797467"/>
    <x v="0"/>
    <x v="236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x v="322"/>
    <n v="148779"/>
    <n v="2.0159756097560977"/>
    <x v="1"/>
    <x v="411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x v="323"/>
    <n v="175868"/>
    <n v="1.6209032258064515"/>
    <x v="1"/>
    <x v="412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x v="324"/>
    <n v="5112"/>
    <n v="3.6436208125445471E-2"/>
    <x v="0"/>
    <x v="17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x v="0"/>
    <n v="5"/>
    <n v="0.05"/>
    <x v="0"/>
    <x v="49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x v="9"/>
    <n v="13018"/>
    <n v="2.0663492063492064"/>
    <x v="1"/>
    <x v="346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x v="325"/>
    <n v="91176"/>
    <n v="1.2823628691983122"/>
    <x v="1"/>
    <x v="413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x v="98"/>
    <n v="6342"/>
    <n v="1.1966037735849056"/>
    <x v="1"/>
    <x v="408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x v="326"/>
    <n v="151438"/>
    <n v="1.7073055242390078"/>
    <x v="1"/>
    <x v="414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x v="88"/>
    <n v="6178"/>
    <n v="1.8721212121212121"/>
    <x v="1"/>
    <x v="3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x v="74"/>
    <n v="6405"/>
    <n v="1.8838235294117647"/>
    <x v="1"/>
    <x v="415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x v="327"/>
    <n v="180667"/>
    <n v="1.3129869186046512"/>
    <x v="1"/>
    <x v="416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x v="61"/>
    <n v="11075"/>
    <n v="2.8397435897435899"/>
    <x v="1"/>
    <x v="417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x v="83"/>
    <n v="12042"/>
    <n v="1.2041999999999999"/>
    <x v="1"/>
    <x v="124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x v="328"/>
    <n v="179356"/>
    <n v="4.1905607476635511"/>
    <x v="1"/>
    <x v="418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x v="139"/>
    <n v="1136"/>
    <n v="0.13853658536585367"/>
    <x v="3"/>
    <x v="27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x v="8"/>
    <n v="8645"/>
    <n v="1.3943548387096774"/>
    <x v="1"/>
    <x v="325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x v="65"/>
    <n v="1914"/>
    <n v="1.74"/>
    <x v="1"/>
    <x v="150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x v="329"/>
    <n v="41205"/>
    <n v="1.5549056603773586"/>
    <x v="1"/>
    <x v="419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x v="275"/>
    <n v="14488"/>
    <n v="1.7044705882352942"/>
    <x v="1"/>
    <x v="73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x v="330"/>
    <n v="12129"/>
    <n v="1.8951562500000001"/>
    <x v="1"/>
    <x v="202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x v="1"/>
    <n v="3496"/>
    <n v="2.4971428571428573"/>
    <x v="1"/>
    <x v="12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x v="331"/>
    <n v="97037"/>
    <n v="0.48860523665659616"/>
    <x v="0"/>
    <x v="420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x v="332"/>
    <n v="55757"/>
    <n v="0.28461970393057684"/>
    <x v="0"/>
    <x v="355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x v="333"/>
    <n v="11525"/>
    <n v="2.6802325581395348"/>
    <x v="1"/>
    <x v="5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x v="334"/>
    <n v="158669"/>
    <n v="6.1980078125000002"/>
    <x v="1"/>
    <x v="421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x v="335"/>
    <n v="5916"/>
    <n v="3.1301587301587303E-2"/>
    <x v="0"/>
    <x v="251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x v="336"/>
    <n v="150806"/>
    <n v="1.5992152704135738"/>
    <x v="1"/>
    <x v="422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x v="135"/>
    <n v="14249"/>
    <n v="2.793921568627451"/>
    <x v="1"/>
    <x v="423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x v="168"/>
    <n v="5803"/>
    <n v="0.77373333333333338"/>
    <x v="0"/>
    <x v="197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x v="330"/>
    <n v="13205"/>
    <n v="2.0632812500000002"/>
    <x v="1"/>
    <x v="288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x v="39"/>
    <n v="11108"/>
    <n v="6.9424999999999999"/>
    <x v="1"/>
    <x v="110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x v="89"/>
    <n v="2884"/>
    <n v="1.5178947368421052"/>
    <x v="1"/>
    <x v="87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x v="337"/>
    <n v="55476"/>
    <n v="0.64582072176949945"/>
    <x v="0"/>
    <x v="424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x v="40"/>
    <n v="5973"/>
    <n v="0.62873684210526315"/>
    <x v="3"/>
    <x v="215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x v="338"/>
    <n v="183756"/>
    <n v="3.1039864864864866"/>
    <x v="1"/>
    <x v="425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x v="339"/>
    <n v="30902"/>
    <n v="0.42859916782246882"/>
    <x v="2"/>
    <x v="426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x v="313"/>
    <n v="5569"/>
    <n v="0.83119402985074631"/>
    <x v="0"/>
    <x v="339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x v="195"/>
    <n v="92824"/>
    <n v="0.78531302876480547"/>
    <x v="3"/>
    <x v="427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x v="340"/>
    <n v="158590"/>
    <n v="1.1409352517985611"/>
    <x v="1"/>
    <x v="428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x v="341"/>
    <n v="127591"/>
    <n v="0.64537683358624176"/>
    <x v="0"/>
    <x v="429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x v="275"/>
    <n v="6750"/>
    <n v="0.79411764705882348"/>
    <x v="0"/>
    <x v="167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x v="342"/>
    <n v="9318"/>
    <n v="0.11419117647058824"/>
    <x v="0"/>
    <x v="115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x v="133"/>
    <n v="4832"/>
    <n v="0.56186046511627907"/>
    <x v="2"/>
    <x v="430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x v="343"/>
    <n v="19769"/>
    <n v="0.16501669449081802"/>
    <x v="0"/>
    <x v="431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x v="151"/>
    <n v="11277"/>
    <n v="1.1996808510638297"/>
    <x v="1"/>
    <x v="346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x v="243"/>
    <n v="13382"/>
    <n v="1.4545652173913044"/>
    <x v="1"/>
    <x v="30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x v="344"/>
    <n v="32986"/>
    <n v="2.2138255033557046"/>
    <x v="1"/>
    <x v="432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x v="345"/>
    <n v="81984"/>
    <n v="0.48396694214876035"/>
    <x v="0"/>
    <x v="433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x v="346"/>
    <n v="178483"/>
    <n v="0.92911504424778757"/>
    <x v="0"/>
    <x v="434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x v="201"/>
    <n v="87448"/>
    <n v="0.88599797365754818"/>
    <x v="0"/>
    <x v="43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x v="6"/>
    <n v="1863"/>
    <n v="0.41399999999999998"/>
    <x v="0"/>
    <x v="6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x v="347"/>
    <n v="62174"/>
    <n v="0.63056795131845844"/>
    <x v="3"/>
    <x v="419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x v="155"/>
    <n v="59003"/>
    <n v="0.48482333607230893"/>
    <x v="0"/>
    <x v="436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x v="0"/>
    <n v="2"/>
    <n v="0.02"/>
    <x v="0"/>
    <x v="49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x v="348"/>
    <n v="174039"/>
    <n v="0.88479410269445857"/>
    <x v="0"/>
    <x v="437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x v="83"/>
    <n v="12684"/>
    <n v="1.2684"/>
    <x v="1"/>
    <x v="438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x v="60"/>
    <n v="14033"/>
    <n v="23.388333333333332"/>
    <x v="1"/>
    <x v="439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x v="349"/>
    <n v="177936"/>
    <n v="5.0838857142857146"/>
    <x v="1"/>
    <x v="440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x v="350"/>
    <n v="13212"/>
    <n v="1.9147826086956521"/>
    <x v="1"/>
    <x v="441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x v="351"/>
    <n v="49879"/>
    <n v="0.42127533783783783"/>
    <x v="0"/>
    <x v="442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x v="83"/>
    <n v="824"/>
    <n v="8.2400000000000001E-2"/>
    <x v="0"/>
    <x v="443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x v="352"/>
    <n v="31594"/>
    <n v="0.60064638783269964"/>
    <x v="3"/>
    <x v="444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x v="353"/>
    <n v="57010"/>
    <n v="0.47232808616404309"/>
    <x v="0"/>
    <x v="424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x v="14"/>
    <n v="7438"/>
    <n v="0.81736263736263737"/>
    <x v="0"/>
    <x v="385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x v="354"/>
    <n v="57872"/>
    <n v="0.54187265917603"/>
    <x v="0"/>
    <x v="445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x v="14"/>
    <n v="8906"/>
    <n v="0.97868131868131869"/>
    <x v="0"/>
    <x v="54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x v="83"/>
    <n v="7724"/>
    <n v="0.77239999999999998"/>
    <x v="0"/>
    <x v="215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x v="355"/>
    <n v="26571"/>
    <n v="0.33464735516372796"/>
    <x v="0"/>
    <x v="446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x v="135"/>
    <n v="12219"/>
    <n v="2.3958823529411766"/>
    <x v="1"/>
    <x v="447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x v="33"/>
    <n v="1985"/>
    <n v="0.64032258064516134"/>
    <x v="3"/>
    <x v="270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x v="350"/>
    <n v="12155"/>
    <n v="1.7615942028985507"/>
    <x v="1"/>
    <x v="448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x v="356"/>
    <n v="5593"/>
    <n v="0.20338181818181819"/>
    <x v="0"/>
    <x v="70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x v="357"/>
    <n v="175020"/>
    <n v="3.5864754098360656"/>
    <x v="1"/>
    <x v="449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x v="358"/>
    <n v="75955"/>
    <n v="4.6885802469135802"/>
    <x v="1"/>
    <x v="450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x v="359"/>
    <n v="119127"/>
    <n v="1.220563524590164"/>
    <x v="1"/>
    <x v="451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x v="360"/>
    <n v="110689"/>
    <n v="0.55931783729156137"/>
    <x v="0"/>
    <x v="452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x v="36"/>
    <n v="2445"/>
    <n v="0.43660714285714286"/>
    <x v="0"/>
    <x v="125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x v="361"/>
    <n v="57250"/>
    <n v="0.33538371411833628"/>
    <x v="3"/>
    <x v="453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x v="62"/>
    <n v="11929"/>
    <n v="1.2297938144329896"/>
    <x v="1"/>
    <x v="269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x v="362"/>
    <n v="118214"/>
    <n v="1.8974959871589085"/>
    <x v="1"/>
    <x v="454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x v="98"/>
    <n v="4432"/>
    <n v="0.83622641509433959"/>
    <x v="0"/>
    <x v="4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x v="105"/>
    <n v="17879"/>
    <n v="0.17968844221105529"/>
    <x v="3"/>
    <x v="45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x v="1"/>
    <n v="14511"/>
    <n v="10.365"/>
    <x v="1"/>
    <x v="456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x v="363"/>
    <n v="141822"/>
    <n v="0.97405219780219776"/>
    <x v="0"/>
    <x v="457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x v="364"/>
    <n v="159037"/>
    <n v="0.86386203150461705"/>
    <x v="0"/>
    <x v="458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x v="91"/>
    <n v="8109"/>
    <n v="1.5016666666666667"/>
    <x v="1"/>
    <x v="459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x v="173"/>
    <n v="8244"/>
    <n v="3.5843478260869563"/>
    <x v="1"/>
    <x v="98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x v="1"/>
    <n v="7600"/>
    <n v="5.4285714285714288"/>
    <x v="1"/>
    <x v="46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x v="365"/>
    <n v="94501"/>
    <n v="0.67500714285714281"/>
    <x v="0"/>
    <x v="461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x v="168"/>
    <n v="14381"/>
    <n v="1.9174666666666667"/>
    <x v="1"/>
    <x v="38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x v="42"/>
    <n v="13980"/>
    <n v="9.32"/>
    <x v="1"/>
    <x v="462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x v="49"/>
    <n v="12449"/>
    <n v="4.2927586206896553"/>
    <x v="1"/>
    <x v="463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x v="190"/>
    <n v="7348"/>
    <n v="1.0065753424657535"/>
    <x v="1"/>
    <x v="464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x v="136"/>
    <n v="8158"/>
    <n v="2.266111111111111"/>
    <x v="1"/>
    <x v="257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x v="92"/>
    <n v="7119"/>
    <n v="1.4238"/>
    <x v="1"/>
    <x v="465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x v="46"/>
    <n v="5438"/>
    <n v="0.90633333333333332"/>
    <x v="0"/>
    <x v="385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x v="366"/>
    <n v="115396"/>
    <n v="0.63966740576496672"/>
    <x v="0"/>
    <x v="466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x v="14"/>
    <n v="7656"/>
    <n v="0.84131868131868137"/>
    <x v="0"/>
    <x v="467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x v="243"/>
    <n v="12322"/>
    <n v="1.3393478260869565"/>
    <x v="1"/>
    <x v="468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x v="367"/>
    <n v="96888"/>
    <n v="0.59042047531992692"/>
    <x v="0"/>
    <x v="46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x v="368"/>
    <n v="196960"/>
    <n v="1.5280062063615205"/>
    <x v="1"/>
    <x v="470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x v="369"/>
    <n v="188057"/>
    <n v="4.466912114014252"/>
    <x v="1"/>
    <x v="471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x v="71"/>
    <n v="6245"/>
    <n v="0.8439189189189189"/>
    <x v="0"/>
    <x v="75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x v="0"/>
    <n v="3"/>
    <n v="0.03"/>
    <x v="0"/>
    <x v="49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x v="370"/>
    <n v="91014"/>
    <n v="1.7502692307692307"/>
    <x v="1"/>
    <x v="472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x v="251"/>
    <n v="4710"/>
    <n v="0.54137931034482756"/>
    <x v="0"/>
    <x v="100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x v="371"/>
    <n v="197728"/>
    <n v="3.1187381703470032"/>
    <x v="1"/>
    <x v="473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x v="251"/>
    <n v="10682"/>
    <n v="1.2278160919540231"/>
    <x v="1"/>
    <x v="220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x v="372"/>
    <n v="168048"/>
    <n v="0.99026517383618151"/>
    <x v="0"/>
    <x v="474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x v="2"/>
    <n v="138586"/>
    <n v="1.278468634686347"/>
    <x v="1"/>
    <x v="47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x v="190"/>
    <n v="11579"/>
    <n v="1.5861643835616439"/>
    <x v="1"/>
    <x v="170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x v="12"/>
    <n v="12020"/>
    <n v="7.0705882352941174"/>
    <x v="1"/>
    <x v="231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x v="122"/>
    <n v="13954"/>
    <n v="1.4238775510204082"/>
    <x v="1"/>
    <x v="129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x v="333"/>
    <n v="6358"/>
    <n v="1.4786046511627906"/>
    <x v="1"/>
    <x v="476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x v="8"/>
    <n v="1260"/>
    <n v="0.20322580645161289"/>
    <x v="0"/>
    <x v="443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x v="126"/>
    <n v="14725"/>
    <n v="18.40625"/>
    <x v="1"/>
    <x v="381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x v="350"/>
    <n v="11174"/>
    <n v="1.6194202898550725"/>
    <x v="1"/>
    <x v="459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x v="373"/>
    <n v="182036"/>
    <n v="4.7282077922077921"/>
    <x v="1"/>
    <x v="477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x v="374"/>
    <n v="28870"/>
    <n v="0.24466101694915254"/>
    <x v="0"/>
    <x v="478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x v="22"/>
    <n v="10353"/>
    <n v="5.1764999999999999"/>
    <x v="1"/>
    <x v="144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x v="36"/>
    <n v="13868"/>
    <n v="2.4764285714285714"/>
    <x v="1"/>
    <x v="479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x v="111"/>
    <n v="8317"/>
    <n v="1.0020481927710843"/>
    <x v="1"/>
    <x v="480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x v="350"/>
    <n v="10557"/>
    <n v="1.53"/>
    <x v="1"/>
    <x v="300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x v="251"/>
    <n v="3227"/>
    <n v="0.37091954022988505"/>
    <x v="3"/>
    <x v="63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x v="375"/>
    <n v="5429"/>
    <n v="4.3923948220064728E-2"/>
    <x v="3"/>
    <x v="101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x v="376"/>
    <n v="75906"/>
    <n v="1.5650721649484536"/>
    <x v="1"/>
    <x v="481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x v="70"/>
    <n v="13250"/>
    <n v="2.704081632653061"/>
    <x v="1"/>
    <x v="358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x v="141"/>
    <n v="11261"/>
    <n v="1.3405952380952382"/>
    <x v="1"/>
    <x v="246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x v="377"/>
    <n v="97369"/>
    <n v="0.50398033126293995"/>
    <x v="0"/>
    <x v="482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x v="378"/>
    <n v="48227"/>
    <n v="0.88815837937384901"/>
    <x v="3"/>
    <x v="168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x v="200"/>
    <n v="14685"/>
    <n v="1.65"/>
    <x v="1"/>
    <x v="483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x v="3"/>
    <n v="735"/>
    <n v="0.17499999999999999"/>
    <x v="0"/>
    <x v="234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x v="36"/>
    <n v="10397"/>
    <n v="1.8566071428571429"/>
    <x v="1"/>
    <x v="393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x v="379"/>
    <n v="118847"/>
    <n v="4.1266319444444441"/>
    <x v="1"/>
    <x v="130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x v="48"/>
    <n v="7220"/>
    <n v="0.90249999999999997"/>
    <x v="3"/>
    <x v="3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x v="380"/>
    <n v="107622"/>
    <n v="0.91984615384615387"/>
    <x v="0"/>
    <x v="484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x v="144"/>
    <n v="83267"/>
    <n v="5.2700632911392402"/>
    <x v="1"/>
    <x v="485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x v="3"/>
    <n v="13404"/>
    <n v="3.1914285714285713"/>
    <x v="1"/>
    <x v="48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x v="211"/>
    <n v="131404"/>
    <n v="3.5418867924528303"/>
    <x v="1"/>
    <x v="487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x v="106"/>
    <n v="2533"/>
    <n v="0.32896103896103895"/>
    <x v="3"/>
    <x v="226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x v="41"/>
    <n v="5028"/>
    <n v="1.358918918918919"/>
    <x v="1"/>
    <x v="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x v="381"/>
    <n v="1557"/>
    <n v="2.0843373493975904E-2"/>
    <x v="0"/>
    <x v="27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x v="83"/>
    <n v="6100"/>
    <n v="0.61"/>
    <x v="0"/>
    <x v="27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x v="98"/>
    <n v="1592"/>
    <n v="0.30037735849056602"/>
    <x v="0"/>
    <x v="3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x v="272"/>
    <n v="14150"/>
    <n v="11.791666666666666"/>
    <x v="1"/>
    <x v="406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x v="272"/>
    <n v="13513"/>
    <n v="11.260833333333334"/>
    <x v="1"/>
    <x v="393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x v="61"/>
    <n v="504"/>
    <n v="0.12923076923076923"/>
    <x v="0"/>
    <x v="68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x v="22"/>
    <n v="14240"/>
    <n v="7.12"/>
    <x v="1"/>
    <x v="382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x v="350"/>
    <n v="2091"/>
    <n v="0.30304347826086958"/>
    <x v="0"/>
    <x v="298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x v="382"/>
    <n v="118580"/>
    <n v="2.1250896057347672"/>
    <x v="1"/>
    <x v="4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x v="70"/>
    <n v="11214"/>
    <n v="2.2885714285714287"/>
    <x v="1"/>
    <x v="489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x v="383"/>
    <n v="68137"/>
    <n v="0.34959979476654696"/>
    <x v="3"/>
    <x v="490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x v="133"/>
    <n v="13527"/>
    <n v="1.5729069767441861"/>
    <x v="1"/>
    <x v="491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x v="0"/>
    <n v="1"/>
    <n v="0.01"/>
    <x v="0"/>
    <x v="49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x v="136"/>
    <n v="8363"/>
    <n v="2.3230555555555554"/>
    <x v="1"/>
    <x v="492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x v="306"/>
    <n v="5362"/>
    <n v="0.92448275862068963"/>
    <x v="3"/>
    <x v="493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x v="53"/>
    <n v="12065"/>
    <n v="2.5670212765957445"/>
    <x v="1"/>
    <x v="231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x v="384"/>
    <n v="118603"/>
    <n v="1.6847017045454546"/>
    <x v="1"/>
    <x v="494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x v="6"/>
    <n v="7496"/>
    <n v="1.6657777777777778"/>
    <x v="1"/>
    <x v="495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x v="81"/>
    <n v="10037"/>
    <n v="7.7207692307692311"/>
    <x v="1"/>
    <x v="496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x v="1"/>
    <n v="5696"/>
    <n v="4.0685714285714285"/>
    <x v="1"/>
    <x v="493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x v="241"/>
    <n v="167005"/>
    <n v="5.6420608108108112"/>
    <x v="1"/>
    <x v="497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x v="385"/>
    <n v="114615"/>
    <n v="0.6842686567164179"/>
    <x v="0"/>
    <x v="498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x v="386"/>
    <n v="16592"/>
    <n v="0.34351966873706002"/>
    <x v="0"/>
    <x v="155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x v="196"/>
    <n v="14420"/>
    <n v="6.5545454545454547"/>
    <x v="1"/>
    <x v="499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x v="26"/>
    <n v="6204"/>
    <n v="1.7725714285714285"/>
    <x v="1"/>
    <x v="16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x v="36"/>
    <n v="6338"/>
    <n v="1.1317857142857144"/>
    <x v="1"/>
    <x v="500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x v="65"/>
    <n v="8010"/>
    <n v="7.2818181818181822"/>
    <x v="1"/>
    <x v="496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x v="61"/>
    <n v="8125"/>
    <n v="2.0833333333333335"/>
    <x v="1"/>
    <x v="40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x v="316"/>
    <n v="13653"/>
    <n v="0.31171232876712329"/>
    <x v="0"/>
    <x v="501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x v="387"/>
    <n v="55372"/>
    <n v="0.56967078189300413"/>
    <x v="0"/>
    <x v="502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x v="73"/>
    <n v="11088"/>
    <n v="2.31"/>
    <x v="1"/>
    <x v="503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x v="388"/>
    <n v="109106"/>
    <n v="0.86867834394904464"/>
    <x v="0"/>
    <x v="504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x v="333"/>
    <n v="11642"/>
    <n v="2.7074418604651163"/>
    <x v="1"/>
    <x v="505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x v="36"/>
    <n v="2769"/>
    <n v="0.49446428571428569"/>
    <x v="3"/>
    <x v="150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x v="389"/>
    <n v="169586"/>
    <n v="1.1335962566844919"/>
    <x v="1"/>
    <x v="506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x v="390"/>
    <n v="101185"/>
    <n v="1.9055555555555554"/>
    <x v="1"/>
    <x v="507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x v="92"/>
    <n v="6775"/>
    <n v="1.355"/>
    <x v="1"/>
    <x v="373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x v="151"/>
    <n v="968"/>
    <n v="0.10297872340425532"/>
    <x v="0"/>
    <x v="234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x v="391"/>
    <n v="72623"/>
    <n v="0.65544223826714798"/>
    <x v="0"/>
    <x v="508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x v="202"/>
    <n v="45987"/>
    <n v="0.49026652452025588"/>
    <x v="0"/>
    <x v="103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x v="81"/>
    <n v="10243"/>
    <n v="7.8792307692307695"/>
    <x v="1"/>
    <x v="5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x v="392"/>
    <n v="87293"/>
    <n v="0.80306347746090156"/>
    <x v="0"/>
    <x v="509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x v="135"/>
    <n v="5421"/>
    <n v="1.0629411764705883"/>
    <x v="1"/>
    <x v="55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x v="251"/>
    <n v="4414"/>
    <n v="0.50735632183908042"/>
    <x v="3"/>
    <x v="75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x v="135"/>
    <n v="10981"/>
    <n v="2.153137254901961"/>
    <x v="1"/>
    <x v="510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x v="71"/>
    <n v="10451"/>
    <n v="1.4122972972972974"/>
    <x v="1"/>
    <x v="18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x v="393"/>
    <n v="102535"/>
    <n v="1.1533745781777278"/>
    <x v="1"/>
    <x v="511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x v="313"/>
    <n v="12939"/>
    <n v="1.9311940298507462"/>
    <x v="1"/>
    <x v="78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x v="42"/>
    <n v="10946"/>
    <n v="7.2973333333333334"/>
    <x v="1"/>
    <x v="512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x v="394"/>
    <n v="60994"/>
    <n v="0.99663398692810456"/>
    <x v="0"/>
    <x v="513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x v="136"/>
    <n v="3174"/>
    <n v="0.88166666666666671"/>
    <x v="2"/>
    <x v="249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x v="25"/>
    <n v="3351"/>
    <n v="0.37233333333333335"/>
    <x v="0"/>
    <x v="430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x v="395"/>
    <n v="56774"/>
    <n v="0.30540075309306081"/>
    <x v="3"/>
    <x v="260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x v="118"/>
    <n v="540"/>
    <n v="0.25714285714285712"/>
    <x v="0"/>
    <x v="514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x v="22"/>
    <n v="680"/>
    <n v="0.34"/>
    <x v="0"/>
    <x v="243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x v="65"/>
    <n v="13045"/>
    <n v="11.859090909090909"/>
    <x v="1"/>
    <x v="483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x v="47"/>
    <n v="8276"/>
    <n v="1.2539393939393939"/>
    <x v="1"/>
    <x v="46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x v="143"/>
    <n v="1022"/>
    <n v="0.14394366197183098"/>
    <x v="0"/>
    <x v="249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x v="75"/>
    <n v="4275"/>
    <n v="0.54807692307692313"/>
    <x v="0"/>
    <x v="373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x v="4"/>
    <n v="8332"/>
    <n v="1.0963157894736841"/>
    <x v="1"/>
    <x v="51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x v="74"/>
    <n v="6408"/>
    <n v="1.8847058823529412"/>
    <x v="1"/>
    <x v="246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x v="396"/>
    <n v="73522"/>
    <n v="0.87008284023668636"/>
    <x v="0"/>
    <x v="516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x v="0"/>
    <n v="1"/>
    <n v="0.01"/>
    <x v="0"/>
    <x v="49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x v="173"/>
    <n v="4667"/>
    <n v="2.0291304347826089"/>
    <x v="1"/>
    <x v="88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x v="8"/>
    <n v="12216"/>
    <n v="1.9703225806451612"/>
    <x v="1"/>
    <x v="23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x v="55"/>
    <n v="6527"/>
    <n v="1.07"/>
    <x v="1"/>
    <x v="517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x v="97"/>
    <n v="6987"/>
    <n v="2.6873076923076922"/>
    <x v="1"/>
    <x v="205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x v="62"/>
    <n v="4932"/>
    <n v="0.50845360824742269"/>
    <x v="0"/>
    <x v="109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x v="31"/>
    <n v="8262"/>
    <n v="11.802857142857142"/>
    <x v="1"/>
    <x v="70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x v="31"/>
    <n v="1848"/>
    <n v="2.64"/>
    <x v="1"/>
    <x v="177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x v="5"/>
    <n v="1583"/>
    <n v="0.30442307692307691"/>
    <x v="0"/>
    <x v="161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x v="397"/>
    <n v="88536"/>
    <n v="0.62880681818181816"/>
    <x v="0"/>
    <x v="51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x v="330"/>
    <n v="12360"/>
    <n v="1.9312499999999999"/>
    <x v="1"/>
    <x v="394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x v="398"/>
    <n v="71320"/>
    <n v="0.77102702702702708"/>
    <x v="0"/>
    <x v="8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x v="221"/>
    <n v="134640"/>
    <n v="2.2552763819095478"/>
    <x v="1"/>
    <x v="519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x v="170"/>
    <n v="7661"/>
    <n v="2.3940625"/>
    <x v="1"/>
    <x v="520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x v="170"/>
    <n v="2950"/>
    <n v="0.921875"/>
    <x v="0"/>
    <x v="521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x v="25"/>
    <n v="11721"/>
    <n v="1.3023333333333333"/>
    <x v="1"/>
    <x v="236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x v="173"/>
    <n v="14150"/>
    <n v="6.1521739130434785"/>
    <x v="1"/>
    <x v="221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x v="399"/>
    <n v="189192"/>
    <n v="3.687953216374269"/>
    <x v="1"/>
    <x v="522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x v="31"/>
    <n v="7664"/>
    <n v="10.948571428571428"/>
    <x v="1"/>
    <x v="464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x v="200"/>
    <n v="4509"/>
    <n v="0.50662921348314605"/>
    <x v="0"/>
    <x v="523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x v="42"/>
    <n v="12009"/>
    <n v="8.0060000000000002"/>
    <x v="1"/>
    <x v="524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x v="70"/>
    <n v="14273"/>
    <n v="2.9128571428571428"/>
    <x v="1"/>
    <x v="155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x v="400"/>
    <n v="188982"/>
    <n v="3.4996666666666667"/>
    <x v="1"/>
    <x v="525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x v="178"/>
    <n v="14640"/>
    <n v="3.5707317073170732"/>
    <x v="1"/>
    <x v="526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x v="401"/>
    <n v="107516"/>
    <n v="1.2648941176470587"/>
    <x v="1"/>
    <x v="527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x v="136"/>
    <n v="13950"/>
    <n v="3.875"/>
    <x v="1"/>
    <x v="144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x v="54"/>
    <n v="12797"/>
    <n v="4.5703571428571426"/>
    <x v="1"/>
    <x v="346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x v="173"/>
    <n v="6134"/>
    <n v="2.6669565217391304"/>
    <x v="1"/>
    <x v="17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x v="143"/>
    <n v="4899"/>
    <n v="0.69"/>
    <x v="0"/>
    <x v="131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x v="103"/>
    <n v="4929"/>
    <n v="0.51343749999999999"/>
    <x v="0"/>
    <x v="110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x v="319"/>
    <n v="1424"/>
    <n v="1.1710526315789473E-2"/>
    <x v="0"/>
    <x v="528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x v="402"/>
    <n v="105817"/>
    <n v="1.089773429454171"/>
    <x v="1"/>
    <x v="529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x v="403"/>
    <n v="136156"/>
    <n v="3.1517592592592591"/>
    <x v="1"/>
    <x v="265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x v="85"/>
    <n v="10723"/>
    <n v="1.5769117647058823"/>
    <x v="1"/>
    <x v="34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x v="190"/>
    <n v="11228"/>
    <n v="1.5380821917808218"/>
    <x v="1"/>
    <x v="530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x v="404"/>
    <n v="77355"/>
    <n v="0.89738979118329465"/>
    <x v="0"/>
    <x v="531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x v="32"/>
    <n v="6086"/>
    <n v="0.75135802469135804"/>
    <x v="0"/>
    <x v="115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x v="405"/>
    <n v="150960"/>
    <n v="8.5288135593220336"/>
    <x v="1"/>
    <x v="532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x v="330"/>
    <n v="8890"/>
    <n v="1.3890625000000001"/>
    <x v="1"/>
    <x v="210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x v="106"/>
    <n v="14644"/>
    <n v="1.9018181818181819"/>
    <x v="1"/>
    <x v="144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x v="406"/>
    <n v="116583"/>
    <n v="1.0024333619948409"/>
    <x v="1"/>
    <x v="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x v="14"/>
    <n v="12991"/>
    <n v="1.4275824175824177"/>
    <x v="1"/>
    <x v="287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x v="42"/>
    <n v="8447"/>
    <n v="5.6313333333333331"/>
    <x v="1"/>
    <x v="227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x v="35"/>
    <n v="2703"/>
    <n v="0.30715909090909088"/>
    <x v="0"/>
    <x v="254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x v="35"/>
    <n v="8747"/>
    <n v="0.99397727272727276"/>
    <x v="3"/>
    <x v="115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x v="407"/>
    <n v="138087"/>
    <n v="1.9754935622317598"/>
    <x v="1"/>
    <x v="53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x v="67"/>
    <n v="5085"/>
    <n v="5.085"/>
    <x v="1"/>
    <x v="44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x v="53"/>
    <n v="11174"/>
    <n v="2.3774468085106384"/>
    <x v="1"/>
    <x v="46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x v="170"/>
    <n v="10831"/>
    <n v="3.3846875000000001"/>
    <x v="1"/>
    <x v="535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x v="313"/>
    <n v="8917"/>
    <n v="1.3308955223880596"/>
    <x v="1"/>
    <x v="253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x v="0"/>
    <n v="1"/>
    <n v="0.01"/>
    <x v="0"/>
    <x v="49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x v="46"/>
    <n v="12468"/>
    <n v="2.0779999999999998"/>
    <x v="1"/>
    <x v="415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x v="70"/>
    <n v="2505"/>
    <n v="0.51122448979591839"/>
    <x v="0"/>
    <x v="249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x v="408"/>
    <n v="111502"/>
    <n v="6.5205847953216374"/>
    <x v="1"/>
    <x v="50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x v="409"/>
    <n v="194309"/>
    <n v="1.1363099415204678"/>
    <x v="1"/>
    <x v="536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x v="410"/>
    <n v="23956"/>
    <n v="1.0237606837606839"/>
    <x v="1"/>
    <x v="15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x v="166"/>
    <n v="8558"/>
    <n v="3.5658333333333334"/>
    <x v="1"/>
    <x v="1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x v="98"/>
    <n v="7413"/>
    <n v="1.3986792452830188"/>
    <x v="1"/>
    <x v="537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x v="220"/>
    <n v="2778"/>
    <n v="0.69450000000000001"/>
    <x v="0"/>
    <x v="164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x v="190"/>
    <n v="2594"/>
    <n v="0.35534246575342465"/>
    <x v="0"/>
    <x v="377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x v="22"/>
    <n v="5033"/>
    <n v="2.5165000000000002"/>
    <x v="1"/>
    <x v="167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x v="35"/>
    <n v="9317"/>
    <n v="1.0587500000000001"/>
    <x v="1"/>
    <x v="25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x v="26"/>
    <n v="6560"/>
    <n v="1.8742857142857143"/>
    <x v="1"/>
    <x v="72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x v="1"/>
    <n v="5415"/>
    <n v="3.8678571428571429"/>
    <x v="1"/>
    <x v="538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x v="3"/>
    <n v="14577"/>
    <n v="3.4707142857142856"/>
    <x v="1"/>
    <x v="503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x v="411"/>
    <n v="150515"/>
    <n v="1.8582098765432098"/>
    <x v="1"/>
    <x v="539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x v="412"/>
    <n v="79045"/>
    <n v="0.43241247264770238"/>
    <x v="3"/>
    <x v="540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x v="73"/>
    <n v="7797"/>
    <n v="1.6243749999999999"/>
    <x v="1"/>
    <x v="402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x v="260"/>
    <n v="12939"/>
    <n v="1.8484285714285715"/>
    <x v="1"/>
    <x v="105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x v="413"/>
    <n v="38376"/>
    <n v="0.23703520691785052"/>
    <x v="0"/>
    <x v="541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x v="106"/>
    <n v="6920"/>
    <n v="0.89870129870129867"/>
    <x v="0"/>
    <x v="246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x v="414"/>
    <n v="194912"/>
    <n v="2.7260419580419581"/>
    <x v="1"/>
    <x v="542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x v="53"/>
    <n v="7992"/>
    <n v="1.7004255319148935"/>
    <x v="1"/>
    <x v="543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x v="369"/>
    <n v="79268"/>
    <n v="1.8828503562945369"/>
    <x v="1"/>
    <x v="544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x v="415"/>
    <n v="139468"/>
    <n v="3.4693532338308457"/>
    <x v="1"/>
    <x v="545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x v="58"/>
    <n v="5465"/>
    <n v="0.6917721518987342"/>
    <x v="0"/>
    <x v="109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x v="111"/>
    <n v="2111"/>
    <n v="0.25433734939759034"/>
    <x v="0"/>
    <x v="176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x v="416"/>
    <n v="126628"/>
    <n v="0.77400977995110021"/>
    <x v="0"/>
    <x v="546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x v="50"/>
    <n v="1012"/>
    <n v="0.37481481481481482"/>
    <x v="0"/>
    <x v="65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x v="67"/>
    <n v="5438"/>
    <n v="5.4379999999999997"/>
    <x v="1"/>
    <x v="4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x v="396"/>
    <n v="193101"/>
    <n v="2.2852189349112426"/>
    <x v="1"/>
    <x v="547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x v="417"/>
    <n v="31665"/>
    <n v="0.38948339483394834"/>
    <x v="0"/>
    <x v="15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x v="126"/>
    <n v="2960"/>
    <n v="3.7"/>
    <x v="1"/>
    <x v="175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x v="74"/>
    <n v="8089"/>
    <n v="2.3791176470588233"/>
    <x v="1"/>
    <x v="548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x v="418"/>
    <n v="109374"/>
    <n v="0.64036299765807958"/>
    <x v="0"/>
    <x v="549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x v="37"/>
    <n v="2129"/>
    <n v="1.1827777777777777"/>
    <x v="1"/>
    <x v="550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x v="419"/>
    <n v="127745"/>
    <n v="0.84824037184594958"/>
    <x v="0"/>
    <x v="551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x v="75"/>
    <n v="2289"/>
    <n v="0.29346153846153844"/>
    <x v="0"/>
    <x v="249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x v="306"/>
    <n v="12174"/>
    <n v="2.0989655172413793"/>
    <x v="1"/>
    <x v="552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x v="36"/>
    <n v="9508"/>
    <n v="1.697857142857143"/>
    <x v="1"/>
    <x v="393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x v="420"/>
    <n v="155849"/>
    <n v="1.1595907738095239"/>
    <x v="1"/>
    <x v="553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x v="162"/>
    <n v="7758"/>
    <n v="2.5859999999999999"/>
    <x v="1"/>
    <x v="34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x v="46"/>
    <n v="13835"/>
    <n v="2.3058333333333332"/>
    <x v="1"/>
    <x v="554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x v="141"/>
    <n v="10770"/>
    <n v="1.2821428571428573"/>
    <x v="1"/>
    <x v="134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x v="12"/>
    <n v="3208"/>
    <n v="1.8870588235294117"/>
    <x v="1"/>
    <x v="75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x v="421"/>
    <n v="11108"/>
    <n v="6.9511889862327911E-2"/>
    <x v="0"/>
    <x v="3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x v="174"/>
    <n v="153338"/>
    <n v="7.7443434343434348"/>
    <x v="1"/>
    <x v="555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x v="35"/>
    <n v="2437"/>
    <n v="0.27693181818181817"/>
    <x v="0"/>
    <x v="11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x v="422"/>
    <n v="93991"/>
    <n v="0.52479620323841425"/>
    <x v="0"/>
    <x v="556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x v="33"/>
    <n v="12620"/>
    <n v="4.0709677419354842"/>
    <x v="1"/>
    <x v="300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x v="0"/>
    <n v="2"/>
    <n v="0.02"/>
    <x v="0"/>
    <x v="49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x v="36"/>
    <n v="8746"/>
    <n v="1.5617857142857143"/>
    <x v="1"/>
    <x v="122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x v="1"/>
    <n v="3534"/>
    <n v="2.5242857142857145"/>
    <x v="1"/>
    <x v="46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x v="423"/>
    <n v="709"/>
    <n v="1.729268292682927E-2"/>
    <x v="2"/>
    <x v="443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x v="191"/>
    <n v="795"/>
    <n v="0.12230769230769231"/>
    <x v="0"/>
    <x v="3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x v="58"/>
    <n v="12955"/>
    <n v="1.6398734177215191"/>
    <x v="1"/>
    <x v="64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x v="20"/>
    <n v="8964"/>
    <n v="1.6298181818181818"/>
    <x v="1"/>
    <x v="27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x v="14"/>
    <n v="1843"/>
    <n v="0.20252747252747252"/>
    <x v="0"/>
    <x v="142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x v="424"/>
    <n v="121950"/>
    <n v="3.1924083769633507"/>
    <x v="1"/>
    <x v="557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x v="37"/>
    <n v="8621"/>
    <n v="4.7894444444444444"/>
    <x v="1"/>
    <x v="175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x v="425"/>
    <n v="30215"/>
    <n v="0.19556634304207121"/>
    <x v="3"/>
    <x v="102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x v="306"/>
    <n v="11539"/>
    <n v="1.9894827586206896"/>
    <x v="1"/>
    <x v="558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x v="37"/>
    <n v="14310"/>
    <n v="7.95"/>
    <x v="1"/>
    <x v="55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x v="426"/>
    <n v="35536"/>
    <n v="0.50621082621082625"/>
    <x v="0"/>
    <x v="560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x v="330"/>
    <n v="3676"/>
    <n v="0.57437499999999997"/>
    <x v="0"/>
    <x v="56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x v="427"/>
    <n v="195936"/>
    <n v="1.5562827640984909"/>
    <x v="1"/>
    <x v="562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x v="41"/>
    <n v="1343"/>
    <n v="0.36297297297297298"/>
    <x v="0"/>
    <x v="550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x v="136"/>
    <n v="2097"/>
    <n v="0.58250000000000002"/>
    <x v="2"/>
    <x v="11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x v="167"/>
    <n v="9021"/>
    <n v="2.3739473684210526"/>
    <x v="1"/>
    <x v="388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x v="428"/>
    <n v="20915"/>
    <n v="0.58750000000000002"/>
    <x v="0"/>
    <x v="537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x v="98"/>
    <n v="9676"/>
    <n v="1.8256603773584905"/>
    <x v="1"/>
    <x v="563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x v="429"/>
    <n v="1210"/>
    <n v="7.5436408977556111E-3"/>
    <x v="0"/>
    <x v="63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x v="430"/>
    <n v="90440"/>
    <n v="1.7595330739299611"/>
    <x v="1"/>
    <x v="564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x v="12"/>
    <n v="4044"/>
    <n v="2.3788235294117648"/>
    <x v="1"/>
    <x v="174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x v="431"/>
    <n v="192292"/>
    <n v="4.8805076142131982"/>
    <x v="1"/>
    <x v="565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x v="162"/>
    <n v="6722"/>
    <n v="2.2406666666666668"/>
    <x v="1"/>
    <x v="167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x v="251"/>
    <n v="1577"/>
    <n v="0.18126436781609195"/>
    <x v="0"/>
    <x v="27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x v="44"/>
    <n v="3301"/>
    <n v="0.45847222222222223"/>
    <x v="0"/>
    <x v="95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x v="225"/>
    <n v="196386"/>
    <n v="1.1731541218637993"/>
    <x v="1"/>
    <x v="566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x v="20"/>
    <n v="11952"/>
    <n v="2.173090909090909"/>
    <x v="1"/>
    <x v="229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x v="26"/>
    <n v="3930"/>
    <n v="1.1228571428571428"/>
    <x v="1"/>
    <x v="72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x v="58"/>
    <n v="5729"/>
    <n v="0.72518987341772156"/>
    <x v="0"/>
    <x v="19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x v="173"/>
    <n v="4883"/>
    <n v="2.1230434782608696"/>
    <x v="1"/>
    <x v="358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x v="432"/>
    <n v="175015"/>
    <n v="2.3974657534246577"/>
    <x v="1"/>
    <x v="567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x v="8"/>
    <n v="11280"/>
    <n v="1.8193548387096774"/>
    <x v="1"/>
    <x v="339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x v="55"/>
    <n v="10012"/>
    <n v="1.6413114754098361"/>
    <x v="1"/>
    <x v="227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x v="100"/>
    <n v="1690"/>
    <n v="1.6375968992248063E-2"/>
    <x v="0"/>
    <x v="356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x v="409"/>
    <n v="84891"/>
    <n v="0.49643859649122807"/>
    <x v="3"/>
    <x v="568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x v="243"/>
    <n v="10093"/>
    <n v="1.0970652173913042"/>
    <x v="1"/>
    <x v="87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x v="75"/>
    <n v="3839"/>
    <n v="0.49217948717948717"/>
    <x v="0"/>
    <x v="109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x v="34"/>
    <n v="6161"/>
    <n v="0.62232323232323228"/>
    <x v="2"/>
    <x v="569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x v="433"/>
    <n v="5615"/>
    <n v="0.1305813953488372"/>
    <x v="0"/>
    <x v="373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x v="103"/>
    <n v="6205"/>
    <n v="0.64635416666666667"/>
    <x v="0"/>
    <x v="109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x v="168"/>
    <n v="11969"/>
    <n v="1.5958666666666668"/>
    <x v="1"/>
    <x v="493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x v="83"/>
    <n v="8142"/>
    <n v="0.81420000000000003"/>
    <x v="0"/>
    <x v="570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x v="434"/>
    <n v="55805"/>
    <n v="0.32444767441860467"/>
    <x v="0"/>
    <x v="57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x v="184"/>
    <n v="15238"/>
    <n v="9.9141184124918666E-2"/>
    <x v="0"/>
    <x v="483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x v="136"/>
    <n v="961"/>
    <n v="0.26694444444444443"/>
    <x v="0"/>
    <x v="171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x v="151"/>
    <n v="5918"/>
    <n v="0.62957446808510642"/>
    <x v="3"/>
    <x v="415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x v="291"/>
    <n v="9520"/>
    <n v="1.6135593220338984"/>
    <x v="1"/>
    <x v="84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x v="0"/>
    <n v="5"/>
    <n v="0.05"/>
    <x v="0"/>
    <x v="49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x v="435"/>
    <n v="159056"/>
    <n v="10.969379310344827"/>
    <x v="1"/>
    <x v="572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x v="436"/>
    <n v="101987"/>
    <n v="0.70094158075601376"/>
    <x v="3"/>
    <x v="428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x v="88"/>
    <n v="1980"/>
    <n v="0.6"/>
    <x v="0"/>
    <x v="356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x v="142"/>
    <n v="156384"/>
    <n v="3.6709859154929578"/>
    <x v="1"/>
    <x v="573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x v="31"/>
    <n v="7763"/>
    <n v="11.09"/>
    <x v="1"/>
    <x v="175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x v="437"/>
    <n v="35698"/>
    <n v="0.19028784648187633"/>
    <x v="0"/>
    <x v="268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x v="122"/>
    <n v="12434"/>
    <n v="1.2687755102040816"/>
    <x v="1"/>
    <x v="54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x v="65"/>
    <n v="8081"/>
    <n v="7.3463636363636367"/>
    <x v="1"/>
    <x v="19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x v="438"/>
    <n v="6631"/>
    <n v="4.5731034482758622E-2"/>
    <x v="0"/>
    <x v="406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x v="20"/>
    <n v="4678"/>
    <n v="0.85054545454545449"/>
    <x v="0"/>
    <x v="12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x v="57"/>
    <n v="6800"/>
    <n v="1.1929824561403508"/>
    <x v="1"/>
    <x v="287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x v="136"/>
    <n v="10657"/>
    <n v="2.9602777777777778"/>
    <x v="1"/>
    <x v="574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x v="291"/>
    <n v="4997"/>
    <n v="0.84694915254237291"/>
    <x v="0"/>
    <x v="493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x v="41"/>
    <n v="13164"/>
    <n v="3.5578378378378379"/>
    <x v="1"/>
    <x v="287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x v="196"/>
    <n v="8501"/>
    <n v="3.8640909090909092"/>
    <x v="1"/>
    <x v="512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x v="12"/>
    <n v="13468"/>
    <n v="7.9223529411764702"/>
    <x v="1"/>
    <x v="242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x v="439"/>
    <n v="121138"/>
    <n v="1.3703393665158372"/>
    <x v="1"/>
    <x v="575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x v="166"/>
    <n v="8117"/>
    <n v="3.3820833333333336"/>
    <x v="1"/>
    <x v="493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x v="58"/>
    <n v="8550"/>
    <n v="1.0822784810126582"/>
    <x v="1"/>
    <x v="576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x v="309"/>
    <n v="57659"/>
    <n v="0.60757639620653314"/>
    <x v="0"/>
    <x v="577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x v="135"/>
    <n v="1414"/>
    <n v="0.27725490196078434"/>
    <x v="0"/>
    <x v="3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x v="440"/>
    <n v="97524"/>
    <n v="2.283934426229508"/>
    <x v="1"/>
    <x v="578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x v="441"/>
    <n v="26176"/>
    <n v="0.21615194054500414"/>
    <x v="0"/>
    <x v="526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x v="126"/>
    <n v="2991"/>
    <n v="3.73875"/>
    <x v="1"/>
    <x v="235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x v="91"/>
    <n v="8366"/>
    <n v="1.5492592592592593"/>
    <x v="1"/>
    <x v="18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x v="220"/>
    <n v="12886"/>
    <n v="3.2214999999999998"/>
    <x v="1"/>
    <x v="382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x v="260"/>
    <n v="5177"/>
    <n v="0.73957142857142855"/>
    <x v="0"/>
    <x v="109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x v="67"/>
    <n v="8641"/>
    <n v="8.641"/>
    <x v="1"/>
    <x v="45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x v="138"/>
    <n v="86244"/>
    <n v="1.432624584717608"/>
    <x v="1"/>
    <x v="579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x v="442"/>
    <n v="78630"/>
    <n v="0.40281762295081969"/>
    <x v="0"/>
    <x v="580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x v="313"/>
    <n v="11941"/>
    <n v="1.7822388059701493"/>
    <x v="1"/>
    <x v="581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x v="44"/>
    <n v="6115"/>
    <n v="0.84930555555555554"/>
    <x v="0"/>
    <x v="51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x v="443"/>
    <n v="188404"/>
    <n v="1.4593648334624323"/>
    <x v="1"/>
    <x v="582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x v="191"/>
    <n v="9910"/>
    <n v="1.5246153846153847"/>
    <x v="1"/>
    <x v="345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x v="305"/>
    <n v="114523"/>
    <n v="0.67129542790152408"/>
    <x v="0"/>
    <x v="583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x v="75"/>
    <n v="3144"/>
    <n v="0.40307692307692305"/>
    <x v="0"/>
    <x v="45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x v="8"/>
    <n v="13441"/>
    <n v="2.1679032258064517"/>
    <x v="1"/>
    <x v="584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x v="151"/>
    <n v="4899"/>
    <n v="0.52117021276595743"/>
    <x v="0"/>
    <x v="251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x v="166"/>
    <n v="11990"/>
    <n v="4.9958333333333336"/>
    <x v="1"/>
    <x v="31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x v="75"/>
    <n v="6839"/>
    <n v="0.87679487179487181"/>
    <x v="0"/>
    <x v="251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x v="122"/>
    <n v="11091"/>
    <n v="1.131734693877551"/>
    <x v="1"/>
    <x v="585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x v="33"/>
    <n v="13223"/>
    <n v="4.2654838709677421"/>
    <x v="1"/>
    <x v="227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x v="122"/>
    <n v="7608"/>
    <n v="0.77632653061224488"/>
    <x v="3"/>
    <x v="51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x v="444"/>
    <n v="74073"/>
    <n v="0.52496810772501767"/>
    <x v="0"/>
    <x v="586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x v="238"/>
    <n v="153216"/>
    <n v="1.5746762589928058"/>
    <x v="1"/>
    <x v="587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x v="47"/>
    <n v="4814"/>
    <n v="0.72939393939393937"/>
    <x v="0"/>
    <x v="19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x v="4"/>
    <n v="4603"/>
    <n v="0.60565789473684206"/>
    <x v="3"/>
    <x v="27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x v="445"/>
    <n v="37823"/>
    <n v="0.5679129129129129"/>
    <x v="0"/>
    <x v="82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x v="446"/>
    <n v="62819"/>
    <n v="0.56542754275427543"/>
    <x v="3"/>
    <x v="588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E46E3-9D73-4B57-9FB1-4A6AB2BE851C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F14" firstHeaderRow="1" firstDataRow="2" firstDataCol="1" rowPageCount="1" colPageCount="1"/>
  <pivotFields count="22">
    <pivotField dataField="1"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id" fld="0" subtotal="count" baseField="16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B8D10C-BB15-40C8-B247-1AA76E1CD5AE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F30" firstHeaderRow="1" firstDataRow="2" firstDataCol="1" rowPageCount="2" colPageCount="1"/>
  <pivotFields count="22">
    <pivotField dataField="1"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id" fld="0" subtotal="count" baseField="16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D48E75-BBD7-4A97-BAA7-C1C15B22F641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27:F40" firstHeaderRow="1" firstDataRow="2" firstDataCol="1" rowPageCount="1" colPageCount="1"/>
  <pivotFields count="22">
    <pivotField dataField="1"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8" hier="-1"/>
  </pageFields>
  <dataFields count="1">
    <dataField name="Count of id" fld="0" subtotal="count" baseField="21" baseItem="1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CC1B3F-7A8F-4147-9262-E38487C516EA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4:F18" firstHeaderRow="1" firstDataRow="2" firstDataCol="1" rowPageCount="2" colPageCount="1"/>
  <pivotFields count="22">
    <pivotField dataField="1"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id" fld="0" subtotal="count" baseField="21" baseItem="1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12E0AF-7FA0-4416-B8A5-AB8581E60B41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3">
  <location ref="T3:V8" firstHeaderRow="0" firstDataRow="1" firstDataCol="1"/>
  <pivotFields count="22"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447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</items>
    </pivotField>
    <pivotField compact="0" outline="0" showAll="0" defaultSubtotal="0"/>
    <pivotField compact="0" numFmtId="9" outline="0" showAll="0" defaultSubtotal="0"/>
    <pivotField axis="axisRow" compact="0" outline="0" showAll="0" defaultSubtotal="0">
      <items count="4">
        <item x="3"/>
        <item x="0"/>
        <item x="2"/>
        <item x="1"/>
      </items>
    </pivotField>
    <pivotField dataField="1" compact="0" outline="0" showAll="0" defaultSubtotal="0"/>
    <pivotField compact="0" numFmtId="2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9">
        <item x="4"/>
        <item x="0"/>
        <item x="6"/>
        <item x="8"/>
        <item x="1"/>
        <item x="7"/>
        <item x="5"/>
        <item x="2"/>
        <item x="3"/>
      </items>
    </pivotField>
    <pivotField compact="0" outline="0" showAll="0" defaultSubtotal="0">
      <items count="24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</items>
    </pivotField>
    <pivotField compact="0" outline="0" showAll="0" defaultSubtotal="0"/>
    <pivotField compact="0" outline="0" showAll="0" defaultSubtota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d" fld="0" baseField="0" baseItem="0"/>
    <dataField name="Average of backers_count" fld="7" subtotal="average" baseField="6" baseItem="1" numFmtId="1"/>
  </dataFields>
  <chartFormats count="6">
    <chartFormat chart="2" format="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ACCE9F-2C9B-4985-A3D6-F62AA1E813B2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1">
  <location ref="A3:G29" firstHeaderRow="1" firstDataRow="2" firstDataCol="2"/>
  <pivotFields count="22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9" outline="0" showAll="0" defaultSubtotal="0"/>
    <pivotField axis="axisCol" compact="0" outline="0" showAll="0" defaultSubtotal="0">
      <items count="4">
        <item x="3"/>
        <item x="0"/>
        <item x="2"/>
        <item x="1"/>
      </items>
    </pivotField>
    <pivotField dataField="1" compact="0" outline="0" showAll="0" defaultSubtotal="0"/>
    <pivotField compact="0" numFmtId="2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9">
        <item x="4"/>
        <item x="0"/>
        <item x="6"/>
        <item x="8"/>
        <item x="1"/>
        <item x="7"/>
        <item x="5"/>
        <item x="2"/>
        <item x="3"/>
      </items>
    </pivotField>
    <pivotField axis="axisRow" compact="0" outline="0" showAll="0" defaultSubtotal="0">
      <items count="24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</items>
    </pivotField>
    <pivotField compact="0" outline="0" showAll="0" defaultSubtotal="0"/>
    <pivotField compact="0" outline="0" showAll="0" defaultSubtotal="0"/>
  </pivotFields>
  <rowFields count="2">
    <field x="18"/>
    <field x="19"/>
  </rowFields>
  <rowItems count="25">
    <i>
      <x/>
      <x/>
    </i>
    <i r="1">
      <x v="2"/>
    </i>
    <i r="1">
      <x v="3"/>
    </i>
    <i r="1">
      <x v="16"/>
    </i>
    <i r="1">
      <x v="17"/>
    </i>
    <i r="1">
      <x v="18"/>
    </i>
    <i>
      <x v="1"/>
      <x v="6"/>
    </i>
    <i>
      <x v="2"/>
      <x v="10"/>
    </i>
    <i r="1">
      <x v="20"/>
    </i>
    <i>
      <x v="3"/>
      <x v="1"/>
    </i>
    <i>
      <x v="4"/>
      <x v="4"/>
    </i>
    <i r="1">
      <x v="7"/>
    </i>
    <i r="1">
      <x v="8"/>
    </i>
    <i r="1">
      <x v="9"/>
    </i>
    <i r="1">
      <x v="15"/>
    </i>
    <i r="1">
      <x v="23"/>
    </i>
    <i>
      <x v="5"/>
      <x v="12"/>
    </i>
    <i>
      <x v="6"/>
      <x v="5"/>
    </i>
    <i r="1">
      <x v="11"/>
    </i>
    <i r="1">
      <x v="14"/>
    </i>
    <i r="1">
      <x v="19"/>
    </i>
    <i>
      <x v="7"/>
      <x v="21"/>
    </i>
    <i r="1">
      <x v="22"/>
    </i>
    <i>
      <x v="8"/>
      <x v="1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backers_count" fld="7" subtotal="average" baseField="19" baseItem="21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122693-2C7D-4C30-8AEF-825BCD47628D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38" firstHeaderRow="1" firstDataRow="2" firstDataCol="1"/>
  <pivotFields count="22">
    <pivotField showAll="0"/>
    <pivotField showAll="0"/>
    <pivotField showAll="0"/>
    <pivotField showAll="0"/>
    <pivotField showAll="0"/>
    <pivotField dataField="1"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 defaultSubtotal="0"/>
    <pivotField showAll="0" defaultSubtotal="0"/>
  </pivotFields>
  <rowFields count="2">
    <field x="18"/>
    <field x="19"/>
  </rowFields>
  <rowItems count="34">
    <i>
      <x/>
    </i>
    <i r="1">
      <x/>
    </i>
    <i r="1">
      <x v="2"/>
    </i>
    <i r="1">
      <x v="3"/>
    </i>
    <i r="1">
      <x v="16"/>
    </i>
    <i r="1">
      <x v="17"/>
    </i>
    <i r="1">
      <x v="18"/>
    </i>
    <i>
      <x v="1"/>
    </i>
    <i r="1">
      <x v="6"/>
    </i>
    <i>
      <x v="2"/>
    </i>
    <i r="1">
      <x v="10"/>
    </i>
    <i r="1">
      <x v="20"/>
    </i>
    <i>
      <x v="3"/>
    </i>
    <i r="1">
      <x v="1"/>
    </i>
    <i>
      <x v="4"/>
    </i>
    <i r="1">
      <x v="4"/>
    </i>
    <i r="1">
      <x v="7"/>
    </i>
    <i r="1">
      <x v="8"/>
    </i>
    <i r="1">
      <x v="9"/>
    </i>
    <i r="1">
      <x v="15"/>
    </i>
    <i r="1">
      <x v="23"/>
    </i>
    <i>
      <x v="5"/>
    </i>
    <i r="1">
      <x v="12"/>
    </i>
    <i>
      <x v="6"/>
    </i>
    <i r="1">
      <x v="5"/>
    </i>
    <i r="1">
      <x v="11"/>
    </i>
    <i r="1">
      <x v="14"/>
    </i>
    <i r="1">
      <x v="19"/>
    </i>
    <i>
      <x v="7"/>
    </i>
    <i r="1">
      <x v="21"/>
    </i>
    <i r="1">
      <x v="22"/>
    </i>
    <i>
      <x v="8"/>
    </i>
    <i r="1">
      <x v="1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percent_funded" fld="5" subtotal="average" baseField="18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pane ySplit="1" topLeftCell="A971" activePane="bottomLeft" state="frozen"/>
      <selection pane="bottomLeft" activeCell="M975" sqref="M975"/>
    </sheetView>
  </sheetViews>
  <sheetFormatPr defaultColWidth="11" defaultRowHeight="15.75" x14ac:dyDescent="0.25"/>
  <cols>
    <col min="1" max="1" width="6.5" bestFit="1" customWidth="1"/>
    <col min="2" max="2" width="31.375" style="4" bestFit="1" customWidth="1"/>
    <col min="3" max="3" width="35.125" style="3" bestFit="1" customWidth="1"/>
    <col min="4" max="4" width="8.5" bestFit="1" customWidth="1"/>
    <col min="5" max="5" width="11.75" bestFit="1" customWidth="1"/>
    <col min="6" max="6" width="18.75" bestFit="1" customWidth="1"/>
    <col min="7" max="7" width="12.5" bestFit="1" customWidth="1"/>
    <col min="8" max="8" width="17.5" bestFit="1" customWidth="1"/>
    <col min="9" max="9" width="17.5" style="6" customWidth="1"/>
    <col min="10" max="10" width="11.625" bestFit="1" customWidth="1"/>
    <col min="11" max="11" width="12.375" bestFit="1" customWidth="1"/>
    <col min="12" max="12" width="15.5" bestFit="1" customWidth="1"/>
    <col min="13" max="13" width="12.25" bestFit="1" customWidth="1"/>
    <col min="14" max="14" width="27" style="12" bestFit="1" customWidth="1"/>
    <col min="15" max="15" width="25.875" style="12" bestFit="1" customWidth="1"/>
    <col min="16" max="16" width="13.125" bestFit="1" customWidth="1"/>
    <col min="17" max="17" width="12.5" bestFit="1" customWidth="1"/>
    <col min="18" max="18" width="29.25" bestFit="1" customWidth="1"/>
    <col min="19" max="19" width="15.25" bestFit="1" customWidth="1"/>
    <col min="20" max="20" width="17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1" t="s">
        <v>4</v>
      </c>
      <c r="H1" s="1" t="s">
        <v>5</v>
      </c>
      <c r="I1" s="8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28" t="s">
        <v>2071</v>
      </c>
      <c r="O1" s="28" t="s">
        <v>2072</v>
      </c>
      <c r="P1" s="1" t="s">
        <v>10</v>
      </c>
      <c r="Q1" s="1" t="s">
        <v>11</v>
      </c>
      <c r="R1" s="1" t="s">
        <v>2028</v>
      </c>
      <c r="S1" s="7" t="s">
        <v>2031</v>
      </c>
      <c r="T1" s="7" t="s">
        <v>2032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I2" s="6">
        <f>IF(E2=0,0,E2/H2)</f>
        <v>0</v>
      </c>
      <c r="J2" t="s">
        <v>15</v>
      </c>
      <c r="K2" t="s">
        <v>16</v>
      </c>
      <c r="L2">
        <v>1448690400</v>
      </c>
      <c r="M2">
        <v>1450159200</v>
      </c>
      <c r="N2" s="12">
        <f>(((L2/60)/60)/24)+DATE(1970,1,1)</f>
        <v>42336.25</v>
      </c>
      <c r="O2" s="12">
        <f>(((M2/60)/60)/24)+DATE(1970,1,1)</f>
        <v>42353.25</v>
      </c>
      <c r="P2" t="b">
        <v>0</v>
      </c>
      <c r="Q2" t="b">
        <v>0</v>
      </c>
      <c r="R2" t="s">
        <v>17</v>
      </c>
      <c r="S2" t="str">
        <f>MID(R2,1,FIND("/",R2)-1)</f>
        <v>food</v>
      </c>
      <c r="T2" t="str">
        <f>MID(R2,FIND("/",R2)+1,1000)</f>
        <v>food trucks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 t="shared" ref="F3:F66" si="0">E3/D3</f>
        <v>10.4</v>
      </c>
      <c r="G3" t="s">
        <v>20</v>
      </c>
      <c r="H3">
        <v>158</v>
      </c>
      <c r="I3" s="6">
        <f t="shared" ref="I3:I66" si="1">IF(E3=0,0,E3/H3)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 t="shared" ref="N3:N66" si="2">(((L3/60)/60)/24)+DATE(1970,1,1)</f>
        <v>41870.208333333336</v>
      </c>
      <c r="O3" s="12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MID(R3,1,FIND("/",R3)-1)</f>
        <v>music</v>
      </c>
      <c r="T3" t="str">
        <f t="shared" ref="T3:T66" si="5">MID(R3,FIND("/",R3)+1,1000)</f>
        <v>rock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 t="shared" si="2"/>
        <v>41595.25</v>
      </c>
      <c r="O4" s="12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 t="shared" si="2"/>
        <v>43688.208333333328</v>
      </c>
      <c r="O5" s="12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 t="shared" si="2"/>
        <v>43485.25</v>
      </c>
      <c r="O6" s="12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 t="shared" si="2"/>
        <v>41149.208333333336</v>
      </c>
      <c r="O7" s="12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 t="shared" si="2"/>
        <v>42991.208333333328</v>
      </c>
      <c r="O8" s="12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 t="shared" si="2"/>
        <v>42229.208333333328</v>
      </c>
      <c r="O9" s="12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2"/>
        <v>40399.208333333336</v>
      </c>
      <c r="O10" s="12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2"/>
        <v>41536.208333333336</v>
      </c>
      <c r="O11" s="12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2"/>
        <v>40404.208333333336</v>
      </c>
      <c r="O12" s="12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2"/>
        <v>40442.208333333336</v>
      </c>
      <c r="O13" s="12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2"/>
        <v>43760.208333333328</v>
      </c>
      <c r="O14" s="12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2"/>
        <v>42532.208333333328</v>
      </c>
      <c r="O15" s="12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2"/>
        <v>40974.25</v>
      </c>
      <c r="O16" s="12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2"/>
        <v>43809.25</v>
      </c>
      <c r="O17" s="12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2"/>
        <v>41661.25</v>
      </c>
      <c r="O18" s="12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2"/>
        <v>40555.25</v>
      </c>
      <c r="O19" s="12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2"/>
        <v>43351.208333333328</v>
      </c>
      <c r="O20" s="12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2"/>
        <v>43528.25</v>
      </c>
      <c r="O21" s="12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2"/>
        <v>41848.208333333336</v>
      </c>
      <c r="O22" s="12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2"/>
        <v>40770.208333333336</v>
      </c>
      <c r="O23" s="12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2"/>
        <v>43193.208333333328</v>
      </c>
      <c r="O24" s="12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2"/>
        <v>43510.25</v>
      </c>
      <c r="O25" s="12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2"/>
        <v>41811.208333333336</v>
      </c>
      <c r="O26" s="12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2"/>
        <v>40681.208333333336</v>
      </c>
      <c r="O27" s="12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2"/>
        <v>43312.208333333328</v>
      </c>
      <c r="O28" s="12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2"/>
        <v>42280.208333333328</v>
      </c>
      <c r="O29" s="12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2"/>
        <v>40218.25</v>
      </c>
      <c r="O30" s="12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2"/>
        <v>43301.208333333328</v>
      </c>
      <c r="O31" s="12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2"/>
        <v>43609.208333333328</v>
      </c>
      <c r="O32" s="12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2"/>
        <v>42374.25</v>
      </c>
      <c r="O33" s="12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2"/>
        <v>43110.25</v>
      </c>
      <c r="O34" s="12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2"/>
        <v>41917.208333333336</v>
      </c>
      <c r="O35" s="12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2"/>
        <v>42817.208333333328</v>
      </c>
      <c r="O36" s="12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2"/>
        <v>43484.25</v>
      </c>
      <c r="O37" s="12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2"/>
        <v>40600.25</v>
      </c>
      <c r="O38" s="12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2"/>
        <v>43744.208333333328</v>
      </c>
      <c r="O39" s="12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2"/>
        <v>40469.208333333336</v>
      </c>
      <c r="O40" s="12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2"/>
        <v>41330.25</v>
      </c>
      <c r="O41" s="12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2"/>
        <v>40334.208333333336</v>
      </c>
      <c r="O42" s="12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2"/>
        <v>41156.208333333336</v>
      </c>
      <c r="O43" s="12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2"/>
        <v>40728.208333333336</v>
      </c>
      <c r="O44" s="12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2"/>
        <v>41844.208333333336</v>
      </c>
      <c r="O45" s="12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2"/>
        <v>43541.208333333328</v>
      </c>
      <c r="O46" s="12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2"/>
        <v>42676.208333333328</v>
      </c>
      <c r="O47" s="12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2"/>
        <v>40367.208333333336</v>
      </c>
      <c r="O48" s="12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2"/>
        <v>41727.208333333336</v>
      </c>
      <c r="O49" s="12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2"/>
        <v>42180.208333333328</v>
      </c>
      <c r="O50" s="12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2"/>
        <v>43758.208333333328</v>
      </c>
      <c r="O51" s="12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2"/>
        <v>41487.208333333336</v>
      </c>
      <c r="O52" s="12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2"/>
        <v>40995.208333333336</v>
      </c>
      <c r="O53" s="12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2"/>
        <v>40436.208333333336</v>
      </c>
      <c r="O54" s="12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2"/>
        <v>41779.208333333336</v>
      </c>
      <c r="O55" s="12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2"/>
        <v>43170.25</v>
      </c>
      <c r="O56" s="12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2"/>
        <v>43311.208333333328</v>
      </c>
      <c r="O57" s="12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2"/>
        <v>42014.25</v>
      </c>
      <c r="O58" s="12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2"/>
        <v>42979.208333333328</v>
      </c>
      <c r="O59" s="12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2"/>
        <v>42268.208333333328</v>
      </c>
      <c r="O60" s="12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2"/>
        <v>42898.208333333328</v>
      </c>
      <c r="O61" s="12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2"/>
        <v>41107.208333333336</v>
      </c>
      <c r="O62" s="12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2"/>
        <v>40595.25</v>
      </c>
      <c r="O63" s="12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2"/>
        <v>42160.208333333328</v>
      </c>
      <c r="O64" s="12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2"/>
        <v>42853.208333333328</v>
      </c>
      <c r="O65" s="12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 t="shared" si="2"/>
        <v>43283.208333333328</v>
      </c>
      <c r="O66" s="12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ref="F67:F130" si="6">E67/D67</f>
        <v>2.3614754098360655</v>
      </c>
      <c r="G67" t="s">
        <v>20</v>
      </c>
      <c r="H67">
        <v>236</v>
      </c>
      <c r="I67" s="6">
        <f t="shared" ref="I67:I130" si="7">IF(E67=0,0,E67/H67)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 t="shared" ref="N67:N130" si="8">(((L67/60)/60)/24)+DATE(1970,1,1)</f>
        <v>40570.25</v>
      </c>
      <c r="O67" s="12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MID(R67,1,FIND("/",R67)-1)</f>
        <v>theater</v>
      </c>
      <c r="T67" t="str">
        <f t="shared" ref="T67:T130" si="11">MID(R67,FIND("/",R67)+1,1000)</f>
        <v>plays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6"/>
        <v>0.45068965517241377</v>
      </c>
      <c r="G68" t="s">
        <v>14</v>
      </c>
      <c r="H68">
        <v>12</v>
      </c>
      <c r="I68" s="6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8"/>
        <v>42102.208333333328</v>
      </c>
      <c r="O68" s="12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6"/>
        <v>1.6238567493112948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8"/>
        <v>40203.25</v>
      </c>
      <c r="O69" s="12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6"/>
        <v>2.5452631578947367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8"/>
        <v>42943.208333333328</v>
      </c>
      <c r="O70" s="12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6"/>
        <v>0.24063291139240506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8"/>
        <v>40531.25</v>
      </c>
      <c r="O71" s="12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6"/>
        <v>1.2374140625000001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8"/>
        <v>40484.208333333336</v>
      </c>
      <c r="O72" s="12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6"/>
        <v>1.0806666666666667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8"/>
        <v>43799.25</v>
      </c>
      <c r="O73" s="12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6"/>
        <v>6.7033333333333331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8"/>
        <v>42186.208333333328</v>
      </c>
      <c r="O74" s="12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6"/>
        <v>6.609285714285714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8"/>
        <v>42701.25</v>
      </c>
      <c r="O75" s="12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6"/>
        <v>1.2246153846153847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8"/>
        <v>42456.208333333328</v>
      </c>
      <c r="O76" s="12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6"/>
        <v>1.5057731958762886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8"/>
        <v>43296.208333333328</v>
      </c>
      <c r="O77" s="12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6"/>
        <v>0.78106590724165992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8"/>
        <v>42027.25</v>
      </c>
      <c r="O78" s="12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6"/>
        <v>0.46947368421052632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8"/>
        <v>40448.208333333336</v>
      </c>
      <c r="O79" s="12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6"/>
        <v>3.008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8"/>
        <v>43206.208333333328</v>
      </c>
      <c r="O80" s="12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6"/>
        <v>0.6959861591695502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8"/>
        <v>43267.208333333328</v>
      </c>
      <c r="O81" s="12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6"/>
        <v>6.374545454545455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8"/>
        <v>42976.208333333328</v>
      </c>
      <c r="O82" s="12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6"/>
        <v>2.253392857142857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8"/>
        <v>43062.25</v>
      </c>
      <c r="O83" s="12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6"/>
        <v>14.973000000000001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8"/>
        <v>43482.25</v>
      </c>
      <c r="O84" s="12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6"/>
        <v>0.37590225563909774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8"/>
        <v>42579.208333333328</v>
      </c>
      <c r="O85" s="12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6"/>
        <v>1.3236942675159236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8"/>
        <v>41118.208333333336</v>
      </c>
      <c r="O86" s="12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6"/>
        <v>1.3122448979591836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8"/>
        <v>40797.208333333336</v>
      </c>
      <c r="O87" s="12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6"/>
        <v>1.6763513513513513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8"/>
        <v>42128.208333333328</v>
      </c>
      <c r="O88" s="12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6"/>
        <v>0.6198488664987406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8"/>
        <v>40610.25</v>
      </c>
      <c r="O89" s="12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6"/>
        <v>2.6074999999999999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8"/>
        <v>42110.208333333328</v>
      </c>
      <c r="O90" s="12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6"/>
        <v>2.5258823529411765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8"/>
        <v>40283.208333333336</v>
      </c>
      <c r="O91" s="12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6"/>
        <v>0.7861538461538462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8"/>
        <v>42425.25</v>
      </c>
      <c r="O92" s="12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6"/>
        <v>0.48404406999351912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8"/>
        <v>42588.208333333328</v>
      </c>
      <c r="O93" s="12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6"/>
        <v>2.5887500000000001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8"/>
        <v>40352.208333333336</v>
      </c>
      <c r="O94" s="12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6"/>
        <v>0.60548713235294116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8"/>
        <v>41202.208333333336</v>
      </c>
      <c r="O95" s="12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6"/>
        <v>3.036896551724138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8"/>
        <v>43562.208333333328</v>
      </c>
      <c r="O96" s="12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6"/>
        <v>1.1299999999999999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8"/>
        <v>43752.208333333328</v>
      </c>
      <c r="O97" s="12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6"/>
        <v>2.1737876614060259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8"/>
        <v>40612.25</v>
      </c>
      <c r="O98" s="12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6"/>
        <v>9.2669230769230762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8"/>
        <v>42180.208333333328</v>
      </c>
      <c r="O99" s="12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6"/>
        <v>0.33692229038854804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8"/>
        <v>42212.208333333328</v>
      </c>
      <c r="O100" s="12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6"/>
        <v>1.9672368421052631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8"/>
        <v>41968.25</v>
      </c>
      <c r="O101" s="12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6"/>
        <v>0.01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8"/>
        <v>40835.208333333336</v>
      </c>
      <c r="O102" s="12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6"/>
        <v>10.214444444444444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8"/>
        <v>42056.25</v>
      </c>
      <c r="O103" s="12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6"/>
        <v>2.8167567567567566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8"/>
        <v>43234.208333333328</v>
      </c>
      <c r="O104" s="12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6"/>
        <v>0.24610000000000001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8"/>
        <v>40475.208333333336</v>
      </c>
      <c r="O105" s="12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6"/>
        <v>1.4314010067114094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8"/>
        <v>42878.208333333328</v>
      </c>
      <c r="O106" s="12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6"/>
        <v>1.4454411764705883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8"/>
        <v>41366.208333333336</v>
      </c>
      <c r="O107" s="12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6"/>
        <v>3.5912820512820511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8"/>
        <v>43716.208333333328</v>
      </c>
      <c r="O108" s="12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6"/>
        <v>1.8648571428571428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8"/>
        <v>43213.208333333328</v>
      </c>
      <c r="O109" s="12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6"/>
        <v>5.9526666666666666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8"/>
        <v>41005.208333333336</v>
      </c>
      <c r="O110" s="12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6"/>
        <v>0.5921153846153846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8"/>
        <v>41651.25</v>
      </c>
      <c r="O111" s="12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6"/>
        <v>0.14962780898876404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8"/>
        <v>43354.208333333328</v>
      </c>
      <c r="O112" s="12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6"/>
        <v>1.1995602605863191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8"/>
        <v>41174.208333333336</v>
      </c>
      <c r="O113" s="12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6"/>
        <v>2.6882978723404256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8"/>
        <v>41875.208333333336</v>
      </c>
      <c r="O114" s="12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6"/>
        <v>3.7687878787878786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8"/>
        <v>42990.208333333328</v>
      </c>
      <c r="O115" s="12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6"/>
        <v>7.2715789473684209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8"/>
        <v>43564.208333333328</v>
      </c>
      <c r="O116" s="12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6"/>
        <v>0.87211757648470301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8"/>
        <v>43056.25</v>
      </c>
      <c r="O117" s="12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6"/>
        <v>0.88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8"/>
        <v>42265.208333333328</v>
      </c>
      <c r="O118" s="12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6"/>
        <v>1.7393877551020409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8"/>
        <v>40808.208333333336</v>
      </c>
      <c r="O119" s="12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6"/>
        <v>1.1761111111111111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8"/>
        <v>41665.25</v>
      </c>
      <c r="O120" s="12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6"/>
        <v>2.1496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8"/>
        <v>41806.208333333336</v>
      </c>
      <c r="O121" s="12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6"/>
        <v>1.4949667110519307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8"/>
        <v>42111.208333333328</v>
      </c>
      <c r="O122" s="12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6"/>
        <v>2.1933995584988963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8"/>
        <v>41917.208333333336</v>
      </c>
      <c r="O123" s="12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6"/>
        <v>0.64367690058479532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8"/>
        <v>41970.25</v>
      </c>
      <c r="O124" s="12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6"/>
        <v>0.18622397298818233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8"/>
        <v>42332.25</v>
      </c>
      <c r="O125" s="12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6"/>
        <v>3.6776923076923076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8"/>
        <v>43598.208333333328</v>
      </c>
      <c r="O126" s="12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6"/>
        <v>1.5990566037735849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8"/>
        <v>43362.208333333328</v>
      </c>
      <c r="O127" s="12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6"/>
        <v>0.38633185349611543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8"/>
        <v>42596.208333333328</v>
      </c>
      <c r="O128" s="12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6"/>
        <v>0.51421511627906979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8"/>
        <v>40310.208333333336</v>
      </c>
      <c r="O129" s="12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6"/>
        <v>0.60334277620396604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si="8"/>
        <v>40417.208333333336</v>
      </c>
      <c r="O130" s="12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ref="F131:F194" si="12">E131/D131</f>
        <v>3.2026936026936029E-2</v>
      </c>
      <c r="G131" t="s">
        <v>74</v>
      </c>
      <c r="H131">
        <v>55</v>
      </c>
      <c r="I131" s="6">
        <f t="shared" ref="I131:I194" si="13">IF(E131=0,0,E131/H131)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ref="N131:N194" si="14">(((L131/60)/60)/24)+DATE(1970,1,1)</f>
        <v>42038.25</v>
      </c>
      <c r="O131" s="12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MID(R131,1,FIND("/",R131)-1)</f>
        <v>food</v>
      </c>
      <c r="T131" t="str">
        <f t="shared" ref="T131:T194" si="17">MID(R131,FIND("/",R131)+1,1000)</f>
        <v>food trucks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12"/>
        <v>1.5546875</v>
      </c>
      <c r="G132" t="s">
        <v>20</v>
      </c>
      <c r="H132">
        <v>533</v>
      </c>
      <c r="I132" s="6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14"/>
        <v>40842.208333333336</v>
      </c>
      <c r="O132" s="12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12"/>
        <v>1.0085974499089254</v>
      </c>
      <c r="G133" t="s">
        <v>20</v>
      </c>
      <c r="H133">
        <v>2443</v>
      </c>
      <c r="I133" s="6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14"/>
        <v>41607.25</v>
      </c>
      <c r="O133" s="12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12"/>
        <v>1.1618181818181819</v>
      </c>
      <c r="G134" t="s">
        <v>20</v>
      </c>
      <c r="H134">
        <v>89</v>
      </c>
      <c r="I134" s="6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14"/>
        <v>43112.25</v>
      </c>
      <c r="O134" s="12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12"/>
        <v>3.1077777777777778</v>
      </c>
      <c r="G135" t="s">
        <v>20</v>
      </c>
      <c r="H135">
        <v>159</v>
      </c>
      <c r="I135" s="6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14"/>
        <v>40767.208333333336</v>
      </c>
      <c r="O135" s="12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12"/>
        <v>0.89736683417085428</v>
      </c>
      <c r="G136" t="s">
        <v>14</v>
      </c>
      <c r="H136">
        <v>940</v>
      </c>
      <c r="I136" s="6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14"/>
        <v>40713.208333333336</v>
      </c>
      <c r="O136" s="12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12"/>
        <v>0.71272727272727276</v>
      </c>
      <c r="G137" t="s">
        <v>14</v>
      </c>
      <c r="H137">
        <v>117</v>
      </c>
      <c r="I137" s="6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14"/>
        <v>41340.25</v>
      </c>
      <c r="O137" s="12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3.2862318840579711E-2</v>
      </c>
      <c r="G138" t="s">
        <v>74</v>
      </c>
      <c r="H138">
        <v>58</v>
      </c>
      <c r="I138" s="6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14"/>
        <v>41797.208333333336</v>
      </c>
      <c r="O138" s="12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12"/>
        <v>2.617777777777778</v>
      </c>
      <c r="G139" t="s">
        <v>20</v>
      </c>
      <c r="H139">
        <v>50</v>
      </c>
      <c r="I139" s="6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14"/>
        <v>40457.208333333336</v>
      </c>
      <c r="O139" s="12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12"/>
        <v>0.96</v>
      </c>
      <c r="G140" t="s">
        <v>14</v>
      </c>
      <c r="H140">
        <v>115</v>
      </c>
      <c r="I140" s="6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14"/>
        <v>41180.208333333336</v>
      </c>
      <c r="O140" s="12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12"/>
        <v>0.20896851248642778</v>
      </c>
      <c r="G141" t="s">
        <v>14</v>
      </c>
      <c r="H141">
        <v>326</v>
      </c>
      <c r="I141" s="6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14"/>
        <v>42115.208333333328</v>
      </c>
      <c r="O141" s="12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12"/>
        <v>2.2316363636363636</v>
      </c>
      <c r="G142" t="s">
        <v>20</v>
      </c>
      <c r="H142">
        <v>186</v>
      </c>
      <c r="I142" s="6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14"/>
        <v>43156.25</v>
      </c>
      <c r="O142" s="12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12"/>
        <v>1.0159097978227061</v>
      </c>
      <c r="G143" t="s">
        <v>20</v>
      </c>
      <c r="H143">
        <v>1071</v>
      </c>
      <c r="I143" s="6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14"/>
        <v>42167.208333333328</v>
      </c>
      <c r="O143" s="12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12"/>
        <v>2.3003999999999998</v>
      </c>
      <c r="G144" t="s">
        <v>20</v>
      </c>
      <c r="H144">
        <v>117</v>
      </c>
      <c r="I144" s="6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14"/>
        <v>41005.208333333336</v>
      </c>
      <c r="O144" s="12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12"/>
        <v>1.355925925925926</v>
      </c>
      <c r="G145" t="s">
        <v>20</v>
      </c>
      <c r="H145">
        <v>70</v>
      </c>
      <c r="I145" s="6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14"/>
        <v>40357.208333333336</v>
      </c>
      <c r="O145" s="12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12"/>
        <v>1.2909999999999999</v>
      </c>
      <c r="G146" t="s">
        <v>20</v>
      </c>
      <c r="H146">
        <v>135</v>
      </c>
      <c r="I146" s="6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14"/>
        <v>43633.208333333328</v>
      </c>
      <c r="O146" s="12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12"/>
        <v>2.3651200000000001</v>
      </c>
      <c r="G147" t="s">
        <v>20</v>
      </c>
      <c r="H147">
        <v>768</v>
      </c>
      <c r="I147" s="6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14"/>
        <v>41889.208333333336</v>
      </c>
      <c r="O147" s="12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12"/>
        <v>0.17249999999999999</v>
      </c>
      <c r="G148" t="s">
        <v>74</v>
      </c>
      <c r="H148">
        <v>51</v>
      </c>
      <c r="I148" s="6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14"/>
        <v>40855.25</v>
      </c>
      <c r="O148" s="12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12"/>
        <v>1.1249397590361445</v>
      </c>
      <c r="G149" t="s">
        <v>20</v>
      </c>
      <c r="H149">
        <v>199</v>
      </c>
      <c r="I149" s="6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14"/>
        <v>42534.208333333328</v>
      </c>
      <c r="O149" s="12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12"/>
        <v>1.2102150537634409</v>
      </c>
      <c r="G150" t="s">
        <v>20</v>
      </c>
      <c r="H150">
        <v>107</v>
      </c>
      <c r="I150" s="6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14"/>
        <v>42941.208333333328</v>
      </c>
      <c r="O150" s="12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12"/>
        <v>2.1987096774193549</v>
      </c>
      <c r="G151" t="s">
        <v>20</v>
      </c>
      <c r="H151">
        <v>195</v>
      </c>
      <c r="I151" s="6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14"/>
        <v>41275.25</v>
      </c>
      <c r="O151" s="12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12"/>
        <v>0.01</v>
      </c>
      <c r="G152" t="s">
        <v>14</v>
      </c>
      <c r="H152">
        <v>1</v>
      </c>
      <c r="I152" s="6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14"/>
        <v>43450.25</v>
      </c>
      <c r="O152" s="12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12"/>
        <v>0.64166909620991253</v>
      </c>
      <c r="G153" t="s">
        <v>14</v>
      </c>
      <c r="H153">
        <v>1467</v>
      </c>
      <c r="I153" s="6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14"/>
        <v>41799.208333333336</v>
      </c>
      <c r="O153" s="12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12"/>
        <v>4.2306746987951804</v>
      </c>
      <c r="G154" t="s">
        <v>20</v>
      </c>
      <c r="H154">
        <v>3376</v>
      </c>
      <c r="I154" s="6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14"/>
        <v>42783.25</v>
      </c>
      <c r="O154" s="12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12"/>
        <v>0.92984160506863778</v>
      </c>
      <c r="G155" t="s">
        <v>14</v>
      </c>
      <c r="H155">
        <v>5681</v>
      </c>
      <c r="I155" s="6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14"/>
        <v>41201.208333333336</v>
      </c>
      <c r="O155" s="12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12"/>
        <v>0.58756567425569173</v>
      </c>
      <c r="G156" t="s">
        <v>14</v>
      </c>
      <c r="H156">
        <v>1059</v>
      </c>
      <c r="I156" s="6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14"/>
        <v>42502.208333333328</v>
      </c>
      <c r="O156" s="12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12"/>
        <v>0.65022222222222226</v>
      </c>
      <c r="G157" t="s">
        <v>14</v>
      </c>
      <c r="H157">
        <v>1194</v>
      </c>
      <c r="I157" s="6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14"/>
        <v>40262.208333333336</v>
      </c>
      <c r="O157" s="12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12"/>
        <v>0.73939560439560437</v>
      </c>
      <c r="G158" t="s">
        <v>74</v>
      </c>
      <c r="H158">
        <v>379</v>
      </c>
      <c r="I158" s="6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14"/>
        <v>43743.208333333328</v>
      </c>
      <c r="O158" s="12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12"/>
        <v>0.52666666666666662</v>
      </c>
      <c r="G159" t="s">
        <v>14</v>
      </c>
      <c r="H159">
        <v>30</v>
      </c>
      <c r="I159" s="6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14"/>
        <v>41638.25</v>
      </c>
      <c r="O159" s="12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12"/>
        <v>2.2095238095238097</v>
      </c>
      <c r="G160" t="s">
        <v>20</v>
      </c>
      <c r="H160">
        <v>41</v>
      </c>
      <c r="I160" s="6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14"/>
        <v>42346.25</v>
      </c>
      <c r="O160" s="12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12"/>
        <v>1.0001150627615063</v>
      </c>
      <c r="G161" t="s">
        <v>20</v>
      </c>
      <c r="H161">
        <v>1821</v>
      </c>
      <c r="I161" s="6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14"/>
        <v>43551.208333333328</v>
      </c>
      <c r="O161" s="12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12"/>
        <v>1.6231249999999999</v>
      </c>
      <c r="G162" t="s">
        <v>20</v>
      </c>
      <c r="H162">
        <v>164</v>
      </c>
      <c r="I162" s="6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14"/>
        <v>43582.208333333328</v>
      </c>
      <c r="O162" s="12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12"/>
        <v>0.78181818181818186</v>
      </c>
      <c r="G163" t="s">
        <v>14</v>
      </c>
      <c r="H163">
        <v>75</v>
      </c>
      <c r="I163" s="6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14"/>
        <v>42270.208333333328</v>
      </c>
      <c r="O163" s="12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12"/>
        <v>1.4973770491803278</v>
      </c>
      <c r="G164" t="s">
        <v>20</v>
      </c>
      <c r="H164">
        <v>157</v>
      </c>
      <c r="I164" s="6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14"/>
        <v>43442.25</v>
      </c>
      <c r="O164" s="12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12"/>
        <v>2.5325714285714285</v>
      </c>
      <c r="G165" t="s">
        <v>20</v>
      </c>
      <c r="H165">
        <v>246</v>
      </c>
      <c r="I165" s="6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14"/>
        <v>43028.208333333328</v>
      </c>
      <c r="O165" s="12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12"/>
        <v>1.0016943521594683</v>
      </c>
      <c r="G166" t="s">
        <v>20</v>
      </c>
      <c r="H166">
        <v>1396</v>
      </c>
      <c r="I166" s="6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14"/>
        <v>43016.208333333328</v>
      </c>
      <c r="O166" s="12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12"/>
        <v>1.2199004424778761</v>
      </c>
      <c r="G167" t="s">
        <v>20</v>
      </c>
      <c r="H167">
        <v>2506</v>
      </c>
      <c r="I167" s="6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14"/>
        <v>42948.208333333328</v>
      </c>
      <c r="O167" s="12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12"/>
        <v>1.3713265306122449</v>
      </c>
      <c r="G168" t="s">
        <v>20</v>
      </c>
      <c r="H168">
        <v>244</v>
      </c>
      <c r="I168" s="6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14"/>
        <v>40534.25</v>
      </c>
      <c r="O168" s="12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12"/>
        <v>4.155384615384615</v>
      </c>
      <c r="G169" t="s">
        <v>20</v>
      </c>
      <c r="H169">
        <v>146</v>
      </c>
      <c r="I169" s="6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14"/>
        <v>41435.208333333336</v>
      </c>
      <c r="O169" s="12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12"/>
        <v>0.3130913348946136</v>
      </c>
      <c r="G170" t="s">
        <v>14</v>
      </c>
      <c r="H170">
        <v>955</v>
      </c>
      <c r="I170" s="6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14"/>
        <v>43518.25</v>
      </c>
      <c r="O170" s="12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12"/>
        <v>4.240815450643777</v>
      </c>
      <c r="G171" t="s">
        <v>20</v>
      </c>
      <c r="H171">
        <v>1267</v>
      </c>
      <c r="I171" s="6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14"/>
        <v>41077.208333333336</v>
      </c>
      <c r="O171" s="12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2.9388623072833599E-2</v>
      </c>
      <c r="G172" t="s">
        <v>14</v>
      </c>
      <c r="H172">
        <v>67</v>
      </c>
      <c r="I172" s="6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14"/>
        <v>42950.208333333328</v>
      </c>
      <c r="O172" s="12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12"/>
        <v>0.1063265306122449</v>
      </c>
      <c r="G173" t="s">
        <v>14</v>
      </c>
      <c r="H173">
        <v>5</v>
      </c>
      <c r="I173" s="6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14"/>
        <v>41718.208333333336</v>
      </c>
      <c r="O173" s="12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12"/>
        <v>0.82874999999999999</v>
      </c>
      <c r="G174" t="s">
        <v>14</v>
      </c>
      <c r="H174">
        <v>26</v>
      </c>
      <c r="I174" s="6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14"/>
        <v>41839.208333333336</v>
      </c>
      <c r="O174" s="12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12"/>
        <v>1.6301447776628748</v>
      </c>
      <c r="G175" t="s">
        <v>20</v>
      </c>
      <c r="H175">
        <v>1561</v>
      </c>
      <c r="I175" s="6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14"/>
        <v>41412.208333333336</v>
      </c>
      <c r="O175" s="12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12"/>
        <v>8.9466666666666672</v>
      </c>
      <c r="G176" t="s">
        <v>20</v>
      </c>
      <c r="H176">
        <v>48</v>
      </c>
      <c r="I176" s="6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14"/>
        <v>42282.208333333328</v>
      </c>
      <c r="O176" s="12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12"/>
        <v>0.26191501103752757</v>
      </c>
      <c r="G177" t="s">
        <v>14</v>
      </c>
      <c r="H177">
        <v>1130</v>
      </c>
      <c r="I177" s="6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14"/>
        <v>42613.208333333328</v>
      </c>
      <c r="O177" s="12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12"/>
        <v>0.74834782608695649</v>
      </c>
      <c r="G178" t="s">
        <v>14</v>
      </c>
      <c r="H178">
        <v>782</v>
      </c>
      <c r="I178" s="6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14"/>
        <v>42616.208333333328</v>
      </c>
      <c r="O178" s="12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12"/>
        <v>4.1647680412371137</v>
      </c>
      <c r="G179" t="s">
        <v>20</v>
      </c>
      <c r="H179">
        <v>2739</v>
      </c>
      <c r="I179" s="6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14"/>
        <v>40497.25</v>
      </c>
      <c r="O179" s="12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12"/>
        <v>0.96208333333333329</v>
      </c>
      <c r="G180" t="s">
        <v>14</v>
      </c>
      <c r="H180">
        <v>210</v>
      </c>
      <c r="I180" s="6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14"/>
        <v>42999.208333333328</v>
      </c>
      <c r="O180" s="12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12"/>
        <v>3.5771910112359548</v>
      </c>
      <c r="G181" t="s">
        <v>20</v>
      </c>
      <c r="H181">
        <v>3537</v>
      </c>
      <c r="I181" s="6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14"/>
        <v>41350.208333333336</v>
      </c>
      <c r="O181" s="12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12"/>
        <v>3.0845714285714285</v>
      </c>
      <c r="G182" t="s">
        <v>20</v>
      </c>
      <c r="H182">
        <v>2107</v>
      </c>
      <c r="I182" s="6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14"/>
        <v>40259.208333333336</v>
      </c>
      <c r="O182" s="12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12"/>
        <v>0.61802325581395345</v>
      </c>
      <c r="G183" t="s">
        <v>14</v>
      </c>
      <c r="H183">
        <v>136</v>
      </c>
      <c r="I183" s="6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14"/>
        <v>43012.208333333328</v>
      </c>
      <c r="O183" s="12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12"/>
        <v>7.2232472324723247</v>
      </c>
      <c r="G184" t="s">
        <v>20</v>
      </c>
      <c r="H184">
        <v>3318</v>
      </c>
      <c r="I184" s="6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14"/>
        <v>43631.208333333328</v>
      </c>
      <c r="O184" s="12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12"/>
        <v>0.69117647058823528</v>
      </c>
      <c r="G185" t="s">
        <v>14</v>
      </c>
      <c r="H185">
        <v>86</v>
      </c>
      <c r="I185" s="6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14"/>
        <v>40430.208333333336</v>
      </c>
      <c r="O185" s="12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12"/>
        <v>2.9305555555555554</v>
      </c>
      <c r="G186" t="s">
        <v>20</v>
      </c>
      <c r="H186">
        <v>340</v>
      </c>
      <c r="I186" s="6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14"/>
        <v>43588.208333333328</v>
      </c>
      <c r="O186" s="12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12"/>
        <v>0.71799999999999997</v>
      </c>
      <c r="G187" t="s">
        <v>14</v>
      </c>
      <c r="H187">
        <v>19</v>
      </c>
      <c r="I187" s="6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14"/>
        <v>43233.208333333328</v>
      </c>
      <c r="O187" s="12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12"/>
        <v>0.31934684684684683</v>
      </c>
      <c r="G188" t="s">
        <v>14</v>
      </c>
      <c r="H188">
        <v>886</v>
      </c>
      <c r="I188" s="6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14"/>
        <v>41782.208333333336</v>
      </c>
      <c r="O188" s="12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12"/>
        <v>2.2987375415282392</v>
      </c>
      <c r="G189" t="s">
        <v>20</v>
      </c>
      <c r="H189">
        <v>1442</v>
      </c>
      <c r="I189" s="6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14"/>
        <v>41328.25</v>
      </c>
      <c r="O189" s="12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12"/>
        <v>0.3201219512195122</v>
      </c>
      <c r="G190" t="s">
        <v>14</v>
      </c>
      <c r="H190">
        <v>35</v>
      </c>
      <c r="I190" s="6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14"/>
        <v>41975.25</v>
      </c>
      <c r="O190" s="12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12"/>
        <v>0.23525352848928385</v>
      </c>
      <c r="G191" t="s">
        <v>74</v>
      </c>
      <c r="H191">
        <v>441</v>
      </c>
      <c r="I191" s="6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14"/>
        <v>42433.25</v>
      </c>
      <c r="O191" s="12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12"/>
        <v>0.68594594594594593</v>
      </c>
      <c r="G192" t="s">
        <v>14</v>
      </c>
      <c r="H192">
        <v>24</v>
      </c>
      <c r="I192" s="6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14"/>
        <v>41429.208333333336</v>
      </c>
      <c r="O192" s="12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12"/>
        <v>0.37952380952380954</v>
      </c>
      <c r="G193" t="s">
        <v>14</v>
      </c>
      <c r="H193">
        <v>86</v>
      </c>
      <c r="I193" s="6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14"/>
        <v>43536.208333333328</v>
      </c>
      <c r="O193" s="12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12"/>
        <v>0.19992957746478873</v>
      </c>
      <c r="G194" t="s">
        <v>14</v>
      </c>
      <c r="H194">
        <v>243</v>
      </c>
      <c r="I194" s="6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si="14"/>
        <v>41817.208333333336</v>
      </c>
      <c r="O194" s="12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ref="F195:F258" si="18">E195/D195</f>
        <v>0.45636363636363636</v>
      </c>
      <c r="G195" t="s">
        <v>14</v>
      </c>
      <c r="H195">
        <v>65</v>
      </c>
      <c r="I195" s="6">
        <f t="shared" ref="I195:I258" si="19">IF(E195=0,0,E195/H195)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ref="N195:N258" si="20">(((L195/60)/60)/24)+DATE(1970,1,1)</f>
        <v>43198.208333333328</v>
      </c>
      <c r="O195" s="12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MID(R195,1,FIND("/",R195)-1)</f>
        <v>music</v>
      </c>
      <c r="T195" t="str">
        <f t="shared" ref="T195:T258" si="23">MID(R195,FIND("/",R195)+1,1000)</f>
        <v>indie rock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18"/>
        <v>1.227605633802817</v>
      </c>
      <c r="G196" t="s">
        <v>20</v>
      </c>
      <c r="H196">
        <v>126</v>
      </c>
      <c r="I196" s="6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20"/>
        <v>42261.208333333328</v>
      </c>
      <c r="O196" s="12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18"/>
        <v>3.61753164556962</v>
      </c>
      <c r="G197" t="s">
        <v>20</v>
      </c>
      <c r="H197">
        <v>524</v>
      </c>
      <c r="I197" s="6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20"/>
        <v>43310.208333333328</v>
      </c>
      <c r="O197" s="12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18"/>
        <v>0.63146341463414635</v>
      </c>
      <c r="G198" t="s">
        <v>14</v>
      </c>
      <c r="H198">
        <v>100</v>
      </c>
      <c r="I198" s="6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20"/>
        <v>42616.208333333328</v>
      </c>
      <c r="O198" s="12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18"/>
        <v>2.9820475319926874</v>
      </c>
      <c r="G199" t="s">
        <v>20</v>
      </c>
      <c r="H199">
        <v>1989</v>
      </c>
      <c r="I199" s="6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20"/>
        <v>42909.208333333328</v>
      </c>
      <c r="O199" s="12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9.5585443037974685E-2</v>
      </c>
      <c r="G200" t="s">
        <v>14</v>
      </c>
      <c r="H200">
        <v>168</v>
      </c>
      <c r="I200" s="6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20"/>
        <v>40396.208333333336</v>
      </c>
      <c r="O200" s="12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18"/>
        <v>0.5377777777777778</v>
      </c>
      <c r="G201" t="s">
        <v>14</v>
      </c>
      <c r="H201">
        <v>13</v>
      </c>
      <c r="I201" s="6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20"/>
        <v>42192.208333333328</v>
      </c>
      <c r="O201" s="12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18"/>
        <v>0.02</v>
      </c>
      <c r="G202" t="s">
        <v>14</v>
      </c>
      <c r="H202">
        <v>1</v>
      </c>
      <c r="I202" s="6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20"/>
        <v>40262.208333333336</v>
      </c>
      <c r="O202" s="12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18"/>
        <v>6.8119047619047617</v>
      </c>
      <c r="G203" t="s">
        <v>20</v>
      </c>
      <c r="H203">
        <v>157</v>
      </c>
      <c r="I203" s="6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20"/>
        <v>41845.208333333336</v>
      </c>
      <c r="O203" s="12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18"/>
        <v>0.78831325301204824</v>
      </c>
      <c r="G204" t="s">
        <v>74</v>
      </c>
      <c r="H204">
        <v>82</v>
      </c>
      <c r="I204" s="6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20"/>
        <v>40818.208333333336</v>
      </c>
      <c r="O204" s="12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18"/>
        <v>1.3440792216817234</v>
      </c>
      <c r="G205" t="s">
        <v>20</v>
      </c>
      <c r="H205">
        <v>4498</v>
      </c>
      <c r="I205" s="6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20"/>
        <v>42752.25</v>
      </c>
      <c r="O205" s="12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18"/>
        <v>3.372E-2</v>
      </c>
      <c r="G206" t="s">
        <v>14</v>
      </c>
      <c r="H206">
        <v>40</v>
      </c>
      <c r="I206" s="6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20"/>
        <v>40636.208333333336</v>
      </c>
      <c r="O206" s="12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18"/>
        <v>4.3184615384615386</v>
      </c>
      <c r="G207" t="s">
        <v>20</v>
      </c>
      <c r="H207">
        <v>80</v>
      </c>
      <c r="I207" s="6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20"/>
        <v>43390.208333333328</v>
      </c>
      <c r="O207" s="12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18"/>
        <v>0.38844444444444443</v>
      </c>
      <c r="G208" t="s">
        <v>74</v>
      </c>
      <c r="H208">
        <v>57</v>
      </c>
      <c r="I208" s="6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20"/>
        <v>40236.25</v>
      </c>
      <c r="O208" s="12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18"/>
        <v>4.2569999999999997</v>
      </c>
      <c r="G209" t="s">
        <v>20</v>
      </c>
      <c r="H209">
        <v>43</v>
      </c>
      <c r="I209" s="6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20"/>
        <v>43340.208333333328</v>
      </c>
      <c r="O209" s="12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18"/>
        <v>1.0112239715591671</v>
      </c>
      <c r="G210" t="s">
        <v>20</v>
      </c>
      <c r="H210">
        <v>2053</v>
      </c>
      <c r="I210" s="6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20"/>
        <v>43048.25</v>
      </c>
      <c r="O210" s="12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18"/>
        <v>0.21188688946015424</v>
      </c>
      <c r="G211" t="s">
        <v>47</v>
      </c>
      <c r="H211">
        <v>808</v>
      </c>
      <c r="I211" s="6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20"/>
        <v>42496.208333333328</v>
      </c>
      <c r="O211" s="12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18"/>
        <v>0.67425531914893622</v>
      </c>
      <c r="G212" t="s">
        <v>14</v>
      </c>
      <c r="H212">
        <v>226</v>
      </c>
      <c r="I212" s="6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20"/>
        <v>42797.25</v>
      </c>
      <c r="O212" s="12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18"/>
        <v>0.9492337164750958</v>
      </c>
      <c r="G213" t="s">
        <v>14</v>
      </c>
      <c r="H213">
        <v>1625</v>
      </c>
      <c r="I213" s="6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20"/>
        <v>41513.208333333336</v>
      </c>
      <c r="O213" s="12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18"/>
        <v>1.5185185185185186</v>
      </c>
      <c r="G214" t="s">
        <v>20</v>
      </c>
      <c r="H214">
        <v>168</v>
      </c>
      <c r="I214" s="6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20"/>
        <v>43814.25</v>
      </c>
      <c r="O214" s="12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18"/>
        <v>1.9516382252559727</v>
      </c>
      <c r="G215" t="s">
        <v>20</v>
      </c>
      <c r="H215">
        <v>4289</v>
      </c>
      <c r="I215" s="6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20"/>
        <v>40488.208333333336</v>
      </c>
      <c r="O215" s="12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18"/>
        <v>10.231428571428571</v>
      </c>
      <c r="G216" t="s">
        <v>20</v>
      </c>
      <c r="H216">
        <v>165</v>
      </c>
      <c r="I216" s="6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20"/>
        <v>40409.208333333336</v>
      </c>
      <c r="O216" s="12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3.8418367346938778E-2</v>
      </c>
      <c r="G217" t="s">
        <v>14</v>
      </c>
      <c r="H217">
        <v>143</v>
      </c>
      <c r="I217" s="6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20"/>
        <v>43509.25</v>
      </c>
      <c r="O217" s="12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18"/>
        <v>1.5507066557107643</v>
      </c>
      <c r="G218" t="s">
        <v>20</v>
      </c>
      <c r="H218">
        <v>1815</v>
      </c>
      <c r="I218" s="6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20"/>
        <v>40869.25</v>
      </c>
      <c r="O218" s="12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18"/>
        <v>0.44753477588871715</v>
      </c>
      <c r="G219" t="s">
        <v>14</v>
      </c>
      <c r="H219">
        <v>934</v>
      </c>
      <c r="I219" s="6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20"/>
        <v>43583.208333333328</v>
      </c>
      <c r="O219" s="12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18"/>
        <v>2.1594736842105262</v>
      </c>
      <c r="G220" t="s">
        <v>20</v>
      </c>
      <c r="H220">
        <v>397</v>
      </c>
      <c r="I220" s="6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20"/>
        <v>40858.25</v>
      </c>
      <c r="O220" s="12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18"/>
        <v>3.3212709832134291</v>
      </c>
      <c r="G221" t="s">
        <v>20</v>
      </c>
      <c r="H221">
        <v>1539</v>
      </c>
      <c r="I221" s="6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20"/>
        <v>41137.208333333336</v>
      </c>
      <c r="O221" s="12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8.4430379746835441E-2</v>
      </c>
      <c r="G222" t="s">
        <v>14</v>
      </c>
      <c r="H222">
        <v>17</v>
      </c>
      <c r="I222" s="6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20"/>
        <v>40725.208333333336</v>
      </c>
      <c r="O222" s="12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18"/>
        <v>0.9862551440329218</v>
      </c>
      <c r="G223" t="s">
        <v>14</v>
      </c>
      <c r="H223">
        <v>2179</v>
      </c>
      <c r="I223" s="6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20"/>
        <v>41081.208333333336</v>
      </c>
      <c r="O223" s="12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18"/>
        <v>1.3797916666666667</v>
      </c>
      <c r="G224" t="s">
        <v>20</v>
      </c>
      <c r="H224">
        <v>138</v>
      </c>
      <c r="I224" s="6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20"/>
        <v>41914.208333333336</v>
      </c>
      <c r="O224" s="12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18"/>
        <v>0.93810996563573879</v>
      </c>
      <c r="G225" t="s">
        <v>14</v>
      </c>
      <c r="H225">
        <v>931</v>
      </c>
      <c r="I225" s="6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20"/>
        <v>42445.208333333328</v>
      </c>
      <c r="O225" s="12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18"/>
        <v>4.0363930885529156</v>
      </c>
      <c r="G226" t="s">
        <v>20</v>
      </c>
      <c r="H226">
        <v>3594</v>
      </c>
      <c r="I226" s="6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20"/>
        <v>41906.208333333336</v>
      </c>
      <c r="O226" s="12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18"/>
        <v>2.6017404129793511</v>
      </c>
      <c r="G227" t="s">
        <v>20</v>
      </c>
      <c r="H227">
        <v>5880</v>
      </c>
      <c r="I227" s="6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20"/>
        <v>41762.208333333336</v>
      </c>
      <c r="O227" s="12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18"/>
        <v>3.6663333333333332</v>
      </c>
      <c r="G228" t="s">
        <v>20</v>
      </c>
      <c r="H228">
        <v>112</v>
      </c>
      <c r="I228" s="6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20"/>
        <v>40276.208333333336</v>
      </c>
      <c r="O228" s="12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18"/>
        <v>1.687208538587849</v>
      </c>
      <c r="G229" t="s">
        <v>20</v>
      </c>
      <c r="H229">
        <v>943</v>
      </c>
      <c r="I229" s="6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20"/>
        <v>42139.208333333328</v>
      </c>
      <c r="O229" s="12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18"/>
        <v>1.1990717911530093</v>
      </c>
      <c r="G230" t="s">
        <v>20</v>
      </c>
      <c r="H230">
        <v>2468</v>
      </c>
      <c r="I230" s="6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20"/>
        <v>42613.208333333328</v>
      </c>
      <c r="O230" s="12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18"/>
        <v>1.936892523364486</v>
      </c>
      <c r="G231" t="s">
        <v>20</v>
      </c>
      <c r="H231">
        <v>2551</v>
      </c>
      <c r="I231" s="6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20"/>
        <v>42887.208333333328</v>
      </c>
      <c r="O231" s="12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18"/>
        <v>4.2016666666666671</v>
      </c>
      <c r="G232" t="s">
        <v>20</v>
      </c>
      <c r="H232">
        <v>101</v>
      </c>
      <c r="I232" s="6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20"/>
        <v>43805.25</v>
      </c>
      <c r="O232" s="12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18"/>
        <v>0.76708333333333334</v>
      </c>
      <c r="G233" t="s">
        <v>74</v>
      </c>
      <c r="H233">
        <v>67</v>
      </c>
      <c r="I233" s="6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20"/>
        <v>41415.208333333336</v>
      </c>
      <c r="O233" s="12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18"/>
        <v>1.7126470588235294</v>
      </c>
      <c r="G234" t="s">
        <v>20</v>
      </c>
      <c r="H234">
        <v>92</v>
      </c>
      <c r="I234" s="6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20"/>
        <v>42576.208333333328</v>
      </c>
      <c r="O234" s="12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18"/>
        <v>1.5789473684210527</v>
      </c>
      <c r="G235" t="s">
        <v>20</v>
      </c>
      <c r="H235">
        <v>62</v>
      </c>
      <c r="I235" s="6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20"/>
        <v>40706.208333333336</v>
      </c>
      <c r="O235" s="12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18"/>
        <v>1.0908</v>
      </c>
      <c r="G236" t="s">
        <v>20</v>
      </c>
      <c r="H236">
        <v>149</v>
      </c>
      <c r="I236" s="6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20"/>
        <v>42969.208333333328</v>
      </c>
      <c r="O236" s="12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18"/>
        <v>0.41732558139534881</v>
      </c>
      <c r="G237" t="s">
        <v>14</v>
      </c>
      <c r="H237">
        <v>92</v>
      </c>
      <c r="I237" s="6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20"/>
        <v>42779.25</v>
      </c>
      <c r="O237" s="12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18"/>
        <v>0.10944303797468355</v>
      </c>
      <c r="G238" t="s">
        <v>14</v>
      </c>
      <c r="H238">
        <v>57</v>
      </c>
      <c r="I238" s="6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20"/>
        <v>43641.208333333328</v>
      </c>
      <c r="O238" s="12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18"/>
        <v>1.593763440860215</v>
      </c>
      <c r="G239" t="s">
        <v>20</v>
      </c>
      <c r="H239">
        <v>329</v>
      </c>
      <c r="I239" s="6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20"/>
        <v>41754.208333333336</v>
      </c>
      <c r="O239" s="12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18"/>
        <v>4.2241666666666671</v>
      </c>
      <c r="G240" t="s">
        <v>20</v>
      </c>
      <c r="H240">
        <v>97</v>
      </c>
      <c r="I240" s="6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20"/>
        <v>43083.25</v>
      </c>
      <c r="O240" s="12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18"/>
        <v>0.97718749999999999</v>
      </c>
      <c r="G241" t="s">
        <v>14</v>
      </c>
      <c r="H241">
        <v>41</v>
      </c>
      <c r="I241" s="6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20"/>
        <v>42245.208333333328</v>
      </c>
      <c r="O241" s="12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18"/>
        <v>4.1878911564625847</v>
      </c>
      <c r="G242" t="s">
        <v>20</v>
      </c>
      <c r="H242">
        <v>1784</v>
      </c>
      <c r="I242" s="6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20"/>
        <v>40396.208333333336</v>
      </c>
      <c r="O242" s="12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18"/>
        <v>1.0191632047477746</v>
      </c>
      <c r="G243" t="s">
        <v>20</v>
      </c>
      <c r="H243">
        <v>1684</v>
      </c>
      <c r="I243" s="6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20"/>
        <v>41742.208333333336</v>
      </c>
      <c r="O243" s="12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18"/>
        <v>1.2772619047619047</v>
      </c>
      <c r="G244" t="s">
        <v>20</v>
      </c>
      <c r="H244">
        <v>250</v>
      </c>
      <c r="I244" s="6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20"/>
        <v>42865.208333333328</v>
      </c>
      <c r="O244" s="12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18"/>
        <v>4.4521739130434783</v>
      </c>
      <c r="G245" t="s">
        <v>20</v>
      </c>
      <c r="H245">
        <v>238</v>
      </c>
      <c r="I245" s="6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20"/>
        <v>43163.25</v>
      </c>
      <c r="O245" s="12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18"/>
        <v>5.6971428571428575</v>
      </c>
      <c r="G246" t="s">
        <v>20</v>
      </c>
      <c r="H246">
        <v>53</v>
      </c>
      <c r="I246" s="6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20"/>
        <v>41834.208333333336</v>
      </c>
      <c r="O246" s="12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18"/>
        <v>5.0934482758620687</v>
      </c>
      <c r="G247" t="s">
        <v>20</v>
      </c>
      <c r="H247">
        <v>214</v>
      </c>
      <c r="I247" s="6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20"/>
        <v>41736.208333333336</v>
      </c>
      <c r="O247" s="12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18"/>
        <v>3.2553333333333332</v>
      </c>
      <c r="G248" t="s">
        <v>20</v>
      </c>
      <c r="H248">
        <v>222</v>
      </c>
      <c r="I248" s="6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20"/>
        <v>41491.208333333336</v>
      </c>
      <c r="O248" s="12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18"/>
        <v>9.3261616161616168</v>
      </c>
      <c r="G249" t="s">
        <v>20</v>
      </c>
      <c r="H249">
        <v>1884</v>
      </c>
      <c r="I249" s="6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20"/>
        <v>42726.25</v>
      </c>
      <c r="O249" s="12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18"/>
        <v>2.1133870967741935</v>
      </c>
      <c r="G250" t="s">
        <v>20</v>
      </c>
      <c r="H250">
        <v>218</v>
      </c>
      <c r="I250" s="6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20"/>
        <v>42004.25</v>
      </c>
      <c r="O250" s="12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18"/>
        <v>2.7332520325203253</v>
      </c>
      <c r="G251" t="s">
        <v>20</v>
      </c>
      <c r="H251">
        <v>6465</v>
      </c>
      <c r="I251" s="6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20"/>
        <v>42006.25</v>
      </c>
      <c r="O251" s="12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18"/>
        <v>0.03</v>
      </c>
      <c r="G252" t="s">
        <v>14</v>
      </c>
      <c r="H252">
        <v>1</v>
      </c>
      <c r="I252" s="6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20"/>
        <v>40203.25</v>
      </c>
      <c r="O252" s="12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18"/>
        <v>0.54084507042253516</v>
      </c>
      <c r="G253" t="s">
        <v>14</v>
      </c>
      <c r="H253">
        <v>101</v>
      </c>
      <c r="I253" s="6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20"/>
        <v>41252.25</v>
      </c>
      <c r="O253" s="12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18"/>
        <v>6.2629999999999999</v>
      </c>
      <c r="G254" t="s">
        <v>20</v>
      </c>
      <c r="H254">
        <v>59</v>
      </c>
      <c r="I254" s="6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20"/>
        <v>41572.208333333336</v>
      </c>
      <c r="O254" s="12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18"/>
        <v>0.8902139917695473</v>
      </c>
      <c r="G255" t="s">
        <v>14</v>
      </c>
      <c r="H255">
        <v>1335</v>
      </c>
      <c r="I255" s="6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20"/>
        <v>40641.208333333336</v>
      </c>
      <c r="O255" s="12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18"/>
        <v>1.8489130434782608</v>
      </c>
      <c r="G256" t="s">
        <v>20</v>
      </c>
      <c r="H256">
        <v>88</v>
      </c>
      <c r="I256" s="6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20"/>
        <v>42787.25</v>
      </c>
      <c r="O256" s="12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18"/>
        <v>1.2016770186335404</v>
      </c>
      <c r="G257" t="s">
        <v>20</v>
      </c>
      <c r="H257">
        <v>1697</v>
      </c>
      <c r="I257" s="6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20"/>
        <v>40590.25</v>
      </c>
      <c r="O257" s="12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18"/>
        <v>0.23390243902439026</v>
      </c>
      <c r="G258" t="s">
        <v>14</v>
      </c>
      <c r="H258">
        <v>15</v>
      </c>
      <c r="I258" s="6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si="20"/>
        <v>42393.25</v>
      </c>
      <c r="O258" s="12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ref="F259:F322" si="24">E259/D259</f>
        <v>1.46</v>
      </c>
      <c r="G259" t="s">
        <v>20</v>
      </c>
      <c r="H259">
        <v>92</v>
      </c>
      <c r="I259" s="6">
        <f t="shared" ref="I259:I322" si="25">IF(E259=0,0,E259/H259)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ref="N259:N322" si="26">(((L259/60)/60)/24)+DATE(1970,1,1)</f>
        <v>41338.25</v>
      </c>
      <c r="O259" s="12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MID(R259,1,FIND("/",R259)-1)</f>
        <v>theater</v>
      </c>
      <c r="T259" t="str">
        <f t="shared" ref="T259:T322" si="29">MID(R259,FIND("/",R259)+1,1000)</f>
        <v>plays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24"/>
        <v>2.6848000000000001</v>
      </c>
      <c r="G260" t="s">
        <v>20</v>
      </c>
      <c r="H260">
        <v>186</v>
      </c>
      <c r="I260" s="6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26"/>
        <v>42712.25</v>
      </c>
      <c r="O260" s="12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24"/>
        <v>5.9749999999999996</v>
      </c>
      <c r="G261" t="s">
        <v>20</v>
      </c>
      <c r="H261">
        <v>138</v>
      </c>
      <c r="I261" s="6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26"/>
        <v>41251.25</v>
      </c>
      <c r="O261" s="12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24"/>
        <v>1.5769841269841269</v>
      </c>
      <c r="G262" t="s">
        <v>20</v>
      </c>
      <c r="H262">
        <v>261</v>
      </c>
      <c r="I262" s="6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26"/>
        <v>41180.208333333336</v>
      </c>
      <c r="O262" s="12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24"/>
        <v>0.31201660735468567</v>
      </c>
      <c r="G263" t="s">
        <v>14</v>
      </c>
      <c r="H263">
        <v>454</v>
      </c>
      <c r="I263" s="6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26"/>
        <v>40415.208333333336</v>
      </c>
      <c r="O263" s="12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24"/>
        <v>3.1341176470588237</v>
      </c>
      <c r="G264" t="s">
        <v>20</v>
      </c>
      <c r="H264">
        <v>107</v>
      </c>
      <c r="I264" s="6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26"/>
        <v>40638.208333333336</v>
      </c>
      <c r="O264" s="12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24"/>
        <v>3.7089655172413791</v>
      </c>
      <c r="G265" t="s">
        <v>20</v>
      </c>
      <c r="H265">
        <v>199</v>
      </c>
      <c r="I265" s="6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26"/>
        <v>40187.25</v>
      </c>
      <c r="O265" s="12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24"/>
        <v>3.6266447368421053</v>
      </c>
      <c r="G266" t="s">
        <v>20</v>
      </c>
      <c r="H266">
        <v>5512</v>
      </c>
      <c r="I266" s="6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26"/>
        <v>41317.25</v>
      </c>
      <c r="O266" s="12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24"/>
        <v>1.2308163265306122</v>
      </c>
      <c r="G267" t="s">
        <v>20</v>
      </c>
      <c r="H267">
        <v>86</v>
      </c>
      <c r="I267" s="6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26"/>
        <v>42372.25</v>
      </c>
      <c r="O267" s="12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24"/>
        <v>0.76766756032171579</v>
      </c>
      <c r="G268" t="s">
        <v>14</v>
      </c>
      <c r="H268">
        <v>3182</v>
      </c>
      <c r="I268" s="6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26"/>
        <v>41950.25</v>
      </c>
      <c r="O268" s="12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24"/>
        <v>2.3362012987012988</v>
      </c>
      <c r="G269" t="s">
        <v>20</v>
      </c>
      <c r="H269">
        <v>2768</v>
      </c>
      <c r="I269" s="6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26"/>
        <v>41206.208333333336</v>
      </c>
      <c r="O269" s="12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24"/>
        <v>1.8053333333333332</v>
      </c>
      <c r="G270" t="s">
        <v>20</v>
      </c>
      <c r="H270">
        <v>48</v>
      </c>
      <c r="I270" s="6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26"/>
        <v>41186.208333333336</v>
      </c>
      <c r="O270" s="12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24"/>
        <v>2.5262857142857142</v>
      </c>
      <c r="G271" t="s">
        <v>20</v>
      </c>
      <c r="H271">
        <v>87</v>
      </c>
      <c r="I271" s="6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26"/>
        <v>43496.25</v>
      </c>
      <c r="O271" s="12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24"/>
        <v>0.27176538240368026</v>
      </c>
      <c r="G272" t="s">
        <v>74</v>
      </c>
      <c r="H272">
        <v>1890</v>
      </c>
      <c r="I272" s="6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26"/>
        <v>40514.25</v>
      </c>
      <c r="O272" s="12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1.2706571242680547E-2</v>
      </c>
      <c r="G273" t="s">
        <v>47</v>
      </c>
      <c r="H273">
        <v>61</v>
      </c>
      <c r="I273" s="6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26"/>
        <v>42345.25</v>
      </c>
      <c r="O273" s="12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24"/>
        <v>3.0400978473581213</v>
      </c>
      <c r="G274" t="s">
        <v>20</v>
      </c>
      <c r="H274">
        <v>1894</v>
      </c>
      <c r="I274" s="6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26"/>
        <v>43656.208333333328</v>
      </c>
      <c r="O274" s="12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24"/>
        <v>1.3723076923076922</v>
      </c>
      <c r="G275" t="s">
        <v>20</v>
      </c>
      <c r="H275">
        <v>282</v>
      </c>
      <c r="I275" s="6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26"/>
        <v>42995.208333333328</v>
      </c>
      <c r="O275" s="12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24"/>
        <v>0.32208333333333333</v>
      </c>
      <c r="G276" t="s">
        <v>14</v>
      </c>
      <c r="H276">
        <v>15</v>
      </c>
      <c r="I276" s="6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26"/>
        <v>43045.25</v>
      </c>
      <c r="O276" s="12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24"/>
        <v>2.4151282051282053</v>
      </c>
      <c r="G277" t="s">
        <v>20</v>
      </c>
      <c r="H277">
        <v>116</v>
      </c>
      <c r="I277" s="6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26"/>
        <v>43561.208333333328</v>
      </c>
      <c r="O277" s="12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24"/>
        <v>0.96799999999999997</v>
      </c>
      <c r="G278" t="s">
        <v>14</v>
      </c>
      <c r="H278">
        <v>133</v>
      </c>
      <c r="I278" s="6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26"/>
        <v>41018.208333333336</v>
      </c>
      <c r="O278" s="12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24"/>
        <v>10.664285714285715</v>
      </c>
      <c r="G279" t="s">
        <v>20</v>
      </c>
      <c r="H279">
        <v>83</v>
      </c>
      <c r="I279" s="6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26"/>
        <v>40378.208333333336</v>
      </c>
      <c r="O279" s="12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24"/>
        <v>3.2588888888888889</v>
      </c>
      <c r="G280" t="s">
        <v>20</v>
      </c>
      <c r="H280">
        <v>91</v>
      </c>
      <c r="I280" s="6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26"/>
        <v>41239.25</v>
      </c>
      <c r="O280" s="12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24"/>
        <v>1.7070000000000001</v>
      </c>
      <c r="G281" t="s">
        <v>20</v>
      </c>
      <c r="H281">
        <v>546</v>
      </c>
      <c r="I281" s="6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26"/>
        <v>43346.208333333328</v>
      </c>
      <c r="O281" s="12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24"/>
        <v>5.8144</v>
      </c>
      <c r="G282" t="s">
        <v>20</v>
      </c>
      <c r="H282">
        <v>393</v>
      </c>
      <c r="I282" s="6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26"/>
        <v>43060.25</v>
      </c>
      <c r="O282" s="12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24"/>
        <v>0.91520972644376897</v>
      </c>
      <c r="G283" t="s">
        <v>14</v>
      </c>
      <c r="H283">
        <v>2062</v>
      </c>
      <c r="I283" s="6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26"/>
        <v>40979.25</v>
      </c>
      <c r="O283" s="12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24"/>
        <v>1.0804761904761904</v>
      </c>
      <c r="G284" t="s">
        <v>20</v>
      </c>
      <c r="H284">
        <v>133</v>
      </c>
      <c r="I284" s="6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26"/>
        <v>42701.25</v>
      </c>
      <c r="O284" s="12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24"/>
        <v>0.18728395061728395</v>
      </c>
      <c r="G285" t="s">
        <v>14</v>
      </c>
      <c r="H285">
        <v>29</v>
      </c>
      <c r="I285" s="6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26"/>
        <v>42520.208333333328</v>
      </c>
      <c r="O285" s="12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24"/>
        <v>0.83193877551020412</v>
      </c>
      <c r="G286" t="s">
        <v>14</v>
      </c>
      <c r="H286">
        <v>132</v>
      </c>
      <c r="I286" s="6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26"/>
        <v>41030.208333333336</v>
      </c>
      <c r="O286" s="12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24"/>
        <v>7.0633333333333335</v>
      </c>
      <c r="G287" t="s">
        <v>20</v>
      </c>
      <c r="H287">
        <v>254</v>
      </c>
      <c r="I287" s="6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26"/>
        <v>42623.208333333328</v>
      </c>
      <c r="O287" s="12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24"/>
        <v>0.17446030330062445</v>
      </c>
      <c r="G288" t="s">
        <v>74</v>
      </c>
      <c r="H288">
        <v>184</v>
      </c>
      <c r="I288" s="6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26"/>
        <v>42697.25</v>
      </c>
      <c r="O288" s="12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24"/>
        <v>2.0973015873015872</v>
      </c>
      <c r="G289" t="s">
        <v>20</v>
      </c>
      <c r="H289">
        <v>176</v>
      </c>
      <c r="I289" s="6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26"/>
        <v>42122.208333333328</v>
      </c>
      <c r="O289" s="12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24"/>
        <v>0.97785714285714287</v>
      </c>
      <c r="G290" t="s">
        <v>14</v>
      </c>
      <c r="H290">
        <v>137</v>
      </c>
      <c r="I290" s="6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26"/>
        <v>40982.208333333336</v>
      </c>
      <c r="O290" s="12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24"/>
        <v>16.842500000000001</v>
      </c>
      <c r="G291" t="s">
        <v>20</v>
      </c>
      <c r="H291">
        <v>337</v>
      </c>
      <c r="I291" s="6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26"/>
        <v>42219.208333333328</v>
      </c>
      <c r="O291" s="12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24"/>
        <v>0.54402135231316728</v>
      </c>
      <c r="G292" t="s">
        <v>14</v>
      </c>
      <c r="H292">
        <v>908</v>
      </c>
      <c r="I292" s="6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26"/>
        <v>41404.208333333336</v>
      </c>
      <c r="O292" s="12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24"/>
        <v>4.5661111111111108</v>
      </c>
      <c r="G293" t="s">
        <v>20</v>
      </c>
      <c r="H293">
        <v>107</v>
      </c>
      <c r="I293" s="6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26"/>
        <v>40831.208333333336</v>
      </c>
      <c r="O293" s="12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9.8219178082191785E-2</v>
      </c>
      <c r="G294" t="s">
        <v>14</v>
      </c>
      <c r="H294">
        <v>10</v>
      </c>
      <c r="I294" s="6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26"/>
        <v>40984.208333333336</v>
      </c>
      <c r="O294" s="12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24"/>
        <v>0.16384615384615384</v>
      </c>
      <c r="G295" t="s">
        <v>74</v>
      </c>
      <c r="H295">
        <v>32</v>
      </c>
      <c r="I295" s="6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26"/>
        <v>40456.208333333336</v>
      </c>
      <c r="O295" s="12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24"/>
        <v>13.396666666666667</v>
      </c>
      <c r="G296" t="s">
        <v>20</v>
      </c>
      <c r="H296">
        <v>183</v>
      </c>
      <c r="I296" s="6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26"/>
        <v>43399.208333333328</v>
      </c>
      <c r="O296" s="12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24"/>
        <v>0.35650077760497667</v>
      </c>
      <c r="G297" t="s">
        <v>14</v>
      </c>
      <c r="H297">
        <v>1910</v>
      </c>
      <c r="I297" s="6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26"/>
        <v>41562.208333333336</v>
      </c>
      <c r="O297" s="12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24"/>
        <v>0.54950819672131146</v>
      </c>
      <c r="G298" t="s">
        <v>14</v>
      </c>
      <c r="H298">
        <v>38</v>
      </c>
      <c r="I298" s="6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26"/>
        <v>43493.25</v>
      </c>
      <c r="O298" s="12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24"/>
        <v>0.94236111111111109</v>
      </c>
      <c r="G299" t="s">
        <v>14</v>
      </c>
      <c r="H299">
        <v>104</v>
      </c>
      <c r="I299" s="6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26"/>
        <v>41653.25</v>
      </c>
      <c r="O299" s="12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24"/>
        <v>1.4391428571428571</v>
      </c>
      <c r="G300" t="s">
        <v>20</v>
      </c>
      <c r="H300">
        <v>72</v>
      </c>
      <c r="I300" s="6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26"/>
        <v>42426.25</v>
      </c>
      <c r="O300" s="12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24"/>
        <v>0.51421052631578945</v>
      </c>
      <c r="G301" t="s">
        <v>14</v>
      </c>
      <c r="H301">
        <v>49</v>
      </c>
      <c r="I301" s="6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26"/>
        <v>42432.25</v>
      </c>
      <c r="O301" s="12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24"/>
        <v>0.05</v>
      </c>
      <c r="G302" t="s">
        <v>14</v>
      </c>
      <c r="H302">
        <v>1</v>
      </c>
      <c r="I302" s="6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26"/>
        <v>42977.208333333328</v>
      </c>
      <c r="O302" s="12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24"/>
        <v>13.446666666666667</v>
      </c>
      <c r="G303" t="s">
        <v>20</v>
      </c>
      <c r="H303">
        <v>295</v>
      </c>
      <c r="I303" s="6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26"/>
        <v>42061.25</v>
      </c>
      <c r="O303" s="12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24"/>
        <v>0.31844940867279897</v>
      </c>
      <c r="G304" t="s">
        <v>14</v>
      </c>
      <c r="H304">
        <v>245</v>
      </c>
      <c r="I304" s="6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26"/>
        <v>43345.208333333328</v>
      </c>
      <c r="O304" s="12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24"/>
        <v>0.82617647058823529</v>
      </c>
      <c r="G305" t="s">
        <v>14</v>
      </c>
      <c r="H305">
        <v>32</v>
      </c>
      <c r="I305" s="6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26"/>
        <v>42376.25</v>
      </c>
      <c r="O305" s="12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24"/>
        <v>5.4614285714285717</v>
      </c>
      <c r="G306" t="s">
        <v>20</v>
      </c>
      <c r="H306">
        <v>142</v>
      </c>
      <c r="I306" s="6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26"/>
        <v>42589.208333333328</v>
      </c>
      <c r="O306" s="12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24"/>
        <v>2.8621428571428571</v>
      </c>
      <c r="G307" t="s">
        <v>20</v>
      </c>
      <c r="H307">
        <v>85</v>
      </c>
      <c r="I307" s="6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26"/>
        <v>42448.208333333328</v>
      </c>
      <c r="O307" s="12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7.9076923076923072E-2</v>
      </c>
      <c r="G308" t="s">
        <v>14</v>
      </c>
      <c r="H308">
        <v>7</v>
      </c>
      <c r="I308" s="6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26"/>
        <v>42930.208333333328</v>
      </c>
      <c r="O308" s="12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24"/>
        <v>1.3213677811550153</v>
      </c>
      <c r="G309" t="s">
        <v>20</v>
      </c>
      <c r="H309">
        <v>659</v>
      </c>
      <c r="I309" s="6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26"/>
        <v>41066.208333333336</v>
      </c>
      <c r="O309" s="12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24"/>
        <v>0.74077834179357027</v>
      </c>
      <c r="G310" t="s">
        <v>14</v>
      </c>
      <c r="H310">
        <v>803</v>
      </c>
      <c r="I310" s="6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26"/>
        <v>40651.208333333336</v>
      </c>
      <c r="O310" s="12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24"/>
        <v>0.75292682926829269</v>
      </c>
      <c r="G311" t="s">
        <v>74</v>
      </c>
      <c r="H311">
        <v>75</v>
      </c>
      <c r="I311" s="6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26"/>
        <v>40807.208333333336</v>
      </c>
      <c r="O311" s="12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24"/>
        <v>0.20333333333333334</v>
      </c>
      <c r="G312" t="s">
        <v>14</v>
      </c>
      <c r="H312">
        <v>16</v>
      </c>
      <c r="I312" s="6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26"/>
        <v>40277.208333333336</v>
      </c>
      <c r="O312" s="12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24"/>
        <v>2.0336507936507937</v>
      </c>
      <c r="G313" t="s">
        <v>20</v>
      </c>
      <c r="H313">
        <v>121</v>
      </c>
      <c r="I313" s="6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26"/>
        <v>40590.25</v>
      </c>
      <c r="O313" s="12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24"/>
        <v>3.1022842639593908</v>
      </c>
      <c r="G314" t="s">
        <v>20</v>
      </c>
      <c r="H314">
        <v>3742</v>
      </c>
      <c r="I314" s="6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26"/>
        <v>41572.208333333336</v>
      </c>
      <c r="O314" s="12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24"/>
        <v>3.9531818181818181</v>
      </c>
      <c r="G315" t="s">
        <v>20</v>
      </c>
      <c r="H315">
        <v>223</v>
      </c>
      <c r="I315" s="6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26"/>
        <v>40966.25</v>
      </c>
      <c r="O315" s="12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24"/>
        <v>2.9471428571428571</v>
      </c>
      <c r="G316" t="s">
        <v>20</v>
      </c>
      <c r="H316">
        <v>133</v>
      </c>
      <c r="I316" s="6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26"/>
        <v>43536.208333333328</v>
      </c>
      <c r="O316" s="12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24"/>
        <v>0.33894736842105261</v>
      </c>
      <c r="G317" t="s">
        <v>14</v>
      </c>
      <c r="H317">
        <v>31</v>
      </c>
      <c r="I317" s="6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26"/>
        <v>41783.208333333336</v>
      </c>
      <c r="O317" s="12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24"/>
        <v>0.66677083333333331</v>
      </c>
      <c r="G318" t="s">
        <v>14</v>
      </c>
      <c r="H318">
        <v>108</v>
      </c>
      <c r="I318" s="6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26"/>
        <v>43788.25</v>
      </c>
      <c r="O318" s="12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24"/>
        <v>0.19227272727272726</v>
      </c>
      <c r="G319" t="s">
        <v>14</v>
      </c>
      <c r="H319">
        <v>30</v>
      </c>
      <c r="I319" s="6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26"/>
        <v>42869.208333333328</v>
      </c>
      <c r="O319" s="12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24"/>
        <v>0.15842105263157893</v>
      </c>
      <c r="G320" t="s">
        <v>14</v>
      </c>
      <c r="H320">
        <v>17</v>
      </c>
      <c r="I320" s="6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26"/>
        <v>41684.25</v>
      </c>
      <c r="O320" s="12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24"/>
        <v>0.38702380952380955</v>
      </c>
      <c r="G321" t="s">
        <v>74</v>
      </c>
      <c r="H321">
        <v>64</v>
      </c>
      <c r="I321" s="6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26"/>
        <v>40402.208333333336</v>
      </c>
      <c r="O321" s="12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9.5876777251184833E-2</v>
      </c>
      <c r="G322" t="s">
        <v>14</v>
      </c>
      <c r="H322">
        <v>80</v>
      </c>
      <c r="I322" s="6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si="26"/>
        <v>40673.208333333336</v>
      </c>
      <c r="O322" s="12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ref="F323:F386" si="30">E323/D323</f>
        <v>0.94144366197183094</v>
      </c>
      <c r="G323" t="s">
        <v>14</v>
      </c>
      <c r="H323">
        <v>2468</v>
      </c>
      <c r="I323" s="6">
        <f t="shared" ref="I323:I386" si="31">IF(E323=0,0,E323/H323)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ref="N323:N386" si="32">(((L323/60)/60)/24)+DATE(1970,1,1)</f>
        <v>40634.208333333336</v>
      </c>
      <c r="O323" s="12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MID(R323,1,FIND("/",R323)-1)</f>
        <v>film &amp; video</v>
      </c>
      <c r="T323" t="str">
        <f t="shared" ref="T323:T386" si="35">MID(R323,FIND("/",R323)+1,1000)</f>
        <v>shorts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30"/>
        <v>1.6656234096692113</v>
      </c>
      <c r="G324" t="s">
        <v>20</v>
      </c>
      <c r="H324">
        <v>5168</v>
      </c>
      <c r="I324" s="6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32"/>
        <v>40507.25</v>
      </c>
      <c r="O324" s="12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30"/>
        <v>0.24134831460674158</v>
      </c>
      <c r="G325" t="s">
        <v>14</v>
      </c>
      <c r="H325">
        <v>26</v>
      </c>
      <c r="I325" s="6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32"/>
        <v>41725.208333333336</v>
      </c>
      <c r="O325" s="12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30"/>
        <v>1.6405633802816901</v>
      </c>
      <c r="G326" t="s">
        <v>20</v>
      </c>
      <c r="H326">
        <v>307</v>
      </c>
      <c r="I326" s="6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32"/>
        <v>42176.208333333328</v>
      </c>
      <c r="O326" s="12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30"/>
        <v>0.90723076923076929</v>
      </c>
      <c r="G327" t="s">
        <v>14</v>
      </c>
      <c r="H327">
        <v>73</v>
      </c>
      <c r="I327" s="6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32"/>
        <v>43267.208333333328</v>
      </c>
      <c r="O327" s="12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30"/>
        <v>0.46194444444444444</v>
      </c>
      <c r="G328" t="s">
        <v>14</v>
      </c>
      <c r="H328">
        <v>128</v>
      </c>
      <c r="I328" s="6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32"/>
        <v>42364.25</v>
      </c>
      <c r="O328" s="12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30"/>
        <v>0.38538461538461538</v>
      </c>
      <c r="G329" t="s">
        <v>14</v>
      </c>
      <c r="H329">
        <v>33</v>
      </c>
      <c r="I329" s="6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32"/>
        <v>43705.208333333328</v>
      </c>
      <c r="O329" s="12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30"/>
        <v>1.3356231003039514</v>
      </c>
      <c r="G330" t="s">
        <v>20</v>
      </c>
      <c r="H330">
        <v>2441</v>
      </c>
      <c r="I330" s="6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32"/>
        <v>43434.25</v>
      </c>
      <c r="O330" s="12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30"/>
        <v>0.22896588486140726</v>
      </c>
      <c r="G331" t="s">
        <v>47</v>
      </c>
      <c r="H331">
        <v>211</v>
      </c>
      <c r="I331" s="6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32"/>
        <v>42716.25</v>
      </c>
      <c r="O331" s="12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30"/>
        <v>1.8495548961424333</v>
      </c>
      <c r="G332" t="s">
        <v>20</v>
      </c>
      <c r="H332">
        <v>1385</v>
      </c>
      <c r="I332" s="6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32"/>
        <v>43077.25</v>
      </c>
      <c r="O332" s="12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30"/>
        <v>4.4372727272727275</v>
      </c>
      <c r="G333" t="s">
        <v>20</v>
      </c>
      <c r="H333">
        <v>190</v>
      </c>
      <c r="I333" s="6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32"/>
        <v>40896.25</v>
      </c>
      <c r="O333" s="12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30"/>
        <v>1.999806763285024</v>
      </c>
      <c r="G334" t="s">
        <v>20</v>
      </c>
      <c r="H334">
        <v>470</v>
      </c>
      <c r="I334" s="6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32"/>
        <v>41361.208333333336</v>
      </c>
      <c r="O334" s="12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30"/>
        <v>1.2395833333333333</v>
      </c>
      <c r="G335" t="s">
        <v>20</v>
      </c>
      <c r="H335">
        <v>253</v>
      </c>
      <c r="I335" s="6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32"/>
        <v>43424.25</v>
      </c>
      <c r="O335" s="12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30"/>
        <v>1.8661329305135952</v>
      </c>
      <c r="G336" t="s">
        <v>20</v>
      </c>
      <c r="H336">
        <v>1113</v>
      </c>
      <c r="I336" s="6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32"/>
        <v>43110.25</v>
      </c>
      <c r="O336" s="12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30"/>
        <v>1.1428538550057536</v>
      </c>
      <c r="G337" t="s">
        <v>20</v>
      </c>
      <c r="H337">
        <v>2283</v>
      </c>
      <c r="I337" s="6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32"/>
        <v>43784.25</v>
      </c>
      <c r="O337" s="12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30"/>
        <v>0.97032531824611035</v>
      </c>
      <c r="G338" t="s">
        <v>14</v>
      </c>
      <c r="H338">
        <v>1072</v>
      </c>
      <c r="I338" s="6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32"/>
        <v>40527.25</v>
      </c>
      <c r="O338" s="12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30"/>
        <v>1.2281904761904763</v>
      </c>
      <c r="G339" t="s">
        <v>20</v>
      </c>
      <c r="H339">
        <v>1095</v>
      </c>
      <c r="I339" s="6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32"/>
        <v>43780.25</v>
      </c>
      <c r="O339" s="12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30"/>
        <v>1.7914326647564469</v>
      </c>
      <c r="G340" t="s">
        <v>20</v>
      </c>
      <c r="H340">
        <v>1690</v>
      </c>
      <c r="I340" s="6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32"/>
        <v>40821.208333333336</v>
      </c>
      <c r="O340" s="12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30"/>
        <v>0.79951577402787966</v>
      </c>
      <c r="G341" t="s">
        <v>74</v>
      </c>
      <c r="H341">
        <v>1297</v>
      </c>
      <c r="I341" s="6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32"/>
        <v>42949.208333333328</v>
      </c>
      <c r="O341" s="12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30"/>
        <v>0.94242587601078165</v>
      </c>
      <c r="G342" t="s">
        <v>14</v>
      </c>
      <c r="H342">
        <v>393</v>
      </c>
      <c r="I342" s="6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32"/>
        <v>40889.25</v>
      </c>
      <c r="O342" s="12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30"/>
        <v>0.84669291338582675</v>
      </c>
      <c r="G343" t="s">
        <v>14</v>
      </c>
      <c r="H343">
        <v>1257</v>
      </c>
      <c r="I343" s="6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32"/>
        <v>42244.208333333328</v>
      </c>
      <c r="O343" s="12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30"/>
        <v>0.66521920668058454</v>
      </c>
      <c r="G344" t="s">
        <v>14</v>
      </c>
      <c r="H344">
        <v>328</v>
      </c>
      <c r="I344" s="6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32"/>
        <v>41475.208333333336</v>
      </c>
      <c r="O344" s="12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30"/>
        <v>0.53922222222222227</v>
      </c>
      <c r="G345" t="s">
        <v>14</v>
      </c>
      <c r="H345">
        <v>147</v>
      </c>
      <c r="I345" s="6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32"/>
        <v>41597.25</v>
      </c>
      <c r="O345" s="12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30"/>
        <v>0.41983299595141699</v>
      </c>
      <c r="G346" t="s">
        <v>14</v>
      </c>
      <c r="H346">
        <v>830</v>
      </c>
      <c r="I346" s="6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32"/>
        <v>43122.25</v>
      </c>
      <c r="O346" s="12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30"/>
        <v>0.14694796954314721</v>
      </c>
      <c r="G347" t="s">
        <v>14</v>
      </c>
      <c r="H347">
        <v>331</v>
      </c>
      <c r="I347" s="6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32"/>
        <v>42194.208333333328</v>
      </c>
      <c r="O347" s="12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30"/>
        <v>0.34475</v>
      </c>
      <c r="G348" t="s">
        <v>14</v>
      </c>
      <c r="H348">
        <v>25</v>
      </c>
      <c r="I348" s="6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32"/>
        <v>42971.208333333328</v>
      </c>
      <c r="O348" s="12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30"/>
        <v>14.007777777777777</v>
      </c>
      <c r="G349" t="s">
        <v>20</v>
      </c>
      <c r="H349">
        <v>191</v>
      </c>
      <c r="I349" s="6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32"/>
        <v>42046.25</v>
      </c>
      <c r="O349" s="12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30"/>
        <v>0.71770351758793971</v>
      </c>
      <c r="G350" t="s">
        <v>14</v>
      </c>
      <c r="H350">
        <v>3483</v>
      </c>
      <c r="I350" s="6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32"/>
        <v>42782.25</v>
      </c>
      <c r="O350" s="12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30"/>
        <v>0.53074115044247783</v>
      </c>
      <c r="G351" t="s">
        <v>14</v>
      </c>
      <c r="H351">
        <v>923</v>
      </c>
      <c r="I351" s="6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32"/>
        <v>42930.208333333328</v>
      </c>
      <c r="O351" s="12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30"/>
        <v>0.05</v>
      </c>
      <c r="G352" t="s">
        <v>14</v>
      </c>
      <c r="H352">
        <v>1</v>
      </c>
      <c r="I352" s="6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32"/>
        <v>42144.208333333328</v>
      </c>
      <c r="O352" s="12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30"/>
        <v>1.2770715249662619</v>
      </c>
      <c r="G353" t="s">
        <v>20</v>
      </c>
      <c r="H353">
        <v>2013</v>
      </c>
      <c r="I353" s="6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32"/>
        <v>42240.208333333328</v>
      </c>
      <c r="O353" s="12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30"/>
        <v>0.34892857142857142</v>
      </c>
      <c r="G354" t="s">
        <v>14</v>
      </c>
      <c r="H354">
        <v>33</v>
      </c>
      <c r="I354" s="6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32"/>
        <v>42315.25</v>
      </c>
      <c r="O354" s="12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30"/>
        <v>4.105982142857143</v>
      </c>
      <c r="G355" t="s">
        <v>20</v>
      </c>
      <c r="H355">
        <v>1703</v>
      </c>
      <c r="I355" s="6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32"/>
        <v>43651.208333333328</v>
      </c>
      <c r="O355" s="12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30"/>
        <v>1.2373770491803278</v>
      </c>
      <c r="G356" t="s">
        <v>20</v>
      </c>
      <c r="H356">
        <v>80</v>
      </c>
      <c r="I356" s="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32"/>
        <v>41520.208333333336</v>
      </c>
      <c r="O356" s="12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30"/>
        <v>0.58973684210526311</v>
      </c>
      <c r="G357" t="s">
        <v>47</v>
      </c>
      <c r="H357">
        <v>86</v>
      </c>
      <c r="I357" s="6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32"/>
        <v>42757.25</v>
      </c>
      <c r="O357" s="12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30"/>
        <v>0.36892473118279567</v>
      </c>
      <c r="G358" t="s">
        <v>14</v>
      </c>
      <c r="H358">
        <v>40</v>
      </c>
      <c r="I358" s="6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32"/>
        <v>40922.25</v>
      </c>
      <c r="O358" s="12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30"/>
        <v>1.8491304347826087</v>
      </c>
      <c r="G359" t="s">
        <v>20</v>
      </c>
      <c r="H359">
        <v>41</v>
      </c>
      <c r="I359" s="6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32"/>
        <v>42250.208333333328</v>
      </c>
      <c r="O359" s="12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30"/>
        <v>0.11814432989690722</v>
      </c>
      <c r="G360" t="s">
        <v>14</v>
      </c>
      <c r="H360">
        <v>23</v>
      </c>
      <c r="I360" s="6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32"/>
        <v>43322.208333333328</v>
      </c>
      <c r="O360" s="12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30"/>
        <v>2.9870000000000001</v>
      </c>
      <c r="G361" t="s">
        <v>20</v>
      </c>
      <c r="H361">
        <v>187</v>
      </c>
      <c r="I361" s="6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32"/>
        <v>40782.208333333336</v>
      </c>
      <c r="O361" s="12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30"/>
        <v>2.2635175879396985</v>
      </c>
      <c r="G362" t="s">
        <v>20</v>
      </c>
      <c r="H362">
        <v>2875</v>
      </c>
      <c r="I362" s="6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32"/>
        <v>40544.25</v>
      </c>
      <c r="O362" s="12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30"/>
        <v>1.7356363636363636</v>
      </c>
      <c r="G363" t="s">
        <v>20</v>
      </c>
      <c r="H363">
        <v>88</v>
      </c>
      <c r="I363" s="6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32"/>
        <v>43015.208333333328</v>
      </c>
      <c r="O363" s="12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30"/>
        <v>3.7175675675675675</v>
      </c>
      <c r="G364" t="s">
        <v>20</v>
      </c>
      <c r="H364">
        <v>191</v>
      </c>
      <c r="I364" s="6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32"/>
        <v>40570.25</v>
      </c>
      <c r="O364" s="12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30"/>
        <v>1.601923076923077</v>
      </c>
      <c r="G365" t="s">
        <v>20</v>
      </c>
      <c r="H365">
        <v>139</v>
      </c>
      <c r="I365" s="6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32"/>
        <v>40904.25</v>
      </c>
      <c r="O365" s="12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30"/>
        <v>16.163333333333334</v>
      </c>
      <c r="G366" t="s">
        <v>20</v>
      </c>
      <c r="H366">
        <v>186</v>
      </c>
      <c r="I366" s="6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32"/>
        <v>43164.25</v>
      </c>
      <c r="O366" s="12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30"/>
        <v>7.3343749999999996</v>
      </c>
      <c r="G367" t="s">
        <v>20</v>
      </c>
      <c r="H367">
        <v>112</v>
      </c>
      <c r="I367" s="6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32"/>
        <v>42733.25</v>
      </c>
      <c r="O367" s="12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30"/>
        <v>5.9211111111111112</v>
      </c>
      <c r="G368" t="s">
        <v>20</v>
      </c>
      <c r="H368">
        <v>101</v>
      </c>
      <c r="I368" s="6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32"/>
        <v>40546.25</v>
      </c>
      <c r="O368" s="12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30"/>
        <v>0.18888888888888888</v>
      </c>
      <c r="G369" t="s">
        <v>14</v>
      </c>
      <c r="H369">
        <v>75</v>
      </c>
      <c r="I369" s="6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32"/>
        <v>41930.208333333336</v>
      </c>
      <c r="O369" s="12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30"/>
        <v>2.7680769230769231</v>
      </c>
      <c r="G370" t="s">
        <v>20</v>
      </c>
      <c r="H370">
        <v>206</v>
      </c>
      <c r="I370" s="6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32"/>
        <v>40464.208333333336</v>
      </c>
      <c r="O370" s="12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30"/>
        <v>2.730185185185185</v>
      </c>
      <c r="G371" t="s">
        <v>20</v>
      </c>
      <c r="H371">
        <v>154</v>
      </c>
      <c r="I371" s="6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32"/>
        <v>41308.25</v>
      </c>
      <c r="O371" s="12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30"/>
        <v>1.593633125556545</v>
      </c>
      <c r="G372" t="s">
        <v>20</v>
      </c>
      <c r="H372">
        <v>5966</v>
      </c>
      <c r="I372" s="6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32"/>
        <v>43570.208333333328</v>
      </c>
      <c r="O372" s="12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30"/>
        <v>0.67869978858350954</v>
      </c>
      <c r="G373" t="s">
        <v>14</v>
      </c>
      <c r="H373">
        <v>2176</v>
      </c>
      <c r="I373" s="6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32"/>
        <v>42043.25</v>
      </c>
      <c r="O373" s="12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30"/>
        <v>15.915555555555555</v>
      </c>
      <c r="G374" t="s">
        <v>20</v>
      </c>
      <c r="H374">
        <v>169</v>
      </c>
      <c r="I374" s="6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32"/>
        <v>42012.25</v>
      </c>
      <c r="O374" s="12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30"/>
        <v>7.3018222222222224</v>
      </c>
      <c r="G375" t="s">
        <v>20</v>
      </c>
      <c r="H375">
        <v>2106</v>
      </c>
      <c r="I375" s="6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32"/>
        <v>42964.208333333328</v>
      </c>
      <c r="O375" s="12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30"/>
        <v>0.13185782556750297</v>
      </c>
      <c r="G376" t="s">
        <v>14</v>
      </c>
      <c r="H376">
        <v>441</v>
      </c>
      <c r="I376" s="6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32"/>
        <v>43476.25</v>
      </c>
      <c r="O376" s="12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30"/>
        <v>0.54777777777777781</v>
      </c>
      <c r="G377" t="s">
        <v>14</v>
      </c>
      <c r="H377">
        <v>25</v>
      </c>
      <c r="I377" s="6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32"/>
        <v>42293.208333333328</v>
      </c>
      <c r="O377" s="12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30"/>
        <v>3.6102941176470589</v>
      </c>
      <c r="G378" t="s">
        <v>20</v>
      </c>
      <c r="H378">
        <v>131</v>
      </c>
      <c r="I378" s="6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32"/>
        <v>41826.208333333336</v>
      </c>
      <c r="O378" s="12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30"/>
        <v>0.10257545271629778</v>
      </c>
      <c r="G379" t="s">
        <v>14</v>
      </c>
      <c r="H379">
        <v>127</v>
      </c>
      <c r="I379" s="6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32"/>
        <v>43760.208333333328</v>
      </c>
      <c r="O379" s="12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30"/>
        <v>0.13962962962962963</v>
      </c>
      <c r="G380" t="s">
        <v>14</v>
      </c>
      <c r="H380">
        <v>355</v>
      </c>
      <c r="I380" s="6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32"/>
        <v>43241.208333333328</v>
      </c>
      <c r="O380" s="12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30"/>
        <v>0.40444444444444444</v>
      </c>
      <c r="G381" t="s">
        <v>14</v>
      </c>
      <c r="H381">
        <v>44</v>
      </c>
      <c r="I381" s="6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32"/>
        <v>40843.208333333336</v>
      </c>
      <c r="O381" s="12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30"/>
        <v>1.6032</v>
      </c>
      <c r="G382" t="s">
        <v>20</v>
      </c>
      <c r="H382">
        <v>84</v>
      </c>
      <c r="I382" s="6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32"/>
        <v>41448.208333333336</v>
      </c>
      <c r="O382" s="12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30"/>
        <v>1.8394339622641509</v>
      </c>
      <c r="G383" t="s">
        <v>20</v>
      </c>
      <c r="H383">
        <v>155</v>
      </c>
      <c r="I383" s="6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32"/>
        <v>42163.208333333328</v>
      </c>
      <c r="O383" s="12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30"/>
        <v>0.63769230769230767</v>
      </c>
      <c r="G384" t="s">
        <v>14</v>
      </c>
      <c r="H384">
        <v>67</v>
      </c>
      <c r="I384" s="6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32"/>
        <v>43024.208333333328</v>
      </c>
      <c r="O384" s="12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30"/>
        <v>2.2538095238095237</v>
      </c>
      <c r="G385" t="s">
        <v>20</v>
      </c>
      <c r="H385">
        <v>189</v>
      </c>
      <c r="I385" s="6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32"/>
        <v>43509.25</v>
      </c>
      <c r="O385" s="12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30"/>
        <v>1.7200961538461539</v>
      </c>
      <c r="G386" t="s">
        <v>20</v>
      </c>
      <c r="H386">
        <v>4799</v>
      </c>
      <c r="I386" s="6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si="32"/>
        <v>42776.25</v>
      </c>
      <c r="O386" s="12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ref="F387:F450" si="36">E387/D387</f>
        <v>1.4616709511568124</v>
      </c>
      <c r="G387" t="s">
        <v>20</v>
      </c>
      <c r="H387">
        <v>1137</v>
      </c>
      <c r="I387" s="6">
        <f t="shared" ref="I387:I450" si="37">IF(E387=0,0,E387/H387)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ref="N387:N450" si="38">(((L387/60)/60)/24)+DATE(1970,1,1)</f>
        <v>43553.208333333328</v>
      </c>
      <c r="O387" s="12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MID(R387,1,FIND("/",R387)-1)</f>
        <v>publishing</v>
      </c>
      <c r="T387" t="str">
        <f t="shared" ref="T387:T450" si="41">MID(R387,FIND("/",R387)+1,1000)</f>
        <v>nonfiction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36"/>
        <v>0.76423616236162362</v>
      </c>
      <c r="G388" t="s">
        <v>14</v>
      </c>
      <c r="H388">
        <v>1068</v>
      </c>
      <c r="I388" s="6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38"/>
        <v>40355.208333333336</v>
      </c>
      <c r="O388" s="12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36"/>
        <v>0.39261467889908258</v>
      </c>
      <c r="G389" t="s">
        <v>14</v>
      </c>
      <c r="H389">
        <v>424</v>
      </c>
      <c r="I389" s="6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38"/>
        <v>41072.208333333336</v>
      </c>
      <c r="O389" s="12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36"/>
        <v>0.11270034843205574</v>
      </c>
      <c r="G390" t="s">
        <v>74</v>
      </c>
      <c r="H390">
        <v>145</v>
      </c>
      <c r="I390" s="6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38"/>
        <v>40912.25</v>
      </c>
      <c r="O390" s="12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36"/>
        <v>1.2211084337349398</v>
      </c>
      <c r="G391" t="s">
        <v>20</v>
      </c>
      <c r="H391">
        <v>1152</v>
      </c>
      <c r="I391" s="6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38"/>
        <v>40479.208333333336</v>
      </c>
      <c r="O391" s="12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36"/>
        <v>1.8654166666666667</v>
      </c>
      <c r="G392" t="s">
        <v>20</v>
      </c>
      <c r="H392">
        <v>50</v>
      </c>
      <c r="I392" s="6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38"/>
        <v>41530.208333333336</v>
      </c>
      <c r="O392" s="12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7.27317880794702E-2</v>
      </c>
      <c r="G393" t="s">
        <v>14</v>
      </c>
      <c r="H393">
        <v>151</v>
      </c>
      <c r="I393" s="6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38"/>
        <v>41653.25</v>
      </c>
      <c r="O393" s="12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36"/>
        <v>0.65642371234207963</v>
      </c>
      <c r="G394" t="s">
        <v>14</v>
      </c>
      <c r="H394">
        <v>1608</v>
      </c>
      <c r="I394" s="6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38"/>
        <v>40549.25</v>
      </c>
      <c r="O394" s="12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36"/>
        <v>2.2896178343949045</v>
      </c>
      <c r="G395" t="s">
        <v>20</v>
      </c>
      <c r="H395">
        <v>3059</v>
      </c>
      <c r="I395" s="6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38"/>
        <v>42933.208333333328</v>
      </c>
      <c r="O395" s="12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36"/>
        <v>4.6937499999999996</v>
      </c>
      <c r="G396" t="s">
        <v>20</v>
      </c>
      <c r="H396">
        <v>34</v>
      </c>
      <c r="I396" s="6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38"/>
        <v>41484.208333333336</v>
      </c>
      <c r="O396" s="12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36"/>
        <v>1.3011267605633803</v>
      </c>
      <c r="G397" t="s">
        <v>20</v>
      </c>
      <c r="H397">
        <v>220</v>
      </c>
      <c r="I397" s="6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38"/>
        <v>40885.25</v>
      </c>
      <c r="O397" s="12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36"/>
        <v>1.6705422993492407</v>
      </c>
      <c r="G398" t="s">
        <v>20</v>
      </c>
      <c r="H398">
        <v>1604</v>
      </c>
      <c r="I398" s="6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38"/>
        <v>43378.208333333328</v>
      </c>
      <c r="O398" s="12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36"/>
        <v>1.738641975308642</v>
      </c>
      <c r="G399" t="s">
        <v>20</v>
      </c>
      <c r="H399">
        <v>454</v>
      </c>
      <c r="I399" s="6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38"/>
        <v>41417.208333333336</v>
      </c>
      <c r="O399" s="12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36"/>
        <v>7.1776470588235295</v>
      </c>
      <c r="G400" t="s">
        <v>20</v>
      </c>
      <c r="H400">
        <v>123</v>
      </c>
      <c r="I400" s="6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38"/>
        <v>43228.208333333328</v>
      </c>
      <c r="O400" s="12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36"/>
        <v>0.63850976361767731</v>
      </c>
      <c r="G401" t="s">
        <v>14</v>
      </c>
      <c r="H401">
        <v>941</v>
      </c>
      <c r="I401" s="6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38"/>
        <v>40576.25</v>
      </c>
      <c r="O401" s="12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36"/>
        <v>0.02</v>
      </c>
      <c r="G402" t="s">
        <v>14</v>
      </c>
      <c r="H402">
        <v>1</v>
      </c>
      <c r="I402" s="6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38"/>
        <v>41502.208333333336</v>
      </c>
      <c r="O402" s="12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36"/>
        <v>15.302222222222222</v>
      </c>
      <c r="G403" t="s">
        <v>20</v>
      </c>
      <c r="H403">
        <v>299</v>
      </c>
      <c r="I403" s="6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38"/>
        <v>43765.208333333328</v>
      </c>
      <c r="O403" s="12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36"/>
        <v>0.40356164383561643</v>
      </c>
      <c r="G404" t="s">
        <v>14</v>
      </c>
      <c r="H404">
        <v>40</v>
      </c>
      <c r="I404" s="6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38"/>
        <v>40914.25</v>
      </c>
      <c r="O404" s="12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36"/>
        <v>0.86220633299284988</v>
      </c>
      <c r="G405" t="s">
        <v>14</v>
      </c>
      <c r="H405">
        <v>3015</v>
      </c>
      <c r="I405" s="6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38"/>
        <v>40310.208333333336</v>
      </c>
      <c r="O405" s="12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36"/>
        <v>3.1558486707566464</v>
      </c>
      <c r="G406" t="s">
        <v>20</v>
      </c>
      <c r="H406">
        <v>2237</v>
      </c>
      <c r="I406" s="6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38"/>
        <v>43053.25</v>
      </c>
      <c r="O406" s="12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36"/>
        <v>0.89618243243243245</v>
      </c>
      <c r="G407" t="s">
        <v>14</v>
      </c>
      <c r="H407">
        <v>435</v>
      </c>
      <c r="I407" s="6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38"/>
        <v>43255.208333333328</v>
      </c>
      <c r="O407" s="12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36"/>
        <v>1.8214503816793892</v>
      </c>
      <c r="G408" t="s">
        <v>20</v>
      </c>
      <c r="H408">
        <v>645</v>
      </c>
      <c r="I408" s="6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38"/>
        <v>41304.25</v>
      </c>
      <c r="O408" s="12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36"/>
        <v>3.5588235294117645</v>
      </c>
      <c r="G409" t="s">
        <v>20</v>
      </c>
      <c r="H409">
        <v>484</v>
      </c>
      <c r="I409" s="6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38"/>
        <v>43751.208333333328</v>
      </c>
      <c r="O409" s="12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36"/>
        <v>1.3183695652173912</v>
      </c>
      <c r="G410" t="s">
        <v>20</v>
      </c>
      <c r="H410">
        <v>154</v>
      </c>
      <c r="I410" s="6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38"/>
        <v>42541.208333333328</v>
      </c>
      <c r="O410" s="12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36"/>
        <v>0.46315634218289087</v>
      </c>
      <c r="G411" t="s">
        <v>14</v>
      </c>
      <c r="H411">
        <v>714</v>
      </c>
      <c r="I411" s="6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38"/>
        <v>42843.208333333328</v>
      </c>
      <c r="O411" s="12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36"/>
        <v>0.36132726089785294</v>
      </c>
      <c r="G412" t="s">
        <v>47</v>
      </c>
      <c r="H412">
        <v>1111</v>
      </c>
      <c r="I412" s="6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38"/>
        <v>42122.208333333328</v>
      </c>
      <c r="O412" s="12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36"/>
        <v>1.0462820512820512</v>
      </c>
      <c r="G413" t="s">
        <v>20</v>
      </c>
      <c r="H413">
        <v>82</v>
      </c>
      <c r="I413" s="6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38"/>
        <v>42884.208333333328</v>
      </c>
      <c r="O413" s="12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36"/>
        <v>6.6885714285714286</v>
      </c>
      <c r="G414" t="s">
        <v>20</v>
      </c>
      <c r="H414">
        <v>134</v>
      </c>
      <c r="I414" s="6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38"/>
        <v>41642.25</v>
      </c>
      <c r="O414" s="12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36"/>
        <v>0.62072823218997364</v>
      </c>
      <c r="G415" t="s">
        <v>47</v>
      </c>
      <c r="H415">
        <v>1089</v>
      </c>
      <c r="I415" s="6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38"/>
        <v>43431.25</v>
      </c>
      <c r="O415" s="12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36"/>
        <v>0.84699787460148779</v>
      </c>
      <c r="G416" t="s">
        <v>14</v>
      </c>
      <c r="H416">
        <v>5497</v>
      </c>
      <c r="I416" s="6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38"/>
        <v>40288.208333333336</v>
      </c>
      <c r="O416" s="12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36"/>
        <v>0.11059030837004405</v>
      </c>
      <c r="G417" t="s">
        <v>14</v>
      </c>
      <c r="H417">
        <v>418</v>
      </c>
      <c r="I417" s="6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38"/>
        <v>40921.25</v>
      </c>
      <c r="O417" s="12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36"/>
        <v>0.43838781575037145</v>
      </c>
      <c r="G418" t="s">
        <v>14</v>
      </c>
      <c r="H418">
        <v>1439</v>
      </c>
      <c r="I418" s="6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38"/>
        <v>40560.25</v>
      </c>
      <c r="O418" s="12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36"/>
        <v>0.55470588235294116</v>
      </c>
      <c r="G419" t="s">
        <v>14</v>
      </c>
      <c r="H419">
        <v>15</v>
      </c>
      <c r="I419" s="6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38"/>
        <v>43407.208333333328</v>
      </c>
      <c r="O419" s="12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36"/>
        <v>0.57399511301160655</v>
      </c>
      <c r="G420" t="s">
        <v>14</v>
      </c>
      <c r="H420">
        <v>1999</v>
      </c>
      <c r="I420" s="6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38"/>
        <v>41035.208333333336</v>
      </c>
      <c r="O420" s="12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36"/>
        <v>1.2343497363796134</v>
      </c>
      <c r="G421" t="s">
        <v>20</v>
      </c>
      <c r="H421">
        <v>5203</v>
      </c>
      <c r="I421" s="6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38"/>
        <v>40899.25</v>
      </c>
      <c r="O421" s="12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36"/>
        <v>1.2846</v>
      </c>
      <c r="G422" t="s">
        <v>20</v>
      </c>
      <c r="H422">
        <v>94</v>
      </c>
      <c r="I422" s="6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38"/>
        <v>42911.208333333328</v>
      </c>
      <c r="O422" s="12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36"/>
        <v>0.63989361702127656</v>
      </c>
      <c r="G423" t="s">
        <v>14</v>
      </c>
      <c r="H423">
        <v>118</v>
      </c>
      <c r="I423" s="6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38"/>
        <v>42915.208333333328</v>
      </c>
      <c r="O423" s="12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36"/>
        <v>1.2729885057471264</v>
      </c>
      <c r="G424" t="s">
        <v>20</v>
      </c>
      <c r="H424">
        <v>205</v>
      </c>
      <c r="I424" s="6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38"/>
        <v>40285.208333333336</v>
      </c>
      <c r="O424" s="12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36"/>
        <v>0.10638024357239513</v>
      </c>
      <c r="G425" t="s">
        <v>14</v>
      </c>
      <c r="H425">
        <v>162</v>
      </c>
      <c r="I425" s="6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38"/>
        <v>40808.208333333336</v>
      </c>
      <c r="O425" s="12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36"/>
        <v>0.40470588235294119</v>
      </c>
      <c r="G426" t="s">
        <v>14</v>
      </c>
      <c r="H426">
        <v>83</v>
      </c>
      <c r="I426" s="6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38"/>
        <v>43208.208333333328</v>
      </c>
      <c r="O426" s="12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36"/>
        <v>2.8766666666666665</v>
      </c>
      <c r="G427" t="s">
        <v>20</v>
      </c>
      <c r="H427">
        <v>92</v>
      </c>
      <c r="I427" s="6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38"/>
        <v>42213.208333333328</v>
      </c>
      <c r="O427" s="12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36"/>
        <v>5.7294444444444448</v>
      </c>
      <c r="G428" t="s">
        <v>20</v>
      </c>
      <c r="H428">
        <v>219</v>
      </c>
      <c r="I428" s="6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38"/>
        <v>41332.25</v>
      </c>
      <c r="O428" s="12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36"/>
        <v>1.1290429799426933</v>
      </c>
      <c r="G429" t="s">
        <v>20</v>
      </c>
      <c r="H429">
        <v>2526</v>
      </c>
      <c r="I429" s="6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38"/>
        <v>41895.208333333336</v>
      </c>
      <c r="O429" s="12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36"/>
        <v>0.46387573964497042</v>
      </c>
      <c r="G430" t="s">
        <v>14</v>
      </c>
      <c r="H430">
        <v>747</v>
      </c>
      <c r="I430" s="6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38"/>
        <v>40585.25</v>
      </c>
      <c r="O430" s="12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36"/>
        <v>0.90675916230366493</v>
      </c>
      <c r="G431" t="s">
        <v>74</v>
      </c>
      <c r="H431">
        <v>2138</v>
      </c>
      <c r="I431" s="6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38"/>
        <v>41680.25</v>
      </c>
      <c r="O431" s="12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36"/>
        <v>0.67740740740740746</v>
      </c>
      <c r="G432" t="s">
        <v>14</v>
      </c>
      <c r="H432">
        <v>84</v>
      </c>
      <c r="I432" s="6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38"/>
        <v>43737.208333333328</v>
      </c>
      <c r="O432" s="12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36"/>
        <v>1.9249019607843136</v>
      </c>
      <c r="G433" t="s">
        <v>20</v>
      </c>
      <c r="H433">
        <v>94</v>
      </c>
      <c r="I433" s="6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38"/>
        <v>43273.208333333328</v>
      </c>
      <c r="O433" s="12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36"/>
        <v>0.82714285714285718</v>
      </c>
      <c r="G434" t="s">
        <v>14</v>
      </c>
      <c r="H434">
        <v>91</v>
      </c>
      <c r="I434" s="6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38"/>
        <v>41761.208333333336</v>
      </c>
      <c r="O434" s="12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36"/>
        <v>0.54163920922570019</v>
      </c>
      <c r="G435" t="s">
        <v>14</v>
      </c>
      <c r="H435">
        <v>792</v>
      </c>
      <c r="I435" s="6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38"/>
        <v>41603.25</v>
      </c>
      <c r="O435" s="12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36"/>
        <v>0.16722222222222222</v>
      </c>
      <c r="G436" t="s">
        <v>74</v>
      </c>
      <c r="H436">
        <v>10</v>
      </c>
      <c r="I436" s="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38"/>
        <v>42705.25</v>
      </c>
      <c r="O436" s="12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36"/>
        <v>1.168766404199475</v>
      </c>
      <c r="G437" t="s">
        <v>20</v>
      </c>
      <c r="H437">
        <v>1713</v>
      </c>
      <c r="I437" s="6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38"/>
        <v>41988.25</v>
      </c>
      <c r="O437" s="12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36"/>
        <v>10.521538461538462</v>
      </c>
      <c r="G438" t="s">
        <v>20</v>
      </c>
      <c r="H438">
        <v>249</v>
      </c>
      <c r="I438" s="6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38"/>
        <v>43575.208333333328</v>
      </c>
      <c r="O438" s="12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36"/>
        <v>1.2307407407407407</v>
      </c>
      <c r="G439" t="s">
        <v>20</v>
      </c>
      <c r="H439">
        <v>192</v>
      </c>
      <c r="I439" s="6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38"/>
        <v>42260.208333333328</v>
      </c>
      <c r="O439" s="12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36"/>
        <v>1.7863855421686747</v>
      </c>
      <c r="G440" t="s">
        <v>20</v>
      </c>
      <c r="H440">
        <v>247</v>
      </c>
      <c r="I440" s="6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38"/>
        <v>41337.25</v>
      </c>
      <c r="O440" s="12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36"/>
        <v>3.5528169014084505</v>
      </c>
      <c r="G441" t="s">
        <v>20</v>
      </c>
      <c r="H441">
        <v>2293</v>
      </c>
      <c r="I441" s="6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38"/>
        <v>42680.208333333328</v>
      </c>
      <c r="O441" s="12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36"/>
        <v>1.6190634146341463</v>
      </c>
      <c r="G442" t="s">
        <v>20</v>
      </c>
      <c r="H442">
        <v>3131</v>
      </c>
      <c r="I442" s="6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38"/>
        <v>42916.208333333328</v>
      </c>
      <c r="O442" s="12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36"/>
        <v>0.24914285714285714</v>
      </c>
      <c r="G443" t="s">
        <v>14</v>
      </c>
      <c r="H443">
        <v>32</v>
      </c>
      <c r="I443" s="6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38"/>
        <v>41025.208333333336</v>
      </c>
      <c r="O443" s="12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36"/>
        <v>1.9872222222222222</v>
      </c>
      <c r="G444" t="s">
        <v>20</v>
      </c>
      <c r="H444">
        <v>143</v>
      </c>
      <c r="I444" s="6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38"/>
        <v>42980.208333333328</v>
      </c>
      <c r="O444" s="12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36"/>
        <v>0.34752688172043011</v>
      </c>
      <c r="G445" t="s">
        <v>74</v>
      </c>
      <c r="H445">
        <v>90</v>
      </c>
      <c r="I445" s="6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38"/>
        <v>40451.208333333336</v>
      </c>
      <c r="O445" s="12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36"/>
        <v>1.7641935483870967</v>
      </c>
      <c r="G446" t="s">
        <v>20</v>
      </c>
      <c r="H446">
        <v>296</v>
      </c>
      <c r="I446" s="6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38"/>
        <v>40748.208333333336</v>
      </c>
      <c r="O446" s="12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36"/>
        <v>5.1138095238095236</v>
      </c>
      <c r="G447" t="s">
        <v>20</v>
      </c>
      <c r="H447">
        <v>170</v>
      </c>
      <c r="I447" s="6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38"/>
        <v>40515.25</v>
      </c>
      <c r="O447" s="12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36"/>
        <v>0.82044117647058823</v>
      </c>
      <c r="G448" t="s">
        <v>14</v>
      </c>
      <c r="H448">
        <v>186</v>
      </c>
      <c r="I448" s="6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38"/>
        <v>41261.25</v>
      </c>
      <c r="O448" s="12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36"/>
        <v>0.24326030927835052</v>
      </c>
      <c r="G449" t="s">
        <v>74</v>
      </c>
      <c r="H449">
        <v>439</v>
      </c>
      <c r="I449" s="6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38"/>
        <v>43088.25</v>
      </c>
      <c r="O449" s="12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36"/>
        <v>0.50482758620689661</v>
      </c>
      <c r="G450" t="s">
        <v>14</v>
      </c>
      <c r="H450">
        <v>605</v>
      </c>
      <c r="I450" s="6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si="38"/>
        <v>41378.208333333336</v>
      </c>
      <c r="O450" s="12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ref="F451:F514" si="42">E451/D451</f>
        <v>9.67</v>
      </c>
      <c r="G451" t="s">
        <v>20</v>
      </c>
      <c r="H451">
        <v>86</v>
      </c>
      <c r="I451" s="6">
        <f t="shared" ref="I451:I514" si="43">IF(E451=0,0,E451/H451)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ref="N451:N514" si="44">(((L451/60)/60)/24)+DATE(1970,1,1)</f>
        <v>43530.25</v>
      </c>
      <c r="O451" s="12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MID(R451,1,FIND("/",R451)-1)</f>
        <v>games</v>
      </c>
      <c r="T451" t="str">
        <f t="shared" ref="T451:T514" si="47">MID(R451,FIND("/",R451)+1,1000)</f>
        <v>video games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42"/>
        <v>0.04</v>
      </c>
      <c r="G452" t="s">
        <v>14</v>
      </c>
      <c r="H452">
        <v>1</v>
      </c>
      <c r="I452" s="6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44"/>
        <v>43394.208333333328</v>
      </c>
      <c r="O452" s="12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42"/>
        <v>1.2284501347708894</v>
      </c>
      <c r="G453" t="s">
        <v>20</v>
      </c>
      <c r="H453">
        <v>6286</v>
      </c>
      <c r="I453" s="6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44"/>
        <v>42935.208333333328</v>
      </c>
      <c r="O453" s="12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42"/>
        <v>0.63437500000000002</v>
      </c>
      <c r="G454" t="s">
        <v>14</v>
      </c>
      <c r="H454">
        <v>31</v>
      </c>
      <c r="I454" s="6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44"/>
        <v>40365.208333333336</v>
      </c>
      <c r="O454" s="12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42"/>
        <v>0.56331688596491225</v>
      </c>
      <c r="G455" t="s">
        <v>14</v>
      </c>
      <c r="H455">
        <v>1181</v>
      </c>
      <c r="I455" s="6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44"/>
        <v>42705.25</v>
      </c>
      <c r="O455" s="12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42"/>
        <v>0.44074999999999998</v>
      </c>
      <c r="G456" t="s">
        <v>14</v>
      </c>
      <c r="H456">
        <v>39</v>
      </c>
      <c r="I456" s="6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44"/>
        <v>41568.208333333336</v>
      </c>
      <c r="O456" s="12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42"/>
        <v>1.1837253218884121</v>
      </c>
      <c r="G457" t="s">
        <v>20</v>
      </c>
      <c r="H457">
        <v>3727</v>
      </c>
      <c r="I457" s="6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44"/>
        <v>40809.208333333336</v>
      </c>
      <c r="O457" s="12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42"/>
        <v>1.041243169398907</v>
      </c>
      <c r="G458" t="s">
        <v>20</v>
      </c>
      <c r="H458">
        <v>1605</v>
      </c>
      <c r="I458" s="6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44"/>
        <v>43141.25</v>
      </c>
      <c r="O458" s="12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42"/>
        <v>0.26640000000000003</v>
      </c>
      <c r="G459" t="s">
        <v>14</v>
      </c>
      <c r="H459">
        <v>46</v>
      </c>
      <c r="I459" s="6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44"/>
        <v>42657.208333333328</v>
      </c>
      <c r="O459" s="12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42"/>
        <v>3.5120118343195266</v>
      </c>
      <c r="G460" t="s">
        <v>20</v>
      </c>
      <c r="H460">
        <v>2120</v>
      </c>
      <c r="I460" s="6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44"/>
        <v>40265.208333333336</v>
      </c>
      <c r="O460" s="12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42"/>
        <v>0.90063492063492068</v>
      </c>
      <c r="G461" t="s">
        <v>14</v>
      </c>
      <c r="H461">
        <v>105</v>
      </c>
      <c r="I461" s="6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44"/>
        <v>42001.25</v>
      </c>
      <c r="O461" s="12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42"/>
        <v>1.7162500000000001</v>
      </c>
      <c r="G462" t="s">
        <v>20</v>
      </c>
      <c r="H462">
        <v>50</v>
      </c>
      <c r="I462" s="6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44"/>
        <v>40399.208333333336</v>
      </c>
      <c r="O462" s="12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42"/>
        <v>1.4104655870445344</v>
      </c>
      <c r="G463" t="s">
        <v>20</v>
      </c>
      <c r="H463">
        <v>2080</v>
      </c>
      <c r="I463" s="6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44"/>
        <v>41757.208333333336</v>
      </c>
      <c r="O463" s="12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42"/>
        <v>0.30579449152542371</v>
      </c>
      <c r="G464" t="s">
        <v>14</v>
      </c>
      <c r="H464">
        <v>535</v>
      </c>
      <c r="I464" s="6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44"/>
        <v>41304.25</v>
      </c>
      <c r="O464" s="12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42"/>
        <v>1.0816455696202532</v>
      </c>
      <c r="G465" t="s">
        <v>20</v>
      </c>
      <c r="H465">
        <v>2105</v>
      </c>
      <c r="I465" s="6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44"/>
        <v>41639.25</v>
      </c>
      <c r="O465" s="12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42"/>
        <v>1.3345505617977529</v>
      </c>
      <c r="G466" t="s">
        <v>20</v>
      </c>
      <c r="H466">
        <v>2436</v>
      </c>
      <c r="I466" s="6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44"/>
        <v>43142.25</v>
      </c>
      <c r="O466" s="12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42"/>
        <v>1.8785106382978722</v>
      </c>
      <c r="G467" t="s">
        <v>20</v>
      </c>
      <c r="H467">
        <v>80</v>
      </c>
      <c r="I467" s="6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44"/>
        <v>43127.25</v>
      </c>
      <c r="O467" s="12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42"/>
        <v>3.32</v>
      </c>
      <c r="G468" t="s">
        <v>20</v>
      </c>
      <c r="H468">
        <v>42</v>
      </c>
      <c r="I468" s="6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44"/>
        <v>41409.208333333336</v>
      </c>
      <c r="O468" s="12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42"/>
        <v>5.7521428571428572</v>
      </c>
      <c r="G469" t="s">
        <v>20</v>
      </c>
      <c r="H469">
        <v>139</v>
      </c>
      <c r="I469" s="6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44"/>
        <v>42331.25</v>
      </c>
      <c r="O469" s="12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42"/>
        <v>0.40500000000000003</v>
      </c>
      <c r="G470" t="s">
        <v>14</v>
      </c>
      <c r="H470">
        <v>16</v>
      </c>
      <c r="I470" s="6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44"/>
        <v>43569.208333333328</v>
      </c>
      <c r="O470" s="12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42"/>
        <v>1.8442857142857143</v>
      </c>
      <c r="G471" t="s">
        <v>20</v>
      </c>
      <c r="H471">
        <v>159</v>
      </c>
      <c r="I471" s="6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44"/>
        <v>42142.208333333328</v>
      </c>
      <c r="O471" s="12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42"/>
        <v>2.8580555555555556</v>
      </c>
      <c r="G472" t="s">
        <v>20</v>
      </c>
      <c r="H472">
        <v>381</v>
      </c>
      <c r="I472" s="6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44"/>
        <v>42716.25</v>
      </c>
      <c r="O472" s="12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42"/>
        <v>3.19</v>
      </c>
      <c r="G473" t="s">
        <v>20</v>
      </c>
      <c r="H473">
        <v>194</v>
      </c>
      <c r="I473" s="6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44"/>
        <v>41031.208333333336</v>
      </c>
      <c r="O473" s="12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42"/>
        <v>0.39234070221066319</v>
      </c>
      <c r="G474" t="s">
        <v>14</v>
      </c>
      <c r="H474">
        <v>575</v>
      </c>
      <c r="I474" s="6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44"/>
        <v>43535.208333333328</v>
      </c>
      <c r="O474" s="12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42"/>
        <v>1.7814000000000001</v>
      </c>
      <c r="G475" t="s">
        <v>20</v>
      </c>
      <c r="H475">
        <v>106</v>
      </c>
      <c r="I475" s="6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44"/>
        <v>43277.208333333328</v>
      </c>
      <c r="O475" s="12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42"/>
        <v>3.6515</v>
      </c>
      <c r="G476" t="s">
        <v>20</v>
      </c>
      <c r="H476">
        <v>142</v>
      </c>
      <c r="I476" s="6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44"/>
        <v>41989.25</v>
      </c>
      <c r="O476" s="12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42"/>
        <v>1.1394594594594594</v>
      </c>
      <c r="G477" t="s">
        <v>20</v>
      </c>
      <c r="H477">
        <v>211</v>
      </c>
      <c r="I477" s="6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44"/>
        <v>41450.208333333336</v>
      </c>
      <c r="O477" s="12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42"/>
        <v>0.29828720626631855</v>
      </c>
      <c r="G478" t="s">
        <v>14</v>
      </c>
      <c r="H478">
        <v>1120</v>
      </c>
      <c r="I478" s="6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44"/>
        <v>43322.208333333328</v>
      </c>
      <c r="O478" s="12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42"/>
        <v>0.54270588235294115</v>
      </c>
      <c r="G479" t="s">
        <v>14</v>
      </c>
      <c r="H479">
        <v>113</v>
      </c>
      <c r="I479" s="6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44"/>
        <v>40720.208333333336</v>
      </c>
      <c r="O479" s="12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42"/>
        <v>2.3634156976744185</v>
      </c>
      <c r="G480" t="s">
        <v>20</v>
      </c>
      <c r="H480">
        <v>2756</v>
      </c>
      <c r="I480" s="6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44"/>
        <v>42072.208333333328</v>
      </c>
      <c r="O480" s="12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42"/>
        <v>5.1291666666666664</v>
      </c>
      <c r="G481" t="s">
        <v>20</v>
      </c>
      <c r="H481">
        <v>173</v>
      </c>
      <c r="I481" s="6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44"/>
        <v>42945.208333333328</v>
      </c>
      <c r="O481" s="12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42"/>
        <v>1.0065116279069768</v>
      </c>
      <c r="G482" t="s">
        <v>20</v>
      </c>
      <c r="H482">
        <v>87</v>
      </c>
      <c r="I482" s="6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44"/>
        <v>40248.25</v>
      </c>
      <c r="O482" s="12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42"/>
        <v>0.81348423194303154</v>
      </c>
      <c r="G483" t="s">
        <v>14</v>
      </c>
      <c r="H483">
        <v>1538</v>
      </c>
      <c r="I483" s="6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44"/>
        <v>41913.208333333336</v>
      </c>
      <c r="O483" s="12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42"/>
        <v>0.16404761904761905</v>
      </c>
      <c r="G484" t="s">
        <v>14</v>
      </c>
      <c r="H484">
        <v>9</v>
      </c>
      <c r="I484" s="6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44"/>
        <v>40963.25</v>
      </c>
      <c r="O484" s="12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42"/>
        <v>0.52774617067833696</v>
      </c>
      <c r="G485" t="s">
        <v>14</v>
      </c>
      <c r="H485">
        <v>554</v>
      </c>
      <c r="I485" s="6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44"/>
        <v>43811.25</v>
      </c>
      <c r="O485" s="12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42"/>
        <v>2.6020608108108108</v>
      </c>
      <c r="G486" t="s">
        <v>20</v>
      </c>
      <c r="H486">
        <v>1572</v>
      </c>
      <c r="I486" s="6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44"/>
        <v>41855.208333333336</v>
      </c>
      <c r="O486" s="12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42"/>
        <v>0.30732891832229581</v>
      </c>
      <c r="G487" t="s">
        <v>14</v>
      </c>
      <c r="H487">
        <v>648</v>
      </c>
      <c r="I487" s="6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44"/>
        <v>43626.208333333328</v>
      </c>
      <c r="O487" s="12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42"/>
        <v>0.13500000000000001</v>
      </c>
      <c r="G488" t="s">
        <v>14</v>
      </c>
      <c r="H488">
        <v>21</v>
      </c>
      <c r="I488" s="6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44"/>
        <v>43168.25</v>
      </c>
      <c r="O488" s="12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42"/>
        <v>1.7862556663644606</v>
      </c>
      <c r="G489" t="s">
        <v>20</v>
      </c>
      <c r="H489">
        <v>2346</v>
      </c>
      <c r="I489" s="6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44"/>
        <v>42845.208333333328</v>
      </c>
      <c r="O489" s="12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42"/>
        <v>2.2005660377358489</v>
      </c>
      <c r="G490" t="s">
        <v>20</v>
      </c>
      <c r="H490">
        <v>115</v>
      </c>
      <c r="I490" s="6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44"/>
        <v>42403.25</v>
      </c>
      <c r="O490" s="12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42"/>
        <v>1.015108695652174</v>
      </c>
      <c r="G491" t="s">
        <v>20</v>
      </c>
      <c r="H491">
        <v>85</v>
      </c>
      <c r="I491" s="6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44"/>
        <v>40406.208333333336</v>
      </c>
      <c r="O491" s="12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42"/>
        <v>1.915</v>
      </c>
      <c r="G492" t="s">
        <v>20</v>
      </c>
      <c r="H492">
        <v>144</v>
      </c>
      <c r="I492" s="6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44"/>
        <v>43786.25</v>
      </c>
      <c r="O492" s="12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42"/>
        <v>3.0534683098591549</v>
      </c>
      <c r="G493" t="s">
        <v>20</v>
      </c>
      <c r="H493">
        <v>2443</v>
      </c>
      <c r="I493" s="6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44"/>
        <v>41456.208333333336</v>
      </c>
      <c r="O493" s="12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42"/>
        <v>0.23995287958115183</v>
      </c>
      <c r="G494" t="s">
        <v>74</v>
      </c>
      <c r="H494">
        <v>595</v>
      </c>
      <c r="I494" s="6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44"/>
        <v>40336.208333333336</v>
      </c>
      <c r="O494" s="12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42"/>
        <v>7.2377777777777776</v>
      </c>
      <c r="G495" t="s">
        <v>20</v>
      </c>
      <c r="H495">
        <v>64</v>
      </c>
      <c r="I495" s="6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44"/>
        <v>43645.208333333328</v>
      </c>
      <c r="O495" s="12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42"/>
        <v>5.4736000000000002</v>
      </c>
      <c r="G496" t="s">
        <v>20</v>
      </c>
      <c r="H496">
        <v>268</v>
      </c>
      <c r="I496" s="6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44"/>
        <v>40990.208333333336</v>
      </c>
      <c r="O496" s="12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42"/>
        <v>4.1449999999999996</v>
      </c>
      <c r="G497" t="s">
        <v>20</v>
      </c>
      <c r="H497">
        <v>195</v>
      </c>
      <c r="I497" s="6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44"/>
        <v>41800.208333333336</v>
      </c>
      <c r="O497" s="12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42"/>
        <v>9.0696409140369975E-3</v>
      </c>
      <c r="G498" t="s">
        <v>14</v>
      </c>
      <c r="H498">
        <v>54</v>
      </c>
      <c r="I498" s="6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44"/>
        <v>42876.208333333328</v>
      </c>
      <c r="O498" s="12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42"/>
        <v>0.34173469387755101</v>
      </c>
      <c r="G499" t="s">
        <v>14</v>
      </c>
      <c r="H499">
        <v>120</v>
      </c>
      <c r="I499" s="6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44"/>
        <v>42724.25</v>
      </c>
      <c r="O499" s="12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42"/>
        <v>0.239488107549121</v>
      </c>
      <c r="G500" t="s">
        <v>14</v>
      </c>
      <c r="H500">
        <v>579</v>
      </c>
      <c r="I500" s="6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44"/>
        <v>42005.25</v>
      </c>
      <c r="O500" s="12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42"/>
        <v>0.48072649572649573</v>
      </c>
      <c r="G501" t="s">
        <v>14</v>
      </c>
      <c r="H501">
        <v>2072</v>
      </c>
      <c r="I501" s="6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44"/>
        <v>42444.208333333328</v>
      </c>
      <c r="O501" s="12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6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44"/>
        <v>41395.208333333336</v>
      </c>
      <c r="O502" s="12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42"/>
        <v>0.70145182291666663</v>
      </c>
      <c r="G503" t="s">
        <v>14</v>
      </c>
      <c r="H503">
        <v>1796</v>
      </c>
      <c r="I503" s="6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44"/>
        <v>41345.208333333336</v>
      </c>
      <c r="O503" s="12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42"/>
        <v>5.2992307692307694</v>
      </c>
      <c r="G504" t="s">
        <v>20</v>
      </c>
      <c r="H504">
        <v>186</v>
      </c>
      <c r="I504" s="6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44"/>
        <v>41117.208333333336</v>
      </c>
      <c r="O504" s="12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42"/>
        <v>1.8032549019607844</v>
      </c>
      <c r="G505" t="s">
        <v>20</v>
      </c>
      <c r="H505">
        <v>460</v>
      </c>
      <c r="I505" s="6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44"/>
        <v>42186.208333333328</v>
      </c>
      <c r="O505" s="12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42"/>
        <v>0.92320000000000002</v>
      </c>
      <c r="G506" t="s">
        <v>14</v>
      </c>
      <c r="H506">
        <v>62</v>
      </c>
      <c r="I506" s="6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44"/>
        <v>42142.208333333328</v>
      </c>
      <c r="O506" s="12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42"/>
        <v>0.13901001112347053</v>
      </c>
      <c r="G507" t="s">
        <v>14</v>
      </c>
      <c r="H507">
        <v>347</v>
      </c>
      <c r="I507" s="6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44"/>
        <v>41341.25</v>
      </c>
      <c r="O507" s="12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42"/>
        <v>9.2707777777777771</v>
      </c>
      <c r="G508" t="s">
        <v>20</v>
      </c>
      <c r="H508">
        <v>2528</v>
      </c>
      <c r="I508" s="6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44"/>
        <v>43062.25</v>
      </c>
      <c r="O508" s="12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42"/>
        <v>0.39857142857142858</v>
      </c>
      <c r="G509" t="s">
        <v>14</v>
      </c>
      <c r="H509">
        <v>19</v>
      </c>
      <c r="I509" s="6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44"/>
        <v>41373.208333333336</v>
      </c>
      <c r="O509" s="12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42"/>
        <v>1.1222929936305732</v>
      </c>
      <c r="G510" t="s">
        <v>20</v>
      </c>
      <c r="H510">
        <v>3657</v>
      </c>
      <c r="I510" s="6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44"/>
        <v>43310.208333333328</v>
      </c>
      <c r="O510" s="12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42"/>
        <v>0.70925816023738875</v>
      </c>
      <c r="G511" t="s">
        <v>14</v>
      </c>
      <c r="H511">
        <v>1258</v>
      </c>
      <c r="I511" s="6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44"/>
        <v>41034.208333333336</v>
      </c>
      <c r="O511" s="12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42"/>
        <v>1.1908974358974358</v>
      </c>
      <c r="G512" t="s">
        <v>20</v>
      </c>
      <c r="H512">
        <v>131</v>
      </c>
      <c r="I512" s="6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44"/>
        <v>43251.208333333328</v>
      </c>
      <c r="O512" s="12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42"/>
        <v>0.24017591339648173</v>
      </c>
      <c r="G513" t="s">
        <v>14</v>
      </c>
      <c r="H513">
        <v>362</v>
      </c>
      <c r="I513" s="6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44"/>
        <v>43671.208333333328</v>
      </c>
      <c r="O513" s="12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42"/>
        <v>1.3931868131868133</v>
      </c>
      <c r="G514" t="s">
        <v>20</v>
      </c>
      <c r="H514">
        <v>239</v>
      </c>
      <c r="I514" s="6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si="44"/>
        <v>41825.208333333336</v>
      </c>
      <c r="O514" s="12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ref="F515:F578" si="48">E515/D515</f>
        <v>0.39277108433734942</v>
      </c>
      <c r="G515" t="s">
        <v>74</v>
      </c>
      <c r="H515">
        <v>35</v>
      </c>
      <c r="I515" s="6">
        <f t="shared" ref="I515:I578" si="49">IF(E515=0,0,E515/H515)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ref="N515:N578" si="50">(((L515/60)/60)/24)+DATE(1970,1,1)</f>
        <v>40430.208333333336</v>
      </c>
      <c r="O515" s="12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MID(R515,1,FIND("/",R515)-1)</f>
        <v>film &amp; video</v>
      </c>
      <c r="T515" t="str">
        <f t="shared" ref="T515:T578" si="53">MID(R515,FIND("/",R515)+1,1000)</f>
        <v>television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48"/>
        <v>0.22439077144917088</v>
      </c>
      <c r="G516" t="s">
        <v>74</v>
      </c>
      <c r="H516">
        <v>528</v>
      </c>
      <c r="I516" s="6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50"/>
        <v>41614.25</v>
      </c>
      <c r="O516" s="12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48"/>
        <v>0.55779069767441858</v>
      </c>
      <c r="G517" t="s">
        <v>14</v>
      </c>
      <c r="H517">
        <v>133</v>
      </c>
      <c r="I517" s="6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50"/>
        <v>40900.25</v>
      </c>
      <c r="O517" s="12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48"/>
        <v>0.42523125996810207</v>
      </c>
      <c r="G518" t="s">
        <v>14</v>
      </c>
      <c r="H518">
        <v>846</v>
      </c>
      <c r="I518" s="6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50"/>
        <v>40396.208333333336</v>
      </c>
      <c r="O518" s="12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48"/>
        <v>1.1200000000000001</v>
      </c>
      <c r="G519" t="s">
        <v>20</v>
      </c>
      <c r="H519">
        <v>78</v>
      </c>
      <c r="I519" s="6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50"/>
        <v>42860.208333333328</v>
      </c>
      <c r="O519" s="12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7.0681818181818179E-2</v>
      </c>
      <c r="G520" t="s">
        <v>14</v>
      </c>
      <c r="H520">
        <v>10</v>
      </c>
      <c r="I520" s="6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50"/>
        <v>43154.25</v>
      </c>
      <c r="O520" s="12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48"/>
        <v>1.0174563871693867</v>
      </c>
      <c r="G521" t="s">
        <v>20</v>
      </c>
      <c r="H521">
        <v>1773</v>
      </c>
      <c r="I521" s="6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50"/>
        <v>42012.25</v>
      </c>
      <c r="O521" s="12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48"/>
        <v>4.2575000000000003</v>
      </c>
      <c r="G522" t="s">
        <v>20</v>
      </c>
      <c r="H522">
        <v>32</v>
      </c>
      <c r="I522" s="6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50"/>
        <v>43574.208333333328</v>
      </c>
      <c r="O522" s="12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48"/>
        <v>1.4553947368421052</v>
      </c>
      <c r="G523" t="s">
        <v>20</v>
      </c>
      <c r="H523">
        <v>369</v>
      </c>
      <c r="I523" s="6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50"/>
        <v>42605.208333333328</v>
      </c>
      <c r="O523" s="12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48"/>
        <v>0.32453465346534655</v>
      </c>
      <c r="G524" t="s">
        <v>14</v>
      </c>
      <c r="H524">
        <v>191</v>
      </c>
      <c r="I524" s="6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50"/>
        <v>41093.208333333336</v>
      </c>
      <c r="O524" s="12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48"/>
        <v>7.003333333333333</v>
      </c>
      <c r="G525" t="s">
        <v>20</v>
      </c>
      <c r="H525">
        <v>89</v>
      </c>
      <c r="I525" s="6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50"/>
        <v>40241.25</v>
      </c>
      <c r="O525" s="12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48"/>
        <v>0.83904860392967939</v>
      </c>
      <c r="G526" t="s">
        <v>14</v>
      </c>
      <c r="H526">
        <v>1979</v>
      </c>
      <c r="I526" s="6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50"/>
        <v>40294.208333333336</v>
      </c>
      <c r="O526" s="12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48"/>
        <v>0.84190476190476193</v>
      </c>
      <c r="G527" t="s">
        <v>14</v>
      </c>
      <c r="H527">
        <v>63</v>
      </c>
      <c r="I527" s="6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50"/>
        <v>40505.25</v>
      </c>
      <c r="O527" s="12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48"/>
        <v>1.5595180722891566</v>
      </c>
      <c r="G528" t="s">
        <v>20</v>
      </c>
      <c r="H528">
        <v>147</v>
      </c>
      <c r="I528" s="6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50"/>
        <v>42364.25</v>
      </c>
      <c r="O528" s="12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48"/>
        <v>0.99619450317124736</v>
      </c>
      <c r="G529" t="s">
        <v>14</v>
      </c>
      <c r="H529">
        <v>6080</v>
      </c>
      <c r="I529" s="6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50"/>
        <v>42405.25</v>
      </c>
      <c r="O529" s="12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48"/>
        <v>0.80300000000000005</v>
      </c>
      <c r="G530" t="s">
        <v>14</v>
      </c>
      <c r="H530">
        <v>80</v>
      </c>
      <c r="I530" s="6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50"/>
        <v>41601.25</v>
      </c>
      <c r="O530" s="12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48"/>
        <v>0.11254901960784314</v>
      </c>
      <c r="G531" t="s">
        <v>14</v>
      </c>
      <c r="H531">
        <v>9</v>
      </c>
      <c r="I531" s="6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50"/>
        <v>41769.208333333336</v>
      </c>
      <c r="O531" s="12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48"/>
        <v>0.91740952380952379</v>
      </c>
      <c r="G532" t="s">
        <v>14</v>
      </c>
      <c r="H532">
        <v>1784</v>
      </c>
      <c r="I532" s="6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50"/>
        <v>40421.208333333336</v>
      </c>
      <c r="O532" s="12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48"/>
        <v>0.95521156936261387</v>
      </c>
      <c r="G533" t="s">
        <v>47</v>
      </c>
      <c r="H533">
        <v>3640</v>
      </c>
      <c r="I533" s="6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50"/>
        <v>41589.25</v>
      </c>
      <c r="O533" s="12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48"/>
        <v>5.0287499999999996</v>
      </c>
      <c r="G534" t="s">
        <v>20</v>
      </c>
      <c r="H534">
        <v>126</v>
      </c>
      <c r="I534" s="6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50"/>
        <v>43125.25</v>
      </c>
      <c r="O534" s="12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48"/>
        <v>1.5924394463667819</v>
      </c>
      <c r="G535" t="s">
        <v>20</v>
      </c>
      <c r="H535">
        <v>2218</v>
      </c>
      <c r="I535" s="6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50"/>
        <v>41479.208333333336</v>
      </c>
      <c r="O535" s="12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48"/>
        <v>0.15022446689113356</v>
      </c>
      <c r="G536" t="s">
        <v>14</v>
      </c>
      <c r="H536">
        <v>243</v>
      </c>
      <c r="I536" s="6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50"/>
        <v>43329.208333333328</v>
      </c>
      <c r="O536" s="12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48"/>
        <v>4.820384615384615</v>
      </c>
      <c r="G537" t="s">
        <v>20</v>
      </c>
      <c r="H537">
        <v>202</v>
      </c>
      <c r="I537" s="6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50"/>
        <v>43259.208333333328</v>
      </c>
      <c r="O537" s="12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48"/>
        <v>1.4996938775510205</v>
      </c>
      <c r="G538" t="s">
        <v>20</v>
      </c>
      <c r="H538">
        <v>140</v>
      </c>
      <c r="I538" s="6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50"/>
        <v>40414.208333333336</v>
      </c>
      <c r="O538" s="12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48"/>
        <v>1.1722156398104266</v>
      </c>
      <c r="G539" t="s">
        <v>20</v>
      </c>
      <c r="H539">
        <v>1052</v>
      </c>
      <c r="I539" s="6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50"/>
        <v>43342.208333333328</v>
      </c>
      <c r="O539" s="12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48"/>
        <v>0.37695968274950431</v>
      </c>
      <c r="G540" t="s">
        <v>14</v>
      </c>
      <c r="H540">
        <v>1296</v>
      </c>
      <c r="I540" s="6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50"/>
        <v>41539.208333333336</v>
      </c>
      <c r="O540" s="12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48"/>
        <v>0.72653061224489801</v>
      </c>
      <c r="G541" t="s">
        <v>14</v>
      </c>
      <c r="H541">
        <v>77</v>
      </c>
      <c r="I541" s="6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50"/>
        <v>43647.208333333328</v>
      </c>
      <c r="O541" s="12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48"/>
        <v>2.6598113207547169</v>
      </c>
      <c r="G542" t="s">
        <v>20</v>
      </c>
      <c r="H542">
        <v>247</v>
      </c>
      <c r="I542" s="6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50"/>
        <v>43225.208333333328</v>
      </c>
      <c r="O542" s="12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48"/>
        <v>0.24205617977528091</v>
      </c>
      <c r="G543" t="s">
        <v>14</v>
      </c>
      <c r="H543">
        <v>395</v>
      </c>
      <c r="I543" s="6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50"/>
        <v>42165.208333333328</v>
      </c>
      <c r="O543" s="12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2.5064935064935064E-2</v>
      </c>
      <c r="G544" t="s">
        <v>14</v>
      </c>
      <c r="H544">
        <v>49</v>
      </c>
      <c r="I544" s="6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50"/>
        <v>42391.25</v>
      </c>
      <c r="O544" s="12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48"/>
        <v>0.1632979976442874</v>
      </c>
      <c r="G545" t="s">
        <v>14</v>
      </c>
      <c r="H545">
        <v>180</v>
      </c>
      <c r="I545" s="6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50"/>
        <v>41528.208333333336</v>
      </c>
      <c r="O545" s="12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48"/>
        <v>2.7650000000000001</v>
      </c>
      <c r="G546" t="s">
        <v>20</v>
      </c>
      <c r="H546">
        <v>84</v>
      </c>
      <c r="I546" s="6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50"/>
        <v>42377.25</v>
      </c>
      <c r="O546" s="12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48"/>
        <v>0.88803571428571426</v>
      </c>
      <c r="G547" t="s">
        <v>14</v>
      </c>
      <c r="H547">
        <v>2690</v>
      </c>
      <c r="I547" s="6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50"/>
        <v>43824.25</v>
      </c>
      <c r="O547" s="12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48"/>
        <v>1.6357142857142857</v>
      </c>
      <c r="G548" t="s">
        <v>20</v>
      </c>
      <c r="H548">
        <v>88</v>
      </c>
      <c r="I548" s="6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50"/>
        <v>43360.208333333328</v>
      </c>
      <c r="O548" s="12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48"/>
        <v>9.69</v>
      </c>
      <c r="G549" t="s">
        <v>20</v>
      </c>
      <c r="H549">
        <v>156</v>
      </c>
      <c r="I549" s="6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50"/>
        <v>42029.25</v>
      </c>
      <c r="O549" s="12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48"/>
        <v>2.7091376701966716</v>
      </c>
      <c r="G550" t="s">
        <v>20</v>
      </c>
      <c r="H550">
        <v>2985</v>
      </c>
      <c r="I550" s="6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50"/>
        <v>42461.208333333328</v>
      </c>
      <c r="O550" s="12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48"/>
        <v>2.8421355932203389</v>
      </c>
      <c r="G551" t="s">
        <v>20</v>
      </c>
      <c r="H551">
        <v>762</v>
      </c>
      <c r="I551" s="6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50"/>
        <v>41422.208333333336</v>
      </c>
      <c r="O551" s="12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48"/>
        <v>0.04</v>
      </c>
      <c r="G552" t="s">
        <v>74</v>
      </c>
      <c r="H552">
        <v>1</v>
      </c>
      <c r="I552" s="6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50"/>
        <v>40968.25</v>
      </c>
      <c r="O552" s="12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48"/>
        <v>0.58632981676846196</v>
      </c>
      <c r="G553" t="s">
        <v>14</v>
      </c>
      <c r="H553">
        <v>2779</v>
      </c>
      <c r="I553" s="6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50"/>
        <v>41993.25</v>
      </c>
      <c r="O553" s="12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48"/>
        <v>0.98511111111111116</v>
      </c>
      <c r="G554" t="s">
        <v>14</v>
      </c>
      <c r="H554">
        <v>92</v>
      </c>
      <c r="I554" s="6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50"/>
        <v>42700.25</v>
      </c>
      <c r="O554" s="12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48"/>
        <v>0.43975381008206332</v>
      </c>
      <c r="G555" t="s">
        <v>14</v>
      </c>
      <c r="H555">
        <v>1028</v>
      </c>
      <c r="I555" s="6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50"/>
        <v>40545.25</v>
      </c>
      <c r="O555" s="12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48"/>
        <v>1.5166315789473683</v>
      </c>
      <c r="G556" t="s">
        <v>20</v>
      </c>
      <c r="H556">
        <v>554</v>
      </c>
      <c r="I556" s="6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50"/>
        <v>42723.25</v>
      </c>
      <c r="O556" s="12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48"/>
        <v>2.2363492063492063</v>
      </c>
      <c r="G557" t="s">
        <v>20</v>
      </c>
      <c r="H557">
        <v>135</v>
      </c>
      <c r="I557" s="6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50"/>
        <v>41731.208333333336</v>
      </c>
      <c r="O557" s="12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48"/>
        <v>2.3975</v>
      </c>
      <c r="G558" t="s">
        <v>20</v>
      </c>
      <c r="H558">
        <v>122</v>
      </c>
      <c r="I558" s="6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50"/>
        <v>40792.208333333336</v>
      </c>
      <c r="O558" s="12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48"/>
        <v>1.9933333333333334</v>
      </c>
      <c r="G559" t="s">
        <v>20</v>
      </c>
      <c r="H559">
        <v>221</v>
      </c>
      <c r="I559" s="6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50"/>
        <v>42279.208333333328</v>
      </c>
      <c r="O559" s="12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48"/>
        <v>1.373448275862069</v>
      </c>
      <c r="G560" t="s">
        <v>20</v>
      </c>
      <c r="H560">
        <v>126</v>
      </c>
      <c r="I560" s="6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50"/>
        <v>42424.25</v>
      </c>
      <c r="O560" s="12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48"/>
        <v>1.009696106362773</v>
      </c>
      <c r="G561" t="s">
        <v>20</v>
      </c>
      <c r="H561">
        <v>1022</v>
      </c>
      <c r="I561" s="6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50"/>
        <v>42584.208333333328</v>
      </c>
      <c r="O561" s="12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48"/>
        <v>7.9416000000000002</v>
      </c>
      <c r="G562" t="s">
        <v>20</v>
      </c>
      <c r="H562">
        <v>3177</v>
      </c>
      <c r="I562" s="6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50"/>
        <v>40865.25</v>
      </c>
      <c r="O562" s="12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48"/>
        <v>3.6970000000000001</v>
      </c>
      <c r="G563" t="s">
        <v>20</v>
      </c>
      <c r="H563">
        <v>198</v>
      </c>
      <c r="I563" s="6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50"/>
        <v>40833.208333333336</v>
      </c>
      <c r="O563" s="12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48"/>
        <v>0.12818181818181817</v>
      </c>
      <c r="G564" t="s">
        <v>14</v>
      </c>
      <c r="H564">
        <v>26</v>
      </c>
      <c r="I564" s="6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50"/>
        <v>43536.208333333328</v>
      </c>
      <c r="O564" s="12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48"/>
        <v>1.3802702702702703</v>
      </c>
      <c r="G565" t="s">
        <v>20</v>
      </c>
      <c r="H565">
        <v>85</v>
      </c>
      <c r="I565" s="6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50"/>
        <v>43417.25</v>
      </c>
      <c r="O565" s="12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48"/>
        <v>0.83813278008298753</v>
      </c>
      <c r="G566" t="s">
        <v>14</v>
      </c>
      <c r="H566">
        <v>1790</v>
      </c>
      <c r="I566" s="6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50"/>
        <v>42078.208333333328</v>
      </c>
      <c r="O566" s="12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48"/>
        <v>2.0460063224446787</v>
      </c>
      <c r="G567" t="s">
        <v>20</v>
      </c>
      <c r="H567">
        <v>3596</v>
      </c>
      <c r="I567" s="6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50"/>
        <v>40862.25</v>
      </c>
      <c r="O567" s="12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48"/>
        <v>0.44344086021505374</v>
      </c>
      <c r="G568" t="s">
        <v>14</v>
      </c>
      <c r="H568">
        <v>37</v>
      </c>
      <c r="I568" s="6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50"/>
        <v>42424.25</v>
      </c>
      <c r="O568" s="12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48"/>
        <v>2.1860294117647059</v>
      </c>
      <c r="G569" t="s">
        <v>20</v>
      </c>
      <c r="H569">
        <v>244</v>
      </c>
      <c r="I569" s="6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50"/>
        <v>41830.208333333336</v>
      </c>
      <c r="O569" s="12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48"/>
        <v>1.8603314917127072</v>
      </c>
      <c r="G570" t="s">
        <v>20</v>
      </c>
      <c r="H570">
        <v>5180</v>
      </c>
      <c r="I570" s="6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50"/>
        <v>40374.208333333336</v>
      </c>
      <c r="O570" s="12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48"/>
        <v>2.3733830845771142</v>
      </c>
      <c r="G571" t="s">
        <v>20</v>
      </c>
      <c r="H571">
        <v>589</v>
      </c>
      <c r="I571" s="6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50"/>
        <v>40554.25</v>
      </c>
      <c r="O571" s="12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48"/>
        <v>3.0565384615384614</v>
      </c>
      <c r="G572" t="s">
        <v>20</v>
      </c>
      <c r="H572">
        <v>2725</v>
      </c>
      <c r="I572" s="6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50"/>
        <v>41993.25</v>
      </c>
      <c r="O572" s="12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48"/>
        <v>0.94142857142857139</v>
      </c>
      <c r="G573" t="s">
        <v>14</v>
      </c>
      <c r="H573">
        <v>35</v>
      </c>
      <c r="I573" s="6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50"/>
        <v>42174.208333333328</v>
      </c>
      <c r="O573" s="12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48"/>
        <v>0.54400000000000004</v>
      </c>
      <c r="G574" t="s">
        <v>74</v>
      </c>
      <c r="H574">
        <v>94</v>
      </c>
      <c r="I574" s="6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50"/>
        <v>42275.208333333328</v>
      </c>
      <c r="O574" s="12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48"/>
        <v>1.1188059701492536</v>
      </c>
      <c r="G575" t="s">
        <v>20</v>
      </c>
      <c r="H575">
        <v>300</v>
      </c>
      <c r="I575" s="6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50"/>
        <v>41761.208333333336</v>
      </c>
      <c r="O575" s="12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48"/>
        <v>3.6914814814814814</v>
      </c>
      <c r="G576" t="s">
        <v>20</v>
      </c>
      <c r="H576">
        <v>144</v>
      </c>
      <c r="I576" s="6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50"/>
        <v>43806.25</v>
      </c>
      <c r="O576" s="12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48"/>
        <v>0.62930372148859548</v>
      </c>
      <c r="G577" t="s">
        <v>14</v>
      </c>
      <c r="H577">
        <v>558</v>
      </c>
      <c r="I577" s="6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50"/>
        <v>41779.208333333336</v>
      </c>
      <c r="O577" s="12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48"/>
        <v>0.6492783505154639</v>
      </c>
      <c r="G578" t="s">
        <v>14</v>
      </c>
      <c r="H578">
        <v>64</v>
      </c>
      <c r="I578" s="6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si="50"/>
        <v>43040.208333333328</v>
      </c>
      <c r="O578" s="12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ref="F579:F642" si="54">E579/D579</f>
        <v>0.18853658536585366</v>
      </c>
      <c r="G579" t="s">
        <v>74</v>
      </c>
      <c r="H579">
        <v>37</v>
      </c>
      <c r="I579" s="6">
        <f t="shared" ref="I579:I642" si="55">IF(E579=0,0,E579/H579)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ref="N579:N642" si="56">(((L579/60)/60)/24)+DATE(1970,1,1)</f>
        <v>40613.25</v>
      </c>
      <c r="O579" s="12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MID(R579,1,FIND("/",R579)-1)</f>
        <v>music</v>
      </c>
      <c r="T579" t="str">
        <f t="shared" ref="T579:T642" si="59">MID(R579,FIND("/",R579)+1,1000)</f>
        <v>jazz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54"/>
        <v>0.1675440414507772</v>
      </c>
      <c r="G580" t="s">
        <v>14</v>
      </c>
      <c r="H580">
        <v>245</v>
      </c>
      <c r="I580" s="6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56"/>
        <v>40878.25</v>
      </c>
      <c r="O580" s="12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54"/>
        <v>1.0111290322580646</v>
      </c>
      <c r="G581" t="s">
        <v>20</v>
      </c>
      <c r="H581">
        <v>87</v>
      </c>
      <c r="I581" s="6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56"/>
        <v>40762.208333333336</v>
      </c>
      <c r="O581" s="12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54"/>
        <v>3.4150228310502282</v>
      </c>
      <c r="G582" t="s">
        <v>20</v>
      </c>
      <c r="H582">
        <v>3116</v>
      </c>
      <c r="I582" s="6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56"/>
        <v>41696.25</v>
      </c>
      <c r="O582" s="12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54"/>
        <v>0.64016666666666666</v>
      </c>
      <c r="G583" t="s">
        <v>14</v>
      </c>
      <c r="H583">
        <v>71</v>
      </c>
      <c r="I583" s="6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56"/>
        <v>40662.208333333336</v>
      </c>
      <c r="O583" s="12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54"/>
        <v>0.5208045977011494</v>
      </c>
      <c r="G584" t="s">
        <v>14</v>
      </c>
      <c r="H584">
        <v>42</v>
      </c>
      <c r="I584" s="6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56"/>
        <v>42165.208333333328</v>
      </c>
      <c r="O584" s="12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54"/>
        <v>3.2240211640211642</v>
      </c>
      <c r="G585" t="s">
        <v>20</v>
      </c>
      <c r="H585">
        <v>909</v>
      </c>
      <c r="I585" s="6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56"/>
        <v>40959.25</v>
      </c>
      <c r="O585" s="12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54"/>
        <v>1.1950810185185186</v>
      </c>
      <c r="G586" t="s">
        <v>20</v>
      </c>
      <c r="H586">
        <v>1613</v>
      </c>
      <c r="I586" s="6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56"/>
        <v>41024.208333333336</v>
      </c>
      <c r="O586" s="12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54"/>
        <v>1.4679775280898877</v>
      </c>
      <c r="G587" t="s">
        <v>20</v>
      </c>
      <c r="H587">
        <v>136</v>
      </c>
      <c r="I587" s="6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56"/>
        <v>40255.208333333336</v>
      </c>
      <c r="O587" s="12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54"/>
        <v>9.5057142857142853</v>
      </c>
      <c r="G588" t="s">
        <v>20</v>
      </c>
      <c r="H588">
        <v>130</v>
      </c>
      <c r="I588" s="6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56"/>
        <v>40499.25</v>
      </c>
      <c r="O588" s="12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54"/>
        <v>0.72893617021276591</v>
      </c>
      <c r="G589" t="s">
        <v>14</v>
      </c>
      <c r="H589">
        <v>156</v>
      </c>
      <c r="I589" s="6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56"/>
        <v>43484.25</v>
      </c>
      <c r="O589" s="12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54"/>
        <v>0.7900824873096447</v>
      </c>
      <c r="G590" t="s">
        <v>14</v>
      </c>
      <c r="H590">
        <v>1368</v>
      </c>
      <c r="I590" s="6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56"/>
        <v>40262.208333333336</v>
      </c>
      <c r="O590" s="12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54"/>
        <v>0.64721518987341775</v>
      </c>
      <c r="G591" t="s">
        <v>14</v>
      </c>
      <c r="H591">
        <v>102</v>
      </c>
      <c r="I591" s="6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56"/>
        <v>42190.208333333328</v>
      </c>
      <c r="O591" s="12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54"/>
        <v>0.82028169014084507</v>
      </c>
      <c r="G592" t="s">
        <v>14</v>
      </c>
      <c r="H592">
        <v>86</v>
      </c>
      <c r="I592" s="6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56"/>
        <v>41994.25</v>
      </c>
      <c r="O592" s="12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54"/>
        <v>10.376666666666667</v>
      </c>
      <c r="G593" t="s">
        <v>20</v>
      </c>
      <c r="H593">
        <v>102</v>
      </c>
      <c r="I593" s="6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56"/>
        <v>40373.208333333336</v>
      </c>
      <c r="O593" s="12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54"/>
        <v>0.12910076530612244</v>
      </c>
      <c r="G594" t="s">
        <v>14</v>
      </c>
      <c r="H594">
        <v>253</v>
      </c>
      <c r="I594" s="6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56"/>
        <v>41789.208333333336</v>
      </c>
      <c r="O594" s="12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54"/>
        <v>1.5484210526315789</v>
      </c>
      <c r="G595" t="s">
        <v>20</v>
      </c>
      <c r="H595">
        <v>4006</v>
      </c>
      <c r="I595" s="6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56"/>
        <v>41724.208333333336</v>
      </c>
      <c r="O595" s="12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7.0991735537190084E-2</v>
      </c>
      <c r="G596" t="s">
        <v>14</v>
      </c>
      <c r="H596">
        <v>157</v>
      </c>
      <c r="I596" s="6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56"/>
        <v>42548.208333333328</v>
      </c>
      <c r="O596" s="12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54"/>
        <v>2.0852773826458035</v>
      </c>
      <c r="G597" t="s">
        <v>20</v>
      </c>
      <c r="H597">
        <v>1629</v>
      </c>
      <c r="I597" s="6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56"/>
        <v>40253.208333333336</v>
      </c>
      <c r="O597" s="12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54"/>
        <v>0.99683544303797467</v>
      </c>
      <c r="G598" t="s">
        <v>14</v>
      </c>
      <c r="H598">
        <v>183</v>
      </c>
      <c r="I598" s="6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56"/>
        <v>42434.25</v>
      </c>
      <c r="O598" s="12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54"/>
        <v>2.0159756097560977</v>
      </c>
      <c r="G599" t="s">
        <v>20</v>
      </c>
      <c r="H599">
        <v>2188</v>
      </c>
      <c r="I599" s="6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56"/>
        <v>43786.25</v>
      </c>
      <c r="O599" s="12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54"/>
        <v>1.6209032258064515</v>
      </c>
      <c r="G600" t="s">
        <v>20</v>
      </c>
      <c r="H600">
        <v>2409</v>
      </c>
      <c r="I600" s="6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56"/>
        <v>40344.208333333336</v>
      </c>
      <c r="O600" s="12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3.6436208125445471E-2</v>
      </c>
      <c r="G601" t="s">
        <v>14</v>
      </c>
      <c r="H601">
        <v>82</v>
      </c>
      <c r="I601" s="6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56"/>
        <v>42047.25</v>
      </c>
      <c r="O601" s="12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54"/>
        <v>0.05</v>
      </c>
      <c r="G602" t="s">
        <v>14</v>
      </c>
      <c r="H602">
        <v>1</v>
      </c>
      <c r="I602" s="6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56"/>
        <v>41485.208333333336</v>
      </c>
      <c r="O602" s="12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54"/>
        <v>2.0663492063492064</v>
      </c>
      <c r="G603" t="s">
        <v>20</v>
      </c>
      <c r="H603">
        <v>194</v>
      </c>
      <c r="I603" s="6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56"/>
        <v>41789.208333333336</v>
      </c>
      <c r="O603" s="12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54"/>
        <v>1.2823628691983122</v>
      </c>
      <c r="G604" t="s">
        <v>20</v>
      </c>
      <c r="H604">
        <v>1140</v>
      </c>
      <c r="I604" s="6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56"/>
        <v>42160.208333333328</v>
      </c>
      <c r="O604" s="12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54"/>
        <v>1.1966037735849056</v>
      </c>
      <c r="G605" t="s">
        <v>20</v>
      </c>
      <c r="H605">
        <v>102</v>
      </c>
      <c r="I605" s="6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56"/>
        <v>43573.208333333328</v>
      </c>
      <c r="O605" s="12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54"/>
        <v>1.7073055242390078</v>
      </c>
      <c r="G606" t="s">
        <v>20</v>
      </c>
      <c r="H606">
        <v>2857</v>
      </c>
      <c r="I606" s="6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56"/>
        <v>40565.25</v>
      </c>
      <c r="O606" s="12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54"/>
        <v>1.8721212121212121</v>
      </c>
      <c r="G607" t="s">
        <v>20</v>
      </c>
      <c r="H607">
        <v>107</v>
      </c>
      <c r="I607" s="6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56"/>
        <v>42280.208333333328</v>
      </c>
      <c r="O607" s="12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54"/>
        <v>1.8838235294117647</v>
      </c>
      <c r="G608" t="s">
        <v>20</v>
      </c>
      <c r="H608">
        <v>160</v>
      </c>
      <c r="I608" s="6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56"/>
        <v>42436.25</v>
      </c>
      <c r="O608" s="12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54"/>
        <v>1.3129869186046512</v>
      </c>
      <c r="G609" t="s">
        <v>20</v>
      </c>
      <c r="H609">
        <v>2230</v>
      </c>
      <c r="I609" s="6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56"/>
        <v>41721.208333333336</v>
      </c>
      <c r="O609" s="12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54"/>
        <v>2.8397435897435899</v>
      </c>
      <c r="G610" t="s">
        <v>20</v>
      </c>
      <c r="H610">
        <v>316</v>
      </c>
      <c r="I610" s="6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56"/>
        <v>43530.25</v>
      </c>
      <c r="O610" s="12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54"/>
        <v>1.2041999999999999</v>
      </c>
      <c r="G611" t="s">
        <v>20</v>
      </c>
      <c r="H611">
        <v>117</v>
      </c>
      <c r="I611" s="6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56"/>
        <v>43481.25</v>
      </c>
      <c r="O611" s="12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54"/>
        <v>4.1905607476635511</v>
      </c>
      <c r="G612" t="s">
        <v>20</v>
      </c>
      <c r="H612">
        <v>6406</v>
      </c>
      <c r="I612" s="6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56"/>
        <v>41259.25</v>
      </c>
      <c r="O612" s="12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54"/>
        <v>0.13853658536585367</v>
      </c>
      <c r="G613" t="s">
        <v>74</v>
      </c>
      <c r="H613">
        <v>15</v>
      </c>
      <c r="I613" s="6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56"/>
        <v>41480.208333333336</v>
      </c>
      <c r="O613" s="12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54"/>
        <v>1.3943548387096774</v>
      </c>
      <c r="G614" t="s">
        <v>20</v>
      </c>
      <c r="H614">
        <v>192</v>
      </c>
      <c r="I614" s="6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56"/>
        <v>40474.208333333336</v>
      </c>
      <c r="O614" s="12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54"/>
        <v>1.74</v>
      </c>
      <c r="G615" t="s">
        <v>20</v>
      </c>
      <c r="H615">
        <v>26</v>
      </c>
      <c r="I615" s="6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56"/>
        <v>42973.208333333328</v>
      </c>
      <c r="O615" s="12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54"/>
        <v>1.5549056603773586</v>
      </c>
      <c r="G616" t="s">
        <v>20</v>
      </c>
      <c r="H616">
        <v>723</v>
      </c>
      <c r="I616" s="6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56"/>
        <v>42746.25</v>
      </c>
      <c r="O616" s="12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54"/>
        <v>1.7044705882352942</v>
      </c>
      <c r="G617" t="s">
        <v>20</v>
      </c>
      <c r="H617">
        <v>170</v>
      </c>
      <c r="I617" s="6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56"/>
        <v>42489.208333333328</v>
      </c>
      <c r="O617" s="12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54"/>
        <v>1.8951562500000001</v>
      </c>
      <c r="G618" t="s">
        <v>20</v>
      </c>
      <c r="H618">
        <v>238</v>
      </c>
      <c r="I618" s="6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56"/>
        <v>41537.208333333336</v>
      </c>
      <c r="O618" s="12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54"/>
        <v>2.4971428571428573</v>
      </c>
      <c r="G619" t="s">
        <v>20</v>
      </c>
      <c r="H619">
        <v>55</v>
      </c>
      <c r="I619" s="6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56"/>
        <v>41794.208333333336</v>
      </c>
      <c r="O619" s="12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54"/>
        <v>0.48860523665659616</v>
      </c>
      <c r="G620" t="s">
        <v>14</v>
      </c>
      <c r="H620">
        <v>1198</v>
      </c>
      <c r="I620" s="6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56"/>
        <v>41396.208333333336</v>
      </c>
      <c r="O620" s="12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54"/>
        <v>0.28461970393057684</v>
      </c>
      <c r="G621" t="s">
        <v>14</v>
      </c>
      <c r="H621">
        <v>648</v>
      </c>
      <c r="I621" s="6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56"/>
        <v>40669.208333333336</v>
      </c>
      <c r="O621" s="12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54"/>
        <v>2.6802325581395348</v>
      </c>
      <c r="G622" t="s">
        <v>20</v>
      </c>
      <c r="H622">
        <v>128</v>
      </c>
      <c r="I622" s="6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56"/>
        <v>42559.208333333328</v>
      </c>
      <c r="O622" s="12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54"/>
        <v>6.1980078125000002</v>
      </c>
      <c r="G623" t="s">
        <v>20</v>
      </c>
      <c r="H623">
        <v>2144</v>
      </c>
      <c r="I623" s="6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56"/>
        <v>42626.208333333328</v>
      </c>
      <c r="O623" s="12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3.1301587301587303E-2</v>
      </c>
      <c r="G624" t="s">
        <v>14</v>
      </c>
      <c r="H624">
        <v>64</v>
      </c>
      <c r="I624" s="6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56"/>
        <v>43205.208333333328</v>
      </c>
      <c r="O624" s="12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54"/>
        <v>1.5992152704135738</v>
      </c>
      <c r="G625" t="s">
        <v>20</v>
      </c>
      <c r="H625">
        <v>2693</v>
      </c>
      <c r="I625" s="6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56"/>
        <v>42201.208333333328</v>
      </c>
      <c r="O625" s="12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54"/>
        <v>2.793921568627451</v>
      </c>
      <c r="G626" t="s">
        <v>20</v>
      </c>
      <c r="H626">
        <v>432</v>
      </c>
      <c r="I626" s="6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56"/>
        <v>42029.25</v>
      </c>
      <c r="O626" s="12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54"/>
        <v>0.77373333333333338</v>
      </c>
      <c r="G627" t="s">
        <v>14</v>
      </c>
      <c r="H627">
        <v>62</v>
      </c>
      <c r="I627" s="6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56"/>
        <v>43857.25</v>
      </c>
      <c r="O627" s="12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54"/>
        <v>2.0632812500000002</v>
      </c>
      <c r="G628" t="s">
        <v>20</v>
      </c>
      <c r="H628">
        <v>189</v>
      </c>
      <c r="I628" s="6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56"/>
        <v>40449.208333333336</v>
      </c>
      <c r="O628" s="12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54"/>
        <v>6.9424999999999999</v>
      </c>
      <c r="G629" t="s">
        <v>20</v>
      </c>
      <c r="H629">
        <v>154</v>
      </c>
      <c r="I629" s="6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56"/>
        <v>40345.208333333336</v>
      </c>
      <c r="O629" s="12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54"/>
        <v>1.5178947368421052</v>
      </c>
      <c r="G630" t="s">
        <v>20</v>
      </c>
      <c r="H630">
        <v>96</v>
      </c>
      <c r="I630" s="6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56"/>
        <v>40455.208333333336</v>
      </c>
      <c r="O630" s="12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54"/>
        <v>0.64582072176949945</v>
      </c>
      <c r="G631" t="s">
        <v>14</v>
      </c>
      <c r="H631">
        <v>750</v>
      </c>
      <c r="I631" s="6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56"/>
        <v>42557.208333333328</v>
      </c>
      <c r="O631" s="12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54"/>
        <v>0.62873684210526315</v>
      </c>
      <c r="G632" t="s">
        <v>74</v>
      </c>
      <c r="H632">
        <v>87</v>
      </c>
      <c r="I632" s="6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56"/>
        <v>43586.208333333328</v>
      </c>
      <c r="O632" s="12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54"/>
        <v>3.1039864864864866</v>
      </c>
      <c r="G633" t="s">
        <v>20</v>
      </c>
      <c r="H633">
        <v>3063</v>
      </c>
      <c r="I633" s="6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56"/>
        <v>43550.208333333328</v>
      </c>
      <c r="O633" s="12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54"/>
        <v>0.42859916782246882</v>
      </c>
      <c r="G634" t="s">
        <v>47</v>
      </c>
      <c r="H634">
        <v>278</v>
      </c>
      <c r="I634" s="6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56"/>
        <v>41945.208333333336</v>
      </c>
      <c r="O634" s="12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54"/>
        <v>0.83119402985074631</v>
      </c>
      <c r="G635" t="s">
        <v>14</v>
      </c>
      <c r="H635">
        <v>105</v>
      </c>
      <c r="I635" s="6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56"/>
        <v>42315.25</v>
      </c>
      <c r="O635" s="12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54"/>
        <v>0.78531302876480547</v>
      </c>
      <c r="G636" t="s">
        <v>74</v>
      </c>
      <c r="H636">
        <v>1658</v>
      </c>
      <c r="I636" s="6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56"/>
        <v>42819.208333333328</v>
      </c>
      <c r="O636" s="12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54"/>
        <v>1.1409352517985611</v>
      </c>
      <c r="G637" t="s">
        <v>20</v>
      </c>
      <c r="H637">
        <v>2266</v>
      </c>
      <c r="I637" s="6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56"/>
        <v>41314.25</v>
      </c>
      <c r="O637" s="12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54"/>
        <v>0.64537683358624176</v>
      </c>
      <c r="G638" t="s">
        <v>14</v>
      </c>
      <c r="H638">
        <v>2604</v>
      </c>
      <c r="I638" s="6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56"/>
        <v>40926.25</v>
      </c>
      <c r="O638" s="12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54"/>
        <v>0.79411764705882348</v>
      </c>
      <c r="G639" t="s">
        <v>14</v>
      </c>
      <c r="H639">
        <v>65</v>
      </c>
      <c r="I639" s="6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56"/>
        <v>42688.25</v>
      </c>
      <c r="O639" s="12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54"/>
        <v>0.11419117647058824</v>
      </c>
      <c r="G640" t="s">
        <v>14</v>
      </c>
      <c r="H640">
        <v>94</v>
      </c>
      <c r="I640" s="6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56"/>
        <v>40386.208333333336</v>
      </c>
      <c r="O640" s="12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54"/>
        <v>0.56186046511627907</v>
      </c>
      <c r="G641" t="s">
        <v>47</v>
      </c>
      <c r="H641">
        <v>45</v>
      </c>
      <c r="I641" s="6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56"/>
        <v>43309.208333333328</v>
      </c>
      <c r="O641" s="12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54"/>
        <v>0.16501669449081802</v>
      </c>
      <c r="G642" t="s">
        <v>14</v>
      </c>
      <c r="H642">
        <v>257</v>
      </c>
      <c r="I642" s="6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si="56"/>
        <v>42387.25</v>
      </c>
      <c r="O642" s="12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ref="F643:F706" si="60">E643/D643</f>
        <v>1.1996808510638297</v>
      </c>
      <c r="G643" t="s">
        <v>20</v>
      </c>
      <c r="H643">
        <v>194</v>
      </c>
      <c r="I643" s="6">
        <f t="shared" ref="I643:I706" si="61">IF(E643=0,0,E643/H643)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ref="N643:N706" si="62">(((L643/60)/60)/24)+DATE(1970,1,1)</f>
        <v>42786.25</v>
      </c>
      <c r="O643" s="12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MID(R643,1,FIND("/",R643)-1)</f>
        <v>theater</v>
      </c>
      <c r="T643" t="str">
        <f t="shared" ref="T643:T706" si="65">MID(R643,FIND("/",R643)+1,1000)</f>
        <v>plays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60"/>
        <v>1.4545652173913044</v>
      </c>
      <c r="G644" t="s">
        <v>20</v>
      </c>
      <c r="H644">
        <v>129</v>
      </c>
      <c r="I644" s="6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62"/>
        <v>43451.25</v>
      </c>
      <c r="O644" s="12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60"/>
        <v>2.2138255033557046</v>
      </c>
      <c r="G645" t="s">
        <v>20</v>
      </c>
      <c r="H645">
        <v>375</v>
      </c>
      <c r="I645" s="6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62"/>
        <v>42795.25</v>
      </c>
      <c r="O645" s="12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60"/>
        <v>0.48396694214876035</v>
      </c>
      <c r="G646" t="s">
        <v>14</v>
      </c>
      <c r="H646">
        <v>2928</v>
      </c>
      <c r="I646" s="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62"/>
        <v>43452.25</v>
      </c>
      <c r="O646" s="12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60"/>
        <v>0.92911504424778757</v>
      </c>
      <c r="G647" t="s">
        <v>14</v>
      </c>
      <c r="H647">
        <v>4697</v>
      </c>
      <c r="I647" s="6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62"/>
        <v>43369.208333333328</v>
      </c>
      <c r="O647" s="12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60"/>
        <v>0.88599797365754818</v>
      </c>
      <c r="G648" t="s">
        <v>14</v>
      </c>
      <c r="H648">
        <v>2915</v>
      </c>
      <c r="I648" s="6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62"/>
        <v>41346.208333333336</v>
      </c>
      <c r="O648" s="12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60"/>
        <v>0.41399999999999998</v>
      </c>
      <c r="G649" t="s">
        <v>14</v>
      </c>
      <c r="H649">
        <v>18</v>
      </c>
      <c r="I649" s="6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62"/>
        <v>43199.208333333328</v>
      </c>
      <c r="O649" s="12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60"/>
        <v>0.63056795131845844</v>
      </c>
      <c r="G650" t="s">
        <v>74</v>
      </c>
      <c r="H650">
        <v>723</v>
      </c>
      <c r="I650" s="6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62"/>
        <v>42922.208333333328</v>
      </c>
      <c r="O650" s="12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60"/>
        <v>0.48482333607230893</v>
      </c>
      <c r="G651" t="s">
        <v>14</v>
      </c>
      <c r="H651">
        <v>602</v>
      </c>
      <c r="I651" s="6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62"/>
        <v>40471.208333333336</v>
      </c>
      <c r="O651" s="12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60"/>
        <v>0.02</v>
      </c>
      <c r="G652" t="s">
        <v>14</v>
      </c>
      <c r="H652">
        <v>1</v>
      </c>
      <c r="I652" s="6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62"/>
        <v>41828.208333333336</v>
      </c>
      <c r="O652" s="12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60"/>
        <v>0.88479410269445857</v>
      </c>
      <c r="G653" t="s">
        <v>14</v>
      </c>
      <c r="H653">
        <v>3868</v>
      </c>
      <c r="I653" s="6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62"/>
        <v>41692.25</v>
      </c>
      <c r="O653" s="12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60"/>
        <v>1.2684</v>
      </c>
      <c r="G654" t="s">
        <v>20</v>
      </c>
      <c r="H654">
        <v>409</v>
      </c>
      <c r="I654" s="6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62"/>
        <v>42587.208333333328</v>
      </c>
      <c r="O654" s="12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60"/>
        <v>23.388333333333332</v>
      </c>
      <c r="G655" t="s">
        <v>20</v>
      </c>
      <c r="H655">
        <v>234</v>
      </c>
      <c r="I655" s="6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62"/>
        <v>42468.208333333328</v>
      </c>
      <c r="O655" s="12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60"/>
        <v>5.0838857142857146</v>
      </c>
      <c r="G656" t="s">
        <v>20</v>
      </c>
      <c r="H656">
        <v>3016</v>
      </c>
      <c r="I656" s="6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62"/>
        <v>42240.208333333328</v>
      </c>
      <c r="O656" s="12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60"/>
        <v>1.9147826086956521</v>
      </c>
      <c r="G657" t="s">
        <v>20</v>
      </c>
      <c r="H657">
        <v>264</v>
      </c>
      <c r="I657" s="6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62"/>
        <v>42796.25</v>
      </c>
      <c r="O657" s="12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60"/>
        <v>0.42127533783783783</v>
      </c>
      <c r="G658" t="s">
        <v>14</v>
      </c>
      <c r="H658">
        <v>504</v>
      </c>
      <c r="I658" s="6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62"/>
        <v>43097.25</v>
      </c>
      <c r="O658" s="12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60"/>
        <v>8.2400000000000001E-2</v>
      </c>
      <c r="G659" t="s">
        <v>14</v>
      </c>
      <c r="H659">
        <v>14</v>
      </c>
      <c r="I659" s="6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62"/>
        <v>43096.25</v>
      </c>
      <c r="O659" s="12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60"/>
        <v>0.60064638783269964</v>
      </c>
      <c r="G660" t="s">
        <v>74</v>
      </c>
      <c r="H660">
        <v>390</v>
      </c>
      <c r="I660" s="6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62"/>
        <v>42246.208333333328</v>
      </c>
      <c r="O660" s="12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60"/>
        <v>0.47232808616404309</v>
      </c>
      <c r="G661" t="s">
        <v>14</v>
      </c>
      <c r="H661">
        <v>750</v>
      </c>
      <c r="I661" s="6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62"/>
        <v>40570.25</v>
      </c>
      <c r="O661" s="12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60"/>
        <v>0.81736263736263737</v>
      </c>
      <c r="G662" t="s">
        <v>14</v>
      </c>
      <c r="H662">
        <v>77</v>
      </c>
      <c r="I662" s="6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62"/>
        <v>42237.208333333328</v>
      </c>
      <c r="O662" s="12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60"/>
        <v>0.54187265917603</v>
      </c>
      <c r="G663" t="s">
        <v>14</v>
      </c>
      <c r="H663">
        <v>752</v>
      </c>
      <c r="I663" s="6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62"/>
        <v>40996.208333333336</v>
      </c>
      <c r="O663" s="12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60"/>
        <v>0.97868131868131869</v>
      </c>
      <c r="G664" t="s">
        <v>14</v>
      </c>
      <c r="H664">
        <v>131</v>
      </c>
      <c r="I664" s="6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62"/>
        <v>43443.25</v>
      </c>
      <c r="O664" s="12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60"/>
        <v>0.77239999999999998</v>
      </c>
      <c r="G665" t="s">
        <v>14</v>
      </c>
      <c r="H665">
        <v>87</v>
      </c>
      <c r="I665" s="6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62"/>
        <v>40458.208333333336</v>
      </c>
      <c r="O665" s="12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60"/>
        <v>0.33464735516372796</v>
      </c>
      <c r="G666" t="s">
        <v>14</v>
      </c>
      <c r="H666">
        <v>1063</v>
      </c>
      <c r="I666" s="6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62"/>
        <v>40959.25</v>
      </c>
      <c r="O666" s="12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60"/>
        <v>2.3958823529411766</v>
      </c>
      <c r="G667" t="s">
        <v>20</v>
      </c>
      <c r="H667">
        <v>272</v>
      </c>
      <c r="I667" s="6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62"/>
        <v>40733.208333333336</v>
      </c>
      <c r="O667" s="12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60"/>
        <v>0.64032258064516134</v>
      </c>
      <c r="G668" t="s">
        <v>74</v>
      </c>
      <c r="H668">
        <v>25</v>
      </c>
      <c r="I668" s="6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62"/>
        <v>41516.208333333336</v>
      </c>
      <c r="O668" s="12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60"/>
        <v>1.7615942028985507</v>
      </c>
      <c r="G669" t="s">
        <v>20</v>
      </c>
      <c r="H669">
        <v>419</v>
      </c>
      <c r="I669" s="6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62"/>
        <v>41892.208333333336</v>
      </c>
      <c r="O669" s="12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60"/>
        <v>0.20338181818181819</v>
      </c>
      <c r="G670" t="s">
        <v>14</v>
      </c>
      <c r="H670">
        <v>76</v>
      </c>
      <c r="I670" s="6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62"/>
        <v>41122.208333333336</v>
      </c>
      <c r="O670" s="12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60"/>
        <v>3.5864754098360656</v>
      </c>
      <c r="G671" t="s">
        <v>20</v>
      </c>
      <c r="H671">
        <v>1621</v>
      </c>
      <c r="I671" s="6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62"/>
        <v>42912.208333333328</v>
      </c>
      <c r="O671" s="12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60"/>
        <v>4.6885802469135802</v>
      </c>
      <c r="G672" t="s">
        <v>20</v>
      </c>
      <c r="H672">
        <v>1101</v>
      </c>
      <c r="I672" s="6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62"/>
        <v>42425.25</v>
      </c>
      <c r="O672" s="12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60"/>
        <v>1.220563524590164</v>
      </c>
      <c r="G673" t="s">
        <v>20</v>
      </c>
      <c r="H673">
        <v>1073</v>
      </c>
      <c r="I673" s="6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62"/>
        <v>40390.208333333336</v>
      </c>
      <c r="O673" s="12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60"/>
        <v>0.55931783729156137</v>
      </c>
      <c r="G674" t="s">
        <v>14</v>
      </c>
      <c r="H674">
        <v>4428</v>
      </c>
      <c r="I674" s="6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62"/>
        <v>43180.208333333328</v>
      </c>
      <c r="O674" s="12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60"/>
        <v>0.43660714285714286</v>
      </c>
      <c r="G675" t="s">
        <v>14</v>
      </c>
      <c r="H675">
        <v>58</v>
      </c>
      <c r="I675" s="6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62"/>
        <v>42475.208333333328</v>
      </c>
      <c r="O675" s="12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60"/>
        <v>0.33538371411833628</v>
      </c>
      <c r="G676" t="s">
        <v>74</v>
      </c>
      <c r="H676">
        <v>1218</v>
      </c>
      <c r="I676" s="6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62"/>
        <v>40774.208333333336</v>
      </c>
      <c r="O676" s="12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60"/>
        <v>1.2297938144329896</v>
      </c>
      <c r="G677" t="s">
        <v>20</v>
      </c>
      <c r="H677">
        <v>331</v>
      </c>
      <c r="I677" s="6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62"/>
        <v>43719.208333333328</v>
      </c>
      <c r="O677" s="12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60"/>
        <v>1.8974959871589085</v>
      </c>
      <c r="G678" t="s">
        <v>20</v>
      </c>
      <c r="H678">
        <v>1170</v>
      </c>
      <c r="I678" s="6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62"/>
        <v>41178.208333333336</v>
      </c>
      <c r="O678" s="12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60"/>
        <v>0.83622641509433959</v>
      </c>
      <c r="G679" t="s">
        <v>14</v>
      </c>
      <c r="H679">
        <v>111</v>
      </c>
      <c r="I679" s="6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62"/>
        <v>42561.208333333328</v>
      </c>
      <c r="O679" s="12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60"/>
        <v>0.17968844221105529</v>
      </c>
      <c r="G680" t="s">
        <v>74</v>
      </c>
      <c r="H680">
        <v>215</v>
      </c>
      <c r="I680" s="6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62"/>
        <v>43484.25</v>
      </c>
      <c r="O680" s="12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60"/>
        <v>10.365</v>
      </c>
      <c r="G681" t="s">
        <v>20</v>
      </c>
      <c r="H681">
        <v>363</v>
      </c>
      <c r="I681" s="6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62"/>
        <v>43756.208333333328</v>
      </c>
      <c r="O681" s="12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60"/>
        <v>0.97405219780219776</v>
      </c>
      <c r="G682" t="s">
        <v>14</v>
      </c>
      <c r="H682">
        <v>2955</v>
      </c>
      <c r="I682" s="6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62"/>
        <v>43813.25</v>
      </c>
      <c r="O682" s="12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60"/>
        <v>0.86386203150461705</v>
      </c>
      <c r="G683" t="s">
        <v>14</v>
      </c>
      <c r="H683">
        <v>1657</v>
      </c>
      <c r="I683" s="6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62"/>
        <v>40898.25</v>
      </c>
      <c r="O683" s="12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60"/>
        <v>1.5016666666666667</v>
      </c>
      <c r="G684" t="s">
        <v>20</v>
      </c>
      <c r="H684">
        <v>103</v>
      </c>
      <c r="I684" s="6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62"/>
        <v>41619.25</v>
      </c>
      <c r="O684" s="12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60"/>
        <v>3.5843478260869563</v>
      </c>
      <c r="G685" t="s">
        <v>20</v>
      </c>
      <c r="H685">
        <v>147</v>
      </c>
      <c r="I685" s="6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62"/>
        <v>43359.208333333328</v>
      </c>
      <c r="O685" s="12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60"/>
        <v>5.4285714285714288</v>
      </c>
      <c r="G686" t="s">
        <v>20</v>
      </c>
      <c r="H686">
        <v>110</v>
      </c>
      <c r="I686" s="6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62"/>
        <v>40358.208333333336</v>
      </c>
      <c r="O686" s="12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60"/>
        <v>0.67500714285714281</v>
      </c>
      <c r="G687" t="s">
        <v>14</v>
      </c>
      <c r="H687">
        <v>926</v>
      </c>
      <c r="I687" s="6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62"/>
        <v>42239.208333333328</v>
      </c>
      <c r="O687" s="12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60"/>
        <v>1.9174666666666667</v>
      </c>
      <c r="G688" t="s">
        <v>20</v>
      </c>
      <c r="H688">
        <v>134</v>
      </c>
      <c r="I688" s="6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62"/>
        <v>43186.208333333328</v>
      </c>
      <c r="O688" s="12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60"/>
        <v>9.32</v>
      </c>
      <c r="G689" t="s">
        <v>20</v>
      </c>
      <c r="H689">
        <v>269</v>
      </c>
      <c r="I689" s="6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62"/>
        <v>42806.25</v>
      </c>
      <c r="O689" s="12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60"/>
        <v>4.2927586206896553</v>
      </c>
      <c r="G690" t="s">
        <v>20</v>
      </c>
      <c r="H690">
        <v>175</v>
      </c>
      <c r="I690" s="6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62"/>
        <v>43475.25</v>
      </c>
      <c r="O690" s="12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60"/>
        <v>1.0065753424657535</v>
      </c>
      <c r="G691" t="s">
        <v>20</v>
      </c>
      <c r="H691">
        <v>69</v>
      </c>
      <c r="I691" s="6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62"/>
        <v>41576.208333333336</v>
      </c>
      <c r="O691" s="12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60"/>
        <v>2.266111111111111</v>
      </c>
      <c r="G692" t="s">
        <v>20</v>
      </c>
      <c r="H692">
        <v>190</v>
      </c>
      <c r="I692" s="6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62"/>
        <v>40874.25</v>
      </c>
      <c r="O692" s="12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60"/>
        <v>1.4238</v>
      </c>
      <c r="G693" t="s">
        <v>20</v>
      </c>
      <c r="H693">
        <v>237</v>
      </c>
      <c r="I693" s="6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62"/>
        <v>41185.208333333336</v>
      </c>
      <c r="O693" s="12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60"/>
        <v>0.90633333333333332</v>
      </c>
      <c r="G694" t="s">
        <v>14</v>
      </c>
      <c r="H694">
        <v>77</v>
      </c>
      <c r="I694" s="6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62"/>
        <v>43655.208333333328</v>
      </c>
      <c r="O694" s="12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60"/>
        <v>0.63966740576496672</v>
      </c>
      <c r="G695" t="s">
        <v>14</v>
      </c>
      <c r="H695">
        <v>1748</v>
      </c>
      <c r="I695" s="6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62"/>
        <v>43025.208333333328</v>
      </c>
      <c r="O695" s="12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60"/>
        <v>0.84131868131868137</v>
      </c>
      <c r="G696" t="s">
        <v>14</v>
      </c>
      <c r="H696">
        <v>79</v>
      </c>
      <c r="I696" s="6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62"/>
        <v>43066.25</v>
      </c>
      <c r="O696" s="12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60"/>
        <v>1.3393478260869565</v>
      </c>
      <c r="G697" t="s">
        <v>20</v>
      </c>
      <c r="H697">
        <v>196</v>
      </c>
      <c r="I697" s="6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62"/>
        <v>42322.25</v>
      </c>
      <c r="O697" s="12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60"/>
        <v>0.59042047531992692</v>
      </c>
      <c r="G698" t="s">
        <v>14</v>
      </c>
      <c r="H698">
        <v>889</v>
      </c>
      <c r="I698" s="6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62"/>
        <v>42114.208333333328</v>
      </c>
      <c r="O698" s="12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60"/>
        <v>1.5280062063615205</v>
      </c>
      <c r="G699" t="s">
        <v>20</v>
      </c>
      <c r="H699">
        <v>7295</v>
      </c>
      <c r="I699" s="6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62"/>
        <v>43190.208333333328</v>
      </c>
      <c r="O699" s="12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60"/>
        <v>4.466912114014252</v>
      </c>
      <c r="G700" t="s">
        <v>20</v>
      </c>
      <c r="H700">
        <v>2893</v>
      </c>
      <c r="I700" s="6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62"/>
        <v>40871.25</v>
      </c>
      <c r="O700" s="12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60"/>
        <v>0.8439189189189189</v>
      </c>
      <c r="G701" t="s">
        <v>14</v>
      </c>
      <c r="H701">
        <v>56</v>
      </c>
      <c r="I701" s="6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62"/>
        <v>43641.208333333328</v>
      </c>
      <c r="O701" s="12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60"/>
        <v>0.03</v>
      </c>
      <c r="G702" t="s">
        <v>14</v>
      </c>
      <c r="H702">
        <v>1</v>
      </c>
      <c r="I702" s="6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62"/>
        <v>40203.25</v>
      </c>
      <c r="O702" s="12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60"/>
        <v>1.7502692307692307</v>
      </c>
      <c r="G703" t="s">
        <v>20</v>
      </c>
      <c r="H703">
        <v>820</v>
      </c>
      <c r="I703" s="6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62"/>
        <v>40629.208333333336</v>
      </c>
      <c r="O703" s="12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60"/>
        <v>0.54137931034482756</v>
      </c>
      <c r="G704" t="s">
        <v>14</v>
      </c>
      <c r="H704">
        <v>83</v>
      </c>
      <c r="I704" s="6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62"/>
        <v>41477.208333333336</v>
      </c>
      <c r="O704" s="12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60"/>
        <v>3.1187381703470032</v>
      </c>
      <c r="G705" t="s">
        <v>20</v>
      </c>
      <c r="H705">
        <v>2038</v>
      </c>
      <c r="I705" s="6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62"/>
        <v>41020.208333333336</v>
      </c>
      <c r="O705" s="12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60"/>
        <v>1.2278160919540231</v>
      </c>
      <c r="G706" t="s">
        <v>20</v>
      </c>
      <c r="H706">
        <v>116</v>
      </c>
      <c r="I706" s="6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si="62"/>
        <v>42555.208333333328</v>
      </c>
      <c r="O706" s="12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ref="F707:F770" si="66">E707/D707</f>
        <v>0.99026517383618151</v>
      </c>
      <c r="G707" t="s">
        <v>14</v>
      </c>
      <c r="H707">
        <v>2025</v>
      </c>
      <c r="I707" s="6">
        <f t="shared" ref="I707:I770" si="67">IF(E707=0,0,E707/H707)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ref="N707:N770" si="68">(((L707/60)/60)/24)+DATE(1970,1,1)</f>
        <v>41619.25</v>
      </c>
      <c r="O707" s="12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MID(R707,1,FIND("/",R707)-1)</f>
        <v>publishing</v>
      </c>
      <c r="T707" t="str">
        <f t="shared" ref="T707:T770" si="71">MID(R707,FIND("/",R707)+1,1000)</f>
        <v>nonfiction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66"/>
        <v>1.278468634686347</v>
      </c>
      <c r="G708" t="s">
        <v>20</v>
      </c>
      <c r="H708">
        <v>1345</v>
      </c>
      <c r="I708" s="6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68"/>
        <v>43471.25</v>
      </c>
      <c r="O708" s="12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66"/>
        <v>1.5861643835616439</v>
      </c>
      <c r="G709" t="s">
        <v>20</v>
      </c>
      <c r="H709">
        <v>168</v>
      </c>
      <c r="I709" s="6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68"/>
        <v>43442.25</v>
      </c>
      <c r="O709" s="12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66"/>
        <v>7.0705882352941174</v>
      </c>
      <c r="G710" t="s">
        <v>20</v>
      </c>
      <c r="H710">
        <v>137</v>
      </c>
      <c r="I710" s="6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68"/>
        <v>42877.208333333328</v>
      </c>
      <c r="O710" s="12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66"/>
        <v>1.4238775510204082</v>
      </c>
      <c r="G711" t="s">
        <v>20</v>
      </c>
      <c r="H711">
        <v>186</v>
      </c>
      <c r="I711" s="6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68"/>
        <v>41018.208333333336</v>
      </c>
      <c r="O711" s="12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66"/>
        <v>1.4786046511627906</v>
      </c>
      <c r="G712" t="s">
        <v>20</v>
      </c>
      <c r="H712">
        <v>125</v>
      </c>
      <c r="I712" s="6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68"/>
        <v>43295.208333333328</v>
      </c>
      <c r="O712" s="12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66"/>
        <v>0.20322580645161289</v>
      </c>
      <c r="G713" t="s">
        <v>14</v>
      </c>
      <c r="H713">
        <v>14</v>
      </c>
      <c r="I713" s="6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68"/>
        <v>42393.25</v>
      </c>
      <c r="O713" s="12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66"/>
        <v>18.40625</v>
      </c>
      <c r="G714" t="s">
        <v>20</v>
      </c>
      <c r="H714">
        <v>202</v>
      </c>
      <c r="I714" s="6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68"/>
        <v>42559.208333333328</v>
      </c>
      <c r="O714" s="12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66"/>
        <v>1.6194202898550725</v>
      </c>
      <c r="G715" t="s">
        <v>20</v>
      </c>
      <c r="H715">
        <v>103</v>
      </c>
      <c r="I715" s="6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68"/>
        <v>42604.208333333328</v>
      </c>
      <c r="O715" s="12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66"/>
        <v>4.7282077922077921</v>
      </c>
      <c r="G716" t="s">
        <v>20</v>
      </c>
      <c r="H716">
        <v>1785</v>
      </c>
      <c r="I716" s="6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68"/>
        <v>41870.208333333336</v>
      </c>
      <c r="O716" s="12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66"/>
        <v>0.24466101694915254</v>
      </c>
      <c r="G717" t="s">
        <v>14</v>
      </c>
      <c r="H717">
        <v>656</v>
      </c>
      <c r="I717" s="6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68"/>
        <v>40397.208333333336</v>
      </c>
      <c r="O717" s="12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66"/>
        <v>5.1764999999999999</v>
      </c>
      <c r="G718" t="s">
        <v>20</v>
      </c>
      <c r="H718">
        <v>157</v>
      </c>
      <c r="I718" s="6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68"/>
        <v>41465.208333333336</v>
      </c>
      <c r="O718" s="12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66"/>
        <v>2.4764285714285714</v>
      </c>
      <c r="G719" t="s">
        <v>20</v>
      </c>
      <c r="H719">
        <v>555</v>
      </c>
      <c r="I719" s="6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68"/>
        <v>40777.208333333336</v>
      </c>
      <c r="O719" s="12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66"/>
        <v>1.0020481927710843</v>
      </c>
      <c r="G720" t="s">
        <v>20</v>
      </c>
      <c r="H720">
        <v>297</v>
      </c>
      <c r="I720" s="6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68"/>
        <v>41442.208333333336</v>
      </c>
      <c r="O720" s="12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66"/>
        <v>1.53</v>
      </c>
      <c r="G721" t="s">
        <v>20</v>
      </c>
      <c r="H721">
        <v>123</v>
      </c>
      <c r="I721" s="6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68"/>
        <v>41058.208333333336</v>
      </c>
      <c r="O721" s="12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66"/>
        <v>0.37091954022988505</v>
      </c>
      <c r="G722" t="s">
        <v>74</v>
      </c>
      <c r="H722">
        <v>38</v>
      </c>
      <c r="I722" s="6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68"/>
        <v>43152.25</v>
      </c>
      <c r="O722" s="12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4.3923948220064728E-2</v>
      </c>
      <c r="G723" t="s">
        <v>74</v>
      </c>
      <c r="H723">
        <v>60</v>
      </c>
      <c r="I723" s="6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68"/>
        <v>43194.208333333328</v>
      </c>
      <c r="O723" s="12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66"/>
        <v>1.5650721649484536</v>
      </c>
      <c r="G724" t="s">
        <v>20</v>
      </c>
      <c r="H724">
        <v>3036</v>
      </c>
      <c r="I724" s="6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68"/>
        <v>43045.25</v>
      </c>
      <c r="O724" s="12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66"/>
        <v>2.704081632653061</v>
      </c>
      <c r="G725" t="s">
        <v>20</v>
      </c>
      <c r="H725">
        <v>144</v>
      </c>
      <c r="I725" s="6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68"/>
        <v>42431.25</v>
      </c>
      <c r="O725" s="12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66"/>
        <v>1.3405952380952382</v>
      </c>
      <c r="G726" t="s">
        <v>20</v>
      </c>
      <c r="H726">
        <v>121</v>
      </c>
      <c r="I726" s="6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68"/>
        <v>41934.208333333336</v>
      </c>
      <c r="O726" s="12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66"/>
        <v>0.50398033126293995</v>
      </c>
      <c r="G727" t="s">
        <v>14</v>
      </c>
      <c r="H727">
        <v>1596</v>
      </c>
      <c r="I727" s="6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68"/>
        <v>41958.25</v>
      </c>
      <c r="O727" s="12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66"/>
        <v>0.88815837937384901</v>
      </c>
      <c r="G728" t="s">
        <v>74</v>
      </c>
      <c r="H728">
        <v>524</v>
      </c>
      <c r="I728" s="6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68"/>
        <v>40476.208333333336</v>
      </c>
      <c r="O728" s="12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66"/>
        <v>1.65</v>
      </c>
      <c r="G729" t="s">
        <v>20</v>
      </c>
      <c r="H729">
        <v>181</v>
      </c>
      <c r="I729" s="6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68"/>
        <v>43485.25</v>
      </c>
      <c r="O729" s="12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66"/>
        <v>0.17499999999999999</v>
      </c>
      <c r="G730" t="s">
        <v>14</v>
      </c>
      <c r="H730">
        <v>10</v>
      </c>
      <c r="I730" s="6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68"/>
        <v>42515.208333333328</v>
      </c>
      <c r="O730" s="12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66"/>
        <v>1.8566071428571429</v>
      </c>
      <c r="G731" t="s">
        <v>20</v>
      </c>
      <c r="H731">
        <v>122</v>
      </c>
      <c r="I731" s="6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68"/>
        <v>41309.25</v>
      </c>
      <c r="O731" s="12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66"/>
        <v>4.1266319444444441</v>
      </c>
      <c r="G732" t="s">
        <v>20</v>
      </c>
      <c r="H732">
        <v>1071</v>
      </c>
      <c r="I732" s="6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68"/>
        <v>42147.208333333328</v>
      </c>
      <c r="O732" s="12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66"/>
        <v>0.90249999999999997</v>
      </c>
      <c r="G733" t="s">
        <v>74</v>
      </c>
      <c r="H733">
        <v>219</v>
      </c>
      <c r="I733" s="6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68"/>
        <v>42939.208333333328</v>
      </c>
      <c r="O733" s="12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66"/>
        <v>0.91984615384615387</v>
      </c>
      <c r="G734" t="s">
        <v>14</v>
      </c>
      <c r="H734">
        <v>1121</v>
      </c>
      <c r="I734" s="6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68"/>
        <v>42816.208333333328</v>
      </c>
      <c r="O734" s="12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66"/>
        <v>5.2700632911392402</v>
      </c>
      <c r="G735" t="s">
        <v>20</v>
      </c>
      <c r="H735">
        <v>980</v>
      </c>
      <c r="I735" s="6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68"/>
        <v>41844.208333333336</v>
      </c>
      <c r="O735" s="12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66"/>
        <v>3.1914285714285713</v>
      </c>
      <c r="G736" t="s">
        <v>20</v>
      </c>
      <c r="H736">
        <v>536</v>
      </c>
      <c r="I736" s="6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68"/>
        <v>42763.25</v>
      </c>
      <c r="O736" s="12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66"/>
        <v>3.5418867924528303</v>
      </c>
      <c r="G737" t="s">
        <v>20</v>
      </c>
      <c r="H737">
        <v>1991</v>
      </c>
      <c r="I737" s="6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68"/>
        <v>42459.208333333328</v>
      </c>
      <c r="O737" s="12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66"/>
        <v>0.32896103896103895</v>
      </c>
      <c r="G738" t="s">
        <v>74</v>
      </c>
      <c r="H738">
        <v>29</v>
      </c>
      <c r="I738" s="6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68"/>
        <v>42055.25</v>
      </c>
      <c r="O738" s="12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66"/>
        <v>1.358918918918919</v>
      </c>
      <c r="G739" t="s">
        <v>20</v>
      </c>
      <c r="H739">
        <v>180</v>
      </c>
      <c r="I739" s="6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68"/>
        <v>42685.25</v>
      </c>
      <c r="O739" s="12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2.0843373493975904E-2</v>
      </c>
      <c r="G740" t="s">
        <v>14</v>
      </c>
      <c r="H740">
        <v>15</v>
      </c>
      <c r="I740" s="6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68"/>
        <v>41959.25</v>
      </c>
      <c r="O740" s="12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66"/>
        <v>0.61</v>
      </c>
      <c r="G741" t="s">
        <v>14</v>
      </c>
      <c r="H741">
        <v>191</v>
      </c>
      <c r="I741" s="6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68"/>
        <v>41089.208333333336</v>
      </c>
      <c r="O741" s="12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66"/>
        <v>0.30037735849056602</v>
      </c>
      <c r="G742" t="s">
        <v>14</v>
      </c>
      <c r="H742">
        <v>16</v>
      </c>
      <c r="I742" s="6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68"/>
        <v>42769.25</v>
      </c>
      <c r="O742" s="12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66"/>
        <v>11.791666666666666</v>
      </c>
      <c r="G743" t="s">
        <v>20</v>
      </c>
      <c r="H743">
        <v>130</v>
      </c>
      <c r="I743" s="6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68"/>
        <v>40321.208333333336</v>
      </c>
      <c r="O743" s="12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66"/>
        <v>11.260833333333334</v>
      </c>
      <c r="G744" t="s">
        <v>20</v>
      </c>
      <c r="H744">
        <v>122</v>
      </c>
      <c r="I744" s="6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68"/>
        <v>40197.25</v>
      </c>
      <c r="O744" s="12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66"/>
        <v>0.12923076923076923</v>
      </c>
      <c r="G745" t="s">
        <v>14</v>
      </c>
      <c r="H745">
        <v>17</v>
      </c>
      <c r="I745" s="6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68"/>
        <v>42298.208333333328</v>
      </c>
      <c r="O745" s="12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66"/>
        <v>7.12</v>
      </c>
      <c r="G746" t="s">
        <v>20</v>
      </c>
      <c r="H746">
        <v>140</v>
      </c>
      <c r="I746" s="6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68"/>
        <v>43322.208333333328</v>
      </c>
      <c r="O746" s="12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66"/>
        <v>0.30304347826086958</v>
      </c>
      <c r="G747" t="s">
        <v>14</v>
      </c>
      <c r="H747">
        <v>34</v>
      </c>
      <c r="I747" s="6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68"/>
        <v>40328.208333333336</v>
      </c>
      <c r="O747" s="12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66"/>
        <v>2.1250896057347672</v>
      </c>
      <c r="G748" t="s">
        <v>20</v>
      </c>
      <c r="H748">
        <v>3388</v>
      </c>
      <c r="I748" s="6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68"/>
        <v>40825.208333333336</v>
      </c>
      <c r="O748" s="12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66"/>
        <v>2.2885714285714287</v>
      </c>
      <c r="G749" t="s">
        <v>20</v>
      </c>
      <c r="H749">
        <v>280</v>
      </c>
      <c r="I749" s="6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68"/>
        <v>40423.208333333336</v>
      </c>
      <c r="O749" s="12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66"/>
        <v>0.34959979476654696</v>
      </c>
      <c r="G750" t="s">
        <v>74</v>
      </c>
      <c r="H750">
        <v>614</v>
      </c>
      <c r="I750" s="6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68"/>
        <v>40238.25</v>
      </c>
      <c r="O750" s="12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66"/>
        <v>1.5729069767441861</v>
      </c>
      <c r="G751" t="s">
        <v>20</v>
      </c>
      <c r="H751">
        <v>366</v>
      </c>
      <c r="I751" s="6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68"/>
        <v>41920.208333333336</v>
      </c>
      <c r="O751" s="12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66"/>
        <v>0.01</v>
      </c>
      <c r="G752" t="s">
        <v>14</v>
      </c>
      <c r="H752">
        <v>1</v>
      </c>
      <c r="I752" s="6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68"/>
        <v>40360.208333333336</v>
      </c>
      <c r="O752" s="12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66"/>
        <v>2.3230555555555554</v>
      </c>
      <c r="G753" t="s">
        <v>20</v>
      </c>
      <c r="H753">
        <v>270</v>
      </c>
      <c r="I753" s="6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68"/>
        <v>42446.208333333328</v>
      </c>
      <c r="O753" s="12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66"/>
        <v>0.92448275862068963</v>
      </c>
      <c r="G754" t="s">
        <v>74</v>
      </c>
      <c r="H754">
        <v>114</v>
      </c>
      <c r="I754" s="6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68"/>
        <v>40395.208333333336</v>
      </c>
      <c r="O754" s="12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66"/>
        <v>2.5670212765957445</v>
      </c>
      <c r="G755" t="s">
        <v>20</v>
      </c>
      <c r="H755">
        <v>137</v>
      </c>
      <c r="I755" s="6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68"/>
        <v>40321.208333333336</v>
      </c>
      <c r="O755" s="12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66"/>
        <v>1.6847017045454546</v>
      </c>
      <c r="G756" t="s">
        <v>20</v>
      </c>
      <c r="H756">
        <v>3205</v>
      </c>
      <c r="I756" s="6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68"/>
        <v>41210.208333333336</v>
      </c>
      <c r="O756" s="12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66"/>
        <v>1.6657777777777778</v>
      </c>
      <c r="G757" t="s">
        <v>20</v>
      </c>
      <c r="H757">
        <v>288</v>
      </c>
      <c r="I757" s="6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68"/>
        <v>43096.25</v>
      </c>
      <c r="O757" s="12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66"/>
        <v>7.7207692307692311</v>
      </c>
      <c r="G758" t="s">
        <v>20</v>
      </c>
      <c r="H758">
        <v>148</v>
      </c>
      <c r="I758" s="6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68"/>
        <v>42024.25</v>
      </c>
      <c r="O758" s="12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66"/>
        <v>4.0685714285714285</v>
      </c>
      <c r="G759" t="s">
        <v>20</v>
      </c>
      <c r="H759">
        <v>114</v>
      </c>
      <c r="I759" s="6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68"/>
        <v>40675.208333333336</v>
      </c>
      <c r="O759" s="12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66"/>
        <v>5.6420608108108112</v>
      </c>
      <c r="G760" t="s">
        <v>20</v>
      </c>
      <c r="H760">
        <v>1518</v>
      </c>
      <c r="I760" s="6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68"/>
        <v>41936.208333333336</v>
      </c>
      <c r="O760" s="12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66"/>
        <v>0.6842686567164179</v>
      </c>
      <c r="G761" t="s">
        <v>14</v>
      </c>
      <c r="H761">
        <v>1274</v>
      </c>
      <c r="I761" s="6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68"/>
        <v>43136.25</v>
      </c>
      <c r="O761" s="12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66"/>
        <v>0.34351966873706002</v>
      </c>
      <c r="G762" t="s">
        <v>14</v>
      </c>
      <c r="H762">
        <v>210</v>
      </c>
      <c r="I762" s="6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68"/>
        <v>43678.208333333328</v>
      </c>
      <c r="O762" s="12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66"/>
        <v>6.5545454545454547</v>
      </c>
      <c r="G763" t="s">
        <v>20</v>
      </c>
      <c r="H763">
        <v>166</v>
      </c>
      <c r="I763" s="6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68"/>
        <v>42938.208333333328</v>
      </c>
      <c r="O763" s="12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66"/>
        <v>1.7725714285714285</v>
      </c>
      <c r="G764" t="s">
        <v>20</v>
      </c>
      <c r="H764">
        <v>100</v>
      </c>
      <c r="I764" s="6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68"/>
        <v>41241.25</v>
      </c>
      <c r="O764" s="12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66"/>
        <v>1.1317857142857144</v>
      </c>
      <c r="G765" t="s">
        <v>20</v>
      </c>
      <c r="H765">
        <v>235</v>
      </c>
      <c r="I765" s="6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68"/>
        <v>41037.208333333336</v>
      </c>
      <c r="O765" s="12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66"/>
        <v>7.2818181818181822</v>
      </c>
      <c r="G766" t="s">
        <v>20</v>
      </c>
      <c r="H766">
        <v>148</v>
      </c>
      <c r="I766" s="6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68"/>
        <v>40676.208333333336</v>
      </c>
      <c r="O766" s="12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66"/>
        <v>2.0833333333333335</v>
      </c>
      <c r="G767" t="s">
        <v>20</v>
      </c>
      <c r="H767">
        <v>198</v>
      </c>
      <c r="I767" s="6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68"/>
        <v>42840.208333333328</v>
      </c>
      <c r="O767" s="12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66"/>
        <v>0.31171232876712329</v>
      </c>
      <c r="G768" t="s">
        <v>14</v>
      </c>
      <c r="H768">
        <v>248</v>
      </c>
      <c r="I768" s="6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68"/>
        <v>43362.208333333328</v>
      </c>
      <c r="O768" s="12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66"/>
        <v>0.56967078189300413</v>
      </c>
      <c r="G769" t="s">
        <v>14</v>
      </c>
      <c r="H769">
        <v>513</v>
      </c>
      <c r="I769" s="6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68"/>
        <v>42283.208333333328</v>
      </c>
      <c r="O769" s="12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66"/>
        <v>2.31</v>
      </c>
      <c r="G770" t="s">
        <v>20</v>
      </c>
      <c r="H770">
        <v>150</v>
      </c>
      <c r="I770" s="6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si="68"/>
        <v>41619.25</v>
      </c>
      <c r="O770" s="12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ref="F771:F834" si="72">E771/D771</f>
        <v>0.86867834394904464</v>
      </c>
      <c r="G771" t="s">
        <v>14</v>
      </c>
      <c r="H771">
        <v>3410</v>
      </c>
      <c r="I771" s="6">
        <f t="shared" ref="I771:I834" si="73">IF(E771=0,0,E771/H771)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ref="N771:N834" si="74">(((L771/60)/60)/24)+DATE(1970,1,1)</f>
        <v>41501.208333333336</v>
      </c>
      <c r="O771" s="12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MID(R771,1,FIND("/",R771)-1)</f>
        <v>games</v>
      </c>
      <c r="T771" t="str">
        <f t="shared" ref="T771:T834" si="77">MID(R771,FIND("/",R771)+1,1000)</f>
        <v>video games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72"/>
        <v>2.7074418604651163</v>
      </c>
      <c r="G772" t="s">
        <v>20</v>
      </c>
      <c r="H772">
        <v>216</v>
      </c>
      <c r="I772" s="6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74"/>
        <v>41743.208333333336</v>
      </c>
      <c r="O772" s="12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72"/>
        <v>0.49446428571428569</v>
      </c>
      <c r="G773" t="s">
        <v>74</v>
      </c>
      <c r="H773">
        <v>26</v>
      </c>
      <c r="I773" s="6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74"/>
        <v>43491.25</v>
      </c>
      <c r="O773" s="12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72"/>
        <v>1.1335962566844919</v>
      </c>
      <c r="G774" t="s">
        <v>20</v>
      </c>
      <c r="H774">
        <v>5139</v>
      </c>
      <c r="I774" s="6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74"/>
        <v>43505.25</v>
      </c>
      <c r="O774" s="12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72"/>
        <v>1.9055555555555554</v>
      </c>
      <c r="G775" t="s">
        <v>20</v>
      </c>
      <c r="H775">
        <v>2353</v>
      </c>
      <c r="I775" s="6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74"/>
        <v>42838.208333333328</v>
      </c>
      <c r="O775" s="12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72"/>
        <v>1.355</v>
      </c>
      <c r="G776" t="s">
        <v>20</v>
      </c>
      <c r="H776">
        <v>78</v>
      </c>
      <c r="I776" s="6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74"/>
        <v>42513.208333333328</v>
      </c>
      <c r="O776" s="12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72"/>
        <v>0.10297872340425532</v>
      </c>
      <c r="G777" t="s">
        <v>14</v>
      </c>
      <c r="H777">
        <v>10</v>
      </c>
      <c r="I777" s="6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74"/>
        <v>41949.25</v>
      </c>
      <c r="O777" s="12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72"/>
        <v>0.65544223826714798</v>
      </c>
      <c r="G778" t="s">
        <v>14</v>
      </c>
      <c r="H778">
        <v>2201</v>
      </c>
      <c r="I778" s="6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74"/>
        <v>43650.208333333328</v>
      </c>
      <c r="O778" s="12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72"/>
        <v>0.49026652452025588</v>
      </c>
      <c r="G779" t="s">
        <v>14</v>
      </c>
      <c r="H779">
        <v>676</v>
      </c>
      <c r="I779" s="6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74"/>
        <v>40809.208333333336</v>
      </c>
      <c r="O779" s="12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72"/>
        <v>7.8792307692307695</v>
      </c>
      <c r="G780" t="s">
        <v>20</v>
      </c>
      <c r="H780">
        <v>174</v>
      </c>
      <c r="I780" s="6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74"/>
        <v>40768.208333333336</v>
      </c>
      <c r="O780" s="12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72"/>
        <v>0.80306347746090156</v>
      </c>
      <c r="G781" t="s">
        <v>14</v>
      </c>
      <c r="H781">
        <v>831</v>
      </c>
      <c r="I781" s="6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74"/>
        <v>42230.208333333328</v>
      </c>
      <c r="O781" s="12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72"/>
        <v>1.0629411764705883</v>
      </c>
      <c r="G782" t="s">
        <v>20</v>
      </c>
      <c r="H782">
        <v>164</v>
      </c>
      <c r="I782" s="6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74"/>
        <v>42573.208333333328</v>
      </c>
      <c r="O782" s="12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72"/>
        <v>0.50735632183908042</v>
      </c>
      <c r="G783" t="s">
        <v>74</v>
      </c>
      <c r="H783">
        <v>56</v>
      </c>
      <c r="I783" s="6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74"/>
        <v>40482.208333333336</v>
      </c>
      <c r="O783" s="12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72"/>
        <v>2.153137254901961</v>
      </c>
      <c r="G784" t="s">
        <v>20</v>
      </c>
      <c r="H784">
        <v>161</v>
      </c>
      <c r="I784" s="6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74"/>
        <v>40603.25</v>
      </c>
      <c r="O784" s="12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72"/>
        <v>1.4122972972972974</v>
      </c>
      <c r="G785" t="s">
        <v>20</v>
      </c>
      <c r="H785">
        <v>138</v>
      </c>
      <c r="I785" s="6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74"/>
        <v>41625.25</v>
      </c>
      <c r="O785" s="12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72"/>
        <v>1.1533745781777278</v>
      </c>
      <c r="G786" t="s">
        <v>20</v>
      </c>
      <c r="H786">
        <v>3308</v>
      </c>
      <c r="I786" s="6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74"/>
        <v>42435.25</v>
      </c>
      <c r="O786" s="12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72"/>
        <v>1.9311940298507462</v>
      </c>
      <c r="G787" t="s">
        <v>20</v>
      </c>
      <c r="H787">
        <v>127</v>
      </c>
      <c r="I787" s="6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74"/>
        <v>43582.208333333328</v>
      </c>
      <c r="O787" s="12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72"/>
        <v>7.2973333333333334</v>
      </c>
      <c r="G788" t="s">
        <v>20</v>
      </c>
      <c r="H788">
        <v>207</v>
      </c>
      <c r="I788" s="6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74"/>
        <v>43186.208333333328</v>
      </c>
      <c r="O788" s="12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72"/>
        <v>0.99663398692810456</v>
      </c>
      <c r="G789" t="s">
        <v>14</v>
      </c>
      <c r="H789">
        <v>859</v>
      </c>
      <c r="I789" s="6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74"/>
        <v>40684.208333333336</v>
      </c>
      <c r="O789" s="12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72"/>
        <v>0.88166666666666671</v>
      </c>
      <c r="G790" t="s">
        <v>47</v>
      </c>
      <c r="H790">
        <v>31</v>
      </c>
      <c r="I790" s="6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74"/>
        <v>41202.208333333336</v>
      </c>
      <c r="O790" s="12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72"/>
        <v>0.37233333333333335</v>
      </c>
      <c r="G791" t="s">
        <v>14</v>
      </c>
      <c r="H791">
        <v>45</v>
      </c>
      <c r="I791" s="6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74"/>
        <v>41786.208333333336</v>
      </c>
      <c r="O791" s="12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72"/>
        <v>0.30540075309306081</v>
      </c>
      <c r="G792" t="s">
        <v>74</v>
      </c>
      <c r="H792">
        <v>1113</v>
      </c>
      <c r="I792" s="6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74"/>
        <v>40223.25</v>
      </c>
      <c r="O792" s="12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72"/>
        <v>0.25714285714285712</v>
      </c>
      <c r="G793" t="s">
        <v>14</v>
      </c>
      <c r="H793">
        <v>6</v>
      </c>
      <c r="I793" s="6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74"/>
        <v>42715.25</v>
      </c>
      <c r="O793" s="12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72"/>
        <v>0.34</v>
      </c>
      <c r="G794" t="s">
        <v>14</v>
      </c>
      <c r="H794">
        <v>7</v>
      </c>
      <c r="I794" s="6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74"/>
        <v>41451.208333333336</v>
      </c>
      <c r="O794" s="12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72"/>
        <v>11.859090909090909</v>
      </c>
      <c r="G795" t="s">
        <v>20</v>
      </c>
      <c r="H795">
        <v>181</v>
      </c>
      <c r="I795" s="6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74"/>
        <v>41450.208333333336</v>
      </c>
      <c r="O795" s="12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72"/>
        <v>1.2539393939393939</v>
      </c>
      <c r="G796" t="s">
        <v>20</v>
      </c>
      <c r="H796">
        <v>110</v>
      </c>
      <c r="I796" s="6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74"/>
        <v>43091.25</v>
      </c>
      <c r="O796" s="12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72"/>
        <v>0.14394366197183098</v>
      </c>
      <c r="G797" t="s">
        <v>14</v>
      </c>
      <c r="H797">
        <v>31</v>
      </c>
      <c r="I797" s="6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74"/>
        <v>42675.208333333328</v>
      </c>
      <c r="O797" s="12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72"/>
        <v>0.54807692307692313</v>
      </c>
      <c r="G798" t="s">
        <v>14</v>
      </c>
      <c r="H798">
        <v>78</v>
      </c>
      <c r="I798" s="6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74"/>
        <v>41859.208333333336</v>
      </c>
      <c r="O798" s="12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72"/>
        <v>1.0963157894736841</v>
      </c>
      <c r="G799" t="s">
        <v>20</v>
      </c>
      <c r="H799">
        <v>185</v>
      </c>
      <c r="I799" s="6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74"/>
        <v>43464.25</v>
      </c>
      <c r="O799" s="12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72"/>
        <v>1.8847058823529412</v>
      </c>
      <c r="G800" t="s">
        <v>20</v>
      </c>
      <c r="H800">
        <v>121</v>
      </c>
      <c r="I800" s="6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74"/>
        <v>41060.208333333336</v>
      </c>
      <c r="O800" s="12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72"/>
        <v>0.87008284023668636</v>
      </c>
      <c r="G801" t="s">
        <v>14</v>
      </c>
      <c r="H801">
        <v>1225</v>
      </c>
      <c r="I801" s="6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74"/>
        <v>42399.25</v>
      </c>
      <c r="O801" s="12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72"/>
        <v>0.01</v>
      </c>
      <c r="G802" t="s">
        <v>14</v>
      </c>
      <c r="H802">
        <v>1</v>
      </c>
      <c r="I802" s="6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74"/>
        <v>42167.208333333328</v>
      </c>
      <c r="O802" s="12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72"/>
        <v>2.0291304347826089</v>
      </c>
      <c r="G803" t="s">
        <v>20</v>
      </c>
      <c r="H803">
        <v>106</v>
      </c>
      <c r="I803" s="6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74"/>
        <v>43830.25</v>
      </c>
      <c r="O803" s="12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72"/>
        <v>1.9703225806451612</v>
      </c>
      <c r="G804" t="s">
        <v>20</v>
      </c>
      <c r="H804">
        <v>142</v>
      </c>
      <c r="I804" s="6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74"/>
        <v>43650.208333333328</v>
      </c>
      <c r="O804" s="12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72"/>
        <v>1.07</v>
      </c>
      <c r="G805" t="s">
        <v>20</v>
      </c>
      <c r="H805">
        <v>233</v>
      </c>
      <c r="I805" s="6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74"/>
        <v>43492.25</v>
      </c>
      <c r="O805" s="12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72"/>
        <v>2.6873076923076922</v>
      </c>
      <c r="G806" t="s">
        <v>20</v>
      </c>
      <c r="H806">
        <v>218</v>
      </c>
      <c r="I806" s="6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74"/>
        <v>43102.25</v>
      </c>
      <c r="O806" s="12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72"/>
        <v>0.50845360824742269</v>
      </c>
      <c r="G807" t="s">
        <v>14</v>
      </c>
      <c r="H807">
        <v>67</v>
      </c>
      <c r="I807" s="6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74"/>
        <v>41958.25</v>
      </c>
      <c r="O807" s="12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72"/>
        <v>11.802857142857142</v>
      </c>
      <c r="G808" t="s">
        <v>20</v>
      </c>
      <c r="H808">
        <v>76</v>
      </c>
      <c r="I808" s="6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74"/>
        <v>40973.25</v>
      </c>
      <c r="O808" s="12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72"/>
        <v>2.64</v>
      </c>
      <c r="G809" t="s">
        <v>20</v>
      </c>
      <c r="H809">
        <v>43</v>
      </c>
      <c r="I809" s="6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74"/>
        <v>43753.208333333328</v>
      </c>
      <c r="O809" s="12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72"/>
        <v>0.30442307692307691</v>
      </c>
      <c r="G810" t="s">
        <v>14</v>
      </c>
      <c r="H810">
        <v>19</v>
      </c>
      <c r="I810" s="6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74"/>
        <v>42507.208333333328</v>
      </c>
      <c r="O810" s="12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72"/>
        <v>0.62880681818181816</v>
      </c>
      <c r="G811" t="s">
        <v>14</v>
      </c>
      <c r="H811">
        <v>2108</v>
      </c>
      <c r="I811" s="6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74"/>
        <v>41135.208333333336</v>
      </c>
      <c r="O811" s="12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72"/>
        <v>1.9312499999999999</v>
      </c>
      <c r="G812" t="s">
        <v>20</v>
      </c>
      <c r="H812">
        <v>221</v>
      </c>
      <c r="I812" s="6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74"/>
        <v>43067.25</v>
      </c>
      <c r="O812" s="12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72"/>
        <v>0.77102702702702708</v>
      </c>
      <c r="G813" t="s">
        <v>14</v>
      </c>
      <c r="H813">
        <v>679</v>
      </c>
      <c r="I813" s="6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74"/>
        <v>42378.25</v>
      </c>
      <c r="O813" s="12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72"/>
        <v>2.2552763819095478</v>
      </c>
      <c r="G814" t="s">
        <v>20</v>
      </c>
      <c r="H814">
        <v>2805</v>
      </c>
      <c r="I814" s="6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74"/>
        <v>43206.208333333328</v>
      </c>
      <c r="O814" s="12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72"/>
        <v>2.3940625</v>
      </c>
      <c r="G815" t="s">
        <v>20</v>
      </c>
      <c r="H815">
        <v>68</v>
      </c>
      <c r="I815" s="6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74"/>
        <v>41148.208333333336</v>
      </c>
      <c r="O815" s="12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72"/>
        <v>0.921875</v>
      </c>
      <c r="G816" t="s">
        <v>14</v>
      </c>
      <c r="H816">
        <v>36</v>
      </c>
      <c r="I816" s="6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74"/>
        <v>42517.208333333328</v>
      </c>
      <c r="O816" s="12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72"/>
        <v>1.3023333333333333</v>
      </c>
      <c r="G817" t="s">
        <v>20</v>
      </c>
      <c r="H817">
        <v>183</v>
      </c>
      <c r="I817" s="6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74"/>
        <v>43068.25</v>
      </c>
      <c r="O817" s="12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72"/>
        <v>6.1521739130434785</v>
      </c>
      <c r="G818" t="s">
        <v>20</v>
      </c>
      <c r="H818">
        <v>133</v>
      </c>
      <c r="I818" s="6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74"/>
        <v>41680.25</v>
      </c>
      <c r="O818" s="12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72"/>
        <v>3.687953216374269</v>
      </c>
      <c r="G819" t="s">
        <v>20</v>
      </c>
      <c r="H819">
        <v>2489</v>
      </c>
      <c r="I819" s="6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74"/>
        <v>43589.208333333328</v>
      </c>
      <c r="O819" s="12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72"/>
        <v>10.948571428571428</v>
      </c>
      <c r="G820" t="s">
        <v>20</v>
      </c>
      <c r="H820">
        <v>69</v>
      </c>
      <c r="I820" s="6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74"/>
        <v>43486.25</v>
      </c>
      <c r="O820" s="12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72"/>
        <v>0.50662921348314605</v>
      </c>
      <c r="G821" t="s">
        <v>14</v>
      </c>
      <c r="H821">
        <v>47</v>
      </c>
      <c r="I821" s="6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74"/>
        <v>41237.25</v>
      </c>
      <c r="O821" s="12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72"/>
        <v>8.0060000000000002</v>
      </c>
      <c r="G822" t="s">
        <v>20</v>
      </c>
      <c r="H822">
        <v>279</v>
      </c>
      <c r="I822" s="6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74"/>
        <v>43310.208333333328</v>
      </c>
      <c r="O822" s="12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72"/>
        <v>2.9128571428571428</v>
      </c>
      <c r="G823" t="s">
        <v>20</v>
      </c>
      <c r="H823">
        <v>210</v>
      </c>
      <c r="I823" s="6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74"/>
        <v>42794.25</v>
      </c>
      <c r="O823" s="12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72"/>
        <v>3.4996666666666667</v>
      </c>
      <c r="G824" t="s">
        <v>20</v>
      </c>
      <c r="H824">
        <v>2100</v>
      </c>
      <c r="I824" s="6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74"/>
        <v>41698.25</v>
      </c>
      <c r="O824" s="12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72"/>
        <v>3.5707317073170732</v>
      </c>
      <c r="G825" t="s">
        <v>20</v>
      </c>
      <c r="H825">
        <v>252</v>
      </c>
      <c r="I825" s="6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74"/>
        <v>41892.208333333336</v>
      </c>
      <c r="O825" s="12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72"/>
        <v>1.2648941176470587</v>
      </c>
      <c r="G826" t="s">
        <v>20</v>
      </c>
      <c r="H826">
        <v>1280</v>
      </c>
      <c r="I826" s="6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74"/>
        <v>40348.208333333336</v>
      </c>
      <c r="O826" s="12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72"/>
        <v>3.875</v>
      </c>
      <c r="G827" t="s">
        <v>20</v>
      </c>
      <c r="H827">
        <v>157</v>
      </c>
      <c r="I827" s="6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74"/>
        <v>42941.208333333328</v>
      </c>
      <c r="O827" s="12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72"/>
        <v>4.5703571428571426</v>
      </c>
      <c r="G828" t="s">
        <v>20</v>
      </c>
      <c r="H828">
        <v>194</v>
      </c>
      <c r="I828" s="6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74"/>
        <v>40525.25</v>
      </c>
      <c r="O828" s="12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72"/>
        <v>2.6669565217391304</v>
      </c>
      <c r="G829" t="s">
        <v>20</v>
      </c>
      <c r="H829">
        <v>82</v>
      </c>
      <c r="I829" s="6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74"/>
        <v>40666.208333333336</v>
      </c>
      <c r="O829" s="12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72"/>
        <v>0.69</v>
      </c>
      <c r="G830" t="s">
        <v>14</v>
      </c>
      <c r="H830">
        <v>70</v>
      </c>
      <c r="I830" s="6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74"/>
        <v>43340.208333333328</v>
      </c>
      <c r="O830" s="12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72"/>
        <v>0.51343749999999999</v>
      </c>
      <c r="G831" t="s">
        <v>14</v>
      </c>
      <c r="H831">
        <v>154</v>
      </c>
      <c r="I831" s="6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74"/>
        <v>42164.208333333328</v>
      </c>
      <c r="O831" s="12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1.1710526315789473E-2</v>
      </c>
      <c r="G832" t="s">
        <v>14</v>
      </c>
      <c r="H832">
        <v>22</v>
      </c>
      <c r="I832" s="6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74"/>
        <v>43103.25</v>
      </c>
      <c r="O832" s="12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72"/>
        <v>1.089773429454171</v>
      </c>
      <c r="G833" t="s">
        <v>20</v>
      </c>
      <c r="H833">
        <v>4233</v>
      </c>
      <c r="I833" s="6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74"/>
        <v>40994.208333333336</v>
      </c>
      <c r="O833" s="12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72"/>
        <v>3.1517592592592591</v>
      </c>
      <c r="G834" t="s">
        <v>20</v>
      </c>
      <c r="H834">
        <v>1297</v>
      </c>
      <c r="I834" s="6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si="74"/>
        <v>42299.208333333328</v>
      </c>
      <c r="O834" s="12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ref="F835:F898" si="78">E835/D835</f>
        <v>1.5769117647058823</v>
      </c>
      <c r="G835" t="s">
        <v>20</v>
      </c>
      <c r="H835">
        <v>165</v>
      </c>
      <c r="I835" s="6">
        <f t="shared" ref="I835:I898" si="79">IF(E835=0,0,E835/H835)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ref="N835:N898" si="80">(((L835/60)/60)/24)+DATE(1970,1,1)</f>
        <v>40588.25</v>
      </c>
      <c r="O835" s="12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MID(R835,1,FIND("/",R835)-1)</f>
        <v>publishing</v>
      </c>
      <c r="T835" t="str">
        <f t="shared" ref="T835:T898" si="83">MID(R835,FIND("/",R835)+1,1000)</f>
        <v>translations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78"/>
        <v>1.5380821917808218</v>
      </c>
      <c r="G836" t="s">
        <v>20</v>
      </c>
      <c r="H836">
        <v>119</v>
      </c>
      <c r="I836" s="6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80"/>
        <v>41448.208333333336</v>
      </c>
      <c r="O836" s="12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78"/>
        <v>0.89738979118329465</v>
      </c>
      <c r="G837" t="s">
        <v>14</v>
      </c>
      <c r="H837">
        <v>1758</v>
      </c>
      <c r="I837" s="6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80"/>
        <v>42063.25</v>
      </c>
      <c r="O837" s="12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78"/>
        <v>0.75135802469135804</v>
      </c>
      <c r="G838" t="s">
        <v>14</v>
      </c>
      <c r="H838">
        <v>94</v>
      </c>
      <c r="I838" s="6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80"/>
        <v>40214.25</v>
      </c>
      <c r="O838" s="12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78"/>
        <v>8.5288135593220336</v>
      </c>
      <c r="G839" t="s">
        <v>20</v>
      </c>
      <c r="H839">
        <v>1797</v>
      </c>
      <c r="I839" s="6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80"/>
        <v>40629.208333333336</v>
      </c>
      <c r="O839" s="12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78"/>
        <v>1.3890625000000001</v>
      </c>
      <c r="G840" t="s">
        <v>20</v>
      </c>
      <c r="H840">
        <v>261</v>
      </c>
      <c r="I840" s="6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80"/>
        <v>43370.208333333328</v>
      </c>
      <c r="O840" s="12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78"/>
        <v>1.9018181818181819</v>
      </c>
      <c r="G841" t="s">
        <v>20</v>
      </c>
      <c r="H841">
        <v>157</v>
      </c>
      <c r="I841" s="6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80"/>
        <v>41715.208333333336</v>
      </c>
      <c r="O841" s="12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78"/>
        <v>1.0024333619948409</v>
      </c>
      <c r="G842" t="s">
        <v>20</v>
      </c>
      <c r="H842">
        <v>3533</v>
      </c>
      <c r="I842" s="6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80"/>
        <v>41836.208333333336</v>
      </c>
      <c r="O842" s="12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78"/>
        <v>1.4275824175824177</v>
      </c>
      <c r="G843" t="s">
        <v>20</v>
      </c>
      <c r="H843">
        <v>155</v>
      </c>
      <c r="I843" s="6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80"/>
        <v>42419.25</v>
      </c>
      <c r="O843" s="12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78"/>
        <v>5.6313333333333331</v>
      </c>
      <c r="G844" t="s">
        <v>20</v>
      </c>
      <c r="H844">
        <v>132</v>
      </c>
      <c r="I844" s="6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80"/>
        <v>43266.208333333328</v>
      </c>
      <c r="O844" s="12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78"/>
        <v>0.30715909090909088</v>
      </c>
      <c r="G845" t="s">
        <v>14</v>
      </c>
      <c r="H845">
        <v>33</v>
      </c>
      <c r="I845" s="6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80"/>
        <v>43338.208333333328</v>
      </c>
      <c r="O845" s="12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78"/>
        <v>0.99397727272727276</v>
      </c>
      <c r="G846" t="s">
        <v>74</v>
      </c>
      <c r="H846">
        <v>94</v>
      </c>
      <c r="I846" s="6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80"/>
        <v>40930.25</v>
      </c>
      <c r="O846" s="12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78"/>
        <v>1.9754935622317598</v>
      </c>
      <c r="G847" t="s">
        <v>20</v>
      </c>
      <c r="H847">
        <v>1354</v>
      </c>
      <c r="I847" s="6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80"/>
        <v>43235.208333333328</v>
      </c>
      <c r="O847" s="12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78"/>
        <v>5.085</v>
      </c>
      <c r="G848" t="s">
        <v>20</v>
      </c>
      <c r="H848">
        <v>48</v>
      </c>
      <c r="I848" s="6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80"/>
        <v>43302.208333333328</v>
      </c>
      <c r="O848" s="12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78"/>
        <v>2.3774468085106384</v>
      </c>
      <c r="G849" t="s">
        <v>20</v>
      </c>
      <c r="H849">
        <v>110</v>
      </c>
      <c r="I849" s="6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80"/>
        <v>43107.25</v>
      </c>
      <c r="O849" s="12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78"/>
        <v>3.3846875000000001</v>
      </c>
      <c r="G850" t="s">
        <v>20</v>
      </c>
      <c r="H850">
        <v>172</v>
      </c>
      <c r="I850" s="6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80"/>
        <v>40341.208333333336</v>
      </c>
      <c r="O850" s="12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78"/>
        <v>1.3308955223880596</v>
      </c>
      <c r="G851" t="s">
        <v>20</v>
      </c>
      <c r="H851">
        <v>307</v>
      </c>
      <c r="I851" s="6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80"/>
        <v>40948.25</v>
      </c>
      <c r="O851" s="12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78"/>
        <v>0.01</v>
      </c>
      <c r="G852" t="s">
        <v>14</v>
      </c>
      <c r="H852">
        <v>1</v>
      </c>
      <c r="I852" s="6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80"/>
        <v>40866.25</v>
      </c>
      <c r="O852" s="12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78"/>
        <v>2.0779999999999998</v>
      </c>
      <c r="G853" t="s">
        <v>20</v>
      </c>
      <c r="H853">
        <v>160</v>
      </c>
      <c r="I853" s="6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80"/>
        <v>41031.208333333336</v>
      </c>
      <c r="O853" s="12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78"/>
        <v>0.51122448979591839</v>
      </c>
      <c r="G854" t="s">
        <v>14</v>
      </c>
      <c r="H854">
        <v>31</v>
      </c>
      <c r="I854" s="6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80"/>
        <v>40740.208333333336</v>
      </c>
      <c r="O854" s="12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78"/>
        <v>6.5205847953216374</v>
      </c>
      <c r="G855" t="s">
        <v>20</v>
      </c>
      <c r="H855">
        <v>1467</v>
      </c>
      <c r="I855" s="6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80"/>
        <v>40714.208333333336</v>
      </c>
      <c r="O855" s="12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78"/>
        <v>1.1363099415204678</v>
      </c>
      <c r="G856" t="s">
        <v>20</v>
      </c>
      <c r="H856">
        <v>2662</v>
      </c>
      <c r="I856" s="6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80"/>
        <v>43787.25</v>
      </c>
      <c r="O856" s="12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78"/>
        <v>1.0237606837606839</v>
      </c>
      <c r="G857" t="s">
        <v>20</v>
      </c>
      <c r="H857">
        <v>452</v>
      </c>
      <c r="I857" s="6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80"/>
        <v>40712.208333333336</v>
      </c>
      <c r="O857" s="12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78"/>
        <v>3.5658333333333334</v>
      </c>
      <c r="G858" t="s">
        <v>20</v>
      </c>
      <c r="H858">
        <v>158</v>
      </c>
      <c r="I858" s="6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80"/>
        <v>41023.208333333336</v>
      </c>
      <c r="O858" s="12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78"/>
        <v>1.3986792452830188</v>
      </c>
      <c r="G859" t="s">
        <v>20</v>
      </c>
      <c r="H859">
        <v>225</v>
      </c>
      <c r="I859" s="6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80"/>
        <v>40944.25</v>
      </c>
      <c r="O859" s="12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78"/>
        <v>0.69450000000000001</v>
      </c>
      <c r="G860" t="s">
        <v>14</v>
      </c>
      <c r="H860">
        <v>35</v>
      </c>
      <c r="I860" s="6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80"/>
        <v>43211.208333333328</v>
      </c>
      <c r="O860" s="12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78"/>
        <v>0.35534246575342465</v>
      </c>
      <c r="G861" t="s">
        <v>14</v>
      </c>
      <c r="H861">
        <v>63</v>
      </c>
      <c r="I861" s="6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80"/>
        <v>41334.25</v>
      </c>
      <c r="O861" s="12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78"/>
        <v>2.5165000000000002</v>
      </c>
      <c r="G862" t="s">
        <v>20</v>
      </c>
      <c r="H862">
        <v>65</v>
      </c>
      <c r="I862" s="6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80"/>
        <v>43515.25</v>
      </c>
      <c r="O862" s="12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78"/>
        <v>1.0587500000000001</v>
      </c>
      <c r="G863" t="s">
        <v>20</v>
      </c>
      <c r="H863">
        <v>163</v>
      </c>
      <c r="I863" s="6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80"/>
        <v>40258.208333333336</v>
      </c>
      <c r="O863" s="12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78"/>
        <v>1.8742857142857143</v>
      </c>
      <c r="G864" t="s">
        <v>20</v>
      </c>
      <c r="H864">
        <v>85</v>
      </c>
      <c r="I864" s="6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80"/>
        <v>40756.208333333336</v>
      </c>
      <c r="O864" s="12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78"/>
        <v>3.8678571428571429</v>
      </c>
      <c r="G865" t="s">
        <v>20</v>
      </c>
      <c r="H865">
        <v>217</v>
      </c>
      <c r="I865" s="6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80"/>
        <v>42172.208333333328</v>
      </c>
      <c r="O865" s="12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78"/>
        <v>3.4707142857142856</v>
      </c>
      <c r="G866" t="s">
        <v>20</v>
      </c>
      <c r="H866">
        <v>150</v>
      </c>
      <c r="I866" s="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80"/>
        <v>42601.208333333328</v>
      </c>
      <c r="O866" s="12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78"/>
        <v>1.8582098765432098</v>
      </c>
      <c r="G867" t="s">
        <v>20</v>
      </c>
      <c r="H867">
        <v>3272</v>
      </c>
      <c r="I867" s="6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80"/>
        <v>41897.208333333336</v>
      </c>
      <c r="O867" s="12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78"/>
        <v>0.43241247264770238</v>
      </c>
      <c r="G868" t="s">
        <v>74</v>
      </c>
      <c r="H868">
        <v>898</v>
      </c>
      <c r="I868" s="6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80"/>
        <v>40671.208333333336</v>
      </c>
      <c r="O868" s="12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78"/>
        <v>1.6243749999999999</v>
      </c>
      <c r="G869" t="s">
        <v>20</v>
      </c>
      <c r="H869">
        <v>300</v>
      </c>
      <c r="I869" s="6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80"/>
        <v>43382.208333333328</v>
      </c>
      <c r="O869" s="12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78"/>
        <v>1.8484285714285715</v>
      </c>
      <c r="G870" t="s">
        <v>20</v>
      </c>
      <c r="H870">
        <v>126</v>
      </c>
      <c r="I870" s="6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80"/>
        <v>41559.208333333336</v>
      </c>
      <c r="O870" s="12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78"/>
        <v>0.23703520691785052</v>
      </c>
      <c r="G871" t="s">
        <v>14</v>
      </c>
      <c r="H871">
        <v>526</v>
      </c>
      <c r="I871" s="6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80"/>
        <v>40350.208333333336</v>
      </c>
      <c r="O871" s="12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78"/>
        <v>0.89870129870129867</v>
      </c>
      <c r="G872" t="s">
        <v>14</v>
      </c>
      <c r="H872">
        <v>121</v>
      </c>
      <c r="I872" s="6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80"/>
        <v>42240.208333333328</v>
      </c>
      <c r="O872" s="12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78"/>
        <v>2.7260419580419581</v>
      </c>
      <c r="G873" t="s">
        <v>20</v>
      </c>
      <c r="H873">
        <v>2320</v>
      </c>
      <c r="I873" s="6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80"/>
        <v>43040.208333333328</v>
      </c>
      <c r="O873" s="12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78"/>
        <v>1.7004255319148935</v>
      </c>
      <c r="G874" t="s">
        <v>20</v>
      </c>
      <c r="H874">
        <v>81</v>
      </c>
      <c r="I874" s="6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80"/>
        <v>43346.208333333328</v>
      </c>
      <c r="O874" s="12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78"/>
        <v>1.8828503562945369</v>
      </c>
      <c r="G875" t="s">
        <v>20</v>
      </c>
      <c r="H875">
        <v>1887</v>
      </c>
      <c r="I875" s="6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80"/>
        <v>41647.25</v>
      </c>
      <c r="O875" s="12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78"/>
        <v>3.4693532338308457</v>
      </c>
      <c r="G876" t="s">
        <v>20</v>
      </c>
      <c r="H876">
        <v>4358</v>
      </c>
      <c r="I876" s="6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80"/>
        <v>40291.208333333336</v>
      </c>
      <c r="O876" s="12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78"/>
        <v>0.6917721518987342</v>
      </c>
      <c r="G877" t="s">
        <v>14</v>
      </c>
      <c r="H877">
        <v>67</v>
      </c>
      <c r="I877" s="6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80"/>
        <v>40556.25</v>
      </c>
      <c r="O877" s="12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78"/>
        <v>0.25433734939759034</v>
      </c>
      <c r="G878" t="s">
        <v>14</v>
      </c>
      <c r="H878">
        <v>57</v>
      </c>
      <c r="I878" s="6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80"/>
        <v>43624.208333333328</v>
      </c>
      <c r="O878" s="12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78"/>
        <v>0.77400977995110021</v>
      </c>
      <c r="G879" t="s">
        <v>14</v>
      </c>
      <c r="H879">
        <v>1229</v>
      </c>
      <c r="I879" s="6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80"/>
        <v>42577.208333333328</v>
      </c>
      <c r="O879" s="12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78"/>
        <v>0.37481481481481482</v>
      </c>
      <c r="G880" t="s">
        <v>14</v>
      </c>
      <c r="H880">
        <v>12</v>
      </c>
      <c r="I880" s="6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80"/>
        <v>43845.25</v>
      </c>
      <c r="O880" s="12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78"/>
        <v>5.4379999999999997</v>
      </c>
      <c r="G881" t="s">
        <v>20</v>
      </c>
      <c r="H881">
        <v>53</v>
      </c>
      <c r="I881" s="6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80"/>
        <v>42788.25</v>
      </c>
      <c r="O881" s="12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78"/>
        <v>2.2852189349112426</v>
      </c>
      <c r="G882" t="s">
        <v>20</v>
      </c>
      <c r="H882">
        <v>2414</v>
      </c>
      <c r="I882" s="6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80"/>
        <v>43667.208333333328</v>
      </c>
      <c r="O882" s="12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78"/>
        <v>0.38948339483394834</v>
      </c>
      <c r="G883" t="s">
        <v>14</v>
      </c>
      <c r="H883">
        <v>452</v>
      </c>
      <c r="I883" s="6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80"/>
        <v>42194.208333333328</v>
      </c>
      <c r="O883" s="12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78"/>
        <v>3.7</v>
      </c>
      <c r="G884" t="s">
        <v>20</v>
      </c>
      <c r="H884">
        <v>80</v>
      </c>
      <c r="I884" s="6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80"/>
        <v>42025.25</v>
      </c>
      <c r="O884" s="12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78"/>
        <v>2.3791176470588233</v>
      </c>
      <c r="G885" t="s">
        <v>20</v>
      </c>
      <c r="H885">
        <v>193</v>
      </c>
      <c r="I885" s="6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80"/>
        <v>40323.208333333336</v>
      </c>
      <c r="O885" s="12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78"/>
        <v>0.64036299765807958</v>
      </c>
      <c r="G886" t="s">
        <v>14</v>
      </c>
      <c r="H886">
        <v>1886</v>
      </c>
      <c r="I886" s="6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80"/>
        <v>41763.208333333336</v>
      </c>
      <c r="O886" s="12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78"/>
        <v>1.1827777777777777</v>
      </c>
      <c r="G887" t="s">
        <v>20</v>
      </c>
      <c r="H887">
        <v>52</v>
      </c>
      <c r="I887" s="6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80"/>
        <v>40335.208333333336</v>
      </c>
      <c r="O887" s="12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78"/>
        <v>0.84824037184594958</v>
      </c>
      <c r="G888" t="s">
        <v>14</v>
      </c>
      <c r="H888">
        <v>1825</v>
      </c>
      <c r="I888" s="6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80"/>
        <v>40416.208333333336</v>
      </c>
      <c r="O888" s="12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78"/>
        <v>0.29346153846153844</v>
      </c>
      <c r="G889" t="s">
        <v>14</v>
      </c>
      <c r="H889">
        <v>31</v>
      </c>
      <c r="I889" s="6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80"/>
        <v>42202.208333333328</v>
      </c>
      <c r="O889" s="12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78"/>
        <v>2.0989655172413793</v>
      </c>
      <c r="G890" t="s">
        <v>20</v>
      </c>
      <c r="H890">
        <v>290</v>
      </c>
      <c r="I890" s="6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80"/>
        <v>42836.208333333328</v>
      </c>
      <c r="O890" s="12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78"/>
        <v>1.697857142857143</v>
      </c>
      <c r="G891" t="s">
        <v>20</v>
      </c>
      <c r="H891">
        <v>122</v>
      </c>
      <c r="I891" s="6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80"/>
        <v>41710.208333333336</v>
      </c>
      <c r="O891" s="12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78"/>
        <v>1.1595907738095239</v>
      </c>
      <c r="G892" t="s">
        <v>20</v>
      </c>
      <c r="H892">
        <v>1470</v>
      </c>
      <c r="I892" s="6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80"/>
        <v>43640.208333333328</v>
      </c>
      <c r="O892" s="12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78"/>
        <v>2.5859999999999999</v>
      </c>
      <c r="G893" t="s">
        <v>20</v>
      </c>
      <c r="H893">
        <v>165</v>
      </c>
      <c r="I893" s="6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80"/>
        <v>40880.25</v>
      </c>
      <c r="O893" s="12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78"/>
        <v>2.3058333333333332</v>
      </c>
      <c r="G894" t="s">
        <v>20</v>
      </c>
      <c r="H894">
        <v>182</v>
      </c>
      <c r="I894" s="6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80"/>
        <v>40319.208333333336</v>
      </c>
      <c r="O894" s="12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78"/>
        <v>1.2821428571428573</v>
      </c>
      <c r="G895" t="s">
        <v>20</v>
      </c>
      <c r="H895">
        <v>199</v>
      </c>
      <c r="I895" s="6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80"/>
        <v>42170.208333333328</v>
      </c>
      <c r="O895" s="12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78"/>
        <v>1.8870588235294117</v>
      </c>
      <c r="G896" t="s">
        <v>20</v>
      </c>
      <c r="H896">
        <v>56</v>
      </c>
      <c r="I896" s="6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80"/>
        <v>41466.208333333336</v>
      </c>
      <c r="O896" s="12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6.9511889862327911E-2</v>
      </c>
      <c r="G897" t="s">
        <v>14</v>
      </c>
      <c r="H897">
        <v>107</v>
      </c>
      <c r="I897" s="6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80"/>
        <v>43134.25</v>
      </c>
      <c r="O897" s="12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78"/>
        <v>7.7443434343434348</v>
      </c>
      <c r="G898" t="s">
        <v>20</v>
      </c>
      <c r="H898">
        <v>1460</v>
      </c>
      <c r="I898" s="6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si="80"/>
        <v>40738.208333333336</v>
      </c>
      <c r="O898" s="12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ref="F899:F962" si="84">E899/D899</f>
        <v>0.27693181818181817</v>
      </c>
      <c r="G899" t="s">
        <v>14</v>
      </c>
      <c r="H899">
        <v>27</v>
      </c>
      <c r="I899" s="6">
        <f t="shared" ref="I899:I962" si="85">IF(E899=0,0,E899/H899)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ref="N899:N962" si="86">(((L899/60)/60)/24)+DATE(1970,1,1)</f>
        <v>43583.208333333328</v>
      </c>
      <c r="O899" s="12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MID(R899,1,FIND("/",R899)-1)</f>
        <v>theater</v>
      </c>
      <c r="T899" t="str">
        <f t="shared" ref="T899:T962" si="89">MID(R899,FIND("/",R899)+1,1000)</f>
        <v>plays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84"/>
        <v>0.52479620323841425</v>
      </c>
      <c r="G900" t="s">
        <v>14</v>
      </c>
      <c r="H900">
        <v>1221</v>
      </c>
      <c r="I900" s="6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86"/>
        <v>43815.25</v>
      </c>
      <c r="O900" s="12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84"/>
        <v>4.0709677419354842</v>
      </c>
      <c r="G901" t="s">
        <v>20</v>
      </c>
      <c r="H901">
        <v>123</v>
      </c>
      <c r="I901" s="6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86"/>
        <v>41554.208333333336</v>
      </c>
      <c r="O901" s="12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84"/>
        <v>0.02</v>
      </c>
      <c r="G902" t="s">
        <v>14</v>
      </c>
      <c r="H902">
        <v>1</v>
      </c>
      <c r="I902" s="6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86"/>
        <v>41901.208333333336</v>
      </c>
      <c r="O902" s="12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84"/>
        <v>1.5617857142857143</v>
      </c>
      <c r="G903" t="s">
        <v>20</v>
      </c>
      <c r="H903">
        <v>159</v>
      </c>
      <c r="I903" s="6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86"/>
        <v>43298.208333333328</v>
      </c>
      <c r="O903" s="12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84"/>
        <v>2.5242857142857145</v>
      </c>
      <c r="G904" t="s">
        <v>20</v>
      </c>
      <c r="H904">
        <v>110</v>
      </c>
      <c r="I904" s="6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86"/>
        <v>42399.25</v>
      </c>
      <c r="O904" s="12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1.729268292682927E-2</v>
      </c>
      <c r="G905" t="s">
        <v>47</v>
      </c>
      <c r="H905">
        <v>14</v>
      </c>
      <c r="I905" s="6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86"/>
        <v>41034.208333333336</v>
      </c>
      <c r="O905" s="12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84"/>
        <v>0.12230769230769231</v>
      </c>
      <c r="G906" t="s">
        <v>14</v>
      </c>
      <c r="H906">
        <v>16</v>
      </c>
      <c r="I906" s="6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86"/>
        <v>41186.208333333336</v>
      </c>
      <c r="O906" s="12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84"/>
        <v>1.6398734177215191</v>
      </c>
      <c r="G907" t="s">
        <v>20</v>
      </c>
      <c r="H907">
        <v>236</v>
      </c>
      <c r="I907" s="6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86"/>
        <v>41536.208333333336</v>
      </c>
      <c r="O907" s="12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84"/>
        <v>1.6298181818181818</v>
      </c>
      <c r="G908" t="s">
        <v>20</v>
      </c>
      <c r="H908">
        <v>191</v>
      </c>
      <c r="I908" s="6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86"/>
        <v>42868.208333333328</v>
      </c>
      <c r="O908" s="12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84"/>
        <v>0.20252747252747252</v>
      </c>
      <c r="G909" t="s">
        <v>14</v>
      </c>
      <c r="H909">
        <v>41</v>
      </c>
      <c r="I909" s="6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86"/>
        <v>40660.208333333336</v>
      </c>
      <c r="O909" s="12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84"/>
        <v>3.1924083769633507</v>
      </c>
      <c r="G910" t="s">
        <v>20</v>
      </c>
      <c r="H910">
        <v>3934</v>
      </c>
      <c r="I910" s="6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86"/>
        <v>41031.208333333336</v>
      </c>
      <c r="O910" s="12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84"/>
        <v>4.7894444444444444</v>
      </c>
      <c r="G911" t="s">
        <v>20</v>
      </c>
      <c r="H911">
        <v>80</v>
      </c>
      <c r="I911" s="6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86"/>
        <v>43255.208333333328</v>
      </c>
      <c r="O911" s="12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84"/>
        <v>0.19556634304207121</v>
      </c>
      <c r="G912" t="s">
        <v>74</v>
      </c>
      <c r="H912">
        <v>296</v>
      </c>
      <c r="I912" s="6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86"/>
        <v>42026.25</v>
      </c>
      <c r="O912" s="12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84"/>
        <v>1.9894827586206896</v>
      </c>
      <c r="G913" t="s">
        <v>20</v>
      </c>
      <c r="H913">
        <v>462</v>
      </c>
      <c r="I913" s="6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86"/>
        <v>43717.208333333328</v>
      </c>
      <c r="O913" s="12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84"/>
        <v>7.95</v>
      </c>
      <c r="G914" t="s">
        <v>20</v>
      </c>
      <c r="H914">
        <v>179</v>
      </c>
      <c r="I914" s="6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86"/>
        <v>41157.208333333336</v>
      </c>
      <c r="O914" s="12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84"/>
        <v>0.50621082621082625</v>
      </c>
      <c r="G915" t="s">
        <v>14</v>
      </c>
      <c r="H915">
        <v>523</v>
      </c>
      <c r="I915" s="6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86"/>
        <v>43597.208333333328</v>
      </c>
      <c r="O915" s="12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84"/>
        <v>0.57437499999999997</v>
      </c>
      <c r="G916" t="s">
        <v>14</v>
      </c>
      <c r="H916">
        <v>141</v>
      </c>
      <c r="I916" s="6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86"/>
        <v>41490.208333333336</v>
      </c>
      <c r="O916" s="12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84"/>
        <v>1.5562827640984909</v>
      </c>
      <c r="G917" t="s">
        <v>20</v>
      </c>
      <c r="H917">
        <v>1866</v>
      </c>
      <c r="I917" s="6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86"/>
        <v>42976.208333333328</v>
      </c>
      <c r="O917" s="12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84"/>
        <v>0.36297297297297298</v>
      </c>
      <c r="G918" t="s">
        <v>14</v>
      </c>
      <c r="H918">
        <v>52</v>
      </c>
      <c r="I918" s="6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86"/>
        <v>41991.25</v>
      </c>
      <c r="O918" s="12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84"/>
        <v>0.58250000000000002</v>
      </c>
      <c r="G919" t="s">
        <v>47</v>
      </c>
      <c r="H919">
        <v>27</v>
      </c>
      <c r="I919" s="6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86"/>
        <v>40722.208333333336</v>
      </c>
      <c r="O919" s="12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84"/>
        <v>2.3739473684210526</v>
      </c>
      <c r="G920" t="s">
        <v>20</v>
      </c>
      <c r="H920">
        <v>156</v>
      </c>
      <c r="I920" s="6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86"/>
        <v>41117.208333333336</v>
      </c>
      <c r="O920" s="12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84"/>
        <v>0.58750000000000002</v>
      </c>
      <c r="G921" t="s">
        <v>14</v>
      </c>
      <c r="H921">
        <v>225</v>
      </c>
      <c r="I921" s="6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86"/>
        <v>43022.208333333328</v>
      </c>
      <c r="O921" s="12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84"/>
        <v>1.8256603773584905</v>
      </c>
      <c r="G922" t="s">
        <v>20</v>
      </c>
      <c r="H922">
        <v>255</v>
      </c>
      <c r="I922" s="6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86"/>
        <v>43503.25</v>
      </c>
      <c r="O922" s="12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84"/>
        <v>7.5436408977556111E-3</v>
      </c>
      <c r="G923" t="s">
        <v>14</v>
      </c>
      <c r="H923">
        <v>38</v>
      </c>
      <c r="I923" s="6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86"/>
        <v>40951.25</v>
      </c>
      <c r="O923" s="12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84"/>
        <v>1.7595330739299611</v>
      </c>
      <c r="G924" t="s">
        <v>20</v>
      </c>
      <c r="H924">
        <v>2261</v>
      </c>
      <c r="I924" s="6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86"/>
        <v>43443.25</v>
      </c>
      <c r="O924" s="12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84"/>
        <v>2.3788235294117648</v>
      </c>
      <c r="G925" t="s">
        <v>20</v>
      </c>
      <c r="H925">
        <v>40</v>
      </c>
      <c r="I925" s="6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86"/>
        <v>40373.208333333336</v>
      </c>
      <c r="O925" s="12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84"/>
        <v>4.8805076142131982</v>
      </c>
      <c r="G926" t="s">
        <v>20</v>
      </c>
      <c r="H926">
        <v>2289</v>
      </c>
      <c r="I926" s="6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86"/>
        <v>43769.208333333328</v>
      </c>
      <c r="O926" s="12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84"/>
        <v>2.2406666666666668</v>
      </c>
      <c r="G927" t="s">
        <v>20</v>
      </c>
      <c r="H927">
        <v>65</v>
      </c>
      <c r="I927" s="6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86"/>
        <v>43000.208333333328</v>
      </c>
      <c r="O927" s="12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84"/>
        <v>0.18126436781609195</v>
      </c>
      <c r="G928" t="s">
        <v>14</v>
      </c>
      <c r="H928">
        <v>15</v>
      </c>
      <c r="I928" s="6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86"/>
        <v>42502.208333333328</v>
      </c>
      <c r="O928" s="12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84"/>
        <v>0.45847222222222223</v>
      </c>
      <c r="G929" t="s">
        <v>14</v>
      </c>
      <c r="H929">
        <v>37</v>
      </c>
      <c r="I929" s="6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86"/>
        <v>41102.208333333336</v>
      </c>
      <c r="O929" s="12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84"/>
        <v>1.1731541218637993</v>
      </c>
      <c r="G930" t="s">
        <v>20</v>
      </c>
      <c r="H930">
        <v>3777</v>
      </c>
      <c r="I930" s="6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86"/>
        <v>41637.25</v>
      </c>
      <c r="O930" s="12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84"/>
        <v>2.173090909090909</v>
      </c>
      <c r="G931" t="s">
        <v>20</v>
      </c>
      <c r="H931">
        <v>184</v>
      </c>
      <c r="I931" s="6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86"/>
        <v>42858.208333333328</v>
      </c>
      <c r="O931" s="12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84"/>
        <v>1.1228571428571428</v>
      </c>
      <c r="G932" t="s">
        <v>20</v>
      </c>
      <c r="H932">
        <v>85</v>
      </c>
      <c r="I932" s="6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86"/>
        <v>42060.25</v>
      </c>
      <c r="O932" s="12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84"/>
        <v>0.72518987341772156</v>
      </c>
      <c r="G933" t="s">
        <v>14</v>
      </c>
      <c r="H933">
        <v>112</v>
      </c>
      <c r="I933" s="6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86"/>
        <v>41818.208333333336</v>
      </c>
      <c r="O933" s="12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84"/>
        <v>2.1230434782608696</v>
      </c>
      <c r="G934" t="s">
        <v>20</v>
      </c>
      <c r="H934">
        <v>144</v>
      </c>
      <c r="I934" s="6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86"/>
        <v>41709.208333333336</v>
      </c>
      <c r="O934" s="12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84"/>
        <v>2.3974657534246577</v>
      </c>
      <c r="G935" t="s">
        <v>20</v>
      </c>
      <c r="H935">
        <v>1902</v>
      </c>
      <c r="I935" s="6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86"/>
        <v>41372.208333333336</v>
      </c>
      <c r="O935" s="12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84"/>
        <v>1.8193548387096774</v>
      </c>
      <c r="G936" t="s">
        <v>20</v>
      </c>
      <c r="H936">
        <v>105</v>
      </c>
      <c r="I936" s="6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86"/>
        <v>42422.25</v>
      </c>
      <c r="O936" s="12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84"/>
        <v>1.6413114754098361</v>
      </c>
      <c r="G937" t="s">
        <v>20</v>
      </c>
      <c r="H937">
        <v>132</v>
      </c>
      <c r="I937" s="6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86"/>
        <v>42209.208333333328</v>
      </c>
      <c r="O937" s="12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1.6375968992248063E-2</v>
      </c>
      <c r="G938" t="s">
        <v>14</v>
      </c>
      <c r="H938">
        <v>21</v>
      </c>
      <c r="I938" s="6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86"/>
        <v>43668.208333333328</v>
      </c>
      <c r="O938" s="12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84"/>
        <v>0.49643859649122807</v>
      </c>
      <c r="G939" t="s">
        <v>74</v>
      </c>
      <c r="H939">
        <v>976</v>
      </c>
      <c r="I939" s="6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86"/>
        <v>42334.25</v>
      </c>
      <c r="O939" s="12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84"/>
        <v>1.0970652173913042</v>
      </c>
      <c r="G940" t="s">
        <v>20</v>
      </c>
      <c r="H940">
        <v>96</v>
      </c>
      <c r="I940" s="6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86"/>
        <v>43263.208333333328</v>
      </c>
      <c r="O940" s="12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84"/>
        <v>0.49217948717948717</v>
      </c>
      <c r="G941" t="s">
        <v>14</v>
      </c>
      <c r="H941">
        <v>67</v>
      </c>
      <c r="I941" s="6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86"/>
        <v>40670.208333333336</v>
      </c>
      <c r="O941" s="12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84"/>
        <v>0.62232323232323228</v>
      </c>
      <c r="G942" t="s">
        <v>47</v>
      </c>
      <c r="H942">
        <v>66</v>
      </c>
      <c r="I942" s="6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86"/>
        <v>41244.25</v>
      </c>
      <c r="O942" s="12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84"/>
        <v>0.1305813953488372</v>
      </c>
      <c r="G943" t="s">
        <v>14</v>
      </c>
      <c r="H943">
        <v>78</v>
      </c>
      <c r="I943" s="6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86"/>
        <v>40552.25</v>
      </c>
      <c r="O943" s="12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84"/>
        <v>0.64635416666666667</v>
      </c>
      <c r="G944" t="s">
        <v>14</v>
      </c>
      <c r="H944">
        <v>67</v>
      </c>
      <c r="I944" s="6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86"/>
        <v>40568.25</v>
      </c>
      <c r="O944" s="12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84"/>
        <v>1.5958666666666668</v>
      </c>
      <c r="G945" t="s">
        <v>20</v>
      </c>
      <c r="H945">
        <v>114</v>
      </c>
      <c r="I945" s="6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86"/>
        <v>41906.208333333336</v>
      </c>
      <c r="O945" s="12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84"/>
        <v>0.81420000000000003</v>
      </c>
      <c r="G946" t="s">
        <v>14</v>
      </c>
      <c r="H946">
        <v>263</v>
      </c>
      <c r="I946" s="6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86"/>
        <v>42776.25</v>
      </c>
      <c r="O946" s="12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84"/>
        <v>0.32444767441860467</v>
      </c>
      <c r="G947" t="s">
        <v>14</v>
      </c>
      <c r="H947">
        <v>1691</v>
      </c>
      <c r="I947" s="6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86"/>
        <v>41004.208333333336</v>
      </c>
      <c r="O947" s="12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9.9141184124918666E-2</v>
      </c>
      <c r="G948" t="s">
        <v>14</v>
      </c>
      <c r="H948">
        <v>181</v>
      </c>
      <c r="I948" s="6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86"/>
        <v>40710.208333333336</v>
      </c>
      <c r="O948" s="12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84"/>
        <v>0.26694444444444443</v>
      </c>
      <c r="G949" t="s">
        <v>14</v>
      </c>
      <c r="H949">
        <v>13</v>
      </c>
      <c r="I949" s="6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86"/>
        <v>41908.208333333336</v>
      </c>
      <c r="O949" s="12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84"/>
        <v>0.62957446808510642</v>
      </c>
      <c r="G950" t="s">
        <v>74</v>
      </c>
      <c r="H950">
        <v>160</v>
      </c>
      <c r="I950" s="6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86"/>
        <v>41985.25</v>
      </c>
      <c r="O950" s="12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84"/>
        <v>1.6135593220338984</v>
      </c>
      <c r="G951" t="s">
        <v>20</v>
      </c>
      <c r="H951">
        <v>203</v>
      </c>
      <c r="I951" s="6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86"/>
        <v>42112.208333333328</v>
      </c>
      <c r="O951" s="12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84"/>
        <v>0.05</v>
      </c>
      <c r="G952" t="s">
        <v>14</v>
      </c>
      <c r="H952">
        <v>1</v>
      </c>
      <c r="I952" s="6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86"/>
        <v>43571.208333333328</v>
      </c>
      <c r="O952" s="12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84"/>
        <v>10.969379310344827</v>
      </c>
      <c r="G953" t="s">
        <v>20</v>
      </c>
      <c r="H953">
        <v>1559</v>
      </c>
      <c r="I953" s="6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86"/>
        <v>42730.25</v>
      </c>
      <c r="O953" s="12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84"/>
        <v>0.70094158075601376</v>
      </c>
      <c r="G954" t="s">
        <v>74</v>
      </c>
      <c r="H954">
        <v>2266</v>
      </c>
      <c r="I954" s="6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86"/>
        <v>42591.208333333328</v>
      </c>
      <c r="O954" s="12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84"/>
        <v>0.6</v>
      </c>
      <c r="G955" t="s">
        <v>14</v>
      </c>
      <c r="H955">
        <v>21</v>
      </c>
      <c r="I955" s="6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86"/>
        <v>42358.25</v>
      </c>
      <c r="O955" s="12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84"/>
        <v>3.6709859154929578</v>
      </c>
      <c r="G956" t="s">
        <v>20</v>
      </c>
      <c r="H956">
        <v>1548</v>
      </c>
      <c r="I956" s="6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86"/>
        <v>41174.208333333336</v>
      </c>
      <c r="O956" s="12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84"/>
        <v>11.09</v>
      </c>
      <c r="G957" t="s">
        <v>20</v>
      </c>
      <c r="H957">
        <v>80</v>
      </c>
      <c r="I957" s="6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86"/>
        <v>41238.25</v>
      </c>
      <c r="O957" s="12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84"/>
        <v>0.19028784648187633</v>
      </c>
      <c r="G958" t="s">
        <v>14</v>
      </c>
      <c r="H958">
        <v>830</v>
      </c>
      <c r="I958" s="6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86"/>
        <v>42360.25</v>
      </c>
      <c r="O958" s="12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84"/>
        <v>1.2687755102040816</v>
      </c>
      <c r="G959" t="s">
        <v>20</v>
      </c>
      <c r="H959">
        <v>131</v>
      </c>
      <c r="I959" s="6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86"/>
        <v>40955.25</v>
      </c>
      <c r="O959" s="12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84"/>
        <v>7.3463636363636367</v>
      </c>
      <c r="G960" t="s">
        <v>20</v>
      </c>
      <c r="H960">
        <v>112</v>
      </c>
      <c r="I960" s="6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86"/>
        <v>40350.208333333336</v>
      </c>
      <c r="O960" s="12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4.5731034482758622E-2</v>
      </c>
      <c r="G961" t="s">
        <v>14</v>
      </c>
      <c r="H961">
        <v>130</v>
      </c>
      <c r="I961" s="6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86"/>
        <v>40357.208333333336</v>
      </c>
      <c r="O961" s="12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84"/>
        <v>0.85054545454545449</v>
      </c>
      <c r="G962" t="s">
        <v>14</v>
      </c>
      <c r="H962">
        <v>55</v>
      </c>
      <c r="I962" s="6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si="86"/>
        <v>42408.25</v>
      </c>
      <c r="O962" s="12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ref="F963:F1001" si="90">E963/D963</f>
        <v>1.1929824561403508</v>
      </c>
      <c r="G963" t="s">
        <v>20</v>
      </c>
      <c r="H963">
        <v>155</v>
      </c>
      <c r="I963" s="6">
        <f t="shared" ref="I963:I1001" si="91">IF(E963=0,0,E963/H963)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ref="N963:N1001" si="92">(((L963/60)/60)/24)+DATE(1970,1,1)</f>
        <v>40591.25</v>
      </c>
      <c r="O963" s="12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MID(R963,1,FIND("/",R963)-1)</f>
        <v>publishing</v>
      </c>
      <c r="T963" t="str">
        <f t="shared" ref="T963:T1001" si="95">MID(R963,FIND("/",R963)+1,1000)</f>
        <v>translations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90"/>
        <v>2.9602777777777778</v>
      </c>
      <c r="G964" t="s">
        <v>20</v>
      </c>
      <c r="H964">
        <v>266</v>
      </c>
      <c r="I964" s="6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92"/>
        <v>41592.25</v>
      </c>
      <c r="O964" s="12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90"/>
        <v>0.84694915254237291</v>
      </c>
      <c r="G965" t="s">
        <v>14</v>
      </c>
      <c r="H965">
        <v>114</v>
      </c>
      <c r="I965" s="6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92"/>
        <v>40607.25</v>
      </c>
      <c r="O965" s="12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90"/>
        <v>3.5578378378378379</v>
      </c>
      <c r="G966" t="s">
        <v>20</v>
      </c>
      <c r="H966">
        <v>155</v>
      </c>
      <c r="I966" s="6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92"/>
        <v>42135.208333333328</v>
      </c>
      <c r="O966" s="12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90"/>
        <v>3.8640909090909092</v>
      </c>
      <c r="G967" t="s">
        <v>20</v>
      </c>
      <c r="H967">
        <v>207</v>
      </c>
      <c r="I967" s="6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92"/>
        <v>40203.25</v>
      </c>
      <c r="O967" s="12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90"/>
        <v>7.9223529411764702</v>
      </c>
      <c r="G968" t="s">
        <v>20</v>
      </c>
      <c r="H968">
        <v>245</v>
      </c>
      <c r="I968" s="6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92"/>
        <v>42901.208333333328</v>
      </c>
      <c r="O968" s="12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90"/>
        <v>1.3703393665158372</v>
      </c>
      <c r="G969" t="s">
        <v>20</v>
      </c>
      <c r="H969">
        <v>1573</v>
      </c>
      <c r="I969" s="6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92"/>
        <v>41005.208333333336</v>
      </c>
      <c r="O969" s="12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90"/>
        <v>3.3820833333333336</v>
      </c>
      <c r="G970" t="s">
        <v>20</v>
      </c>
      <c r="H970">
        <v>114</v>
      </c>
      <c r="I970" s="6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92"/>
        <v>40544.25</v>
      </c>
      <c r="O970" s="12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90"/>
        <v>1.0822784810126582</v>
      </c>
      <c r="G971" t="s">
        <v>20</v>
      </c>
      <c r="H971">
        <v>93</v>
      </c>
      <c r="I971" s="6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92"/>
        <v>43821.25</v>
      </c>
      <c r="O971" s="12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90"/>
        <v>0.60757639620653314</v>
      </c>
      <c r="G972" t="s">
        <v>14</v>
      </c>
      <c r="H972">
        <v>594</v>
      </c>
      <c r="I972" s="6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92"/>
        <v>40672.208333333336</v>
      </c>
      <c r="O972" s="12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90"/>
        <v>0.27725490196078434</v>
      </c>
      <c r="G973" t="s">
        <v>14</v>
      </c>
      <c r="H973">
        <v>24</v>
      </c>
      <c r="I973" s="6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92"/>
        <v>41555.208333333336</v>
      </c>
      <c r="O973" s="12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90"/>
        <v>2.283934426229508</v>
      </c>
      <c r="G974" t="s">
        <v>20</v>
      </c>
      <c r="H974">
        <v>1681</v>
      </c>
      <c r="I974" s="6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92"/>
        <v>41792.208333333336</v>
      </c>
      <c r="O974" s="12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90"/>
        <v>0.21615194054500414</v>
      </c>
      <c r="G975" t="s">
        <v>14</v>
      </c>
      <c r="H975">
        <v>252</v>
      </c>
      <c r="I975" s="6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92"/>
        <v>40522.25</v>
      </c>
      <c r="O975" s="12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90"/>
        <v>3.73875</v>
      </c>
      <c r="G976" t="s">
        <v>20</v>
      </c>
      <c r="H976">
        <v>32</v>
      </c>
      <c r="I976" s="6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92"/>
        <v>41412.208333333336</v>
      </c>
      <c r="O976" s="12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90"/>
        <v>1.5492592592592593</v>
      </c>
      <c r="G977" t="s">
        <v>20</v>
      </c>
      <c r="H977">
        <v>135</v>
      </c>
      <c r="I977" s="6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92"/>
        <v>42337.25</v>
      </c>
      <c r="O977" s="12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90"/>
        <v>3.2214999999999998</v>
      </c>
      <c r="G978" t="s">
        <v>20</v>
      </c>
      <c r="H978">
        <v>140</v>
      </c>
      <c r="I978" s="6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92"/>
        <v>40571.25</v>
      </c>
      <c r="O978" s="12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90"/>
        <v>0.73957142857142855</v>
      </c>
      <c r="G979" t="s">
        <v>14</v>
      </c>
      <c r="H979">
        <v>67</v>
      </c>
      <c r="I979" s="6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92"/>
        <v>43138.25</v>
      </c>
      <c r="O979" s="12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90"/>
        <v>8.641</v>
      </c>
      <c r="G980" t="s">
        <v>20</v>
      </c>
      <c r="H980">
        <v>92</v>
      </c>
      <c r="I980" s="6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92"/>
        <v>42686.25</v>
      </c>
      <c r="O980" s="12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90"/>
        <v>1.432624584717608</v>
      </c>
      <c r="G981" t="s">
        <v>20</v>
      </c>
      <c r="H981">
        <v>1015</v>
      </c>
      <c r="I981" s="6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92"/>
        <v>42078.208333333328</v>
      </c>
      <c r="O981" s="12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90"/>
        <v>0.40281762295081969</v>
      </c>
      <c r="G982" t="s">
        <v>14</v>
      </c>
      <c r="H982">
        <v>742</v>
      </c>
      <c r="I982" s="6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92"/>
        <v>42307.208333333328</v>
      </c>
      <c r="O982" s="12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90"/>
        <v>1.7822388059701493</v>
      </c>
      <c r="G983" t="s">
        <v>20</v>
      </c>
      <c r="H983">
        <v>323</v>
      </c>
      <c r="I983" s="6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92"/>
        <v>43094.25</v>
      </c>
      <c r="O983" s="12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90"/>
        <v>0.84930555555555554</v>
      </c>
      <c r="G984" t="s">
        <v>14</v>
      </c>
      <c r="H984">
        <v>75</v>
      </c>
      <c r="I984" s="6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92"/>
        <v>40743.208333333336</v>
      </c>
      <c r="O984" s="12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90"/>
        <v>1.4593648334624323</v>
      </c>
      <c r="G985" t="s">
        <v>20</v>
      </c>
      <c r="H985">
        <v>2326</v>
      </c>
      <c r="I985" s="6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92"/>
        <v>43681.208333333328</v>
      </c>
      <c r="O985" s="12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90"/>
        <v>1.5246153846153847</v>
      </c>
      <c r="G986" t="s">
        <v>20</v>
      </c>
      <c r="H986">
        <v>381</v>
      </c>
      <c r="I986" s="6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92"/>
        <v>43716.208333333328</v>
      </c>
      <c r="O986" s="12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90"/>
        <v>0.67129542790152408</v>
      </c>
      <c r="G987" t="s">
        <v>14</v>
      </c>
      <c r="H987">
        <v>4405</v>
      </c>
      <c r="I987" s="6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92"/>
        <v>41614.25</v>
      </c>
      <c r="O987" s="12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90"/>
        <v>0.40307692307692305</v>
      </c>
      <c r="G988" t="s">
        <v>14</v>
      </c>
      <c r="H988">
        <v>92</v>
      </c>
      <c r="I988" s="6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92"/>
        <v>40638.208333333336</v>
      </c>
      <c r="O988" s="12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90"/>
        <v>2.1679032258064517</v>
      </c>
      <c r="G989" t="s">
        <v>20</v>
      </c>
      <c r="H989">
        <v>480</v>
      </c>
      <c r="I989" s="6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92"/>
        <v>42852.208333333328</v>
      </c>
      <c r="O989" s="12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90"/>
        <v>0.52117021276595743</v>
      </c>
      <c r="G990" t="s">
        <v>14</v>
      </c>
      <c r="H990">
        <v>64</v>
      </c>
      <c r="I990" s="6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92"/>
        <v>42686.25</v>
      </c>
      <c r="O990" s="12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90"/>
        <v>4.9958333333333336</v>
      </c>
      <c r="G991" t="s">
        <v>20</v>
      </c>
      <c r="H991">
        <v>226</v>
      </c>
      <c r="I991" s="6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92"/>
        <v>43571.208333333328</v>
      </c>
      <c r="O991" s="12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90"/>
        <v>0.87679487179487181</v>
      </c>
      <c r="G992" t="s">
        <v>14</v>
      </c>
      <c r="H992">
        <v>64</v>
      </c>
      <c r="I992" s="6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92"/>
        <v>42432.25</v>
      </c>
      <c r="O992" s="12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90"/>
        <v>1.131734693877551</v>
      </c>
      <c r="G993" t="s">
        <v>20</v>
      </c>
      <c r="H993">
        <v>241</v>
      </c>
      <c r="I993" s="6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92"/>
        <v>41907.208333333336</v>
      </c>
      <c r="O993" s="12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90"/>
        <v>4.2654838709677421</v>
      </c>
      <c r="G994" t="s">
        <v>20</v>
      </c>
      <c r="H994">
        <v>132</v>
      </c>
      <c r="I994" s="6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92"/>
        <v>43227.208333333328</v>
      </c>
      <c r="O994" s="12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90"/>
        <v>0.77632653061224488</v>
      </c>
      <c r="G995" t="s">
        <v>74</v>
      </c>
      <c r="H995">
        <v>75</v>
      </c>
      <c r="I995" s="6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92"/>
        <v>42362.25</v>
      </c>
      <c r="O995" s="12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90"/>
        <v>0.52496810772501767</v>
      </c>
      <c r="G996" t="s">
        <v>14</v>
      </c>
      <c r="H996">
        <v>842</v>
      </c>
      <c r="I996" s="6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92"/>
        <v>41929.208333333336</v>
      </c>
      <c r="O996" s="12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90"/>
        <v>1.5746762589928058</v>
      </c>
      <c r="G997" t="s">
        <v>20</v>
      </c>
      <c r="H997">
        <v>2043</v>
      </c>
      <c r="I997" s="6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92"/>
        <v>43408.208333333328</v>
      </c>
      <c r="O997" s="12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90"/>
        <v>0.72939393939393937</v>
      </c>
      <c r="G998" t="s">
        <v>14</v>
      </c>
      <c r="H998">
        <v>112</v>
      </c>
      <c r="I998" s="6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92"/>
        <v>41276.25</v>
      </c>
      <c r="O998" s="12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90"/>
        <v>0.60565789473684206</v>
      </c>
      <c r="G999" t="s">
        <v>74</v>
      </c>
      <c r="H999">
        <v>139</v>
      </c>
      <c r="I999" s="6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92"/>
        <v>41659.25</v>
      </c>
      <c r="O999" s="12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90"/>
        <v>0.5679129129129129</v>
      </c>
      <c r="G1000" t="s">
        <v>14</v>
      </c>
      <c r="H1000">
        <v>374</v>
      </c>
      <c r="I1000" s="6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92"/>
        <v>40220.25</v>
      </c>
      <c r="O1000" s="12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90"/>
        <v>0.56542754275427543</v>
      </c>
      <c r="G1001" t="s">
        <v>74</v>
      </c>
      <c r="H1001">
        <v>1122</v>
      </c>
      <c r="I1001" s="6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92"/>
        <v>42550.208333333328</v>
      </c>
      <c r="O1001" s="12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G1:G1048576">
    <cfRule type="cellIs" dxfId="15" priority="4" operator="equal">
      <formula>"live"</formula>
    </cfRule>
    <cfRule type="cellIs" dxfId="14" priority="5" operator="equal">
      <formula>"canceled"</formula>
    </cfRule>
    <cfRule type="cellIs" dxfId="13" priority="6" operator="equal">
      <formula>"successful"</formula>
    </cfRule>
    <cfRule type="cellIs" dxfId="12" priority="7" operator="equal">
      <formula>"failed"</formula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63BE7B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9089D-F3E4-41CE-8FDB-1B60710BB18E}">
  <sheetPr codeName="Sheet2"/>
  <dimension ref="A1:G14"/>
  <sheetViews>
    <sheetView zoomScale="89" workbookViewId="0">
      <selection activeCell="S9" sqref="S9"/>
    </sheetView>
  </sheetViews>
  <sheetFormatPr defaultRowHeight="15.75" x14ac:dyDescent="0.25"/>
  <cols>
    <col min="1" max="1" width="12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7" x14ac:dyDescent="0.25">
      <c r="A1" s="9" t="s">
        <v>6</v>
      </c>
      <c r="B1" t="s">
        <v>2046</v>
      </c>
    </row>
    <row r="3" spans="1:7" x14ac:dyDescent="0.25">
      <c r="A3" s="9" t="s">
        <v>2045</v>
      </c>
      <c r="B3" s="9" t="s">
        <v>2044</v>
      </c>
    </row>
    <row r="4" spans="1:7" x14ac:dyDescent="0.25">
      <c r="A4" s="9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7" x14ac:dyDescent="0.25">
      <c r="A5" s="10" t="s">
        <v>2034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  <c r="G5" s="19">
        <f>F5/$F$14</f>
        <v>0.17799999999999999</v>
      </c>
    </row>
    <row r="6" spans="1:7" x14ac:dyDescent="0.25">
      <c r="A6" s="10" t="s">
        <v>2035</v>
      </c>
      <c r="B6" s="11">
        <v>4</v>
      </c>
      <c r="C6" s="11">
        <v>20</v>
      </c>
      <c r="D6" s="11"/>
      <c r="E6" s="11">
        <v>22</v>
      </c>
      <c r="F6" s="11">
        <v>46</v>
      </c>
      <c r="G6" s="19">
        <f t="shared" ref="G6:G13" si="0">F6/$F$14</f>
        <v>4.5999999999999999E-2</v>
      </c>
    </row>
    <row r="7" spans="1:7" x14ac:dyDescent="0.25">
      <c r="A7" s="10" t="s">
        <v>2036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  <c r="G7" s="19">
        <f t="shared" si="0"/>
        <v>4.8000000000000001E-2</v>
      </c>
    </row>
    <row r="8" spans="1:7" x14ac:dyDescent="0.25">
      <c r="A8" s="10" t="s">
        <v>2037</v>
      </c>
      <c r="B8" s="11"/>
      <c r="C8" s="11"/>
      <c r="D8" s="11"/>
      <c r="E8" s="11">
        <v>4</v>
      </c>
      <c r="F8" s="11">
        <v>4</v>
      </c>
      <c r="G8" s="19">
        <f t="shared" si="0"/>
        <v>4.0000000000000001E-3</v>
      </c>
    </row>
    <row r="9" spans="1:7" x14ac:dyDescent="0.25">
      <c r="A9" s="10" t="s">
        <v>2038</v>
      </c>
      <c r="B9" s="11">
        <v>10</v>
      </c>
      <c r="C9" s="11">
        <v>66</v>
      </c>
      <c r="D9" s="11"/>
      <c r="E9" s="11">
        <v>99</v>
      </c>
      <c r="F9" s="11">
        <v>175</v>
      </c>
      <c r="G9" s="19">
        <f t="shared" si="0"/>
        <v>0.17499999999999999</v>
      </c>
    </row>
    <row r="10" spans="1:7" x14ac:dyDescent="0.25">
      <c r="A10" s="10" t="s">
        <v>2039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  <c r="G10" s="19">
        <f t="shared" si="0"/>
        <v>4.2000000000000003E-2</v>
      </c>
    </row>
    <row r="11" spans="1:7" x14ac:dyDescent="0.25">
      <c r="A11" s="10" t="s">
        <v>2040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  <c r="G11" s="19">
        <f t="shared" si="0"/>
        <v>6.7000000000000004E-2</v>
      </c>
    </row>
    <row r="12" spans="1:7" x14ac:dyDescent="0.25">
      <c r="A12" s="10" t="s">
        <v>2041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  <c r="G12" s="19">
        <f t="shared" si="0"/>
        <v>9.6000000000000002E-2</v>
      </c>
    </row>
    <row r="13" spans="1:7" x14ac:dyDescent="0.25">
      <c r="A13" s="10" t="s">
        <v>2042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  <c r="G13" s="19">
        <f t="shared" si="0"/>
        <v>0.34399999999999997</v>
      </c>
    </row>
    <row r="14" spans="1:7" x14ac:dyDescent="0.25">
      <c r="A14" s="10" t="s">
        <v>2043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DC820-1DD4-4822-A433-759AE95FA4AC}">
  <sheetPr codeName="Sheet3"/>
  <dimension ref="A1:J30"/>
  <sheetViews>
    <sheetView workbookViewId="0">
      <selection activeCell="A16" sqref="A16:F16"/>
    </sheetView>
  </sheetViews>
  <sheetFormatPr defaultRowHeight="15.75" x14ac:dyDescent="0.25"/>
  <cols>
    <col min="1" max="1" width="16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10" x14ac:dyDescent="0.25">
      <c r="A1" s="9" t="s">
        <v>6</v>
      </c>
      <c r="B1" t="s">
        <v>2046</v>
      </c>
    </row>
    <row r="2" spans="1:10" x14ac:dyDescent="0.25">
      <c r="A2" s="9" t="s">
        <v>2031</v>
      </c>
      <c r="B2" t="s">
        <v>2046</v>
      </c>
    </row>
    <row r="4" spans="1:10" x14ac:dyDescent="0.25">
      <c r="A4" s="9" t="s">
        <v>2045</v>
      </c>
      <c r="B4" s="9" t="s">
        <v>2044</v>
      </c>
    </row>
    <row r="5" spans="1:10" x14ac:dyDescent="0.25">
      <c r="A5" s="9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  <c r="G5" s="23" t="s">
        <v>74</v>
      </c>
      <c r="H5" s="23" t="s">
        <v>14</v>
      </c>
      <c r="I5" s="23" t="s">
        <v>47</v>
      </c>
      <c r="J5" s="23" t="s">
        <v>20</v>
      </c>
    </row>
    <row r="6" spans="1:10" x14ac:dyDescent="0.25">
      <c r="A6" s="10" t="s">
        <v>2047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  <c r="G6" s="19">
        <f>B6/$F6</f>
        <v>2.9411764705882353E-2</v>
      </c>
      <c r="H6" s="19">
        <f>C6/$F6</f>
        <v>0.29411764705882354</v>
      </c>
      <c r="I6" s="19">
        <f>D6/$F6</f>
        <v>5.8823529411764705E-2</v>
      </c>
      <c r="J6" s="19">
        <f>E6/$F6</f>
        <v>0.61764705882352944</v>
      </c>
    </row>
    <row r="7" spans="1:10" x14ac:dyDescent="0.25">
      <c r="A7" s="10" t="s">
        <v>2048</v>
      </c>
      <c r="B7" s="11"/>
      <c r="C7" s="11"/>
      <c r="D7" s="11"/>
      <c r="E7" s="11">
        <v>4</v>
      </c>
      <c r="F7" s="11">
        <v>4</v>
      </c>
      <c r="G7" s="19">
        <f t="shared" ref="G7:G29" si="0">B7/$F7</f>
        <v>0</v>
      </c>
      <c r="H7" s="19">
        <f t="shared" ref="H7:H29" si="1">C7/$F7</f>
        <v>0</v>
      </c>
      <c r="I7" s="19">
        <f t="shared" ref="I7:I29" si="2">D7/$F7</f>
        <v>0</v>
      </c>
      <c r="J7" s="19">
        <f t="shared" ref="J7:J29" si="3">E7/$F7</f>
        <v>1</v>
      </c>
    </row>
    <row r="8" spans="1:10" x14ac:dyDescent="0.25">
      <c r="A8" s="10" t="s">
        <v>2049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  <c r="G8" s="19">
        <f t="shared" si="0"/>
        <v>6.6666666666666666E-2</v>
      </c>
      <c r="H8" s="19">
        <f t="shared" si="1"/>
        <v>0.35</v>
      </c>
      <c r="I8" s="19">
        <f t="shared" si="2"/>
        <v>1.6666666666666666E-2</v>
      </c>
      <c r="J8" s="19">
        <f t="shared" si="3"/>
        <v>0.56666666666666665</v>
      </c>
    </row>
    <row r="9" spans="1:10" x14ac:dyDescent="0.25">
      <c r="A9" s="10" t="s">
        <v>2050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  <c r="G9" s="19">
        <f t="shared" si="0"/>
        <v>5.4054054054054057E-2</v>
      </c>
      <c r="H9" s="19">
        <f t="shared" si="1"/>
        <v>0.32432432432432434</v>
      </c>
      <c r="I9" s="19">
        <f t="shared" si="2"/>
        <v>2.7027027027027029E-2</v>
      </c>
      <c r="J9" s="19">
        <f t="shared" si="3"/>
        <v>0.59459459459459463</v>
      </c>
    </row>
    <row r="10" spans="1:10" x14ac:dyDescent="0.25">
      <c r="A10" s="10" t="s">
        <v>2051</v>
      </c>
      <c r="B10" s="11"/>
      <c r="C10" s="11">
        <v>8</v>
      </c>
      <c r="D10" s="11"/>
      <c r="E10" s="11">
        <v>10</v>
      </c>
      <c r="F10" s="11">
        <v>18</v>
      </c>
      <c r="G10" s="19">
        <f t="shared" si="0"/>
        <v>0</v>
      </c>
      <c r="H10" s="19">
        <f t="shared" si="1"/>
        <v>0.44444444444444442</v>
      </c>
      <c r="I10" s="19">
        <f t="shared" si="2"/>
        <v>0</v>
      </c>
      <c r="J10" s="19">
        <f t="shared" si="3"/>
        <v>0.55555555555555558</v>
      </c>
    </row>
    <row r="11" spans="1:10" x14ac:dyDescent="0.25">
      <c r="A11" s="10" t="s">
        <v>2052</v>
      </c>
      <c r="B11" s="11">
        <v>1</v>
      </c>
      <c r="C11" s="11">
        <v>7</v>
      </c>
      <c r="D11" s="11"/>
      <c r="E11" s="11">
        <v>9</v>
      </c>
      <c r="F11" s="11">
        <v>17</v>
      </c>
      <c r="G11" s="19">
        <f t="shared" si="0"/>
        <v>5.8823529411764705E-2</v>
      </c>
      <c r="H11" s="19">
        <f t="shared" si="1"/>
        <v>0.41176470588235292</v>
      </c>
      <c r="I11" s="19">
        <f t="shared" si="2"/>
        <v>0</v>
      </c>
      <c r="J11" s="19">
        <f t="shared" si="3"/>
        <v>0.52941176470588236</v>
      </c>
    </row>
    <row r="12" spans="1:10" x14ac:dyDescent="0.25">
      <c r="A12" s="10" t="s">
        <v>2053</v>
      </c>
      <c r="B12" s="11">
        <v>4</v>
      </c>
      <c r="C12" s="11">
        <v>20</v>
      </c>
      <c r="D12" s="11"/>
      <c r="E12" s="11">
        <v>22</v>
      </c>
      <c r="F12" s="11">
        <v>46</v>
      </c>
      <c r="G12" s="19">
        <f t="shared" si="0"/>
        <v>8.6956521739130432E-2</v>
      </c>
      <c r="H12" s="19">
        <f t="shared" si="1"/>
        <v>0.43478260869565216</v>
      </c>
      <c r="I12" s="19">
        <f t="shared" si="2"/>
        <v>0</v>
      </c>
      <c r="J12" s="19">
        <f t="shared" si="3"/>
        <v>0.47826086956521741</v>
      </c>
    </row>
    <row r="13" spans="1:10" x14ac:dyDescent="0.25">
      <c r="A13" s="10" t="s">
        <v>2054</v>
      </c>
      <c r="B13" s="11">
        <v>3</v>
      </c>
      <c r="C13" s="11">
        <v>19</v>
      </c>
      <c r="D13" s="11"/>
      <c r="E13" s="11">
        <v>23</v>
      </c>
      <c r="F13" s="11">
        <v>45</v>
      </c>
      <c r="G13" s="19">
        <f t="shared" si="0"/>
        <v>6.6666666666666666E-2</v>
      </c>
      <c r="H13" s="19">
        <f t="shared" si="1"/>
        <v>0.42222222222222222</v>
      </c>
      <c r="I13" s="19">
        <f t="shared" si="2"/>
        <v>0</v>
      </c>
      <c r="J13" s="19">
        <f t="shared" si="3"/>
        <v>0.51111111111111107</v>
      </c>
    </row>
    <row r="14" spans="1:10" x14ac:dyDescent="0.25">
      <c r="A14" s="10" t="s">
        <v>2055</v>
      </c>
      <c r="B14" s="11">
        <v>1</v>
      </c>
      <c r="C14" s="11">
        <v>6</v>
      </c>
      <c r="D14" s="11"/>
      <c r="E14" s="11">
        <v>10</v>
      </c>
      <c r="F14" s="11">
        <v>17</v>
      </c>
      <c r="G14" s="19">
        <f t="shared" si="0"/>
        <v>5.8823529411764705E-2</v>
      </c>
      <c r="H14" s="19">
        <f t="shared" si="1"/>
        <v>0.35294117647058826</v>
      </c>
      <c r="I14" s="19">
        <f t="shared" si="2"/>
        <v>0</v>
      </c>
      <c r="J14" s="19">
        <f t="shared" si="3"/>
        <v>0.58823529411764708</v>
      </c>
    </row>
    <row r="15" spans="1:10" x14ac:dyDescent="0.25">
      <c r="A15" s="10" t="s">
        <v>2056</v>
      </c>
      <c r="B15" s="11"/>
      <c r="C15" s="11">
        <v>3</v>
      </c>
      <c r="D15" s="11"/>
      <c r="E15" s="11">
        <v>4</v>
      </c>
      <c r="F15" s="11">
        <v>7</v>
      </c>
      <c r="G15" s="19">
        <f t="shared" si="0"/>
        <v>0</v>
      </c>
      <c r="H15" s="19">
        <f t="shared" si="1"/>
        <v>0.42857142857142855</v>
      </c>
      <c r="I15" s="19">
        <f t="shared" si="2"/>
        <v>0</v>
      </c>
      <c r="J15" s="19">
        <f t="shared" si="3"/>
        <v>0.5714285714285714</v>
      </c>
    </row>
    <row r="16" spans="1:10" x14ac:dyDescent="0.25">
      <c r="A16" s="10" t="s">
        <v>2057</v>
      </c>
      <c r="B16" s="11"/>
      <c r="C16" s="11">
        <v>8</v>
      </c>
      <c r="D16" s="11">
        <v>1</v>
      </c>
      <c r="E16" s="11">
        <v>4</v>
      </c>
      <c r="F16" s="11">
        <v>13</v>
      </c>
      <c r="G16" s="19">
        <f t="shared" si="0"/>
        <v>0</v>
      </c>
      <c r="H16" s="19">
        <f t="shared" si="1"/>
        <v>0.61538461538461542</v>
      </c>
      <c r="I16" s="19">
        <f t="shared" si="2"/>
        <v>7.6923076923076927E-2</v>
      </c>
      <c r="J16" s="19">
        <f t="shared" si="3"/>
        <v>0.30769230769230771</v>
      </c>
    </row>
    <row r="17" spans="1:10" x14ac:dyDescent="0.25">
      <c r="A17" s="10" t="s">
        <v>2058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  <c r="G17" s="19">
        <f t="shared" si="0"/>
        <v>4.7619047619047616E-2</v>
      </c>
      <c r="H17" s="19">
        <f t="shared" si="1"/>
        <v>0.2857142857142857</v>
      </c>
      <c r="I17" s="19">
        <f t="shared" si="2"/>
        <v>4.7619047619047616E-2</v>
      </c>
      <c r="J17" s="19">
        <f t="shared" si="3"/>
        <v>0.61904761904761907</v>
      </c>
    </row>
    <row r="18" spans="1:10" x14ac:dyDescent="0.25">
      <c r="A18" s="10" t="s">
        <v>2059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  <c r="G18" s="19">
        <f t="shared" si="0"/>
        <v>9.5238095238095233E-2</v>
      </c>
      <c r="H18" s="19">
        <f t="shared" si="1"/>
        <v>0.26190476190476192</v>
      </c>
      <c r="I18" s="19">
        <f t="shared" si="2"/>
        <v>2.3809523809523808E-2</v>
      </c>
      <c r="J18" s="19">
        <f t="shared" si="3"/>
        <v>0.61904761904761907</v>
      </c>
    </row>
    <row r="19" spans="1:10" x14ac:dyDescent="0.25">
      <c r="A19" s="10" t="s">
        <v>2060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  <c r="G19" s="19">
        <f t="shared" si="0"/>
        <v>6.6860465116279064E-2</v>
      </c>
      <c r="H19" s="19">
        <f t="shared" si="1"/>
        <v>0.38372093023255816</v>
      </c>
      <c r="I19" s="19">
        <f t="shared" si="2"/>
        <v>5.8139534883720929E-3</v>
      </c>
      <c r="J19" s="19">
        <f t="shared" si="3"/>
        <v>0.54360465116279066</v>
      </c>
    </row>
    <row r="20" spans="1:10" x14ac:dyDescent="0.25">
      <c r="A20" s="10" t="s">
        <v>2061</v>
      </c>
      <c r="B20" s="11"/>
      <c r="C20" s="11">
        <v>4</v>
      </c>
      <c r="D20" s="11"/>
      <c r="E20" s="11">
        <v>4</v>
      </c>
      <c r="F20" s="11">
        <v>8</v>
      </c>
      <c r="G20" s="19">
        <f t="shared" si="0"/>
        <v>0</v>
      </c>
      <c r="H20" s="19">
        <f t="shared" si="1"/>
        <v>0.5</v>
      </c>
      <c r="I20" s="19">
        <f t="shared" si="2"/>
        <v>0</v>
      </c>
      <c r="J20" s="19">
        <f t="shared" si="3"/>
        <v>0.5</v>
      </c>
    </row>
    <row r="21" spans="1:10" x14ac:dyDescent="0.25">
      <c r="A21" s="10" t="s">
        <v>2062</v>
      </c>
      <c r="B21" s="11">
        <v>6</v>
      </c>
      <c r="C21" s="11">
        <v>30</v>
      </c>
      <c r="D21" s="11"/>
      <c r="E21" s="11">
        <v>49</v>
      </c>
      <c r="F21" s="11">
        <v>85</v>
      </c>
      <c r="G21" s="19">
        <f t="shared" si="0"/>
        <v>7.0588235294117646E-2</v>
      </c>
      <c r="H21" s="19">
        <f t="shared" si="1"/>
        <v>0.35294117647058826</v>
      </c>
      <c r="I21" s="19">
        <f t="shared" si="2"/>
        <v>0</v>
      </c>
      <c r="J21" s="19">
        <f t="shared" si="3"/>
        <v>0.57647058823529407</v>
      </c>
    </row>
    <row r="22" spans="1:10" x14ac:dyDescent="0.25">
      <c r="A22" s="10" t="s">
        <v>2063</v>
      </c>
      <c r="B22" s="11"/>
      <c r="C22" s="11">
        <v>9</v>
      </c>
      <c r="D22" s="11"/>
      <c r="E22" s="11">
        <v>5</v>
      </c>
      <c r="F22" s="11">
        <v>14</v>
      </c>
      <c r="G22" s="19">
        <f t="shared" si="0"/>
        <v>0</v>
      </c>
      <c r="H22" s="19">
        <f t="shared" si="1"/>
        <v>0.6428571428571429</v>
      </c>
      <c r="I22" s="19">
        <f t="shared" si="2"/>
        <v>0</v>
      </c>
      <c r="J22" s="19">
        <f t="shared" si="3"/>
        <v>0.35714285714285715</v>
      </c>
    </row>
    <row r="23" spans="1:10" x14ac:dyDescent="0.25">
      <c r="A23" s="10" t="s">
        <v>2064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  <c r="G23" s="19">
        <f t="shared" si="0"/>
        <v>6.25E-2</v>
      </c>
      <c r="H23" s="19">
        <f t="shared" si="1"/>
        <v>0.3125</v>
      </c>
      <c r="I23" s="19">
        <f t="shared" si="2"/>
        <v>6.25E-2</v>
      </c>
      <c r="J23" s="19">
        <f t="shared" si="3"/>
        <v>0.5625</v>
      </c>
    </row>
    <row r="24" spans="1:10" x14ac:dyDescent="0.25">
      <c r="A24" s="10" t="s">
        <v>2065</v>
      </c>
      <c r="B24" s="11">
        <v>3</v>
      </c>
      <c r="C24" s="11">
        <v>3</v>
      </c>
      <c r="D24" s="11"/>
      <c r="E24" s="11">
        <v>11</v>
      </c>
      <c r="F24" s="11">
        <v>17</v>
      </c>
      <c r="G24" s="19">
        <f t="shared" si="0"/>
        <v>0.17647058823529413</v>
      </c>
      <c r="H24" s="19">
        <f t="shared" si="1"/>
        <v>0.17647058823529413</v>
      </c>
      <c r="I24" s="19">
        <f t="shared" si="2"/>
        <v>0</v>
      </c>
      <c r="J24" s="19">
        <f t="shared" si="3"/>
        <v>0.6470588235294118</v>
      </c>
    </row>
    <row r="25" spans="1:10" x14ac:dyDescent="0.25">
      <c r="A25" s="10" t="s">
        <v>2066</v>
      </c>
      <c r="B25" s="11"/>
      <c r="C25" s="11">
        <v>7</v>
      </c>
      <c r="D25" s="11"/>
      <c r="E25" s="11">
        <v>14</v>
      </c>
      <c r="F25" s="11">
        <v>21</v>
      </c>
      <c r="G25" s="19">
        <f t="shared" si="0"/>
        <v>0</v>
      </c>
      <c r="H25" s="19">
        <f t="shared" si="1"/>
        <v>0.33333333333333331</v>
      </c>
      <c r="I25" s="19">
        <f t="shared" si="2"/>
        <v>0</v>
      </c>
      <c r="J25" s="19">
        <f t="shared" si="3"/>
        <v>0.66666666666666663</v>
      </c>
    </row>
    <row r="26" spans="1:10" x14ac:dyDescent="0.25">
      <c r="A26" s="10" t="s">
        <v>2067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  <c r="G26" s="19">
        <f t="shared" si="0"/>
        <v>2.8571428571428571E-2</v>
      </c>
      <c r="H26" s="19">
        <f t="shared" si="1"/>
        <v>0.42857142857142855</v>
      </c>
      <c r="I26" s="19">
        <f t="shared" si="2"/>
        <v>5.7142857142857141E-2</v>
      </c>
      <c r="J26" s="19">
        <f t="shared" si="3"/>
        <v>0.48571428571428571</v>
      </c>
    </row>
    <row r="27" spans="1:10" x14ac:dyDescent="0.25">
      <c r="A27" s="10" t="s">
        <v>2068</v>
      </c>
      <c r="B27" s="11"/>
      <c r="C27" s="11">
        <v>16</v>
      </c>
      <c r="D27" s="11">
        <v>1</v>
      </c>
      <c r="E27" s="11">
        <v>28</v>
      </c>
      <c r="F27" s="11">
        <v>45</v>
      </c>
      <c r="G27" s="19">
        <f t="shared" si="0"/>
        <v>0</v>
      </c>
      <c r="H27" s="19">
        <f t="shared" si="1"/>
        <v>0.35555555555555557</v>
      </c>
      <c r="I27" s="19">
        <f t="shared" si="2"/>
        <v>2.2222222222222223E-2</v>
      </c>
      <c r="J27" s="19">
        <f t="shared" si="3"/>
        <v>0.62222222222222223</v>
      </c>
    </row>
    <row r="28" spans="1:10" x14ac:dyDescent="0.25">
      <c r="A28" s="10" t="s">
        <v>2069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  <c r="G28" s="19">
        <f t="shared" si="0"/>
        <v>3.9215686274509803E-2</v>
      </c>
      <c r="H28" s="19">
        <f t="shared" si="1"/>
        <v>0.23529411764705882</v>
      </c>
      <c r="I28" s="19">
        <f t="shared" si="2"/>
        <v>1.9607843137254902E-2</v>
      </c>
      <c r="J28" s="19">
        <f t="shared" si="3"/>
        <v>0.70588235294117652</v>
      </c>
    </row>
    <row r="29" spans="1:10" x14ac:dyDescent="0.25">
      <c r="A29" s="10" t="s">
        <v>2070</v>
      </c>
      <c r="B29" s="11"/>
      <c r="C29" s="11"/>
      <c r="D29" s="11"/>
      <c r="E29" s="11">
        <v>3</v>
      </c>
      <c r="F29" s="11">
        <v>3</v>
      </c>
      <c r="G29" s="19">
        <f t="shared" si="0"/>
        <v>0</v>
      </c>
      <c r="H29" s="19">
        <f t="shared" si="1"/>
        <v>0</v>
      </c>
      <c r="I29" s="19">
        <f t="shared" si="2"/>
        <v>0</v>
      </c>
      <c r="J29" s="19">
        <f t="shared" si="3"/>
        <v>1</v>
      </c>
    </row>
    <row r="30" spans="1:10" x14ac:dyDescent="0.25">
      <c r="A30" s="10" t="s">
        <v>2043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2D561-A191-49F7-8D81-7C501145E56B}">
  <sheetPr codeName="Sheet4"/>
  <dimension ref="A1:H40"/>
  <sheetViews>
    <sheetView tabSelected="1" workbookViewId="0">
      <selection activeCell="N23" sqref="N23"/>
    </sheetView>
  </sheetViews>
  <sheetFormatPr defaultRowHeight="15.75" x14ac:dyDescent="0.25"/>
  <cols>
    <col min="1" max="1" width="14.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2031</v>
      </c>
      <c r="B1" t="s">
        <v>2046</v>
      </c>
    </row>
    <row r="2" spans="1:6" x14ac:dyDescent="0.25">
      <c r="A2" s="9" t="s">
        <v>2085</v>
      </c>
      <c r="B2" t="s">
        <v>2046</v>
      </c>
    </row>
    <row r="4" spans="1:6" x14ac:dyDescent="0.25">
      <c r="A4" s="9" t="s">
        <v>2045</v>
      </c>
      <c r="B4" s="9" t="s">
        <v>2044</v>
      </c>
    </row>
    <row r="5" spans="1:6" x14ac:dyDescent="0.25">
      <c r="A5" s="9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13" t="s">
        <v>2073</v>
      </c>
      <c r="B6" s="11">
        <v>6</v>
      </c>
      <c r="C6" s="11">
        <v>36</v>
      </c>
      <c r="D6" s="11">
        <v>1</v>
      </c>
      <c r="E6" s="11">
        <v>49</v>
      </c>
      <c r="F6" s="11">
        <v>92</v>
      </c>
    </row>
    <row r="7" spans="1:6" x14ac:dyDescent="0.25">
      <c r="A7" s="13" t="s">
        <v>2074</v>
      </c>
      <c r="B7" s="11">
        <v>7</v>
      </c>
      <c r="C7" s="11">
        <v>28</v>
      </c>
      <c r="D7" s="11"/>
      <c r="E7" s="11">
        <v>44</v>
      </c>
      <c r="F7" s="11">
        <v>79</v>
      </c>
    </row>
    <row r="8" spans="1:6" x14ac:dyDescent="0.25">
      <c r="A8" s="13" t="s">
        <v>2075</v>
      </c>
      <c r="B8" s="11">
        <v>4</v>
      </c>
      <c r="C8" s="11">
        <v>33</v>
      </c>
      <c r="D8" s="11"/>
      <c r="E8" s="11">
        <v>49</v>
      </c>
      <c r="F8" s="11">
        <v>86</v>
      </c>
    </row>
    <row r="9" spans="1:6" x14ac:dyDescent="0.25">
      <c r="A9" s="13" t="s">
        <v>2076</v>
      </c>
      <c r="B9" s="11">
        <v>1</v>
      </c>
      <c r="C9" s="11">
        <v>30</v>
      </c>
      <c r="D9" s="11">
        <v>1</v>
      </c>
      <c r="E9" s="11">
        <v>46</v>
      </c>
      <c r="F9" s="11">
        <v>78</v>
      </c>
    </row>
    <row r="10" spans="1:6" x14ac:dyDescent="0.25">
      <c r="A10" s="13" t="s">
        <v>2077</v>
      </c>
      <c r="B10" s="11">
        <v>3</v>
      </c>
      <c r="C10" s="11">
        <v>35</v>
      </c>
      <c r="D10" s="11">
        <v>2</v>
      </c>
      <c r="E10" s="11">
        <v>46</v>
      </c>
      <c r="F10" s="11">
        <v>86</v>
      </c>
    </row>
    <row r="11" spans="1:6" x14ac:dyDescent="0.25">
      <c r="A11" s="13" t="s">
        <v>2078</v>
      </c>
      <c r="B11" s="11">
        <v>3</v>
      </c>
      <c r="C11" s="11">
        <v>28</v>
      </c>
      <c r="D11" s="11">
        <v>1</v>
      </c>
      <c r="E11" s="11">
        <v>55</v>
      </c>
      <c r="F11" s="11">
        <v>87</v>
      </c>
    </row>
    <row r="12" spans="1:6" x14ac:dyDescent="0.25">
      <c r="A12" s="13" t="s">
        <v>2079</v>
      </c>
      <c r="B12" s="11">
        <v>4</v>
      </c>
      <c r="C12" s="11">
        <v>31</v>
      </c>
      <c r="D12" s="11">
        <v>1</v>
      </c>
      <c r="E12" s="11">
        <v>58</v>
      </c>
      <c r="F12" s="11">
        <v>94</v>
      </c>
    </row>
    <row r="13" spans="1:6" x14ac:dyDescent="0.25">
      <c r="A13" s="13" t="s">
        <v>2080</v>
      </c>
      <c r="B13" s="11">
        <v>8</v>
      </c>
      <c r="C13" s="11">
        <v>35</v>
      </c>
      <c r="D13" s="11">
        <v>1</v>
      </c>
      <c r="E13" s="11">
        <v>41</v>
      </c>
      <c r="F13" s="11">
        <v>85</v>
      </c>
    </row>
    <row r="14" spans="1:6" x14ac:dyDescent="0.25">
      <c r="A14" s="13" t="s">
        <v>2081</v>
      </c>
      <c r="B14" s="11">
        <v>5</v>
      </c>
      <c r="C14" s="11">
        <v>23</v>
      </c>
      <c r="D14" s="11"/>
      <c r="E14" s="11">
        <v>45</v>
      </c>
      <c r="F14" s="11">
        <v>73</v>
      </c>
    </row>
    <row r="15" spans="1:6" x14ac:dyDescent="0.25">
      <c r="A15" s="13" t="s">
        <v>2082</v>
      </c>
      <c r="B15" s="11">
        <v>6</v>
      </c>
      <c r="C15" s="11">
        <v>26</v>
      </c>
      <c r="D15" s="11">
        <v>1</v>
      </c>
      <c r="E15" s="11">
        <v>45</v>
      </c>
      <c r="F15" s="11">
        <v>78</v>
      </c>
    </row>
    <row r="16" spans="1:6" x14ac:dyDescent="0.25">
      <c r="A16" s="13" t="s">
        <v>2083</v>
      </c>
      <c r="B16" s="11">
        <v>3</v>
      </c>
      <c r="C16" s="11">
        <v>27</v>
      </c>
      <c r="D16" s="11">
        <v>3</v>
      </c>
      <c r="E16" s="11">
        <v>45</v>
      </c>
      <c r="F16" s="11">
        <v>78</v>
      </c>
    </row>
    <row r="17" spans="1:8" x14ac:dyDescent="0.25">
      <c r="A17" s="13" t="s">
        <v>2084</v>
      </c>
      <c r="B17" s="11">
        <v>7</v>
      </c>
      <c r="C17" s="11">
        <v>32</v>
      </c>
      <c r="D17" s="11">
        <v>3</v>
      </c>
      <c r="E17" s="11">
        <v>42</v>
      </c>
      <c r="F17" s="11">
        <v>84</v>
      </c>
    </row>
    <row r="18" spans="1:8" x14ac:dyDescent="0.25">
      <c r="A18" s="13" t="s">
        <v>2043</v>
      </c>
      <c r="B18" s="11">
        <v>57</v>
      </c>
      <c r="C18" s="11">
        <v>364</v>
      </c>
      <c r="D18" s="11">
        <v>14</v>
      </c>
      <c r="E18" s="11">
        <v>565</v>
      </c>
      <c r="F18" s="11">
        <v>1000</v>
      </c>
      <c r="H18" s="15" t="s">
        <v>2086</v>
      </c>
    </row>
    <row r="19" spans="1:8" x14ac:dyDescent="0.25">
      <c r="H19" s="15" t="s">
        <v>2123</v>
      </c>
    </row>
    <row r="25" spans="1:8" x14ac:dyDescent="0.25">
      <c r="A25" s="9" t="s">
        <v>2031</v>
      </c>
      <c r="B25" t="s">
        <v>2046</v>
      </c>
    </row>
    <row r="27" spans="1:8" x14ac:dyDescent="0.25">
      <c r="A27" s="9" t="s">
        <v>2045</v>
      </c>
      <c r="B27" s="9" t="s">
        <v>2044</v>
      </c>
    </row>
    <row r="28" spans="1:8" x14ac:dyDescent="0.25">
      <c r="A28" s="9" t="s">
        <v>2033</v>
      </c>
      <c r="B28" t="s">
        <v>74</v>
      </c>
      <c r="C28" t="s">
        <v>14</v>
      </c>
      <c r="D28" t="s">
        <v>47</v>
      </c>
      <c r="E28" t="s">
        <v>20</v>
      </c>
      <c r="F28" t="s">
        <v>2043</v>
      </c>
    </row>
    <row r="29" spans="1:8" x14ac:dyDescent="0.25">
      <c r="A29" s="10" t="s">
        <v>2112</v>
      </c>
      <c r="B29" s="11">
        <v>14</v>
      </c>
      <c r="C29" s="11">
        <v>35</v>
      </c>
      <c r="D29" s="11">
        <v>1</v>
      </c>
      <c r="E29" s="11">
        <v>58</v>
      </c>
      <c r="F29" s="11">
        <v>108</v>
      </c>
    </row>
    <row r="30" spans="1:8" x14ac:dyDescent="0.25">
      <c r="A30" s="10" t="s">
        <v>2113</v>
      </c>
      <c r="B30" s="11">
        <v>6</v>
      </c>
      <c r="C30" s="11">
        <v>40</v>
      </c>
      <c r="D30" s="11">
        <v>1</v>
      </c>
      <c r="E30" s="11">
        <v>56</v>
      </c>
      <c r="F30" s="11">
        <v>103</v>
      </c>
      <c r="H30" s="27">
        <f>E30/E29-1</f>
        <v>-3.4482758620689613E-2</v>
      </c>
    </row>
    <row r="31" spans="1:8" x14ac:dyDescent="0.25">
      <c r="A31" s="10" t="s">
        <v>2114</v>
      </c>
      <c r="B31" s="11">
        <v>4</v>
      </c>
      <c r="C31" s="11">
        <v>32</v>
      </c>
      <c r="D31" s="11">
        <v>3</v>
      </c>
      <c r="E31" s="11">
        <v>45</v>
      </c>
      <c r="F31" s="11">
        <v>84</v>
      </c>
      <c r="H31" s="27">
        <f t="shared" ref="H31:H38" si="0">E31/E30-1</f>
        <v>-0.1964285714285714</v>
      </c>
    </row>
    <row r="32" spans="1:8" x14ac:dyDescent="0.25">
      <c r="A32" s="10" t="s">
        <v>2115</v>
      </c>
      <c r="B32" s="11">
        <v>4</v>
      </c>
      <c r="C32" s="11">
        <v>35</v>
      </c>
      <c r="D32" s="11">
        <v>1</v>
      </c>
      <c r="E32" s="11">
        <v>48</v>
      </c>
      <c r="F32" s="11">
        <v>88</v>
      </c>
      <c r="H32" s="27">
        <f t="shared" si="0"/>
        <v>6.6666666666666652E-2</v>
      </c>
    </row>
    <row r="33" spans="1:8" x14ac:dyDescent="0.25">
      <c r="A33" s="10" t="s">
        <v>2116</v>
      </c>
      <c r="B33" s="11">
        <v>4</v>
      </c>
      <c r="C33" s="11">
        <v>37</v>
      </c>
      <c r="D33" s="11">
        <v>1</v>
      </c>
      <c r="E33" s="11">
        <v>60</v>
      </c>
      <c r="F33" s="11">
        <v>102</v>
      </c>
      <c r="H33" s="27">
        <f t="shared" si="0"/>
        <v>0.25</v>
      </c>
    </row>
    <row r="34" spans="1:8" x14ac:dyDescent="0.25">
      <c r="A34" s="10" t="s">
        <v>2117</v>
      </c>
      <c r="B34" s="11">
        <v>7</v>
      </c>
      <c r="C34" s="11">
        <v>42</v>
      </c>
      <c r="D34" s="11">
        <v>2</v>
      </c>
      <c r="E34" s="11">
        <v>54</v>
      </c>
      <c r="F34" s="11">
        <v>105</v>
      </c>
      <c r="H34" s="27">
        <f t="shared" si="0"/>
        <v>-9.9999999999999978E-2</v>
      </c>
    </row>
    <row r="35" spans="1:8" x14ac:dyDescent="0.25">
      <c r="A35" s="10" t="s">
        <v>2118</v>
      </c>
      <c r="B35" s="11">
        <v>5</v>
      </c>
      <c r="C35" s="11">
        <v>42</v>
      </c>
      <c r="D35" s="11">
        <v>2</v>
      </c>
      <c r="E35" s="11">
        <v>49</v>
      </c>
      <c r="F35" s="11">
        <v>98</v>
      </c>
      <c r="H35" s="27">
        <f t="shared" si="0"/>
        <v>-9.259259259259256E-2</v>
      </c>
    </row>
    <row r="36" spans="1:8" x14ac:dyDescent="0.25">
      <c r="A36" s="10" t="s">
        <v>2119</v>
      </c>
      <c r="B36" s="11">
        <v>5</v>
      </c>
      <c r="C36" s="11">
        <v>28</v>
      </c>
      <c r="D36" s="11">
        <v>1</v>
      </c>
      <c r="E36" s="11">
        <v>67</v>
      </c>
      <c r="F36" s="11">
        <v>101</v>
      </c>
      <c r="H36" s="27">
        <f t="shared" si="0"/>
        <v>0.36734693877551017</v>
      </c>
    </row>
    <row r="37" spans="1:8" x14ac:dyDescent="0.25">
      <c r="A37" s="10" t="s">
        <v>2120</v>
      </c>
      <c r="B37" s="11">
        <v>4</v>
      </c>
      <c r="C37" s="11">
        <v>35</v>
      </c>
      <c r="D37" s="11">
        <v>2</v>
      </c>
      <c r="E37" s="11">
        <v>61</v>
      </c>
      <c r="F37" s="11">
        <v>102</v>
      </c>
      <c r="H37" s="27">
        <f t="shared" si="0"/>
        <v>-8.9552238805970186E-2</v>
      </c>
    </row>
    <row r="38" spans="1:8" x14ac:dyDescent="0.25">
      <c r="A38" s="10" t="s">
        <v>2121</v>
      </c>
      <c r="B38" s="11">
        <v>4</v>
      </c>
      <c r="C38" s="11">
        <v>36</v>
      </c>
      <c r="D38" s="11"/>
      <c r="E38" s="11">
        <v>67</v>
      </c>
      <c r="F38" s="11">
        <v>107</v>
      </c>
      <c r="H38" s="27">
        <f t="shared" si="0"/>
        <v>9.8360655737705027E-2</v>
      </c>
    </row>
    <row r="39" spans="1:8" x14ac:dyDescent="0.25">
      <c r="A39" s="10" t="s">
        <v>2122</v>
      </c>
      <c r="B39" s="11"/>
      <c r="C39" s="11">
        <v>2</v>
      </c>
      <c r="D39" s="11"/>
      <c r="E39" s="11"/>
      <c r="F39" s="11">
        <v>2</v>
      </c>
      <c r="H39" s="5"/>
    </row>
    <row r="40" spans="1:8" x14ac:dyDescent="0.25">
      <c r="A40" s="10" t="s">
        <v>2043</v>
      </c>
      <c r="B40" s="11">
        <v>57</v>
      </c>
      <c r="C40" s="11">
        <v>364</v>
      </c>
      <c r="D40" s="11">
        <v>14</v>
      </c>
      <c r="E40" s="11">
        <v>565</v>
      </c>
      <c r="F40" s="11">
        <v>1000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D8407-8140-41BD-B2BA-154A8EBFA809}">
  <sheetPr codeName="Sheet5"/>
  <dimension ref="A1:K15"/>
  <sheetViews>
    <sheetView workbookViewId="0">
      <pane ySplit="2" topLeftCell="A3" activePane="bottomLeft" state="frozen"/>
      <selection pane="bottomLeft" activeCell="L8" sqref="L8"/>
    </sheetView>
  </sheetViews>
  <sheetFormatPr defaultRowHeight="15.75" outlineLevelRow="1" outlineLevelCol="1" x14ac:dyDescent="0.25"/>
  <cols>
    <col min="1" max="2" width="5.875" style="17" customWidth="1" outlineLevel="1"/>
    <col min="3" max="3" width="27.375" style="17" bestFit="1" customWidth="1"/>
    <col min="4" max="4" width="17.375" style="17" bestFit="1" customWidth="1"/>
    <col min="5" max="5" width="13.875" style="17" bestFit="1" customWidth="1"/>
    <col min="6" max="6" width="16.375" style="17" bestFit="1" customWidth="1"/>
    <col min="7" max="7" width="12.875" style="17" bestFit="1" customWidth="1"/>
    <col min="8" max="8" width="19.75" style="17" bestFit="1" customWidth="1"/>
    <col min="9" max="9" width="16.25" style="17" bestFit="1" customWidth="1"/>
    <col min="10" max="10" width="18.875" style="17" bestFit="1" customWidth="1"/>
    <col min="11" max="16384" width="9" style="17"/>
  </cols>
  <sheetData>
    <row r="1" spans="1:11" outlineLevel="1" x14ac:dyDescent="0.25">
      <c r="D1" s="17" t="s">
        <v>2097</v>
      </c>
      <c r="E1" s="17" t="s">
        <v>2098</v>
      </c>
      <c r="F1" s="17" t="s">
        <v>2099</v>
      </c>
    </row>
    <row r="2" spans="1:11" s="16" customFormat="1" x14ac:dyDescent="0.25">
      <c r="C2" s="16" t="s">
        <v>2087</v>
      </c>
      <c r="D2" s="16" t="s">
        <v>2088</v>
      </c>
      <c r="E2" s="16" t="s">
        <v>2089</v>
      </c>
      <c r="F2" s="16" t="s">
        <v>2090</v>
      </c>
      <c r="G2" s="16" t="s">
        <v>2091</v>
      </c>
      <c r="H2" s="16" t="s">
        <v>2092</v>
      </c>
      <c r="I2" s="16" t="s">
        <v>2093</v>
      </c>
      <c r="J2" s="16" t="s">
        <v>2094</v>
      </c>
    </row>
    <row r="3" spans="1:11" x14ac:dyDescent="0.25">
      <c r="B3" s="17">
        <v>999</v>
      </c>
      <c r="C3" s="17" t="s">
        <v>2095</v>
      </c>
      <c r="D3" s="17">
        <f>COUNTIFS('Crowdfunding Data'!$G:$G,'Outcomes Based on Goal'!D$1,'Crowdfunding Data'!$D:$D,"&lt;="&amp;'Outcomes Based on Goal'!$B3)</f>
        <v>30</v>
      </c>
      <c r="E3" s="17">
        <f>COUNTIFS('Crowdfunding Data'!$G:$G,'Outcomes Based on Goal'!E$1,'Crowdfunding Data'!$D:$D,"&lt;="&amp;'Outcomes Based on Goal'!$B3)</f>
        <v>20</v>
      </c>
      <c r="F3" s="17">
        <f>COUNTIFS('Crowdfunding Data'!$G:$G,'Outcomes Based on Goal'!F$1,'Crowdfunding Data'!$D:$D,"&lt;="&amp;'Outcomes Based on Goal'!$B3)</f>
        <v>1</v>
      </c>
      <c r="G3" s="17">
        <f>SUM(D3:F3)</f>
        <v>51</v>
      </c>
      <c r="H3" s="18">
        <f>D3/$G3</f>
        <v>0.58823529411764708</v>
      </c>
      <c r="I3" s="18">
        <f>E3/$G3</f>
        <v>0.39215686274509803</v>
      </c>
      <c r="J3" s="18">
        <f>F3/$G3</f>
        <v>1.9607843137254902E-2</v>
      </c>
    </row>
    <row r="4" spans="1:11" x14ac:dyDescent="0.25">
      <c r="A4" s="17">
        <v>1000</v>
      </c>
      <c r="B4" s="17">
        <v>4999</v>
      </c>
      <c r="C4" s="17" t="str">
        <f>A4&amp;" to "&amp;B4</f>
        <v>1000 to 4999</v>
      </c>
      <c r="D4" s="17">
        <f>COUNTIFS('Crowdfunding Data'!$G:$G,'Outcomes Based on Goal'!D$1,'Crowdfunding Data'!$D:$D,"&gt;="&amp;'Outcomes Based on Goal'!$A4,'Crowdfunding Data'!$D:$D,"&lt;="&amp;'Outcomes Based on Goal'!$B4)</f>
        <v>191</v>
      </c>
      <c r="E4" s="17">
        <f>COUNTIFS('Crowdfunding Data'!$G:$G,'Outcomes Based on Goal'!E$1,'Crowdfunding Data'!$D:$D,"&gt;="&amp;'Outcomes Based on Goal'!$A4,'Crowdfunding Data'!$D:$D,"&lt;="&amp;'Outcomes Based on Goal'!$B4)</f>
        <v>38</v>
      </c>
      <c r="F4" s="17">
        <f>COUNTIFS('Crowdfunding Data'!$G:$G,'Outcomes Based on Goal'!F$1,'Crowdfunding Data'!$D:$D,"&gt;="&amp;'Outcomes Based on Goal'!$A4,'Crowdfunding Data'!$D:$D,"&lt;="&amp;'Outcomes Based on Goal'!$B4)</f>
        <v>2</v>
      </c>
      <c r="G4" s="17">
        <f t="shared" ref="G4:G15" si="0">SUM(D4:F4)</f>
        <v>231</v>
      </c>
      <c r="H4" s="18">
        <f t="shared" ref="H4:H15" si="1">D4/$G4</f>
        <v>0.82683982683982682</v>
      </c>
      <c r="I4" s="18">
        <f t="shared" ref="I4:I15" si="2">E4/$G4</f>
        <v>0.16450216450216451</v>
      </c>
      <c r="J4" s="18">
        <f t="shared" ref="J4:J15" si="3">F4/$G4</f>
        <v>8.658008658008658E-3</v>
      </c>
    </row>
    <row r="5" spans="1:11" x14ac:dyDescent="0.25">
      <c r="A5" s="17">
        <v>5000</v>
      </c>
      <c r="B5" s="17">
        <v>9999</v>
      </c>
      <c r="C5" s="17" t="str">
        <f t="shared" ref="C5:C13" si="4">A5&amp;" to "&amp;B5</f>
        <v>5000 to 9999</v>
      </c>
      <c r="D5" s="17">
        <f>COUNTIFS('Crowdfunding Data'!$G:$G,'Outcomes Based on Goal'!D$1,'Crowdfunding Data'!$D:$D,"&gt;="&amp;'Outcomes Based on Goal'!$A5,'Crowdfunding Data'!$D:$D,"&lt;="&amp;'Outcomes Based on Goal'!$B5)</f>
        <v>164</v>
      </c>
      <c r="E5" s="17">
        <f>COUNTIFS('Crowdfunding Data'!$G:$G,'Outcomes Based on Goal'!E$1,'Crowdfunding Data'!$D:$D,"&gt;="&amp;'Outcomes Based on Goal'!$A5,'Crowdfunding Data'!$D:$D,"&lt;="&amp;'Outcomes Based on Goal'!$B5)</f>
        <v>126</v>
      </c>
      <c r="F5" s="17">
        <f>COUNTIFS('Crowdfunding Data'!$G:$G,'Outcomes Based on Goal'!F$1,'Crowdfunding Data'!$D:$D,"&gt;="&amp;'Outcomes Based on Goal'!$A5,'Crowdfunding Data'!$D:$D,"&lt;="&amp;'Outcomes Based on Goal'!$B5)</f>
        <v>25</v>
      </c>
      <c r="G5" s="17">
        <f t="shared" si="0"/>
        <v>315</v>
      </c>
      <c r="H5" s="18">
        <f t="shared" si="1"/>
        <v>0.52063492063492067</v>
      </c>
      <c r="I5" s="18">
        <f t="shared" si="2"/>
        <v>0.4</v>
      </c>
      <c r="J5" s="18">
        <f t="shared" si="3"/>
        <v>7.9365079365079361E-2</v>
      </c>
    </row>
    <row r="6" spans="1:11" x14ac:dyDescent="0.25">
      <c r="A6" s="17">
        <f>A5+5000</f>
        <v>10000</v>
      </c>
      <c r="B6" s="17">
        <f>B5+5000</f>
        <v>14999</v>
      </c>
      <c r="C6" s="17" t="str">
        <f t="shared" si="4"/>
        <v>10000 to 14999</v>
      </c>
      <c r="D6" s="17">
        <f>COUNTIFS('Crowdfunding Data'!$G:$G,'Outcomes Based on Goal'!D$1,'Crowdfunding Data'!$D:$D,"&gt;="&amp;'Outcomes Based on Goal'!$A6,'Crowdfunding Data'!$D:$D,"&lt;="&amp;'Outcomes Based on Goal'!$B6)</f>
        <v>4</v>
      </c>
      <c r="E6" s="17">
        <f>COUNTIFS('Crowdfunding Data'!$G:$G,'Outcomes Based on Goal'!E$1,'Crowdfunding Data'!$D:$D,"&gt;="&amp;'Outcomes Based on Goal'!$A6,'Crowdfunding Data'!$D:$D,"&lt;="&amp;'Outcomes Based on Goal'!$B6)</f>
        <v>5</v>
      </c>
      <c r="F6" s="17">
        <f>COUNTIFS('Crowdfunding Data'!$G:$G,'Outcomes Based on Goal'!F$1,'Crowdfunding Data'!$D:$D,"&gt;="&amp;'Outcomes Based on Goal'!$A6,'Crowdfunding Data'!$D:$D,"&lt;="&amp;'Outcomes Based on Goal'!$B6)</f>
        <v>0</v>
      </c>
      <c r="G6" s="17">
        <f t="shared" si="0"/>
        <v>9</v>
      </c>
      <c r="H6" s="18">
        <f t="shared" si="1"/>
        <v>0.44444444444444442</v>
      </c>
      <c r="I6" s="18">
        <f t="shared" si="2"/>
        <v>0.55555555555555558</v>
      </c>
      <c r="J6" s="18">
        <f t="shared" si="3"/>
        <v>0</v>
      </c>
    </row>
    <row r="7" spans="1:11" x14ac:dyDescent="0.25">
      <c r="A7" s="17">
        <f t="shared" ref="A7:A14" si="5">A6+5000</f>
        <v>15000</v>
      </c>
      <c r="B7" s="17">
        <f t="shared" ref="B7:B13" si="6">B6+5000</f>
        <v>19999</v>
      </c>
      <c r="C7" s="17" t="str">
        <f t="shared" si="4"/>
        <v>15000 to 19999</v>
      </c>
      <c r="D7" s="17">
        <f>COUNTIFS('Crowdfunding Data'!$G:$G,'Outcomes Based on Goal'!D$1,'Crowdfunding Data'!$D:$D,"&gt;="&amp;'Outcomes Based on Goal'!$A7,'Crowdfunding Data'!$D:$D,"&lt;="&amp;'Outcomes Based on Goal'!$B7)</f>
        <v>10</v>
      </c>
      <c r="E7" s="17">
        <f>COUNTIFS('Crowdfunding Data'!$G:$G,'Outcomes Based on Goal'!E$1,'Crowdfunding Data'!$D:$D,"&gt;="&amp;'Outcomes Based on Goal'!$A7,'Crowdfunding Data'!$D:$D,"&lt;="&amp;'Outcomes Based on Goal'!$B7)</f>
        <v>0</v>
      </c>
      <c r="F7" s="17">
        <f>COUNTIFS('Crowdfunding Data'!$G:$G,'Outcomes Based on Goal'!F$1,'Crowdfunding Data'!$D:$D,"&gt;="&amp;'Outcomes Based on Goal'!$A7,'Crowdfunding Data'!$D:$D,"&lt;="&amp;'Outcomes Based on Goal'!$B7)</f>
        <v>0</v>
      </c>
      <c r="G7" s="17">
        <f t="shared" si="0"/>
        <v>10</v>
      </c>
      <c r="H7" s="18">
        <f t="shared" si="1"/>
        <v>1</v>
      </c>
      <c r="I7" s="18">
        <f t="shared" si="2"/>
        <v>0</v>
      </c>
      <c r="J7" s="18">
        <f t="shared" si="3"/>
        <v>0</v>
      </c>
    </row>
    <row r="8" spans="1:11" x14ac:dyDescent="0.25">
      <c r="A8" s="17">
        <f t="shared" si="5"/>
        <v>20000</v>
      </c>
      <c r="B8" s="17">
        <f t="shared" si="6"/>
        <v>24999</v>
      </c>
      <c r="C8" s="17" t="str">
        <f t="shared" si="4"/>
        <v>20000 to 24999</v>
      </c>
      <c r="D8" s="17">
        <f>COUNTIFS('Crowdfunding Data'!$G:$G,'Outcomes Based on Goal'!D$1,'Crowdfunding Data'!$D:$D,"&gt;="&amp;'Outcomes Based on Goal'!$A8,'Crowdfunding Data'!$D:$D,"&lt;="&amp;'Outcomes Based on Goal'!$B8)</f>
        <v>7</v>
      </c>
      <c r="E8" s="17">
        <f>COUNTIFS('Crowdfunding Data'!$G:$G,'Outcomes Based on Goal'!E$1,'Crowdfunding Data'!$D:$D,"&gt;="&amp;'Outcomes Based on Goal'!$A8,'Crowdfunding Data'!$D:$D,"&lt;="&amp;'Outcomes Based on Goal'!$B8)</f>
        <v>0</v>
      </c>
      <c r="F8" s="17">
        <f>COUNTIFS('Crowdfunding Data'!$G:$G,'Outcomes Based on Goal'!F$1,'Crowdfunding Data'!$D:$D,"&gt;="&amp;'Outcomes Based on Goal'!$A8,'Crowdfunding Data'!$D:$D,"&lt;="&amp;'Outcomes Based on Goal'!$B8)</f>
        <v>0</v>
      </c>
      <c r="G8" s="17">
        <f t="shared" si="0"/>
        <v>7</v>
      </c>
      <c r="H8" s="18">
        <f t="shared" si="1"/>
        <v>1</v>
      </c>
      <c r="I8" s="18">
        <f t="shared" si="2"/>
        <v>0</v>
      </c>
      <c r="J8" s="18">
        <f t="shared" si="3"/>
        <v>0</v>
      </c>
    </row>
    <row r="9" spans="1:11" x14ac:dyDescent="0.25">
      <c r="A9" s="17">
        <f t="shared" si="5"/>
        <v>25000</v>
      </c>
      <c r="B9" s="17">
        <f t="shared" si="6"/>
        <v>29999</v>
      </c>
      <c r="C9" s="17" t="str">
        <f t="shared" si="4"/>
        <v>25000 to 29999</v>
      </c>
      <c r="D9" s="17">
        <f>COUNTIFS('Crowdfunding Data'!$G:$G,'Outcomes Based on Goal'!D$1,'Crowdfunding Data'!$D:$D,"&gt;="&amp;'Outcomes Based on Goal'!$A9,'Crowdfunding Data'!$D:$D,"&lt;="&amp;'Outcomes Based on Goal'!$B9)</f>
        <v>11</v>
      </c>
      <c r="E9" s="17">
        <f>COUNTIFS('Crowdfunding Data'!$G:$G,'Outcomes Based on Goal'!E$1,'Crowdfunding Data'!$D:$D,"&gt;="&amp;'Outcomes Based on Goal'!$A9,'Crowdfunding Data'!$D:$D,"&lt;="&amp;'Outcomes Based on Goal'!$B9)</f>
        <v>3</v>
      </c>
      <c r="F9" s="17">
        <f>COUNTIFS('Crowdfunding Data'!$G:$G,'Outcomes Based on Goal'!F$1,'Crowdfunding Data'!$D:$D,"&gt;="&amp;'Outcomes Based on Goal'!$A9,'Crowdfunding Data'!$D:$D,"&lt;="&amp;'Outcomes Based on Goal'!$B9)</f>
        <v>0</v>
      </c>
      <c r="G9" s="17">
        <f t="shared" si="0"/>
        <v>14</v>
      </c>
      <c r="H9" s="18">
        <f t="shared" si="1"/>
        <v>0.7857142857142857</v>
      </c>
      <c r="I9" s="18">
        <f>E9/$G9</f>
        <v>0.21428571428571427</v>
      </c>
      <c r="J9" s="18">
        <f t="shared" si="3"/>
        <v>0</v>
      </c>
    </row>
    <row r="10" spans="1:11" x14ac:dyDescent="0.25">
      <c r="A10" s="17">
        <f t="shared" si="5"/>
        <v>30000</v>
      </c>
      <c r="B10" s="17">
        <f t="shared" si="6"/>
        <v>34999</v>
      </c>
      <c r="C10" s="17" t="str">
        <f t="shared" si="4"/>
        <v>30000 to 34999</v>
      </c>
      <c r="D10" s="17">
        <f>COUNTIFS('Crowdfunding Data'!$G:$G,'Outcomes Based on Goal'!D$1,'Crowdfunding Data'!$D:$D,"&gt;="&amp;'Outcomes Based on Goal'!$A10,'Crowdfunding Data'!$D:$D,"&lt;="&amp;'Outcomes Based on Goal'!$B10)</f>
        <v>7</v>
      </c>
      <c r="E10" s="17">
        <f>COUNTIFS('Crowdfunding Data'!$G:$G,'Outcomes Based on Goal'!E$1,'Crowdfunding Data'!$D:$D,"&gt;="&amp;'Outcomes Based on Goal'!$A10,'Crowdfunding Data'!$D:$D,"&lt;="&amp;'Outcomes Based on Goal'!$B10)</f>
        <v>0</v>
      </c>
      <c r="F10" s="17">
        <f>COUNTIFS('Crowdfunding Data'!$G:$G,'Outcomes Based on Goal'!F$1,'Crowdfunding Data'!$D:$D,"&gt;="&amp;'Outcomes Based on Goal'!$A10,'Crowdfunding Data'!$D:$D,"&lt;="&amp;'Outcomes Based on Goal'!$B10)</f>
        <v>0</v>
      </c>
      <c r="G10" s="17">
        <f t="shared" si="0"/>
        <v>7</v>
      </c>
      <c r="H10" s="18">
        <f t="shared" si="1"/>
        <v>1</v>
      </c>
      <c r="I10" s="18">
        <f>E10/$G10</f>
        <v>0</v>
      </c>
      <c r="J10" s="18">
        <f t="shared" si="3"/>
        <v>0</v>
      </c>
    </row>
    <row r="11" spans="1:11" x14ac:dyDescent="0.25">
      <c r="A11" s="17">
        <f t="shared" si="5"/>
        <v>35000</v>
      </c>
      <c r="B11" s="17">
        <f t="shared" si="6"/>
        <v>39999</v>
      </c>
      <c r="C11" s="17" t="str">
        <f t="shared" si="4"/>
        <v>35000 to 39999</v>
      </c>
      <c r="D11" s="17">
        <f>COUNTIFS('Crowdfunding Data'!$G:$G,'Outcomes Based on Goal'!D$1,'Crowdfunding Data'!$D:$D,"&gt;="&amp;'Outcomes Based on Goal'!$A11,'Crowdfunding Data'!$D:$D,"&lt;="&amp;'Outcomes Based on Goal'!$B11)</f>
        <v>8</v>
      </c>
      <c r="E11" s="17">
        <f>COUNTIFS('Crowdfunding Data'!$G:$G,'Outcomes Based on Goal'!E$1,'Crowdfunding Data'!$D:$D,"&gt;="&amp;'Outcomes Based on Goal'!$A11,'Crowdfunding Data'!$D:$D,"&lt;="&amp;'Outcomes Based on Goal'!$B11)</f>
        <v>3</v>
      </c>
      <c r="F11" s="17">
        <f>COUNTIFS('Crowdfunding Data'!$G:$G,'Outcomes Based on Goal'!F$1,'Crowdfunding Data'!$D:$D,"&gt;="&amp;'Outcomes Based on Goal'!$A11,'Crowdfunding Data'!$D:$D,"&lt;="&amp;'Outcomes Based on Goal'!$B11)</f>
        <v>1</v>
      </c>
      <c r="G11" s="17">
        <f t="shared" si="0"/>
        <v>12</v>
      </c>
      <c r="H11" s="18">
        <f t="shared" si="1"/>
        <v>0.66666666666666663</v>
      </c>
      <c r="I11" s="18">
        <f>E11/$G11</f>
        <v>0.25</v>
      </c>
      <c r="J11" s="18">
        <f t="shared" si="3"/>
        <v>8.3333333333333329E-2</v>
      </c>
    </row>
    <row r="12" spans="1:11" x14ac:dyDescent="0.25">
      <c r="A12" s="17">
        <f t="shared" si="5"/>
        <v>40000</v>
      </c>
      <c r="B12" s="17">
        <f t="shared" si="6"/>
        <v>44999</v>
      </c>
      <c r="C12" s="17" t="str">
        <f t="shared" si="4"/>
        <v>40000 to 44999</v>
      </c>
      <c r="D12" s="17">
        <f>COUNTIFS('Crowdfunding Data'!$G:$G,'Outcomes Based on Goal'!D$1,'Crowdfunding Data'!$D:$D,"&gt;="&amp;'Outcomes Based on Goal'!$A12,'Crowdfunding Data'!$D:$D,"&lt;="&amp;'Outcomes Based on Goal'!$B12)</f>
        <v>11</v>
      </c>
      <c r="E12" s="17">
        <f>COUNTIFS('Crowdfunding Data'!$G:$G,'Outcomes Based on Goal'!E$1,'Crowdfunding Data'!$D:$D,"&gt;="&amp;'Outcomes Based on Goal'!$A12,'Crowdfunding Data'!$D:$D,"&lt;="&amp;'Outcomes Based on Goal'!$B12)</f>
        <v>3</v>
      </c>
      <c r="F12" s="17">
        <f>COUNTIFS('Crowdfunding Data'!$G:$G,'Outcomes Based on Goal'!F$1,'Crowdfunding Data'!$D:$D,"&gt;="&amp;'Outcomes Based on Goal'!$A12,'Crowdfunding Data'!$D:$D,"&lt;="&amp;'Outcomes Based on Goal'!$B12)</f>
        <v>0</v>
      </c>
      <c r="G12" s="17">
        <f t="shared" si="0"/>
        <v>14</v>
      </c>
      <c r="H12" s="18">
        <f t="shared" si="1"/>
        <v>0.7857142857142857</v>
      </c>
      <c r="I12" s="18">
        <f t="shared" si="2"/>
        <v>0.21428571428571427</v>
      </c>
      <c r="J12" s="18">
        <f t="shared" si="3"/>
        <v>0</v>
      </c>
    </row>
    <row r="13" spans="1:11" x14ac:dyDescent="0.25">
      <c r="A13" s="17">
        <f t="shared" si="5"/>
        <v>45000</v>
      </c>
      <c r="B13" s="17">
        <f t="shared" si="6"/>
        <v>49999</v>
      </c>
      <c r="C13" s="17" t="str">
        <f t="shared" si="4"/>
        <v>45000 to 49999</v>
      </c>
      <c r="D13" s="17">
        <f>COUNTIFS('Crowdfunding Data'!$G:$G,'Outcomes Based on Goal'!D$1,'Crowdfunding Data'!$D:$D,"&gt;="&amp;'Outcomes Based on Goal'!$A13,'Crowdfunding Data'!$D:$D,"&lt;="&amp;'Outcomes Based on Goal'!$B13)</f>
        <v>8</v>
      </c>
      <c r="E13" s="17">
        <f>COUNTIFS('Crowdfunding Data'!$G:$G,'Outcomes Based on Goal'!E$1,'Crowdfunding Data'!$D:$D,"&gt;="&amp;'Outcomes Based on Goal'!$A13,'Crowdfunding Data'!$D:$D,"&lt;="&amp;'Outcomes Based on Goal'!$B13)</f>
        <v>3</v>
      </c>
      <c r="F13" s="17">
        <f>COUNTIFS('Crowdfunding Data'!$G:$G,'Outcomes Based on Goal'!F$1,'Crowdfunding Data'!$D:$D,"&gt;="&amp;'Outcomes Based on Goal'!$A13,'Crowdfunding Data'!$D:$D,"&lt;="&amp;'Outcomes Based on Goal'!$B13)</f>
        <v>0</v>
      </c>
      <c r="G13" s="17">
        <f t="shared" si="0"/>
        <v>11</v>
      </c>
      <c r="H13" s="18">
        <f t="shared" si="1"/>
        <v>0.72727272727272729</v>
      </c>
      <c r="I13" s="18">
        <f t="shared" si="2"/>
        <v>0.27272727272727271</v>
      </c>
      <c r="J13" s="18">
        <f t="shared" si="3"/>
        <v>0</v>
      </c>
    </row>
    <row r="14" spans="1:11" x14ac:dyDescent="0.25">
      <c r="A14" s="17">
        <f t="shared" si="5"/>
        <v>50000</v>
      </c>
      <c r="C14" s="17" t="s">
        <v>2096</v>
      </c>
      <c r="D14" s="17">
        <f>COUNTIFS('Crowdfunding Data'!$G:$G,'Outcomes Based on Goal'!D$1,'Crowdfunding Data'!$D:$D,"&gt;="&amp;'Outcomes Based on Goal'!$A14)</f>
        <v>114</v>
      </c>
      <c r="E14" s="17">
        <f>COUNTIFS('Crowdfunding Data'!$G:$G,'Outcomes Based on Goal'!E$1,'Crowdfunding Data'!$D:$D,"&gt;="&amp;'Outcomes Based on Goal'!$A14)</f>
        <v>163</v>
      </c>
      <c r="F14" s="17">
        <f>COUNTIFS('Crowdfunding Data'!$G:$G,'Outcomes Based on Goal'!F$1,'Crowdfunding Data'!$D:$D,"&gt;="&amp;'Outcomes Based on Goal'!$A14)</f>
        <v>28</v>
      </c>
      <c r="G14" s="17">
        <f t="shared" si="0"/>
        <v>305</v>
      </c>
      <c r="H14" s="18">
        <f t="shared" si="1"/>
        <v>0.3737704918032787</v>
      </c>
      <c r="I14" s="18">
        <f t="shared" si="2"/>
        <v>0.53442622950819674</v>
      </c>
      <c r="J14" s="18">
        <f t="shared" si="3"/>
        <v>9.1803278688524587E-2</v>
      </c>
    </row>
    <row r="15" spans="1:11" x14ac:dyDescent="0.25">
      <c r="C15" s="20" t="s">
        <v>2106</v>
      </c>
      <c r="D15" s="20">
        <f>COUNTIF('Crowdfunding Data'!$G:$G,'Outcomes Based on Goal'!D1)</f>
        <v>565</v>
      </c>
      <c r="E15" s="20">
        <f>COUNTIF('Crowdfunding Data'!$G:$G,'Outcomes Based on Goal'!E1)</f>
        <v>364</v>
      </c>
      <c r="F15" s="20">
        <f>COUNTIF('Crowdfunding Data'!$G:$G,'Outcomes Based on Goal'!F1)</f>
        <v>57</v>
      </c>
      <c r="G15" s="20">
        <f t="shared" si="0"/>
        <v>986</v>
      </c>
      <c r="H15" s="21">
        <f t="shared" si="1"/>
        <v>0.57302231237322521</v>
      </c>
      <c r="I15" s="21">
        <f t="shared" si="2"/>
        <v>0.36916835699797163</v>
      </c>
      <c r="J15" s="21">
        <f t="shared" si="3"/>
        <v>5.7809330628803245E-2</v>
      </c>
      <c r="K15" s="16"/>
    </row>
  </sheetData>
  <conditionalFormatting sqref="H3:H14">
    <cfRule type="cellIs" dxfId="11" priority="5" operator="greaterThan">
      <formula>I3</formula>
    </cfRule>
  </conditionalFormatting>
  <conditionalFormatting sqref="H3:H14">
    <cfRule type="cellIs" dxfId="10" priority="4" operator="lessThan">
      <formula>I3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DBA5-15C1-4BB4-AE9E-41A2FE9A14B9}">
  <sheetPr codeName="Sheet6"/>
  <dimension ref="A1:L566"/>
  <sheetViews>
    <sheetView workbookViewId="0">
      <pane ySplit="1" topLeftCell="A2" activePane="bottomLeft" state="frozen"/>
      <selection pane="bottomLeft" activeCell="L30" sqref="L30"/>
    </sheetView>
  </sheetViews>
  <sheetFormatPr defaultRowHeight="15.75" x14ac:dyDescent="0.25"/>
  <cols>
    <col min="1" max="1" width="9.375" bestFit="1" customWidth="1"/>
    <col min="2" max="2" width="13.5" bestFit="1" customWidth="1"/>
    <col min="3" max="3" width="3.125" customWidth="1"/>
    <col min="4" max="4" width="9" style="14"/>
    <col min="5" max="5" width="11.875" style="6" bestFit="1" customWidth="1"/>
    <col min="8" max="8" width="8.5" bestFit="1" customWidth="1"/>
    <col min="9" max="9" width="13.5" bestFit="1" customWidth="1"/>
    <col min="10" max="10" width="3.125" customWidth="1"/>
    <col min="11" max="11" width="9" style="14"/>
    <col min="12" max="12" width="11.875" style="6" bestFit="1" customWidth="1"/>
  </cols>
  <sheetData>
    <row r="1" spans="1:12" x14ac:dyDescent="0.25">
      <c r="A1" s="1" t="s">
        <v>4</v>
      </c>
      <c r="B1" s="1" t="s">
        <v>5</v>
      </c>
      <c r="H1" s="1" t="s">
        <v>4</v>
      </c>
      <c r="I1" s="1" t="s">
        <v>5</v>
      </c>
    </row>
    <row r="2" spans="1:12" x14ac:dyDescent="0.25">
      <c r="A2" t="s">
        <v>20</v>
      </c>
      <c r="B2">
        <v>16</v>
      </c>
      <c r="D2" s="14" t="s">
        <v>2100</v>
      </c>
      <c r="E2" s="6">
        <f>AVERAGE(B2:B566)</f>
        <v>851.14690265486729</v>
      </c>
      <c r="H2" t="s">
        <v>14</v>
      </c>
      <c r="I2">
        <v>0</v>
      </c>
      <c r="K2" s="14" t="s">
        <v>2100</v>
      </c>
      <c r="L2" s="6">
        <f>AVERAGE(I2:I365)</f>
        <v>585.61538461538464</v>
      </c>
    </row>
    <row r="3" spans="1:12" x14ac:dyDescent="0.25">
      <c r="A3" t="s">
        <v>20</v>
      </c>
      <c r="B3">
        <v>26</v>
      </c>
      <c r="D3" s="14" t="s">
        <v>2101</v>
      </c>
      <c r="E3" s="6">
        <f>MEDIAN(B2:B566)</f>
        <v>201</v>
      </c>
      <c r="H3" t="s">
        <v>14</v>
      </c>
      <c r="I3">
        <v>0</v>
      </c>
      <c r="K3" s="14" t="s">
        <v>2101</v>
      </c>
      <c r="L3" s="6">
        <f>MEDIAN(I2:I365)</f>
        <v>114.5</v>
      </c>
    </row>
    <row r="4" spans="1:12" x14ac:dyDescent="0.25">
      <c r="A4" t="s">
        <v>20</v>
      </c>
      <c r="B4">
        <v>27</v>
      </c>
      <c r="D4" s="14" t="s">
        <v>2102</v>
      </c>
      <c r="E4" s="6">
        <f>MIN(B2:B566)</f>
        <v>16</v>
      </c>
      <c r="H4" t="s">
        <v>14</v>
      </c>
      <c r="I4">
        <v>1</v>
      </c>
      <c r="K4" s="14" t="s">
        <v>2102</v>
      </c>
      <c r="L4" s="6">
        <f>MIN(I2:I365)</f>
        <v>0</v>
      </c>
    </row>
    <row r="5" spans="1:12" x14ac:dyDescent="0.25">
      <c r="A5" t="s">
        <v>20</v>
      </c>
      <c r="B5">
        <v>32</v>
      </c>
      <c r="D5" s="14" t="s">
        <v>2103</v>
      </c>
      <c r="E5" s="6">
        <f>MAX(B2:B566)</f>
        <v>7295</v>
      </c>
      <c r="H5" t="s">
        <v>14</v>
      </c>
      <c r="I5">
        <v>1</v>
      </c>
      <c r="K5" s="14" t="s">
        <v>2103</v>
      </c>
      <c r="L5" s="6">
        <f>MAX(I2:I365)</f>
        <v>6080</v>
      </c>
    </row>
    <row r="6" spans="1:12" x14ac:dyDescent="0.25">
      <c r="A6" t="s">
        <v>20</v>
      </c>
      <c r="B6">
        <v>32</v>
      </c>
      <c r="D6" s="14" t="s">
        <v>2104</v>
      </c>
      <c r="E6" s="6">
        <f>_xlfn.VAR.P(B2:B566)</f>
        <v>1603373.7324019109</v>
      </c>
      <c r="H6" t="s">
        <v>14</v>
      </c>
      <c r="I6">
        <v>1</v>
      </c>
      <c r="K6" s="14" t="s">
        <v>2104</v>
      </c>
      <c r="L6" s="6">
        <f>_xlfn.VAR.P(I2:I365)</f>
        <v>921574.68174133555</v>
      </c>
    </row>
    <row r="7" spans="1:12" x14ac:dyDescent="0.25">
      <c r="A7" t="s">
        <v>20</v>
      </c>
      <c r="B7">
        <v>34</v>
      </c>
      <c r="D7" s="14" t="s">
        <v>2105</v>
      </c>
      <c r="E7" s="6">
        <f>_xlfn.STDEV.P(B2:B566)</f>
        <v>1266.2439466397898</v>
      </c>
      <c r="H7" t="s">
        <v>14</v>
      </c>
      <c r="I7">
        <v>1</v>
      </c>
      <c r="K7" s="14" t="s">
        <v>2105</v>
      </c>
      <c r="L7" s="6">
        <f>_xlfn.STDEV.P(I2:I365)</f>
        <v>959.98681331637863</v>
      </c>
    </row>
    <row r="8" spans="1:12" x14ac:dyDescent="0.25">
      <c r="A8" t="s">
        <v>20</v>
      </c>
      <c r="B8">
        <v>40</v>
      </c>
      <c r="H8" t="s">
        <v>14</v>
      </c>
      <c r="I8">
        <v>1</v>
      </c>
    </row>
    <row r="9" spans="1:12" x14ac:dyDescent="0.25">
      <c r="A9" t="s">
        <v>20</v>
      </c>
      <c r="B9">
        <v>41</v>
      </c>
      <c r="H9" t="s">
        <v>14</v>
      </c>
      <c r="I9">
        <v>1</v>
      </c>
    </row>
    <row r="10" spans="1:12" x14ac:dyDescent="0.25">
      <c r="A10" t="s">
        <v>20</v>
      </c>
      <c r="B10">
        <v>41</v>
      </c>
      <c r="H10" t="s">
        <v>14</v>
      </c>
      <c r="I10">
        <v>1</v>
      </c>
    </row>
    <row r="11" spans="1:12" x14ac:dyDescent="0.25">
      <c r="A11" t="s">
        <v>20</v>
      </c>
      <c r="B11">
        <v>42</v>
      </c>
      <c r="H11" t="s">
        <v>14</v>
      </c>
      <c r="I11">
        <v>1</v>
      </c>
    </row>
    <row r="12" spans="1:12" x14ac:dyDescent="0.25">
      <c r="A12" t="s">
        <v>20</v>
      </c>
      <c r="B12">
        <v>43</v>
      </c>
      <c r="H12" t="s">
        <v>14</v>
      </c>
      <c r="I12">
        <v>1</v>
      </c>
    </row>
    <row r="13" spans="1:12" x14ac:dyDescent="0.25">
      <c r="A13" t="s">
        <v>20</v>
      </c>
      <c r="B13">
        <v>43</v>
      </c>
      <c r="H13" t="s">
        <v>14</v>
      </c>
      <c r="I13">
        <v>1</v>
      </c>
    </row>
    <row r="14" spans="1:12" x14ac:dyDescent="0.25">
      <c r="A14" t="s">
        <v>20</v>
      </c>
      <c r="B14">
        <v>48</v>
      </c>
      <c r="H14" t="s">
        <v>14</v>
      </c>
      <c r="I14">
        <v>1</v>
      </c>
    </row>
    <row r="15" spans="1:12" x14ac:dyDescent="0.25">
      <c r="A15" t="s">
        <v>20</v>
      </c>
      <c r="B15">
        <v>48</v>
      </c>
      <c r="H15" t="s">
        <v>14</v>
      </c>
      <c r="I15">
        <v>1</v>
      </c>
    </row>
    <row r="16" spans="1:12" x14ac:dyDescent="0.25">
      <c r="A16" t="s">
        <v>20</v>
      </c>
      <c r="B16">
        <v>48</v>
      </c>
      <c r="H16" t="s">
        <v>14</v>
      </c>
      <c r="I16">
        <v>1</v>
      </c>
    </row>
    <row r="17" spans="1:9" x14ac:dyDescent="0.25">
      <c r="A17" t="s">
        <v>20</v>
      </c>
      <c r="B17">
        <v>50</v>
      </c>
      <c r="H17" t="s">
        <v>14</v>
      </c>
      <c r="I17">
        <v>1</v>
      </c>
    </row>
    <row r="18" spans="1:9" x14ac:dyDescent="0.25">
      <c r="A18" t="s">
        <v>20</v>
      </c>
      <c r="B18">
        <v>50</v>
      </c>
      <c r="H18" t="s">
        <v>14</v>
      </c>
      <c r="I18">
        <v>1</v>
      </c>
    </row>
    <row r="19" spans="1:9" x14ac:dyDescent="0.25">
      <c r="A19" t="s">
        <v>20</v>
      </c>
      <c r="B19">
        <v>50</v>
      </c>
      <c r="H19" t="s">
        <v>14</v>
      </c>
      <c r="I19">
        <v>1</v>
      </c>
    </row>
    <row r="20" spans="1:9" x14ac:dyDescent="0.25">
      <c r="A20" t="s">
        <v>20</v>
      </c>
      <c r="B20">
        <v>52</v>
      </c>
      <c r="H20" t="s">
        <v>14</v>
      </c>
      <c r="I20">
        <v>1</v>
      </c>
    </row>
    <row r="21" spans="1:9" x14ac:dyDescent="0.25">
      <c r="A21" t="s">
        <v>20</v>
      </c>
      <c r="B21">
        <v>53</v>
      </c>
      <c r="H21" t="s">
        <v>14</v>
      </c>
      <c r="I21">
        <v>5</v>
      </c>
    </row>
    <row r="22" spans="1:9" x14ac:dyDescent="0.25">
      <c r="A22" t="s">
        <v>20</v>
      </c>
      <c r="B22">
        <v>53</v>
      </c>
      <c r="H22" t="s">
        <v>14</v>
      </c>
      <c r="I22">
        <v>5</v>
      </c>
    </row>
    <row r="23" spans="1:9" x14ac:dyDescent="0.25">
      <c r="A23" t="s">
        <v>20</v>
      </c>
      <c r="B23">
        <v>54</v>
      </c>
      <c r="H23" t="s">
        <v>14</v>
      </c>
      <c r="I23">
        <v>6</v>
      </c>
    </row>
    <row r="24" spans="1:9" x14ac:dyDescent="0.25">
      <c r="A24" t="s">
        <v>20</v>
      </c>
      <c r="B24">
        <v>55</v>
      </c>
      <c r="H24" t="s">
        <v>14</v>
      </c>
      <c r="I24">
        <v>7</v>
      </c>
    </row>
    <row r="25" spans="1:9" x14ac:dyDescent="0.25">
      <c r="A25" t="s">
        <v>20</v>
      </c>
      <c r="B25">
        <v>56</v>
      </c>
      <c r="H25" t="s">
        <v>14</v>
      </c>
      <c r="I25">
        <v>7</v>
      </c>
    </row>
    <row r="26" spans="1:9" x14ac:dyDescent="0.25">
      <c r="A26" t="s">
        <v>20</v>
      </c>
      <c r="B26">
        <v>59</v>
      </c>
      <c r="H26" t="s">
        <v>14</v>
      </c>
      <c r="I26">
        <v>9</v>
      </c>
    </row>
    <row r="27" spans="1:9" x14ac:dyDescent="0.25">
      <c r="A27" t="s">
        <v>20</v>
      </c>
      <c r="B27">
        <v>62</v>
      </c>
      <c r="H27" t="s">
        <v>14</v>
      </c>
      <c r="I27">
        <v>9</v>
      </c>
    </row>
    <row r="28" spans="1:9" x14ac:dyDescent="0.25">
      <c r="A28" t="s">
        <v>20</v>
      </c>
      <c r="B28">
        <v>64</v>
      </c>
      <c r="H28" t="s">
        <v>14</v>
      </c>
      <c r="I28">
        <v>10</v>
      </c>
    </row>
    <row r="29" spans="1:9" x14ac:dyDescent="0.25">
      <c r="A29" t="s">
        <v>20</v>
      </c>
      <c r="B29">
        <v>65</v>
      </c>
      <c r="H29" t="s">
        <v>14</v>
      </c>
      <c r="I29">
        <v>10</v>
      </c>
    </row>
    <row r="30" spans="1:9" x14ac:dyDescent="0.25">
      <c r="A30" t="s">
        <v>20</v>
      </c>
      <c r="B30">
        <v>65</v>
      </c>
      <c r="H30" t="s">
        <v>14</v>
      </c>
      <c r="I30">
        <v>10</v>
      </c>
    </row>
    <row r="31" spans="1:9" x14ac:dyDescent="0.25">
      <c r="A31" t="s">
        <v>20</v>
      </c>
      <c r="B31">
        <v>67</v>
      </c>
      <c r="H31" t="s">
        <v>14</v>
      </c>
      <c r="I31">
        <v>10</v>
      </c>
    </row>
    <row r="32" spans="1:9" x14ac:dyDescent="0.25">
      <c r="A32" t="s">
        <v>20</v>
      </c>
      <c r="B32">
        <v>68</v>
      </c>
      <c r="H32" t="s">
        <v>14</v>
      </c>
      <c r="I32">
        <v>12</v>
      </c>
    </row>
    <row r="33" spans="1:9" x14ac:dyDescent="0.25">
      <c r="A33" t="s">
        <v>20</v>
      </c>
      <c r="B33">
        <v>69</v>
      </c>
      <c r="H33" t="s">
        <v>14</v>
      </c>
      <c r="I33">
        <v>12</v>
      </c>
    </row>
    <row r="34" spans="1:9" x14ac:dyDescent="0.25">
      <c r="A34" t="s">
        <v>20</v>
      </c>
      <c r="B34">
        <v>69</v>
      </c>
      <c r="H34" t="s">
        <v>14</v>
      </c>
      <c r="I34">
        <v>13</v>
      </c>
    </row>
    <row r="35" spans="1:9" x14ac:dyDescent="0.25">
      <c r="A35" t="s">
        <v>20</v>
      </c>
      <c r="B35">
        <v>70</v>
      </c>
      <c r="H35" t="s">
        <v>14</v>
      </c>
      <c r="I35">
        <v>13</v>
      </c>
    </row>
    <row r="36" spans="1:9" x14ac:dyDescent="0.25">
      <c r="A36" t="s">
        <v>20</v>
      </c>
      <c r="B36">
        <v>71</v>
      </c>
      <c r="H36" t="s">
        <v>14</v>
      </c>
      <c r="I36">
        <v>14</v>
      </c>
    </row>
    <row r="37" spans="1:9" x14ac:dyDescent="0.25">
      <c r="A37" t="s">
        <v>20</v>
      </c>
      <c r="B37">
        <v>72</v>
      </c>
      <c r="H37" t="s">
        <v>14</v>
      </c>
      <c r="I37">
        <v>14</v>
      </c>
    </row>
    <row r="38" spans="1:9" x14ac:dyDescent="0.25">
      <c r="A38" t="s">
        <v>20</v>
      </c>
      <c r="B38">
        <v>76</v>
      </c>
      <c r="H38" t="s">
        <v>14</v>
      </c>
      <c r="I38">
        <v>15</v>
      </c>
    </row>
    <row r="39" spans="1:9" x14ac:dyDescent="0.25">
      <c r="A39" t="s">
        <v>20</v>
      </c>
      <c r="B39">
        <v>76</v>
      </c>
      <c r="H39" t="s">
        <v>14</v>
      </c>
      <c r="I39">
        <v>15</v>
      </c>
    </row>
    <row r="40" spans="1:9" x14ac:dyDescent="0.25">
      <c r="A40" t="s">
        <v>20</v>
      </c>
      <c r="B40">
        <v>78</v>
      </c>
      <c r="H40" t="s">
        <v>14</v>
      </c>
      <c r="I40">
        <v>15</v>
      </c>
    </row>
    <row r="41" spans="1:9" x14ac:dyDescent="0.25">
      <c r="A41" t="s">
        <v>20</v>
      </c>
      <c r="B41">
        <v>78</v>
      </c>
      <c r="H41" t="s">
        <v>14</v>
      </c>
      <c r="I41">
        <v>15</v>
      </c>
    </row>
    <row r="42" spans="1:9" x14ac:dyDescent="0.25">
      <c r="A42" t="s">
        <v>20</v>
      </c>
      <c r="B42">
        <v>80</v>
      </c>
      <c r="H42" t="s">
        <v>14</v>
      </c>
      <c r="I42">
        <v>15</v>
      </c>
    </row>
    <row r="43" spans="1:9" x14ac:dyDescent="0.25">
      <c r="A43" t="s">
        <v>20</v>
      </c>
      <c r="B43">
        <v>80</v>
      </c>
      <c r="H43" t="s">
        <v>14</v>
      </c>
      <c r="I43">
        <v>15</v>
      </c>
    </row>
    <row r="44" spans="1:9" x14ac:dyDescent="0.25">
      <c r="A44" t="s">
        <v>20</v>
      </c>
      <c r="B44">
        <v>80</v>
      </c>
      <c r="H44" t="s">
        <v>14</v>
      </c>
      <c r="I44">
        <v>16</v>
      </c>
    </row>
    <row r="45" spans="1:9" x14ac:dyDescent="0.25">
      <c r="A45" t="s">
        <v>20</v>
      </c>
      <c r="B45">
        <v>80</v>
      </c>
      <c r="H45" t="s">
        <v>14</v>
      </c>
      <c r="I45">
        <v>16</v>
      </c>
    </row>
    <row r="46" spans="1:9" x14ac:dyDescent="0.25">
      <c r="A46" t="s">
        <v>20</v>
      </c>
      <c r="B46">
        <v>80</v>
      </c>
      <c r="H46" t="s">
        <v>14</v>
      </c>
      <c r="I46">
        <v>16</v>
      </c>
    </row>
    <row r="47" spans="1:9" x14ac:dyDescent="0.25">
      <c r="A47" t="s">
        <v>20</v>
      </c>
      <c r="B47">
        <v>80</v>
      </c>
      <c r="H47" t="s">
        <v>14</v>
      </c>
      <c r="I47">
        <v>16</v>
      </c>
    </row>
    <row r="48" spans="1:9" x14ac:dyDescent="0.25">
      <c r="A48" t="s">
        <v>20</v>
      </c>
      <c r="B48">
        <v>81</v>
      </c>
      <c r="H48" t="s">
        <v>14</v>
      </c>
      <c r="I48">
        <v>17</v>
      </c>
    </row>
    <row r="49" spans="1:9" x14ac:dyDescent="0.25">
      <c r="A49" t="s">
        <v>20</v>
      </c>
      <c r="B49">
        <v>82</v>
      </c>
      <c r="H49" t="s">
        <v>14</v>
      </c>
      <c r="I49">
        <v>17</v>
      </c>
    </row>
    <row r="50" spans="1:9" x14ac:dyDescent="0.25">
      <c r="A50" t="s">
        <v>20</v>
      </c>
      <c r="B50">
        <v>82</v>
      </c>
      <c r="H50" t="s">
        <v>14</v>
      </c>
      <c r="I50">
        <v>17</v>
      </c>
    </row>
    <row r="51" spans="1:9" x14ac:dyDescent="0.25">
      <c r="A51" t="s">
        <v>20</v>
      </c>
      <c r="B51">
        <v>83</v>
      </c>
      <c r="H51" t="s">
        <v>14</v>
      </c>
      <c r="I51">
        <v>18</v>
      </c>
    </row>
    <row r="52" spans="1:9" x14ac:dyDescent="0.25">
      <c r="A52" t="s">
        <v>20</v>
      </c>
      <c r="B52">
        <v>83</v>
      </c>
      <c r="H52" t="s">
        <v>14</v>
      </c>
      <c r="I52">
        <v>18</v>
      </c>
    </row>
    <row r="53" spans="1:9" x14ac:dyDescent="0.25">
      <c r="A53" t="s">
        <v>20</v>
      </c>
      <c r="B53">
        <v>84</v>
      </c>
      <c r="H53" t="s">
        <v>14</v>
      </c>
      <c r="I53">
        <v>19</v>
      </c>
    </row>
    <row r="54" spans="1:9" x14ac:dyDescent="0.25">
      <c r="A54" t="s">
        <v>20</v>
      </c>
      <c r="B54">
        <v>84</v>
      </c>
      <c r="H54" t="s">
        <v>14</v>
      </c>
      <c r="I54">
        <v>19</v>
      </c>
    </row>
    <row r="55" spans="1:9" x14ac:dyDescent="0.25">
      <c r="A55" t="s">
        <v>20</v>
      </c>
      <c r="B55">
        <v>85</v>
      </c>
      <c r="H55" t="s">
        <v>14</v>
      </c>
      <c r="I55">
        <v>19</v>
      </c>
    </row>
    <row r="56" spans="1:9" x14ac:dyDescent="0.25">
      <c r="A56" t="s">
        <v>20</v>
      </c>
      <c r="B56">
        <v>85</v>
      </c>
      <c r="H56" t="s">
        <v>14</v>
      </c>
      <c r="I56">
        <v>21</v>
      </c>
    </row>
    <row r="57" spans="1:9" x14ac:dyDescent="0.25">
      <c r="A57" t="s">
        <v>20</v>
      </c>
      <c r="B57">
        <v>85</v>
      </c>
      <c r="H57" t="s">
        <v>14</v>
      </c>
      <c r="I57">
        <v>21</v>
      </c>
    </row>
    <row r="58" spans="1:9" x14ac:dyDescent="0.25">
      <c r="A58" t="s">
        <v>20</v>
      </c>
      <c r="B58">
        <v>85</v>
      </c>
      <c r="H58" t="s">
        <v>14</v>
      </c>
      <c r="I58">
        <v>21</v>
      </c>
    </row>
    <row r="59" spans="1:9" x14ac:dyDescent="0.25">
      <c r="A59" t="s">
        <v>20</v>
      </c>
      <c r="B59">
        <v>85</v>
      </c>
      <c r="H59" t="s">
        <v>14</v>
      </c>
      <c r="I59">
        <v>22</v>
      </c>
    </row>
    <row r="60" spans="1:9" x14ac:dyDescent="0.25">
      <c r="A60" t="s">
        <v>20</v>
      </c>
      <c r="B60">
        <v>85</v>
      </c>
      <c r="H60" t="s">
        <v>14</v>
      </c>
      <c r="I60">
        <v>23</v>
      </c>
    </row>
    <row r="61" spans="1:9" x14ac:dyDescent="0.25">
      <c r="A61" t="s">
        <v>20</v>
      </c>
      <c r="B61">
        <v>86</v>
      </c>
      <c r="H61" t="s">
        <v>14</v>
      </c>
      <c r="I61">
        <v>24</v>
      </c>
    </row>
    <row r="62" spans="1:9" x14ac:dyDescent="0.25">
      <c r="A62" t="s">
        <v>20</v>
      </c>
      <c r="B62">
        <v>86</v>
      </c>
      <c r="H62" t="s">
        <v>14</v>
      </c>
      <c r="I62">
        <v>24</v>
      </c>
    </row>
    <row r="63" spans="1:9" x14ac:dyDescent="0.25">
      <c r="A63" t="s">
        <v>20</v>
      </c>
      <c r="B63">
        <v>86</v>
      </c>
      <c r="H63" t="s">
        <v>14</v>
      </c>
      <c r="I63">
        <v>24</v>
      </c>
    </row>
    <row r="64" spans="1:9" x14ac:dyDescent="0.25">
      <c r="A64" t="s">
        <v>20</v>
      </c>
      <c r="B64">
        <v>87</v>
      </c>
      <c r="H64" t="s">
        <v>14</v>
      </c>
      <c r="I64">
        <v>25</v>
      </c>
    </row>
    <row r="65" spans="1:9" x14ac:dyDescent="0.25">
      <c r="A65" t="s">
        <v>20</v>
      </c>
      <c r="B65">
        <v>87</v>
      </c>
      <c r="H65" t="s">
        <v>14</v>
      </c>
      <c r="I65">
        <v>25</v>
      </c>
    </row>
    <row r="66" spans="1:9" x14ac:dyDescent="0.25">
      <c r="A66" t="s">
        <v>20</v>
      </c>
      <c r="B66">
        <v>87</v>
      </c>
      <c r="H66" t="s">
        <v>14</v>
      </c>
      <c r="I66">
        <v>26</v>
      </c>
    </row>
    <row r="67" spans="1:9" x14ac:dyDescent="0.25">
      <c r="A67" t="s">
        <v>20</v>
      </c>
      <c r="B67">
        <v>88</v>
      </c>
      <c r="H67" t="s">
        <v>14</v>
      </c>
      <c r="I67">
        <v>26</v>
      </c>
    </row>
    <row r="68" spans="1:9" x14ac:dyDescent="0.25">
      <c r="A68" t="s">
        <v>20</v>
      </c>
      <c r="B68">
        <v>88</v>
      </c>
      <c r="H68" t="s">
        <v>14</v>
      </c>
      <c r="I68">
        <v>26</v>
      </c>
    </row>
    <row r="69" spans="1:9" x14ac:dyDescent="0.25">
      <c r="A69" t="s">
        <v>20</v>
      </c>
      <c r="B69">
        <v>88</v>
      </c>
      <c r="H69" t="s">
        <v>14</v>
      </c>
      <c r="I69">
        <v>27</v>
      </c>
    </row>
    <row r="70" spans="1:9" x14ac:dyDescent="0.25">
      <c r="A70" t="s">
        <v>20</v>
      </c>
      <c r="B70">
        <v>88</v>
      </c>
      <c r="H70" t="s">
        <v>14</v>
      </c>
      <c r="I70">
        <v>27</v>
      </c>
    </row>
    <row r="71" spans="1:9" x14ac:dyDescent="0.25">
      <c r="A71" t="s">
        <v>20</v>
      </c>
      <c r="B71">
        <v>89</v>
      </c>
      <c r="H71" t="s">
        <v>14</v>
      </c>
      <c r="I71">
        <v>29</v>
      </c>
    </row>
    <row r="72" spans="1:9" x14ac:dyDescent="0.25">
      <c r="A72" t="s">
        <v>20</v>
      </c>
      <c r="B72">
        <v>89</v>
      </c>
      <c r="H72" t="s">
        <v>14</v>
      </c>
      <c r="I72">
        <v>30</v>
      </c>
    </row>
    <row r="73" spans="1:9" x14ac:dyDescent="0.25">
      <c r="A73" t="s">
        <v>20</v>
      </c>
      <c r="B73">
        <v>91</v>
      </c>
      <c r="H73" t="s">
        <v>14</v>
      </c>
      <c r="I73">
        <v>30</v>
      </c>
    </row>
    <row r="74" spans="1:9" x14ac:dyDescent="0.25">
      <c r="A74" t="s">
        <v>20</v>
      </c>
      <c r="B74">
        <v>92</v>
      </c>
      <c r="H74" t="s">
        <v>14</v>
      </c>
      <c r="I74">
        <v>31</v>
      </c>
    </row>
    <row r="75" spans="1:9" x14ac:dyDescent="0.25">
      <c r="A75" t="s">
        <v>20</v>
      </c>
      <c r="B75">
        <v>92</v>
      </c>
      <c r="H75" t="s">
        <v>14</v>
      </c>
      <c r="I75">
        <v>31</v>
      </c>
    </row>
    <row r="76" spans="1:9" x14ac:dyDescent="0.25">
      <c r="A76" t="s">
        <v>20</v>
      </c>
      <c r="B76">
        <v>92</v>
      </c>
      <c r="H76" t="s">
        <v>14</v>
      </c>
      <c r="I76">
        <v>31</v>
      </c>
    </row>
    <row r="77" spans="1:9" x14ac:dyDescent="0.25">
      <c r="A77" t="s">
        <v>20</v>
      </c>
      <c r="B77">
        <v>92</v>
      </c>
      <c r="H77" t="s">
        <v>14</v>
      </c>
      <c r="I77">
        <v>31</v>
      </c>
    </row>
    <row r="78" spans="1:9" x14ac:dyDescent="0.25">
      <c r="A78" t="s">
        <v>20</v>
      </c>
      <c r="B78">
        <v>92</v>
      </c>
      <c r="H78" t="s">
        <v>14</v>
      </c>
      <c r="I78">
        <v>31</v>
      </c>
    </row>
    <row r="79" spans="1:9" x14ac:dyDescent="0.25">
      <c r="A79" t="s">
        <v>20</v>
      </c>
      <c r="B79">
        <v>93</v>
      </c>
      <c r="H79" t="s">
        <v>14</v>
      </c>
      <c r="I79">
        <v>32</v>
      </c>
    </row>
    <row r="80" spans="1:9" x14ac:dyDescent="0.25">
      <c r="A80" t="s">
        <v>20</v>
      </c>
      <c r="B80">
        <v>94</v>
      </c>
      <c r="H80" t="s">
        <v>14</v>
      </c>
      <c r="I80">
        <v>32</v>
      </c>
    </row>
    <row r="81" spans="1:9" x14ac:dyDescent="0.25">
      <c r="A81" t="s">
        <v>20</v>
      </c>
      <c r="B81">
        <v>94</v>
      </c>
      <c r="H81" t="s">
        <v>14</v>
      </c>
      <c r="I81">
        <v>33</v>
      </c>
    </row>
    <row r="82" spans="1:9" x14ac:dyDescent="0.25">
      <c r="A82" t="s">
        <v>20</v>
      </c>
      <c r="B82">
        <v>94</v>
      </c>
      <c r="H82" t="s">
        <v>14</v>
      </c>
      <c r="I82">
        <v>33</v>
      </c>
    </row>
    <row r="83" spans="1:9" x14ac:dyDescent="0.25">
      <c r="A83" t="s">
        <v>20</v>
      </c>
      <c r="B83">
        <v>95</v>
      </c>
      <c r="H83" t="s">
        <v>14</v>
      </c>
      <c r="I83">
        <v>33</v>
      </c>
    </row>
    <row r="84" spans="1:9" x14ac:dyDescent="0.25">
      <c r="A84" t="s">
        <v>20</v>
      </c>
      <c r="B84">
        <v>96</v>
      </c>
      <c r="H84" t="s">
        <v>14</v>
      </c>
      <c r="I84">
        <v>34</v>
      </c>
    </row>
    <row r="85" spans="1:9" x14ac:dyDescent="0.25">
      <c r="A85" t="s">
        <v>20</v>
      </c>
      <c r="B85">
        <v>96</v>
      </c>
      <c r="H85" t="s">
        <v>14</v>
      </c>
      <c r="I85">
        <v>35</v>
      </c>
    </row>
    <row r="86" spans="1:9" x14ac:dyDescent="0.25">
      <c r="A86" t="s">
        <v>20</v>
      </c>
      <c r="B86">
        <v>96</v>
      </c>
      <c r="H86" t="s">
        <v>14</v>
      </c>
      <c r="I86">
        <v>35</v>
      </c>
    </row>
    <row r="87" spans="1:9" x14ac:dyDescent="0.25">
      <c r="A87" t="s">
        <v>20</v>
      </c>
      <c r="B87">
        <v>97</v>
      </c>
      <c r="H87" t="s">
        <v>14</v>
      </c>
      <c r="I87">
        <v>35</v>
      </c>
    </row>
    <row r="88" spans="1:9" x14ac:dyDescent="0.25">
      <c r="A88" t="s">
        <v>20</v>
      </c>
      <c r="B88">
        <v>98</v>
      </c>
      <c r="H88" t="s">
        <v>14</v>
      </c>
      <c r="I88">
        <v>36</v>
      </c>
    </row>
    <row r="89" spans="1:9" x14ac:dyDescent="0.25">
      <c r="A89" t="s">
        <v>20</v>
      </c>
      <c r="B89">
        <v>98</v>
      </c>
      <c r="H89" t="s">
        <v>14</v>
      </c>
      <c r="I89">
        <v>37</v>
      </c>
    </row>
    <row r="90" spans="1:9" x14ac:dyDescent="0.25">
      <c r="A90" t="s">
        <v>20</v>
      </c>
      <c r="B90">
        <v>100</v>
      </c>
      <c r="H90" t="s">
        <v>14</v>
      </c>
      <c r="I90">
        <v>37</v>
      </c>
    </row>
    <row r="91" spans="1:9" x14ac:dyDescent="0.25">
      <c r="A91" t="s">
        <v>20</v>
      </c>
      <c r="B91">
        <v>100</v>
      </c>
      <c r="H91" t="s">
        <v>14</v>
      </c>
      <c r="I91">
        <v>37</v>
      </c>
    </row>
    <row r="92" spans="1:9" x14ac:dyDescent="0.25">
      <c r="A92" t="s">
        <v>20</v>
      </c>
      <c r="B92">
        <v>101</v>
      </c>
      <c r="H92" t="s">
        <v>14</v>
      </c>
      <c r="I92">
        <v>38</v>
      </c>
    </row>
    <row r="93" spans="1:9" x14ac:dyDescent="0.25">
      <c r="A93" t="s">
        <v>20</v>
      </c>
      <c r="B93">
        <v>101</v>
      </c>
      <c r="H93" t="s">
        <v>14</v>
      </c>
      <c r="I93">
        <v>38</v>
      </c>
    </row>
    <row r="94" spans="1:9" x14ac:dyDescent="0.25">
      <c r="A94" t="s">
        <v>20</v>
      </c>
      <c r="B94">
        <v>102</v>
      </c>
      <c r="H94" t="s">
        <v>14</v>
      </c>
      <c r="I94">
        <v>38</v>
      </c>
    </row>
    <row r="95" spans="1:9" x14ac:dyDescent="0.25">
      <c r="A95" t="s">
        <v>20</v>
      </c>
      <c r="B95">
        <v>102</v>
      </c>
      <c r="H95" t="s">
        <v>14</v>
      </c>
      <c r="I95">
        <v>39</v>
      </c>
    </row>
    <row r="96" spans="1:9" x14ac:dyDescent="0.25">
      <c r="A96" t="s">
        <v>20</v>
      </c>
      <c r="B96">
        <v>103</v>
      </c>
      <c r="H96" t="s">
        <v>14</v>
      </c>
      <c r="I96">
        <v>40</v>
      </c>
    </row>
    <row r="97" spans="1:9" x14ac:dyDescent="0.25">
      <c r="A97" t="s">
        <v>20</v>
      </c>
      <c r="B97">
        <v>103</v>
      </c>
      <c r="H97" t="s">
        <v>14</v>
      </c>
      <c r="I97">
        <v>40</v>
      </c>
    </row>
    <row r="98" spans="1:9" x14ac:dyDescent="0.25">
      <c r="A98" t="s">
        <v>20</v>
      </c>
      <c r="B98">
        <v>105</v>
      </c>
      <c r="H98" t="s">
        <v>14</v>
      </c>
      <c r="I98">
        <v>40</v>
      </c>
    </row>
    <row r="99" spans="1:9" x14ac:dyDescent="0.25">
      <c r="A99" t="s">
        <v>20</v>
      </c>
      <c r="B99">
        <v>106</v>
      </c>
      <c r="H99" t="s">
        <v>14</v>
      </c>
      <c r="I99">
        <v>41</v>
      </c>
    </row>
    <row r="100" spans="1:9" x14ac:dyDescent="0.25">
      <c r="A100" t="s">
        <v>20</v>
      </c>
      <c r="B100">
        <v>106</v>
      </c>
      <c r="H100" t="s">
        <v>14</v>
      </c>
      <c r="I100">
        <v>41</v>
      </c>
    </row>
    <row r="101" spans="1:9" x14ac:dyDescent="0.25">
      <c r="A101" t="s">
        <v>20</v>
      </c>
      <c r="B101">
        <v>107</v>
      </c>
      <c r="H101" t="s">
        <v>14</v>
      </c>
      <c r="I101">
        <v>42</v>
      </c>
    </row>
    <row r="102" spans="1:9" x14ac:dyDescent="0.25">
      <c r="A102" t="s">
        <v>20</v>
      </c>
      <c r="B102">
        <v>107</v>
      </c>
      <c r="H102" t="s">
        <v>14</v>
      </c>
      <c r="I102">
        <v>44</v>
      </c>
    </row>
    <row r="103" spans="1:9" x14ac:dyDescent="0.25">
      <c r="A103" t="s">
        <v>20</v>
      </c>
      <c r="B103">
        <v>107</v>
      </c>
      <c r="H103" t="s">
        <v>14</v>
      </c>
      <c r="I103">
        <v>44</v>
      </c>
    </row>
    <row r="104" spans="1:9" x14ac:dyDescent="0.25">
      <c r="A104" t="s">
        <v>20</v>
      </c>
      <c r="B104">
        <v>107</v>
      </c>
      <c r="H104" t="s">
        <v>14</v>
      </c>
      <c r="I104">
        <v>45</v>
      </c>
    </row>
    <row r="105" spans="1:9" x14ac:dyDescent="0.25">
      <c r="A105" t="s">
        <v>20</v>
      </c>
      <c r="B105">
        <v>107</v>
      </c>
      <c r="H105" t="s">
        <v>14</v>
      </c>
      <c r="I105">
        <v>46</v>
      </c>
    </row>
    <row r="106" spans="1:9" x14ac:dyDescent="0.25">
      <c r="A106" t="s">
        <v>20</v>
      </c>
      <c r="B106">
        <v>110</v>
      </c>
      <c r="H106" t="s">
        <v>14</v>
      </c>
      <c r="I106">
        <v>47</v>
      </c>
    </row>
    <row r="107" spans="1:9" x14ac:dyDescent="0.25">
      <c r="A107" t="s">
        <v>20</v>
      </c>
      <c r="B107">
        <v>110</v>
      </c>
      <c r="H107" t="s">
        <v>14</v>
      </c>
      <c r="I107">
        <v>48</v>
      </c>
    </row>
    <row r="108" spans="1:9" x14ac:dyDescent="0.25">
      <c r="A108" t="s">
        <v>20</v>
      </c>
      <c r="B108">
        <v>110</v>
      </c>
      <c r="H108" t="s">
        <v>14</v>
      </c>
      <c r="I108">
        <v>49</v>
      </c>
    </row>
    <row r="109" spans="1:9" x14ac:dyDescent="0.25">
      <c r="A109" t="s">
        <v>20</v>
      </c>
      <c r="B109">
        <v>110</v>
      </c>
      <c r="H109" t="s">
        <v>14</v>
      </c>
      <c r="I109">
        <v>49</v>
      </c>
    </row>
    <row r="110" spans="1:9" x14ac:dyDescent="0.25">
      <c r="A110" t="s">
        <v>20</v>
      </c>
      <c r="B110">
        <v>111</v>
      </c>
      <c r="H110" t="s">
        <v>14</v>
      </c>
      <c r="I110">
        <v>52</v>
      </c>
    </row>
    <row r="111" spans="1:9" x14ac:dyDescent="0.25">
      <c r="A111" t="s">
        <v>20</v>
      </c>
      <c r="B111">
        <v>112</v>
      </c>
      <c r="H111" t="s">
        <v>14</v>
      </c>
      <c r="I111">
        <v>53</v>
      </c>
    </row>
    <row r="112" spans="1:9" x14ac:dyDescent="0.25">
      <c r="A112" t="s">
        <v>20</v>
      </c>
      <c r="B112">
        <v>112</v>
      </c>
      <c r="H112" t="s">
        <v>14</v>
      </c>
      <c r="I112">
        <v>54</v>
      </c>
    </row>
    <row r="113" spans="1:9" x14ac:dyDescent="0.25">
      <c r="A113" t="s">
        <v>20</v>
      </c>
      <c r="B113">
        <v>112</v>
      </c>
      <c r="H113" t="s">
        <v>14</v>
      </c>
      <c r="I113">
        <v>55</v>
      </c>
    </row>
    <row r="114" spans="1:9" x14ac:dyDescent="0.25">
      <c r="A114" t="s">
        <v>20</v>
      </c>
      <c r="B114">
        <v>113</v>
      </c>
      <c r="H114" t="s">
        <v>14</v>
      </c>
      <c r="I114">
        <v>55</v>
      </c>
    </row>
    <row r="115" spans="1:9" x14ac:dyDescent="0.25">
      <c r="A115" t="s">
        <v>20</v>
      </c>
      <c r="B115">
        <v>113</v>
      </c>
      <c r="H115" t="s">
        <v>14</v>
      </c>
      <c r="I115">
        <v>56</v>
      </c>
    </row>
    <row r="116" spans="1:9" x14ac:dyDescent="0.25">
      <c r="A116" t="s">
        <v>20</v>
      </c>
      <c r="B116">
        <v>114</v>
      </c>
      <c r="H116" t="s">
        <v>14</v>
      </c>
      <c r="I116">
        <v>56</v>
      </c>
    </row>
    <row r="117" spans="1:9" x14ac:dyDescent="0.25">
      <c r="A117" t="s">
        <v>20</v>
      </c>
      <c r="B117">
        <v>114</v>
      </c>
      <c r="H117" t="s">
        <v>14</v>
      </c>
      <c r="I117">
        <v>57</v>
      </c>
    </row>
    <row r="118" spans="1:9" x14ac:dyDescent="0.25">
      <c r="A118" t="s">
        <v>20</v>
      </c>
      <c r="B118">
        <v>114</v>
      </c>
      <c r="H118" t="s">
        <v>14</v>
      </c>
      <c r="I118">
        <v>57</v>
      </c>
    </row>
    <row r="119" spans="1:9" x14ac:dyDescent="0.25">
      <c r="A119" t="s">
        <v>20</v>
      </c>
      <c r="B119">
        <v>115</v>
      </c>
      <c r="H119" t="s">
        <v>14</v>
      </c>
      <c r="I119">
        <v>58</v>
      </c>
    </row>
    <row r="120" spans="1:9" x14ac:dyDescent="0.25">
      <c r="A120" t="s">
        <v>20</v>
      </c>
      <c r="B120">
        <v>116</v>
      </c>
      <c r="H120" t="s">
        <v>14</v>
      </c>
      <c r="I120">
        <v>60</v>
      </c>
    </row>
    <row r="121" spans="1:9" x14ac:dyDescent="0.25">
      <c r="A121" t="s">
        <v>20</v>
      </c>
      <c r="B121">
        <v>116</v>
      </c>
      <c r="H121" t="s">
        <v>14</v>
      </c>
      <c r="I121">
        <v>62</v>
      </c>
    </row>
    <row r="122" spans="1:9" x14ac:dyDescent="0.25">
      <c r="A122" t="s">
        <v>20</v>
      </c>
      <c r="B122">
        <v>117</v>
      </c>
      <c r="H122" t="s">
        <v>14</v>
      </c>
      <c r="I122">
        <v>62</v>
      </c>
    </row>
    <row r="123" spans="1:9" x14ac:dyDescent="0.25">
      <c r="A123" t="s">
        <v>20</v>
      </c>
      <c r="B123">
        <v>117</v>
      </c>
      <c r="H123" t="s">
        <v>14</v>
      </c>
      <c r="I123">
        <v>63</v>
      </c>
    </row>
    <row r="124" spans="1:9" x14ac:dyDescent="0.25">
      <c r="A124" t="s">
        <v>20</v>
      </c>
      <c r="B124">
        <v>119</v>
      </c>
      <c r="H124" t="s">
        <v>14</v>
      </c>
      <c r="I124">
        <v>63</v>
      </c>
    </row>
    <row r="125" spans="1:9" x14ac:dyDescent="0.25">
      <c r="A125" t="s">
        <v>20</v>
      </c>
      <c r="B125">
        <v>121</v>
      </c>
      <c r="H125" t="s">
        <v>14</v>
      </c>
      <c r="I125">
        <v>64</v>
      </c>
    </row>
    <row r="126" spans="1:9" x14ac:dyDescent="0.25">
      <c r="A126" t="s">
        <v>20</v>
      </c>
      <c r="B126">
        <v>121</v>
      </c>
      <c r="H126" t="s">
        <v>14</v>
      </c>
      <c r="I126">
        <v>64</v>
      </c>
    </row>
    <row r="127" spans="1:9" x14ac:dyDescent="0.25">
      <c r="A127" t="s">
        <v>20</v>
      </c>
      <c r="B127">
        <v>121</v>
      </c>
      <c r="H127" t="s">
        <v>14</v>
      </c>
      <c r="I127">
        <v>64</v>
      </c>
    </row>
    <row r="128" spans="1:9" x14ac:dyDescent="0.25">
      <c r="A128" t="s">
        <v>20</v>
      </c>
      <c r="B128">
        <v>122</v>
      </c>
      <c r="H128" t="s">
        <v>14</v>
      </c>
      <c r="I128">
        <v>64</v>
      </c>
    </row>
    <row r="129" spans="1:9" x14ac:dyDescent="0.25">
      <c r="A129" t="s">
        <v>20</v>
      </c>
      <c r="B129">
        <v>122</v>
      </c>
      <c r="H129" t="s">
        <v>14</v>
      </c>
      <c r="I129">
        <v>65</v>
      </c>
    </row>
    <row r="130" spans="1:9" x14ac:dyDescent="0.25">
      <c r="A130" t="s">
        <v>20</v>
      </c>
      <c r="B130">
        <v>122</v>
      </c>
      <c r="H130" t="s">
        <v>14</v>
      </c>
      <c r="I130">
        <v>65</v>
      </c>
    </row>
    <row r="131" spans="1:9" x14ac:dyDescent="0.25">
      <c r="A131" t="s">
        <v>20</v>
      </c>
      <c r="B131">
        <v>122</v>
      </c>
      <c r="H131" t="s">
        <v>14</v>
      </c>
      <c r="I131">
        <v>67</v>
      </c>
    </row>
    <row r="132" spans="1:9" x14ac:dyDescent="0.25">
      <c r="A132" t="s">
        <v>20</v>
      </c>
      <c r="B132">
        <v>123</v>
      </c>
      <c r="H132" t="s">
        <v>14</v>
      </c>
      <c r="I132">
        <v>67</v>
      </c>
    </row>
    <row r="133" spans="1:9" x14ac:dyDescent="0.25">
      <c r="A133" t="s">
        <v>20</v>
      </c>
      <c r="B133">
        <v>123</v>
      </c>
      <c r="H133" t="s">
        <v>14</v>
      </c>
      <c r="I133">
        <v>67</v>
      </c>
    </row>
    <row r="134" spans="1:9" x14ac:dyDescent="0.25">
      <c r="A134" t="s">
        <v>20</v>
      </c>
      <c r="B134">
        <v>123</v>
      </c>
      <c r="H134" t="s">
        <v>14</v>
      </c>
      <c r="I134">
        <v>67</v>
      </c>
    </row>
    <row r="135" spans="1:9" x14ac:dyDescent="0.25">
      <c r="A135" t="s">
        <v>20</v>
      </c>
      <c r="B135">
        <v>125</v>
      </c>
      <c r="H135" t="s">
        <v>14</v>
      </c>
      <c r="I135">
        <v>67</v>
      </c>
    </row>
    <row r="136" spans="1:9" x14ac:dyDescent="0.25">
      <c r="A136" t="s">
        <v>20</v>
      </c>
      <c r="B136">
        <v>126</v>
      </c>
      <c r="H136" t="s">
        <v>14</v>
      </c>
      <c r="I136">
        <v>67</v>
      </c>
    </row>
    <row r="137" spans="1:9" x14ac:dyDescent="0.25">
      <c r="A137" t="s">
        <v>20</v>
      </c>
      <c r="B137">
        <v>126</v>
      </c>
      <c r="H137" t="s">
        <v>14</v>
      </c>
      <c r="I137">
        <v>67</v>
      </c>
    </row>
    <row r="138" spans="1:9" x14ac:dyDescent="0.25">
      <c r="A138" t="s">
        <v>20</v>
      </c>
      <c r="B138">
        <v>126</v>
      </c>
      <c r="H138" t="s">
        <v>14</v>
      </c>
      <c r="I138">
        <v>70</v>
      </c>
    </row>
    <row r="139" spans="1:9" x14ac:dyDescent="0.25">
      <c r="A139" t="s">
        <v>20</v>
      </c>
      <c r="B139">
        <v>126</v>
      </c>
      <c r="H139" t="s">
        <v>14</v>
      </c>
      <c r="I139">
        <v>71</v>
      </c>
    </row>
    <row r="140" spans="1:9" x14ac:dyDescent="0.25">
      <c r="A140" t="s">
        <v>20</v>
      </c>
      <c r="B140">
        <v>126</v>
      </c>
      <c r="H140" t="s">
        <v>14</v>
      </c>
      <c r="I140">
        <v>73</v>
      </c>
    </row>
    <row r="141" spans="1:9" x14ac:dyDescent="0.25">
      <c r="A141" t="s">
        <v>20</v>
      </c>
      <c r="B141">
        <v>127</v>
      </c>
      <c r="H141" t="s">
        <v>14</v>
      </c>
      <c r="I141">
        <v>73</v>
      </c>
    </row>
    <row r="142" spans="1:9" x14ac:dyDescent="0.25">
      <c r="A142" t="s">
        <v>20</v>
      </c>
      <c r="B142">
        <v>127</v>
      </c>
      <c r="H142" t="s">
        <v>14</v>
      </c>
      <c r="I142">
        <v>75</v>
      </c>
    </row>
    <row r="143" spans="1:9" x14ac:dyDescent="0.25">
      <c r="A143" t="s">
        <v>20</v>
      </c>
      <c r="B143">
        <v>128</v>
      </c>
      <c r="H143" t="s">
        <v>14</v>
      </c>
      <c r="I143">
        <v>75</v>
      </c>
    </row>
    <row r="144" spans="1:9" x14ac:dyDescent="0.25">
      <c r="A144" t="s">
        <v>20</v>
      </c>
      <c r="B144">
        <v>128</v>
      </c>
      <c r="H144" t="s">
        <v>14</v>
      </c>
      <c r="I144">
        <v>75</v>
      </c>
    </row>
    <row r="145" spans="1:9" x14ac:dyDescent="0.25">
      <c r="A145" t="s">
        <v>20</v>
      </c>
      <c r="B145">
        <v>129</v>
      </c>
      <c r="H145" t="s">
        <v>14</v>
      </c>
      <c r="I145">
        <v>75</v>
      </c>
    </row>
    <row r="146" spans="1:9" x14ac:dyDescent="0.25">
      <c r="A146" t="s">
        <v>20</v>
      </c>
      <c r="B146">
        <v>129</v>
      </c>
      <c r="H146" t="s">
        <v>14</v>
      </c>
      <c r="I146">
        <v>76</v>
      </c>
    </row>
    <row r="147" spans="1:9" x14ac:dyDescent="0.25">
      <c r="A147" t="s">
        <v>20</v>
      </c>
      <c r="B147">
        <v>130</v>
      </c>
      <c r="H147" t="s">
        <v>14</v>
      </c>
      <c r="I147">
        <v>77</v>
      </c>
    </row>
    <row r="148" spans="1:9" x14ac:dyDescent="0.25">
      <c r="A148" t="s">
        <v>20</v>
      </c>
      <c r="B148">
        <v>130</v>
      </c>
      <c r="H148" t="s">
        <v>14</v>
      </c>
      <c r="I148">
        <v>77</v>
      </c>
    </row>
    <row r="149" spans="1:9" x14ac:dyDescent="0.25">
      <c r="A149" t="s">
        <v>20</v>
      </c>
      <c r="B149">
        <v>131</v>
      </c>
      <c r="H149" t="s">
        <v>14</v>
      </c>
      <c r="I149">
        <v>77</v>
      </c>
    </row>
    <row r="150" spans="1:9" x14ac:dyDescent="0.25">
      <c r="A150" t="s">
        <v>20</v>
      </c>
      <c r="B150">
        <v>131</v>
      </c>
      <c r="H150" t="s">
        <v>14</v>
      </c>
      <c r="I150">
        <v>78</v>
      </c>
    </row>
    <row r="151" spans="1:9" x14ac:dyDescent="0.25">
      <c r="A151" t="s">
        <v>20</v>
      </c>
      <c r="B151">
        <v>131</v>
      </c>
      <c r="H151" t="s">
        <v>14</v>
      </c>
      <c r="I151">
        <v>78</v>
      </c>
    </row>
    <row r="152" spans="1:9" x14ac:dyDescent="0.25">
      <c r="A152" t="s">
        <v>20</v>
      </c>
      <c r="B152">
        <v>131</v>
      </c>
      <c r="H152" t="s">
        <v>14</v>
      </c>
      <c r="I152">
        <v>79</v>
      </c>
    </row>
    <row r="153" spans="1:9" x14ac:dyDescent="0.25">
      <c r="A153" t="s">
        <v>20</v>
      </c>
      <c r="B153">
        <v>131</v>
      </c>
      <c r="H153" t="s">
        <v>14</v>
      </c>
      <c r="I153">
        <v>80</v>
      </c>
    </row>
    <row r="154" spans="1:9" x14ac:dyDescent="0.25">
      <c r="A154" t="s">
        <v>20</v>
      </c>
      <c r="B154">
        <v>132</v>
      </c>
      <c r="H154" t="s">
        <v>14</v>
      </c>
      <c r="I154">
        <v>80</v>
      </c>
    </row>
    <row r="155" spans="1:9" x14ac:dyDescent="0.25">
      <c r="A155" t="s">
        <v>20</v>
      </c>
      <c r="B155">
        <v>132</v>
      </c>
      <c r="H155" t="s">
        <v>14</v>
      </c>
      <c r="I155">
        <v>82</v>
      </c>
    </row>
    <row r="156" spans="1:9" x14ac:dyDescent="0.25">
      <c r="A156" t="s">
        <v>20</v>
      </c>
      <c r="B156">
        <v>132</v>
      </c>
      <c r="H156" t="s">
        <v>14</v>
      </c>
      <c r="I156">
        <v>83</v>
      </c>
    </row>
    <row r="157" spans="1:9" x14ac:dyDescent="0.25">
      <c r="A157" t="s">
        <v>20</v>
      </c>
      <c r="B157">
        <v>133</v>
      </c>
      <c r="H157" t="s">
        <v>14</v>
      </c>
      <c r="I157">
        <v>83</v>
      </c>
    </row>
    <row r="158" spans="1:9" x14ac:dyDescent="0.25">
      <c r="A158" t="s">
        <v>20</v>
      </c>
      <c r="B158">
        <v>133</v>
      </c>
      <c r="H158" t="s">
        <v>14</v>
      </c>
      <c r="I158">
        <v>84</v>
      </c>
    </row>
    <row r="159" spans="1:9" x14ac:dyDescent="0.25">
      <c r="A159" t="s">
        <v>20</v>
      </c>
      <c r="B159">
        <v>133</v>
      </c>
      <c r="H159" t="s">
        <v>14</v>
      </c>
      <c r="I159">
        <v>86</v>
      </c>
    </row>
    <row r="160" spans="1:9" x14ac:dyDescent="0.25">
      <c r="A160" t="s">
        <v>20</v>
      </c>
      <c r="B160">
        <v>134</v>
      </c>
      <c r="H160" t="s">
        <v>14</v>
      </c>
      <c r="I160">
        <v>86</v>
      </c>
    </row>
    <row r="161" spans="1:9" x14ac:dyDescent="0.25">
      <c r="A161" t="s">
        <v>20</v>
      </c>
      <c r="B161">
        <v>134</v>
      </c>
      <c r="H161" t="s">
        <v>14</v>
      </c>
      <c r="I161">
        <v>86</v>
      </c>
    </row>
    <row r="162" spans="1:9" x14ac:dyDescent="0.25">
      <c r="A162" t="s">
        <v>20</v>
      </c>
      <c r="B162">
        <v>134</v>
      </c>
      <c r="H162" t="s">
        <v>14</v>
      </c>
      <c r="I162">
        <v>87</v>
      </c>
    </row>
    <row r="163" spans="1:9" x14ac:dyDescent="0.25">
      <c r="A163" t="s">
        <v>20</v>
      </c>
      <c r="B163">
        <v>135</v>
      </c>
      <c r="H163" t="s">
        <v>14</v>
      </c>
      <c r="I163">
        <v>88</v>
      </c>
    </row>
    <row r="164" spans="1:9" x14ac:dyDescent="0.25">
      <c r="A164" t="s">
        <v>20</v>
      </c>
      <c r="B164">
        <v>135</v>
      </c>
      <c r="H164" t="s">
        <v>14</v>
      </c>
      <c r="I164">
        <v>91</v>
      </c>
    </row>
    <row r="165" spans="1:9" x14ac:dyDescent="0.25">
      <c r="A165" t="s">
        <v>20</v>
      </c>
      <c r="B165">
        <v>135</v>
      </c>
      <c r="H165" t="s">
        <v>14</v>
      </c>
      <c r="I165">
        <v>92</v>
      </c>
    </row>
    <row r="166" spans="1:9" x14ac:dyDescent="0.25">
      <c r="A166" t="s">
        <v>20</v>
      </c>
      <c r="B166">
        <v>136</v>
      </c>
      <c r="H166" t="s">
        <v>14</v>
      </c>
      <c r="I166">
        <v>92</v>
      </c>
    </row>
    <row r="167" spans="1:9" x14ac:dyDescent="0.25">
      <c r="A167" t="s">
        <v>20</v>
      </c>
      <c r="B167">
        <v>137</v>
      </c>
      <c r="H167" t="s">
        <v>14</v>
      </c>
      <c r="I167">
        <v>92</v>
      </c>
    </row>
    <row r="168" spans="1:9" x14ac:dyDescent="0.25">
      <c r="A168" t="s">
        <v>20</v>
      </c>
      <c r="B168">
        <v>137</v>
      </c>
      <c r="H168" t="s">
        <v>14</v>
      </c>
      <c r="I168">
        <v>94</v>
      </c>
    </row>
    <row r="169" spans="1:9" x14ac:dyDescent="0.25">
      <c r="A169" t="s">
        <v>20</v>
      </c>
      <c r="B169">
        <v>138</v>
      </c>
      <c r="H169" t="s">
        <v>14</v>
      </c>
      <c r="I169">
        <v>94</v>
      </c>
    </row>
    <row r="170" spans="1:9" x14ac:dyDescent="0.25">
      <c r="A170" t="s">
        <v>20</v>
      </c>
      <c r="B170">
        <v>138</v>
      </c>
      <c r="H170" t="s">
        <v>14</v>
      </c>
      <c r="I170">
        <v>100</v>
      </c>
    </row>
    <row r="171" spans="1:9" x14ac:dyDescent="0.25">
      <c r="A171" t="s">
        <v>20</v>
      </c>
      <c r="B171">
        <v>138</v>
      </c>
      <c r="H171" t="s">
        <v>14</v>
      </c>
      <c r="I171">
        <v>101</v>
      </c>
    </row>
    <row r="172" spans="1:9" x14ac:dyDescent="0.25">
      <c r="A172" t="s">
        <v>20</v>
      </c>
      <c r="B172">
        <v>139</v>
      </c>
      <c r="H172" t="s">
        <v>14</v>
      </c>
      <c r="I172">
        <v>102</v>
      </c>
    </row>
    <row r="173" spans="1:9" x14ac:dyDescent="0.25">
      <c r="A173" t="s">
        <v>20</v>
      </c>
      <c r="B173">
        <v>139</v>
      </c>
      <c r="H173" t="s">
        <v>14</v>
      </c>
      <c r="I173">
        <v>104</v>
      </c>
    </row>
    <row r="174" spans="1:9" x14ac:dyDescent="0.25">
      <c r="A174" t="s">
        <v>20</v>
      </c>
      <c r="B174">
        <v>140</v>
      </c>
      <c r="H174" t="s">
        <v>14</v>
      </c>
      <c r="I174">
        <v>105</v>
      </c>
    </row>
    <row r="175" spans="1:9" x14ac:dyDescent="0.25">
      <c r="A175" t="s">
        <v>20</v>
      </c>
      <c r="B175">
        <v>140</v>
      </c>
      <c r="H175" t="s">
        <v>14</v>
      </c>
      <c r="I175">
        <v>105</v>
      </c>
    </row>
    <row r="176" spans="1:9" x14ac:dyDescent="0.25">
      <c r="A176" t="s">
        <v>20</v>
      </c>
      <c r="B176">
        <v>140</v>
      </c>
      <c r="H176" t="s">
        <v>14</v>
      </c>
      <c r="I176">
        <v>106</v>
      </c>
    </row>
    <row r="177" spans="1:9" x14ac:dyDescent="0.25">
      <c r="A177" t="s">
        <v>20</v>
      </c>
      <c r="B177">
        <v>142</v>
      </c>
      <c r="H177" t="s">
        <v>14</v>
      </c>
      <c r="I177">
        <v>107</v>
      </c>
    </row>
    <row r="178" spans="1:9" x14ac:dyDescent="0.25">
      <c r="A178" t="s">
        <v>20</v>
      </c>
      <c r="B178">
        <v>142</v>
      </c>
      <c r="H178" t="s">
        <v>14</v>
      </c>
      <c r="I178">
        <v>108</v>
      </c>
    </row>
    <row r="179" spans="1:9" x14ac:dyDescent="0.25">
      <c r="A179" t="s">
        <v>20</v>
      </c>
      <c r="B179">
        <v>142</v>
      </c>
      <c r="H179" t="s">
        <v>14</v>
      </c>
      <c r="I179">
        <v>111</v>
      </c>
    </row>
    <row r="180" spans="1:9" x14ac:dyDescent="0.25">
      <c r="A180" t="s">
        <v>20</v>
      </c>
      <c r="B180">
        <v>142</v>
      </c>
      <c r="H180" t="s">
        <v>14</v>
      </c>
      <c r="I180">
        <v>112</v>
      </c>
    </row>
    <row r="181" spans="1:9" x14ac:dyDescent="0.25">
      <c r="A181" t="s">
        <v>20</v>
      </c>
      <c r="B181">
        <v>143</v>
      </c>
      <c r="H181" t="s">
        <v>14</v>
      </c>
      <c r="I181">
        <v>112</v>
      </c>
    </row>
    <row r="182" spans="1:9" x14ac:dyDescent="0.25">
      <c r="A182" t="s">
        <v>20</v>
      </c>
      <c r="B182">
        <v>144</v>
      </c>
      <c r="H182" t="s">
        <v>14</v>
      </c>
      <c r="I182">
        <v>113</v>
      </c>
    </row>
    <row r="183" spans="1:9" x14ac:dyDescent="0.25">
      <c r="A183" t="s">
        <v>20</v>
      </c>
      <c r="B183">
        <v>144</v>
      </c>
      <c r="H183" t="s">
        <v>14</v>
      </c>
      <c r="I183">
        <v>114</v>
      </c>
    </row>
    <row r="184" spans="1:9" x14ac:dyDescent="0.25">
      <c r="A184" t="s">
        <v>20</v>
      </c>
      <c r="B184">
        <v>144</v>
      </c>
      <c r="H184" t="s">
        <v>14</v>
      </c>
      <c r="I184">
        <v>115</v>
      </c>
    </row>
    <row r="185" spans="1:9" x14ac:dyDescent="0.25">
      <c r="A185" t="s">
        <v>20</v>
      </c>
      <c r="B185">
        <v>144</v>
      </c>
      <c r="H185" t="s">
        <v>14</v>
      </c>
      <c r="I185">
        <v>117</v>
      </c>
    </row>
    <row r="186" spans="1:9" x14ac:dyDescent="0.25">
      <c r="A186" t="s">
        <v>20</v>
      </c>
      <c r="B186">
        <v>146</v>
      </c>
      <c r="H186" t="s">
        <v>14</v>
      </c>
      <c r="I186">
        <v>118</v>
      </c>
    </row>
    <row r="187" spans="1:9" x14ac:dyDescent="0.25">
      <c r="A187" t="s">
        <v>20</v>
      </c>
      <c r="B187">
        <v>147</v>
      </c>
      <c r="H187" t="s">
        <v>14</v>
      </c>
      <c r="I187">
        <v>120</v>
      </c>
    </row>
    <row r="188" spans="1:9" x14ac:dyDescent="0.25">
      <c r="A188" t="s">
        <v>20</v>
      </c>
      <c r="B188">
        <v>147</v>
      </c>
      <c r="H188" t="s">
        <v>14</v>
      </c>
      <c r="I188">
        <v>120</v>
      </c>
    </row>
    <row r="189" spans="1:9" x14ac:dyDescent="0.25">
      <c r="A189" t="s">
        <v>20</v>
      </c>
      <c r="B189">
        <v>147</v>
      </c>
      <c r="H189" t="s">
        <v>14</v>
      </c>
      <c r="I189">
        <v>121</v>
      </c>
    </row>
    <row r="190" spans="1:9" x14ac:dyDescent="0.25">
      <c r="A190" t="s">
        <v>20</v>
      </c>
      <c r="B190">
        <v>148</v>
      </c>
      <c r="H190" t="s">
        <v>14</v>
      </c>
      <c r="I190">
        <v>127</v>
      </c>
    </row>
    <row r="191" spans="1:9" x14ac:dyDescent="0.25">
      <c r="A191" t="s">
        <v>20</v>
      </c>
      <c r="B191">
        <v>148</v>
      </c>
      <c r="H191" t="s">
        <v>14</v>
      </c>
      <c r="I191">
        <v>128</v>
      </c>
    </row>
    <row r="192" spans="1:9" x14ac:dyDescent="0.25">
      <c r="A192" t="s">
        <v>20</v>
      </c>
      <c r="B192">
        <v>149</v>
      </c>
      <c r="H192" t="s">
        <v>14</v>
      </c>
      <c r="I192">
        <v>130</v>
      </c>
    </row>
    <row r="193" spans="1:9" x14ac:dyDescent="0.25">
      <c r="A193" t="s">
        <v>20</v>
      </c>
      <c r="B193">
        <v>149</v>
      </c>
      <c r="H193" t="s">
        <v>14</v>
      </c>
      <c r="I193">
        <v>131</v>
      </c>
    </row>
    <row r="194" spans="1:9" x14ac:dyDescent="0.25">
      <c r="A194" t="s">
        <v>20</v>
      </c>
      <c r="B194">
        <v>150</v>
      </c>
      <c r="H194" t="s">
        <v>14</v>
      </c>
      <c r="I194">
        <v>132</v>
      </c>
    </row>
    <row r="195" spans="1:9" x14ac:dyDescent="0.25">
      <c r="A195" t="s">
        <v>20</v>
      </c>
      <c r="B195">
        <v>150</v>
      </c>
      <c r="H195" t="s">
        <v>14</v>
      </c>
      <c r="I195">
        <v>133</v>
      </c>
    </row>
    <row r="196" spans="1:9" x14ac:dyDescent="0.25">
      <c r="A196" t="s">
        <v>20</v>
      </c>
      <c r="B196">
        <v>154</v>
      </c>
      <c r="H196" t="s">
        <v>14</v>
      </c>
      <c r="I196">
        <v>133</v>
      </c>
    </row>
    <row r="197" spans="1:9" x14ac:dyDescent="0.25">
      <c r="A197" t="s">
        <v>20</v>
      </c>
      <c r="B197">
        <v>154</v>
      </c>
      <c r="H197" t="s">
        <v>14</v>
      </c>
      <c r="I197">
        <v>136</v>
      </c>
    </row>
    <row r="198" spans="1:9" x14ac:dyDescent="0.25">
      <c r="A198" t="s">
        <v>20</v>
      </c>
      <c r="B198">
        <v>154</v>
      </c>
      <c r="H198" t="s">
        <v>14</v>
      </c>
      <c r="I198">
        <v>137</v>
      </c>
    </row>
    <row r="199" spans="1:9" x14ac:dyDescent="0.25">
      <c r="A199" t="s">
        <v>20</v>
      </c>
      <c r="B199">
        <v>154</v>
      </c>
      <c r="H199" t="s">
        <v>14</v>
      </c>
      <c r="I199">
        <v>141</v>
      </c>
    </row>
    <row r="200" spans="1:9" x14ac:dyDescent="0.25">
      <c r="A200" t="s">
        <v>20</v>
      </c>
      <c r="B200">
        <v>155</v>
      </c>
      <c r="H200" t="s">
        <v>14</v>
      </c>
      <c r="I200">
        <v>143</v>
      </c>
    </row>
    <row r="201" spans="1:9" x14ac:dyDescent="0.25">
      <c r="A201" t="s">
        <v>20</v>
      </c>
      <c r="B201">
        <v>155</v>
      </c>
      <c r="H201" t="s">
        <v>14</v>
      </c>
      <c r="I201">
        <v>147</v>
      </c>
    </row>
    <row r="202" spans="1:9" x14ac:dyDescent="0.25">
      <c r="A202" t="s">
        <v>20</v>
      </c>
      <c r="B202">
        <v>155</v>
      </c>
      <c r="H202" t="s">
        <v>14</v>
      </c>
      <c r="I202">
        <v>151</v>
      </c>
    </row>
    <row r="203" spans="1:9" x14ac:dyDescent="0.25">
      <c r="A203" t="s">
        <v>20</v>
      </c>
      <c r="B203">
        <v>155</v>
      </c>
      <c r="H203" t="s">
        <v>14</v>
      </c>
      <c r="I203">
        <v>154</v>
      </c>
    </row>
    <row r="204" spans="1:9" x14ac:dyDescent="0.25">
      <c r="A204" t="s">
        <v>20</v>
      </c>
      <c r="B204">
        <v>156</v>
      </c>
      <c r="H204" t="s">
        <v>14</v>
      </c>
      <c r="I204">
        <v>156</v>
      </c>
    </row>
    <row r="205" spans="1:9" x14ac:dyDescent="0.25">
      <c r="A205" t="s">
        <v>20</v>
      </c>
      <c r="B205">
        <v>156</v>
      </c>
      <c r="H205" t="s">
        <v>14</v>
      </c>
      <c r="I205">
        <v>157</v>
      </c>
    </row>
    <row r="206" spans="1:9" x14ac:dyDescent="0.25">
      <c r="A206" t="s">
        <v>20</v>
      </c>
      <c r="B206">
        <v>157</v>
      </c>
      <c r="H206" t="s">
        <v>14</v>
      </c>
      <c r="I206">
        <v>162</v>
      </c>
    </row>
    <row r="207" spans="1:9" x14ac:dyDescent="0.25">
      <c r="A207" t="s">
        <v>20</v>
      </c>
      <c r="B207">
        <v>157</v>
      </c>
      <c r="H207" t="s">
        <v>14</v>
      </c>
      <c r="I207">
        <v>168</v>
      </c>
    </row>
    <row r="208" spans="1:9" x14ac:dyDescent="0.25">
      <c r="A208" t="s">
        <v>20</v>
      </c>
      <c r="B208">
        <v>157</v>
      </c>
      <c r="H208" t="s">
        <v>14</v>
      </c>
      <c r="I208">
        <v>180</v>
      </c>
    </row>
    <row r="209" spans="1:9" x14ac:dyDescent="0.25">
      <c r="A209" t="s">
        <v>20</v>
      </c>
      <c r="B209">
        <v>157</v>
      </c>
      <c r="H209" t="s">
        <v>14</v>
      </c>
      <c r="I209">
        <v>181</v>
      </c>
    </row>
    <row r="210" spans="1:9" x14ac:dyDescent="0.25">
      <c r="A210" t="s">
        <v>20</v>
      </c>
      <c r="B210">
        <v>157</v>
      </c>
      <c r="H210" t="s">
        <v>14</v>
      </c>
      <c r="I210">
        <v>183</v>
      </c>
    </row>
    <row r="211" spans="1:9" x14ac:dyDescent="0.25">
      <c r="A211" t="s">
        <v>20</v>
      </c>
      <c r="B211">
        <v>158</v>
      </c>
      <c r="H211" t="s">
        <v>14</v>
      </c>
      <c r="I211">
        <v>186</v>
      </c>
    </row>
    <row r="212" spans="1:9" x14ac:dyDescent="0.25">
      <c r="A212" t="s">
        <v>20</v>
      </c>
      <c r="B212">
        <v>158</v>
      </c>
      <c r="H212" t="s">
        <v>14</v>
      </c>
      <c r="I212">
        <v>191</v>
      </c>
    </row>
    <row r="213" spans="1:9" x14ac:dyDescent="0.25">
      <c r="A213" t="s">
        <v>20</v>
      </c>
      <c r="B213">
        <v>159</v>
      </c>
      <c r="H213" t="s">
        <v>14</v>
      </c>
      <c r="I213">
        <v>191</v>
      </c>
    </row>
    <row r="214" spans="1:9" x14ac:dyDescent="0.25">
      <c r="A214" t="s">
        <v>20</v>
      </c>
      <c r="B214">
        <v>159</v>
      </c>
      <c r="H214" t="s">
        <v>14</v>
      </c>
      <c r="I214">
        <v>200</v>
      </c>
    </row>
    <row r="215" spans="1:9" x14ac:dyDescent="0.25">
      <c r="A215" t="s">
        <v>20</v>
      </c>
      <c r="B215">
        <v>159</v>
      </c>
      <c r="H215" t="s">
        <v>14</v>
      </c>
      <c r="I215">
        <v>210</v>
      </c>
    </row>
    <row r="216" spans="1:9" x14ac:dyDescent="0.25">
      <c r="A216" t="s">
        <v>20</v>
      </c>
      <c r="B216">
        <v>160</v>
      </c>
      <c r="H216" t="s">
        <v>14</v>
      </c>
      <c r="I216">
        <v>210</v>
      </c>
    </row>
    <row r="217" spans="1:9" x14ac:dyDescent="0.25">
      <c r="A217" t="s">
        <v>20</v>
      </c>
      <c r="B217">
        <v>160</v>
      </c>
      <c r="H217" t="s">
        <v>14</v>
      </c>
      <c r="I217">
        <v>225</v>
      </c>
    </row>
    <row r="218" spans="1:9" x14ac:dyDescent="0.25">
      <c r="A218" t="s">
        <v>20</v>
      </c>
      <c r="B218">
        <v>161</v>
      </c>
      <c r="H218" t="s">
        <v>14</v>
      </c>
      <c r="I218">
        <v>226</v>
      </c>
    </row>
    <row r="219" spans="1:9" x14ac:dyDescent="0.25">
      <c r="A219" t="s">
        <v>20</v>
      </c>
      <c r="B219">
        <v>163</v>
      </c>
      <c r="H219" t="s">
        <v>14</v>
      </c>
      <c r="I219">
        <v>243</v>
      </c>
    </row>
    <row r="220" spans="1:9" x14ac:dyDescent="0.25">
      <c r="A220" t="s">
        <v>20</v>
      </c>
      <c r="B220">
        <v>163</v>
      </c>
      <c r="H220" t="s">
        <v>14</v>
      </c>
      <c r="I220">
        <v>243</v>
      </c>
    </row>
    <row r="221" spans="1:9" x14ac:dyDescent="0.25">
      <c r="A221" t="s">
        <v>20</v>
      </c>
      <c r="B221">
        <v>164</v>
      </c>
      <c r="H221" t="s">
        <v>14</v>
      </c>
      <c r="I221">
        <v>245</v>
      </c>
    </row>
    <row r="222" spans="1:9" x14ac:dyDescent="0.25">
      <c r="A222" t="s">
        <v>20</v>
      </c>
      <c r="B222">
        <v>164</v>
      </c>
      <c r="H222" t="s">
        <v>14</v>
      </c>
      <c r="I222">
        <v>245</v>
      </c>
    </row>
    <row r="223" spans="1:9" x14ac:dyDescent="0.25">
      <c r="A223" t="s">
        <v>20</v>
      </c>
      <c r="B223">
        <v>164</v>
      </c>
      <c r="H223" t="s">
        <v>14</v>
      </c>
      <c r="I223">
        <v>248</v>
      </c>
    </row>
    <row r="224" spans="1:9" x14ac:dyDescent="0.25">
      <c r="A224" t="s">
        <v>20</v>
      </c>
      <c r="B224">
        <v>164</v>
      </c>
      <c r="H224" t="s">
        <v>14</v>
      </c>
      <c r="I224">
        <v>252</v>
      </c>
    </row>
    <row r="225" spans="1:9" x14ac:dyDescent="0.25">
      <c r="A225" t="s">
        <v>20</v>
      </c>
      <c r="B225">
        <v>164</v>
      </c>
      <c r="H225" t="s">
        <v>14</v>
      </c>
      <c r="I225">
        <v>253</v>
      </c>
    </row>
    <row r="226" spans="1:9" x14ac:dyDescent="0.25">
      <c r="A226" t="s">
        <v>20</v>
      </c>
      <c r="B226">
        <v>165</v>
      </c>
      <c r="H226" t="s">
        <v>14</v>
      </c>
      <c r="I226">
        <v>257</v>
      </c>
    </row>
    <row r="227" spans="1:9" x14ac:dyDescent="0.25">
      <c r="A227" t="s">
        <v>20</v>
      </c>
      <c r="B227">
        <v>165</v>
      </c>
      <c r="H227" t="s">
        <v>14</v>
      </c>
      <c r="I227">
        <v>263</v>
      </c>
    </row>
    <row r="228" spans="1:9" x14ac:dyDescent="0.25">
      <c r="A228" t="s">
        <v>20</v>
      </c>
      <c r="B228">
        <v>165</v>
      </c>
      <c r="H228" t="s">
        <v>14</v>
      </c>
      <c r="I228">
        <v>296</v>
      </c>
    </row>
    <row r="229" spans="1:9" x14ac:dyDescent="0.25">
      <c r="A229" t="s">
        <v>20</v>
      </c>
      <c r="B229">
        <v>165</v>
      </c>
      <c r="H229" t="s">
        <v>14</v>
      </c>
      <c r="I229">
        <v>326</v>
      </c>
    </row>
    <row r="230" spans="1:9" x14ac:dyDescent="0.25">
      <c r="A230" t="s">
        <v>20</v>
      </c>
      <c r="B230">
        <v>166</v>
      </c>
      <c r="H230" t="s">
        <v>14</v>
      </c>
      <c r="I230">
        <v>328</v>
      </c>
    </row>
    <row r="231" spans="1:9" x14ac:dyDescent="0.25">
      <c r="A231" t="s">
        <v>20</v>
      </c>
      <c r="B231">
        <v>168</v>
      </c>
      <c r="H231" t="s">
        <v>14</v>
      </c>
      <c r="I231">
        <v>331</v>
      </c>
    </row>
    <row r="232" spans="1:9" x14ac:dyDescent="0.25">
      <c r="A232" t="s">
        <v>20</v>
      </c>
      <c r="B232">
        <v>168</v>
      </c>
      <c r="H232" t="s">
        <v>14</v>
      </c>
      <c r="I232">
        <v>347</v>
      </c>
    </row>
    <row r="233" spans="1:9" x14ac:dyDescent="0.25">
      <c r="A233" t="s">
        <v>20</v>
      </c>
      <c r="B233">
        <v>169</v>
      </c>
      <c r="H233" t="s">
        <v>14</v>
      </c>
      <c r="I233">
        <v>355</v>
      </c>
    </row>
    <row r="234" spans="1:9" x14ac:dyDescent="0.25">
      <c r="A234" t="s">
        <v>20</v>
      </c>
      <c r="B234">
        <v>170</v>
      </c>
      <c r="H234" t="s">
        <v>14</v>
      </c>
      <c r="I234">
        <v>362</v>
      </c>
    </row>
    <row r="235" spans="1:9" x14ac:dyDescent="0.25">
      <c r="A235" t="s">
        <v>20</v>
      </c>
      <c r="B235">
        <v>170</v>
      </c>
      <c r="H235" t="s">
        <v>14</v>
      </c>
      <c r="I235">
        <v>374</v>
      </c>
    </row>
    <row r="236" spans="1:9" x14ac:dyDescent="0.25">
      <c r="A236" t="s">
        <v>20</v>
      </c>
      <c r="B236">
        <v>170</v>
      </c>
      <c r="H236" t="s">
        <v>14</v>
      </c>
      <c r="I236">
        <v>393</v>
      </c>
    </row>
    <row r="237" spans="1:9" x14ac:dyDescent="0.25">
      <c r="A237" t="s">
        <v>20</v>
      </c>
      <c r="B237">
        <v>172</v>
      </c>
      <c r="H237" t="s">
        <v>14</v>
      </c>
      <c r="I237">
        <v>395</v>
      </c>
    </row>
    <row r="238" spans="1:9" x14ac:dyDescent="0.25">
      <c r="A238" t="s">
        <v>20</v>
      </c>
      <c r="B238">
        <v>173</v>
      </c>
      <c r="H238" t="s">
        <v>14</v>
      </c>
      <c r="I238">
        <v>418</v>
      </c>
    </row>
    <row r="239" spans="1:9" x14ac:dyDescent="0.25">
      <c r="A239" t="s">
        <v>20</v>
      </c>
      <c r="B239">
        <v>174</v>
      </c>
      <c r="H239" t="s">
        <v>14</v>
      </c>
      <c r="I239">
        <v>424</v>
      </c>
    </row>
    <row r="240" spans="1:9" x14ac:dyDescent="0.25">
      <c r="A240" t="s">
        <v>20</v>
      </c>
      <c r="B240">
        <v>174</v>
      </c>
      <c r="H240" t="s">
        <v>14</v>
      </c>
      <c r="I240">
        <v>435</v>
      </c>
    </row>
    <row r="241" spans="1:9" x14ac:dyDescent="0.25">
      <c r="A241" t="s">
        <v>20</v>
      </c>
      <c r="B241">
        <v>175</v>
      </c>
      <c r="H241" t="s">
        <v>14</v>
      </c>
      <c r="I241">
        <v>441</v>
      </c>
    </row>
    <row r="242" spans="1:9" x14ac:dyDescent="0.25">
      <c r="A242" t="s">
        <v>20</v>
      </c>
      <c r="B242">
        <v>176</v>
      </c>
      <c r="H242" t="s">
        <v>14</v>
      </c>
      <c r="I242">
        <v>452</v>
      </c>
    </row>
    <row r="243" spans="1:9" x14ac:dyDescent="0.25">
      <c r="A243" t="s">
        <v>20</v>
      </c>
      <c r="B243">
        <v>179</v>
      </c>
      <c r="H243" t="s">
        <v>14</v>
      </c>
      <c r="I243">
        <v>452</v>
      </c>
    </row>
    <row r="244" spans="1:9" x14ac:dyDescent="0.25">
      <c r="A244" t="s">
        <v>20</v>
      </c>
      <c r="B244">
        <v>180</v>
      </c>
      <c r="H244" t="s">
        <v>14</v>
      </c>
      <c r="I244">
        <v>454</v>
      </c>
    </row>
    <row r="245" spans="1:9" x14ac:dyDescent="0.25">
      <c r="A245" t="s">
        <v>20</v>
      </c>
      <c r="B245">
        <v>180</v>
      </c>
      <c r="H245" t="s">
        <v>14</v>
      </c>
      <c r="I245">
        <v>504</v>
      </c>
    </row>
    <row r="246" spans="1:9" x14ac:dyDescent="0.25">
      <c r="A246" t="s">
        <v>20</v>
      </c>
      <c r="B246">
        <v>180</v>
      </c>
      <c r="H246" t="s">
        <v>14</v>
      </c>
      <c r="I246">
        <v>513</v>
      </c>
    </row>
    <row r="247" spans="1:9" x14ac:dyDescent="0.25">
      <c r="A247" t="s">
        <v>20</v>
      </c>
      <c r="B247">
        <v>180</v>
      </c>
      <c r="H247" t="s">
        <v>14</v>
      </c>
      <c r="I247">
        <v>523</v>
      </c>
    </row>
    <row r="248" spans="1:9" x14ac:dyDescent="0.25">
      <c r="A248" t="s">
        <v>20</v>
      </c>
      <c r="B248">
        <v>181</v>
      </c>
      <c r="H248" t="s">
        <v>14</v>
      </c>
      <c r="I248">
        <v>526</v>
      </c>
    </row>
    <row r="249" spans="1:9" x14ac:dyDescent="0.25">
      <c r="A249" t="s">
        <v>20</v>
      </c>
      <c r="B249">
        <v>181</v>
      </c>
      <c r="H249" t="s">
        <v>14</v>
      </c>
      <c r="I249">
        <v>535</v>
      </c>
    </row>
    <row r="250" spans="1:9" x14ac:dyDescent="0.25">
      <c r="A250" t="s">
        <v>20</v>
      </c>
      <c r="B250">
        <v>182</v>
      </c>
      <c r="H250" t="s">
        <v>14</v>
      </c>
      <c r="I250">
        <v>554</v>
      </c>
    </row>
    <row r="251" spans="1:9" x14ac:dyDescent="0.25">
      <c r="A251" t="s">
        <v>20</v>
      </c>
      <c r="B251">
        <v>183</v>
      </c>
      <c r="H251" t="s">
        <v>14</v>
      </c>
      <c r="I251">
        <v>558</v>
      </c>
    </row>
    <row r="252" spans="1:9" x14ac:dyDescent="0.25">
      <c r="A252" t="s">
        <v>20</v>
      </c>
      <c r="B252">
        <v>183</v>
      </c>
      <c r="H252" t="s">
        <v>14</v>
      </c>
      <c r="I252">
        <v>558</v>
      </c>
    </row>
    <row r="253" spans="1:9" x14ac:dyDescent="0.25">
      <c r="A253" t="s">
        <v>20</v>
      </c>
      <c r="B253">
        <v>184</v>
      </c>
      <c r="H253" t="s">
        <v>14</v>
      </c>
      <c r="I253">
        <v>575</v>
      </c>
    </row>
    <row r="254" spans="1:9" x14ac:dyDescent="0.25">
      <c r="A254" t="s">
        <v>20</v>
      </c>
      <c r="B254">
        <v>185</v>
      </c>
      <c r="H254" t="s">
        <v>14</v>
      </c>
      <c r="I254">
        <v>579</v>
      </c>
    </row>
    <row r="255" spans="1:9" x14ac:dyDescent="0.25">
      <c r="A255" t="s">
        <v>20</v>
      </c>
      <c r="B255">
        <v>186</v>
      </c>
      <c r="H255" t="s">
        <v>14</v>
      </c>
      <c r="I255">
        <v>594</v>
      </c>
    </row>
    <row r="256" spans="1:9" x14ac:dyDescent="0.25">
      <c r="A256" t="s">
        <v>20</v>
      </c>
      <c r="B256">
        <v>186</v>
      </c>
      <c r="H256" t="s">
        <v>14</v>
      </c>
      <c r="I256">
        <v>602</v>
      </c>
    </row>
    <row r="257" spans="1:9" x14ac:dyDescent="0.25">
      <c r="A257" t="s">
        <v>20</v>
      </c>
      <c r="B257">
        <v>186</v>
      </c>
      <c r="H257" t="s">
        <v>14</v>
      </c>
      <c r="I257">
        <v>605</v>
      </c>
    </row>
    <row r="258" spans="1:9" x14ac:dyDescent="0.25">
      <c r="A258" t="s">
        <v>20</v>
      </c>
      <c r="B258">
        <v>186</v>
      </c>
      <c r="H258" t="s">
        <v>14</v>
      </c>
      <c r="I258">
        <v>648</v>
      </c>
    </row>
    <row r="259" spans="1:9" x14ac:dyDescent="0.25">
      <c r="A259" t="s">
        <v>20</v>
      </c>
      <c r="B259">
        <v>186</v>
      </c>
      <c r="H259" t="s">
        <v>14</v>
      </c>
      <c r="I259">
        <v>648</v>
      </c>
    </row>
    <row r="260" spans="1:9" x14ac:dyDescent="0.25">
      <c r="A260" t="s">
        <v>20</v>
      </c>
      <c r="B260">
        <v>187</v>
      </c>
      <c r="H260" t="s">
        <v>14</v>
      </c>
      <c r="I260">
        <v>656</v>
      </c>
    </row>
    <row r="261" spans="1:9" x14ac:dyDescent="0.25">
      <c r="A261" t="s">
        <v>20</v>
      </c>
      <c r="B261">
        <v>189</v>
      </c>
      <c r="H261" t="s">
        <v>14</v>
      </c>
      <c r="I261">
        <v>662</v>
      </c>
    </row>
    <row r="262" spans="1:9" x14ac:dyDescent="0.25">
      <c r="A262" t="s">
        <v>20</v>
      </c>
      <c r="B262">
        <v>189</v>
      </c>
      <c r="H262" t="s">
        <v>14</v>
      </c>
      <c r="I262">
        <v>672</v>
      </c>
    </row>
    <row r="263" spans="1:9" x14ac:dyDescent="0.25">
      <c r="A263" t="s">
        <v>20</v>
      </c>
      <c r="B263">
        <v>190</v>
      </c>
      <c r="H263" t="s">
        <v>14</v>
      </c>
      <c r="I263">
        <v>674</v>
      </c>
    </row>
    <row r="264" spans="1:9" x14ac:dyDescent="0.25">
      <c r="A264" t="s">
        <v>20</v>
      </c>
      <c r="B264">
        <v>190</v>
      </c>
      <c r="H264" t="s">
        <v>14</v>
      </c>
      <c r="I264">
        <v>676</v>
      </c>
    </row>
    <row r="265" spans="1:9" x14ac:dyDescent="0.25">
      <c r="A265" t="s">
        <v>20</v>
      </c>
      <c r="B265">
        <v>191</v>
      </c>
      <c r="H265" t="s">
        <v>14</v>
      </c>
      <c r="I265">
        <v>679</v>
      </c>
    </row>
    <row r="266" spans="1:9" x14ac:dyDescent="0.25">
      <c r="A266" t="s">
        <v>20</v>
      </c>
      <c r="B266">
        <v>191</v>
      </c>
      <c r="H266" t="s">
        <v>14</v>
      </c>
      <c r="I266">
        <v>679</v>
      </c>
    </row>
    <row r="267" spans="1:9" x14ac:dyDescent="0.25">
      <c r="A267" t="s">
        <v>20</v>
      </c>
      <c r="B267">
        <v>191</v>
      </c>
      <c r="H267" t="s">
        <v>14</v>
      </c>
      <c r="I267">
        <v>714</v>
      </c>
    </row>
    <row r="268" spans="1:9" x14ac:dyDescent="0.25">
      <c r="A268" t="s">
        <v>20</v>
      </c>
      <c r="B268">
        <v>192</v>
      </c>
      <c r="H268" t="s">
        <v>14</v>
      </c>
      <c r="I268">
        <v>742</v>
      </c>
    </row>
    <row r="269" spans="1:9" x14ac:dyDescent="0.25">
      <c r="A269" t="s">
        <v>20</v>
      </c>
      <c r="B269">
        <v>192</v>
      </c>
      <c r="H269" t="s">
        <v>14</v>
      </c>
      <c r="I269">
        <v>747</v>
      </c>
    </row>
    <row r="270" spans="1:9" x14ac:dyDescent="0.25">
      <c r="A270" t="s">
        <v>20</v>
      </c>
      <c r="B270">
        <v>193</v>
      </c>
      <c r="H270" t="s">
        <v>14</v>
      </c>
      <c r="I270">
        <v>750</v>
      </c>
    </row>
    <row r="271" spans="1:9" x14ac:dyDescent="0.25">
      <c r="A271" t="s">
        <v>20</v>
      </c>
      <c r="B271">
        <v>194</v>
      </c>
      <c r="H271" t="s">
        <v>14</v>
      </c>
      <c r="I271">
        <v>750</v>
      </c>
    </row>
    <row r="272" spans="1:9" x14ac:dyDescent="0.25">
      <c r="A272" t="s">
        <v>20</v>
      </c>
      <c r="B272">
        <v>194</v>
      </c>
      <c r="H272" t="s">
        <v>14</v>
      </c>
      <c r="I272">
        <v>752</v>
      </c>
    </row>
    <row r="273" spans="1:9" x14ac:dyDescent="0.25">
      <c r="A273" t="s">
        <v>20</v>
      </c>
      <c r="B273">
        <v>194</v>
      </c>
      <c r="H273" t="s">
        <v>14</v>
      </c>
      <c r="I273">
        <v>774</v>
      </c>
    </row>
    <row r="274" spans="1:9" x14ac:dyDescent="0.25">
      <c r="A274" t="s">
        <v>20</v>
      </c>
      <c r="B274">
        <v>194</v>
      </c>
      <c r="H274" t="s">
        <v>14</v>
      </c>
      <c r="I274">
        <v>782</v>
      </c>
    </row>
    <row r="275" spans="1:9" x14ac:dyDescent="0.25">
      <c r="A275" t="s">
        <v>20</v>
      </c>
      <c r="B275">
        <v>195</v>
      </c>
      <c r="H275" t="s">
        <v>14</v>
      </c>
      <c r="I275">
        <v>792</v>
      </c>
    </row>
    <row r="276" spans="1:9" x14ac:dyDescent="0.25">
      <c r="A276" t="s">
        <v>20</v>
      </c>
      <c r="B276">
        <v>195</v>
      </c>
      <c r="H276" t="s">
        <v>14</v>
      </c>
      <c r="I276">
        <v>803</v>
      </c>
    </row>
    <row r="277" spans="1:9" x14ac:dyDescent="0.25">
      <c r="A277" t="s">
        <v>20</v>
      </c>
      <c r="B277">
        <v>196</v>
      </c>
      <c r="H277" t="s">
        <v>14</v>
      </c>
      <c r="I277">
        <v>830</v>
      </c>
    </row>
    <row r="278" spans="1:9" x14ac:dyDescent="0.25">
      <c r="A278" t="s">
        <v>20</v>
      </c>
      <c r="B278">
        <v>198</v>
      </c>
      <c r="H278" t="s">
        <v>14</v>
      </c>
      <c r="I278">
        <v>830</v>
      </c>
    </row>
    <row r="279" spans="1:9" x14ac:dyDescent="0.25">
      <c r="A279" t="s">
        <v>20</v>
      </c>
      <c r="B279">
        <v>198</v>
      </c>
      <c r="H279" t="s">
        <v>14</v>
      </c>
      <c r="I279">
        <v>831</v>
      </c>
    </row>
    <row r="280" spans="1:9" x14ac:dyDescent="0.25">
      <c r="A280" t="s">
        <v>20</v>
      </c>
      <c r="B280">
        <v>198</v>
      </c>
      <c r="H280" t="s">
        <v>14</v>
      </c>
      <c r="I280">
        <v>838</v>
      </c>
    </row>
    <row r="281" spans="1:9" x14ac:dyDescent="0.25">
      <c r="A281" t="s">
        <v>20</v>
      </c>
      <c r="B281">
        <v>199</v>
      </c>
      <c r="H281" t="s">
        <v>14</v>
      </c>
      <c r="I281">
        <v>842</v>
      </c>
    </row>
    <row r="282" spans="1:9" x14ac:dyDescent="0.25">
      <c r="A282" t="s">
        <v>20</v>
      </c>
      <c r="B282">
        <v>199</v>
      </c>
      <c r="H282" t="s">
        <v>14</v>
      </c>
      <c r="I282">
        <v>846</v>
      </c>
    </row>
    <row r="283" spans="1:9" x14ac:dyDescent="0.25">
      <c r="A283" t="s">
        <v>20</v>
      </c>
      <c r="B283">
        <v>199</v>
      </c>
      <c r="H283" t="s">
        <v>14</v>
      </c>
      <c r="I283">
        <v>859</v>
      </c>
    </row>
    <row r="284" spans="1:9" x14ac:dyDescent="0.25">
      <c r="A284" t="s">
        <v>20</v>
      </c>
      <c r="B284">
        <v>201</v>
      </c>
      <c r="H284" t="s">
        <v>14</v>
      </c>
      <c r="I284">
        <v>886</v>
      </c>
    </row>
    <row r="285" spans="1:9" x14ac:dyDescent="0.25">
      <c r="A285" t="s">
        <v>20</v>
      </c>
      <c r="B285">
        <v>202</v>
      </c>
      <c r="H285" t="s">
        <v>14</v>
      </c>
      <c r="I285">
        <v>889</v>
      </c>
    </row>
    <row r="286" spans="1:9" x14ac:dyDescent="0.25">
      <c r="A286" t="s">
        <v>20</v>
      </c>
      <c r="B286">
        <v>202</v>
      </c>
      <c r="H286" t="s">
        <v>14</v>
      </c>
      <c r="I286">
        <v>908</v>
      </c>
    </row>
    <row r="287" spans="1:9" x14ac:dyDescent="0.25">
      <c r="A287" t="s">
        <v>20</v>
      </c>
      <c r="B287">
        <v>203</v>
      </c>
      <c r="H287" t="s">
        <v>14</v>
      </c>
      <c r="I287">
        <v>923</v>
      </c>
    </row>
    <row r="288" spans="1:9" x14ac:dyDescent="0.25">
      <c r="A288" t="s">
        <v>20</v>
      </c>
      <c r="B288">
        <v>203</v>
      </c>
      <c r="H288" t="s">
        <v>14</v>
      </c>
      <c r="I288">
        <v>926</v>
      </c>
    </row>
    <row r="289" spans="1:9" x14ac:dyDescent="0.25">
      <c r="A289" t="s">
        <v>20</v>
      </c>
      <c r="B289">
        <v>205</v>
      </c>
      <c r="H289" t="s">
        <v>14</v>
      </c>
      <c r="I289">
        <v>931</v>
      </c>
    </row>
    <row r="290" spans="1:9" x14ac:dyDescent="0.25">
      <c r="A290" t="s">
        <v>20</v>
      </c>
      <c r="B290">
        <v>206</v>
      </c>
      <c r="H290" t="s">
        <v>14</v>
      </c>
      <c r="I290">
        <v>934</v>
      </c>
    </row>
    <row r="291" spans="1:9" x14ac:dyDescent="0.25">
      <c r="A291" t="s">
        <v>20</v>
      </c>
      <c r="B291">
        <v>207</v>
      </c>
      <c r="H291" t="s">
        <v>14</v>
      </c>
      <c r="I291">
        <v>940</v>
      </c>
    </row>
    <row r="292" spans="1:9" x14ac:dyDescent="0.25">
      <c r="A292" t="s">
        <v>20</v>
      </c>
      <c r="B292">
        <v>207</v>
      </c>
      <c r="H292" t="s">
        <v>14</v>
      </c>
      <c r="I292">
        <v>941</v>
      </c>
    </row>
    <row r="293" spans="1:9" x14ac:dyDescent="0.25">
      <c r="A293" t="s">
        <v>20</v>
      </c>
      <c r="B293">
        <v>209</v>
      </c>
      <c r="H293" t="s">
        <v>14</v>
      </c>
      <c r="I293">
        <v>955</v>
      </c>
    </row>
    <row r="294" spans="1:9" x14ac:dyDescent="0.25">
      <c r="A294" t="s">
        <v>20</v>
      </c>
      <c r="B294">
        <v>210</v>
      </c>
      <c r="H294" t="s">
        <v>14</v>
      </c>
      <c r="I294">
        <v>1000</v>
      </c>
    </row>
    <row r="295" spans="1:9" x14ac:dyDescent="0.25">
      <c r="A295" t="s">
        <v>20</v>
      </c>
      <c r="B295">
        <v>211</v>
      </c>
      <c r="H295" t="s">
        <v>14</v>
      </c>
      <c r="I295">
        <v>1028</v>
      </c>
    </row>
    <row r="296" spans="1:9" x14ac:dyDescent="0.25">
      <c r="A296" t="s">
        <v>20</v>
      </c>
      <c r="B296">
        <v>211</v>
      </c>
      <c r="H296" t="s">
        <v>14</v>
      </c>
      <c r="I296">
        <v>1059</v>
      </c>
    </row>
    <row r="297" spans="1:9" x14ac:dyDescent="0.25">
      <c r="A297" t="s">
        <v>20</v>
      </c>
      <c r="B297">
        <v>214</v>
      </c>
      <c r="H297" t="s">
        <v>14</v>
      </c>
      <c r="I297">
        <v>1063</v>
      </c>
    </row>
    <row r="298" spans="1:9" x14ac:dyDescent="0.25">
      <c r="A298" t="s">
        <v>20</v>
      </c>
      <c r="B298">
        <v>216</v>
      </c>
      <c r="H298" t="s">
        <v>14</v>
      </c>
      <c r="I298">
        <v>1068</v>
      </c>
    </row>
    <row r="299" spans="1:9" x14ac:dyDescent="0.25">
      <c r="A299" t="s">
        <v>20</v>
      </c>
      <c r="B299">
        <v>217</v>
      </c>
      <c r="H299" t="s">
        <v>14</v>
      </c>
      <c r="I299">
        <v>1072</v>
      </c>
    </row>
    <row r="300" spans="1:9" x14ac:dyDescent="0.25">
      <c r="A300" t="s">
        <v>20</v>
      </c>
      <c r="B300">
        <v>218</v>
      </c>
      <c r="H300" t="s">
        <v>14</v>
      </c>
      <c r="I300">
        <v>1120</v>
      </c>
    </row>
    <row r="301" spans="1:9" x14ac:dyDescent="0.25">
      <c r="A301" t="s">
        <v>20</v>
      </c>
      <c r="B301">
        <v>218</v>
      </c>
      <c r="H301" t="s">
        <v>14</v>
      </c>
      <c r="I301">
        <v>1121</v>
      </c>
    </row>
    <row r="302" spans="1:9" x14ac:dyDescent="0.25">
      <c r="A302" t="s">
        <v>20</v>
      </c>
      <c r="B302">
        <v>219</v>
      </c>
      <c r="H302" t="s">
        <v>14</v>
      </c>
      <c r="I302">
        <v>1130</v>
      </c>
    </row>
    <row r="303" spans="1:9" x14ac:dyDescent="0.25">
      <c r="A303" t="s">
        <v>20</v>
      </c>
      <c r="B303">
        <v>220</v>
      </c>
      <c r="H303" t="s">
        <v>14</v>
      </c>
      <c r="I303">
        <v>1181</v>
      </c>
    </row>
    <row r="304" spans="1:9" x14ac:dyDescent="0.25">
      <c r="A304" t="s">
        <v>20</v>
      </c>
      <c r="B304">
        <v>220</v>
      </c>
      <c r="H304" t="s">
        <v>14</v>
      </c>
      <c r="I304">
        <v>1194</v>
      </c>
    </row>
    <row r="305" spans="1:9" x14ac:dyDescent="0.25">
      <c r="A305" t="s">
        <v>20</v>
      </c>
      <c r="B305">
        <v>221</v>
      </c>
      <c r="H305" t="s">
        <v>14</v>
      </c>
      <c r="I305">
        <v>1198</v>
      </c>
    </row>
    <row r="306" spans="1:9" x14ac:dyDescent="0.25">
      <c r="A306" t="s">
        <v>20</v>
      </c>
      <c r="B306">
        <v>221</v>
      </c>
      <c r="H306" t="s">
        <v>14</v>
      </c>
      <c r="I306">
        <v>1220</v>
      </c>
    </row>
    <row r="307" spans="1:9" x14ac:dyDescent="0.25">
      <c r="A307" t="s">
        <v>20</v>
      </c>
      <c r="B307">
        <v>222</v>
      </c>
      <c r="H307" t="s">
        <v>14</v>
      </c>
      <c r="I307">
        <v>1221</v>
      </c>
    </row>
    <row r="308" spans="1:9" x14ac:dyDescent="0.25">
      <c r="A308" t="s">
        <v>20</v>
      </c>
      <c r="B308">
        <v>222</v>
      </c>
      <c r="H308" t="s">
        <v>14</v>
      </c>
      <c r="I308">
        <v>1225</v>
      </c>
    </row>
    <row r="309" spans="1:9" x14ac:dyDescent="0.25">
      <c r="A309" t="s">
        <v>20</v>
      </c>
      <c r="B309">
        <v>223</v>
      </c>
      <c r="H309" t="s">
        <v>14</v>
      </c>
      <c r="I309">
        <v>1229</v>
      </c>
    </row>
    <row r="310" spans="1:9" x14ac:dyDescent="0.25">
      <c r="A310" t="s">
        <v>20</v>
      </c>
      <c r="B310">
        <v>225</v>
      </c>
      <c r="H310" t="s">
        <v>14</v>
      </c>
      <c r="I310">
        <v>1257</v>
      </c>
    </row>
    <row r="311" spans="1:9" x14ac:dyDescent="0.25">
      <c r="A311" t="s">
        <v>20</v>
      </c>
      <c r="B311">
        <v>226</v>
      </c>
      <c r="H311" t="s">
        <v>14</v>
      </c>
      <c r="I311">
        <v>1258</v>
      </c>
    </row>
    <row r="312" spans="1:9" x14ac:dyDescent="0.25">
      <c r="A312" t="s">
        <v>20</v>
      </c>
      <c r="B312">
        <v>226</v>
      </c>
      <c r="H312" t="s">
        <v>14</v>
      </c>
      <c r="I312">
        <v>1274</v>
      </c>
    </row>
    <row r="313" spans="1:9" x14ac:dyDescent="0.25">
      <c r="A313" t="s">
        <v>20</v>
      </c>
      <c r="B313">
        <v>227</v>
      </c>
      <c r="H313" t="s">
        <v>14</v>
      </c>
      <c r="I313">
        <v>1296</v>
      </c>
    </row>
    <row r="314" spans="1:9" x14ac:dyDescent="0.25">
      <c r="A314" t="s">
        <v>20</v>
      </c>
      <c r="B314">
        <v>233</v>
      </c>
      <c r="H314" t="s">
        <v>14</v>
      </c>
      <c r="I314">
        <v>1335</v>
      </c>
    </row>
    <row r="315" spans="1:9" x14ac:dyDescent="0.25">
      <c r="A315" t="s">
        <v>20</v>
      </c>
      <c r="B315">
        <v>234</v>
      </c>
      <c r="H315" t="s">
        <v>14</v>
      </c>
      <c r="I315">
        <v>1368</v>
      </c>
    </row>
    <row r="316" spans="1:9" x14ac:dyDescent="0.25">
      <c r="A316" t="s">
        <v>20</v>
      </c>
      <c r="B316">
        <v>235</v>
      </c>
      <c r="H316" t="s">
        <v>14</v>
      </c>
      <c r="I316">
        <v>1439</v>
      </c>
    </row>
    <row r="317" spans="1:9" x14ac:dyDescent="0.25">
      <c r="A317" t="s">
        <v>20</v>
      </c>
      <c r="B317">
        <v>236</v>
      </c>
      <c r="H317" t="s">
        <v>14</v>
      </c>
      <c r="I317">
        <v>1467</v>
      </c>
    </row>
    <row r="318" spans="1:9" x14ac:dyDescent="0.25">
      <c r="A318" t="s">
        <v>20</v>
      </c>
      <c r="B318">
        <v>236</v>
      </c>
      <c r="H318" t="s">
        <v>14</v>
      </c>
      <c r="I318">
        <v>1467</v>
      </c>
    </row>
    <row r="319" spans="1:9" x14ac:dyDescent="0.25">
      <c r="A319" t="s">
        <v>20</v>
      </c>
      <c r="B319">
        <v>237</v>
      </c>
      <c r="H319" t="s">
        <v>14</v>
      </c>
      <c r="I319">
        <v>1482</v>
      </c>
    </row>
    <row r="320" spans="1:9" x14ac:dyDescent="0.25">
      <c r="A320" t="s">
        <v>20</v>
      </c>
      <c r="B320">
        <v>238</v>
      </c>
      <c r="H320" t="s">
        <v>14</v>
      </c>
      <c r="I320">
        <v>1538</v>
      </c>
    </row>
    <row r="321" spans="1:9" x14ac:dyDescent="0.25">
      <c r="A321" t="s">
        <v>20</v>
      </c>
      <c r="B321">
        <v>238</v>
      </c>
      <c r="H321" t="s">
        <v>14</v>
      </c>
      <c r="I321">
        <v>1596</v>
      </c>
    </row>
    <row r="322" spans="1:9" x14ac:dyDescent="0.25">
      <c r="A322" t="s">
        <v>20</v>
      </c>
      <c r="B322">
        <v>239</v>
      </c>
      <c r="H322" t="s">
        <v>14</v>
      </c>
      <c r="I322">
        <v>1608</v>
      </c>
    </row>
    <row r="323" spans="1:9" x14ac:dyDescent="0.25">
      <c r="A323" t="s">
        <v>20</v>
      </c>
      <c r="B323">
        <v>241</v>
      </c>
      <c r="H323" t="s">
        <v>14</v>
      </c>
      <c r="I323">
        <v>1625</v>
      </c>
    </row>
    <row r="324" spans="1:9" x14ac:dyDescent="0.25">
      <c r="A324" t="s">
        <v>20</v>
      </c>
      <c r="B324">
        <v>244</v>
      </c>
      <c r="H324" t="s">
        <v>14</v>
      </c>
      <c r="I324">
        <v>1657</v>
      </c>
    </row>
    <row r="325" spans="1:9" x14ac:dyDescent="0.25">
      <c r="A325" t="s">
        <v>20</v>
      </c>
      <c r="B325">
        <v>244</v>
      </c>
      <c r="H325" t="s">
        <v>14</v>
      </c>
      <c r="I325">
        <v>1684</v>
      </c>
    </row>
    <row r="326" spans="1:9" x14ac:dyDescent="0.25">
      <c r="A326" t="s">
        <v>20</v>
      </c>
      <c r="B326">
        <v>245</v>
      </c>
      <c r="H326" t="s">
        <v>14</v>
      </c>
      <c r="I326">
        <v>1691</v>
      </c>
    </row>
    <row r="327" spans="1:9" x14ac:dyDescent="0.25">
      <c r="A327" t="s">
        <v>20</v>
      </c>
      <c r="B327">
        <v>246</v>
      </c>
      <c r="H327" t="s">
        <v>14</v>
      </c>
      <c r="I327">
        <v>1748</v>
      </c>
    </row>
    <row r="328" spans="1:9" x14ac:dyDescent="0.25">
      <c r="A328" t="s">
        <v>20</v>
      </c>
      <c r="B328">
        <v>246</v>
      </c>
      <c r="H328" t="s">
        <v>14</v>
      </c>
      <c r="I328">
        <v>1758</v>
      </c>
    </row>
    <row r="329" spans="1:9" x14ac:dyDescent="0.25">
      <c r="A329" t="s">
        <v>20</v>
      </c>
      <c r="B329">
        <v>247</v>
      </c>
      <c r="H329" t="s">
        <v>14</v>
      </c>
      <c r="I329">
        <v>1784</v>
      </c>
    </row>
    <row r="330" spans="1:9" x14ac:dyDescent="0.25">
      <c r="A330" t="s">
        <v>20</v>
      </c>
      <c r="B330">
        <v>247</v>
      </c>
      <c r="H330" t="s">
        <v>14</v>
      </c>
      <c r="I330">
        <v>1790</v>
      </c>
    </row>
    <row r="331" spans="1:9" x14ac:dyDescent="0.25">
      <c r="A331" t="s">
        <v>20</v>
      </c>
      <c r="B331">
        <v>249</v>
      </c>
      <c r="H331" t="s">
        <v>14</v>
      </c>
      <c r="I331">
        <v>1796</v>
      </c>
    </row>
    <row r="332" spans="1:9" x14ac:dyDescent="0.25">
      <c r="A332" t="s">
        <v>20</v>
      </c>
      <c r="B332">
        <v>249</v>
      </c>
      <c r="H332" t="s">
        <v>14</v>
      </c>
      <c r="I332">
        <v>1825</v>
      </c>
    </row>
    <row r="333" spans="1:9" x14ac:dyDescent="0.25">
      <c r="A333" t="s">
        <v>20</v>
      </c>
      <c r="B333">
        <v>250</v>
      </c>
      <c r="H333" t="s">
        <v>14</v>
      </c>
      <c r="I333">
        <v>1886</v>
      </c>
    </row>
    <row r="334" spans="1:9" x14ac:dyDescent="0.25">
      <c r="A334" t="s">
        <v>20</v>
      </c>
      <c r="B334">
        <v>252</v>
      </c>
      <c r="H334" t="s">
        <v>14</v>
      </c>
      <c r="I334">
        <v>1910</v>
      </c>
    </row>
    <row r="335" spans="1:9" x14ac:dyDescent="0.25">
      <c r="A335" t="s">
        <v>20</v>
      </c>
      <c r="B335">
        <v>253</v>
      </c>
      <c r="H335" t="s">
        <v>14</v>
      </c>
      <c r="I335">
        <v>1979</v>
      </c>
    </row>
    <row r="336" spans="1:9" x14ac:dyDescent="0.25">
      <c r="A336" t="s">
        <v>20</v>
      </c>
      <c r="B336">
        <v>254</v>
      </c>
      <c r="H336" t="s">
        <v>14</v>
      </c>
      <c r="I336">
        <v>1999</v>
      </c>
    </row>
    <row r="337" spans="1:9" x14ac:dyDescent="0.25">
      <c r="A337" t="s">
        <v>20</v>
      </c>
      <c r="B337">
        <v>255</v>
      </c>
      <c r="H337" t="s">
        <v>14</v>
      </c>
      <c r="I337">
        <v>2025</v>
      </c>
    </row>
    <row r="338" spans="1:9" x14ac:dyDescent="0.25">
      <c r="A338" t="s">
        <v>20</v>
      </c>
      <c r="B338">
        <v>261</v>
      </c>
      <c r="H338" t="s">
        <v>14</v>
      </c>
      <c r="I338">
        <v>2062</v>
      </c>
    </row>
    <row r="339" spans="1:9" x14ac:dyDescent="0.25">
      <c r="A339" t="s">
        <v>20</v>
      </c>
      <c r="B339">
        <v>261</v>
      </c>
      <c r="H339" t="s">
        <v>14</v>
      </c>
      <c r="I339">
        <v>2072</v>
      </c>
    </row>
    <row r="340" spans="1:9" x14ac:dyDescent="0.25">
      <c r="A340" t="s">
        <v>20</v>
      </c>
      <c r="B340">
        <v>264</v>
      </c>
      <c r="H340" t="s">
        <v>14</v>
      </c>
      <c r="I340">
        <v>2108</v>
      </c>
    </row>
    <row r="341" spans="1:9" x14ac:dyDescent="0.25">
      <c r="A341" t="s">
        <v>20</v>
      </c>
      <c r="B341">
        <v>266</v>
      </c>
      <c r="H341" t="s">
        <v>14</v>
      </c>
      <c r="I341">
        <v>2176</v>
      </c>
    </row>
    <row r="342" spans="1:9" x14ac:dyDescent="0.25">
      <c r="A342" t="s">
        <v>20</v>
      </c>
      <c r="B342">
        <v>268</v>
      </c>
      <c r="H342" t="s">
        <v>14</v>
      </c>
      <c r="I342">
        <v>2179</v>
      </c>
    </row>
    <row r="343" spans="1:9" x14ac:dyDescent="0.25">
      <c r="A343" t="s">
        <v>20</v>
      </c>
      <c r="B343">
        <v>269</v>
      </c>
      <c r="H343" t="s">
        <v>14</v>
      </c>
      <c r="I343">
        <v>2201</v>
      </c>
    </row>
    <row r="344" spans="1:9" x14ac:dyDescent="0.25">
      <c r="A344" t="s">
        <v>20</v>
      </c>
      <c r="B344">
        <v>270</v>
      </c>
      <c r="H344" t="s">
        <v>14</v>
      </c>
      <c r="I344">
        <v>2253</v>
      </c>
    </row>
    <row r="345" spans="1:9" x14ac:dyDescent="0.25">
      <c r="A345" t="s">
        <v>20</v>
      </c>
      <c r="B345">
        <v>272</v>
      </c>
      <c r="H345" t="s">
        <v>14</v>
      </c>
      <c r="I345">
        <v>2307</v>
      </c>
    </row>
    <row r="346" spans="1:9" x14ac:dyDescent="0.25">
      <c r="A346" t="s">
        <v>20</v>
      </c>
      <c r="B346">
        <v>275</v>
      </c>
      <c r="H346" t="s">
        <v>14</v>
      </c>
      <c r="I346">
        <v>2468</v>
      </c>
    </row>
    <row r="347" spans="1:9" x14ac:dyDescent="0.25">
      <c r="A347" t="s">
        <v>20</v>
      </c>
      <c r="B347">
        <v>279</v>
      </c>
      <c r="H347" t="s">
        <v>14</v>
      </c>
      <c r="I347">
        <v>2604</v>
      </c>
    </row>
    <row r="348" spans="1:9" x14ac:dyDescent="0.25">
      <c r="A348" t="s">
        <v>20</v>
      </c>
      <c r="B348">
        <v>280</v>
      </c>
      <c r="H348" t="s">
        <v>14</v>
      </c>
      <c r="I348">
        <v>2690</v>
      </c>
    </row>
    <row r="349" spans="1:9" x14ac:dyDescent="0.25">
      <c r="A349" t="s">
        <v>20</v>
      </c>
      <c r="B349">
        <v>282</v>
      </c>
      <c r="H349" t="s">
        <v>14</v>
      </c>
      <c r="I349">
        <v>2779</v>
      </c>
    </row>
    <row r="350" spans="1:9" x14ac:dyDescent="0.25">
      <c r="A350" t="s">
        <v>20</v>
      </c>
      <c r="B350">
        <v>288</v>
      </c>
      <c r="H350" t="s">
        <v>14</v>
      </c>
      <c r="I350">
        <v>2915</v>
      </c>
    </row>
    <row r="351" spans="1:9" x14ac:dyDescent="0.25">
      <c r="A351" t="s">
        <v>20</v>
      </c>
      <c r="B351">
        <v>290</v>
      </c>
      <c r="H351" t="s">
        <v>14</v>
      </c>
      <c r="I351">
        <v>2928</v>
      </c>
    </row>
    <row r="352" spans="1:9" x14ac:dyDescent="0.25">
      <c r="A352" t="s">
        <v>20</v>
      </c>
      <c r="B352">
        <v>295</v>
      </c>
      <c r="H352" t="s">
        <v>14</v>
      </c>
      <c r="I352">
        <v>2955</v>
      </c>
    </row>
    <row r="353" spans="1:9" x14ac:dyDescent="0.25">
      <c r="A353" t="s">
        <v>20</v>
      </c>
      <c r="B353">
        <v>296</v>
      </c>
      <c r="H353" t="s">
        <v>14</v>
      </c>
      <c r="I353">
        <v>3015</v>
      </c>
    </row>
    <row r="354" spans="1:9" x14ac:dyDescent="0.25">
      <c r="A354" t="s">
        <v>20</v>
      </c>
      <c r="B354">
        <v>297</v>
      </c>
      <c r="H354" t="s">
        <v>14</v>
      </c>
      <c r="I354">
        <v>3182</v>
      </c>
    </row>
    <row r="355" spans="1:9" x14ac:dyDescent="0.25">
      <c r="A355" t="s">
        <v>20</v>
      </c>
      <c r="B355">
        <v>299</v>
      </c>
      <c r="H355" t="s">
        <v>14</v>
      </c>
      <c r="I355">
        <v>3304</v>
      </c>
    </row>
    <row r="356" spans="1:9" x14ac:dyDescent="0.25">
      <c r="A356" t="s">
        <v>20</v>
      </c>
      <c r="B356">
        <v>300</v>
      </c>
      <c r="H356" t="s">
        <v>14</v>
      </c>
      <c r="I356">
        <v>3387</v>
      </c>
    </row>
    <row r="357" spans="1:9" x14ac:dyDescent="0.25">
      <c r="A357" t="s">
        <v>20</v>
      </c>
      <c r="B357">
        <v>300</v>
      </c>
      <c r="H357" t="s">
        <v>14</v>
      </c>
      <c r="I357">
        <v>3410</v>
      </c>
    </row>
    <row r="358" spans="1:9" x14ac:dyDescent="0.25">
      <c r="A358" t="s">
        <v>20</v>
      </c>
      <c r="B358">
        <v>303</v>
      </c>
      <c r="H358" t="s">
        <v>14</v>
      </c>
      <c r="I358">
        <v>3483</v>
      </c>
    </row>
    <row r="359" spans="1:9" x14ac:dyDescent="0.25">
      <c r="A359" t="s">
        <v>20</v>
      </c>
      <c r="B359">
        <v>307</v>
      </c>
      <c r="H359" t="s">
        <v>14</v>
      </c>
      <c r="I359">
        <v>3868</v>
      </c>
    </row>
    <row r="360" spans="1:9" x14ac:dyDescent="0.25">
      <c r="A360" t="s">
        <v>20</v>
      </c>
      <c r="B360">
        <v>307</v>
      </c>
      <c r="H360" t="s">
        <v>14</v>
      </c>
      <c r="I360">
        <v>4405</v>
      </c>
    </row>
    <row r="361" spans="1:9" x14ac:dyDescent="0.25">
      <c r="A361" t="s">
        <v>20</v>
      </c>
      <c r="B361">
        <v>316</v>
      </c>
      <c r="H361" t="s">
        <v>14</v>
      </c>
      <c r="I361">
        <v>4428</v>
      </c>
    </row>
    <row r="362" spans="1:9" x14ac:dyDescent="0.25">
      <c r="A362" t="s">
        <v>20</v>
      </c>
      <c r="B362">
        <v>323</v>
      </c>
      <c r="H362" t="s">
        <v>14</v>
      </c>
      <c r="I362">
        <v>4697</v>
      </c>
    </row>
    <row r="363" spans="1:9" x14ac:dyDescent="0.25">
      <c r="A363" t="s">
        <v>20</v>
      </c>
      <c r="B363">
        <v>329</v>
      </c>
      <c r="H363" t="s">
        <v>14</v>
      </c>
      <c r="I363">
        <v>5497</v>
      </c>
    </row>
    <row r="364" spans="1:9" x14ac:dyDescent="0.25">
      <c r="A364" t="s">
        <v>20</v>
      </c>
      <c r="B364">
        <v>330</v>
      </c>
      <c r="H364" t="s">
        <v>14</v>
      </c>
      <c r="I364">
        <v>5681</v>
      </c>
    </row>
    <row r="365" spans="1:9" x14ac:dyDescent="0.25">
      <c r="A365" t="s">
        <v>20</v>
      </c>
      <c r="B365">
        <v>331</v>
      </c>
      <c r="H365" t="s">
        <v>14</v>
      </c>
      <c r="I365">
        <v>6080</v>
      </c>
    </row>
    <row r="366" spans="1:9" x14ac:dyDescent="0.25">
      <c r="A366" t="s">
        <v>20</v>
      </c>
      <c r="B366">
        <v>336</v>
      </c>
    </row>
    <row r="367" spans="1:9" x14ac:dyDescent="0.25">
      <c r="A367" t="s">
        <v>20</v>
      </c>
      <c r="B367">
        <v>337</v>
      </c>
    </row>
    <row r="368" spans="1:9" x14ac:dyDescent="0.25">
      <c r="A368" t="s">
        <v>20</v>
      </c>
      <c r="B368">
        <v>340</v>
      </c>
    </row>
    <row r="369" spans="1:2" x14ac:dyDescent="0.25">
      <c r="A369" t="s">
        <v>20</v>
      </c>
      <c r="B369">
        <v>361</v>
      </c>
    </row>
    <row r="370" spans="1:2" x14ac:dyDescent="0.25">
      <c r="A370" t="s">
        <v>20</v>
      </c>
      <c r="B370">
        <v>363</v>
      </c>
    </row>
    <row r="371" spans="1:2" x14ac:dyDescent="0.25">
      <c r="A371" t="s">
        <v>20</v>
      </c>
      <c r="B371">
        <v>366</v>
      </c>
    </row>
    <row r="372" spans="1:2" x14ac:dyDescent="0.25">
      <c r="A372" t="s">
        <v>20</v>
      </c>
      <c r="B372">
        <v>369</v>
      </c>
    </row>
    <row r="373" spans="1:2" x14ac:dyDescent="0.25">
      <c r="A373" t="s">
        <v>20</v>
      </c>
      <c r="B373">
        <v>374</v>
      </c>
    </row>
    <row r="374" spans="1:2" x14ac:dyDescent="0.25">
      <c r="A374" t="s">
        <v>20</v>
      </c>
      <c r="B374">
        <v>375</v>
      </c>
    </row>
    <row r="375" spans="1:2" x14ac:dyDescent="0.25">
      <c r="A375" t="s">
        <v>20</v>
      </c>
      <c r="B375">
        <v>381</v>
      </c>
    </row>
    <row r="376" spans="1:2" x14ac:dyDescent="0.25">
      <c r="A376" t="s">
        <v>20</v>
      </c>
      <c r="B376">
        <v>381</v>
      </c>
    </row>
    <row r="377" spans="1:2" x14ac:dyDescent="0.25">
      <c r="A377" t="s">
        <v>20</v>
      </c>
      <c r="B377">
        <v>393</v>
      </c>
    </row>
    <row r="378" spans="1:2" x14ac:dyDescent="0.25">
      <c r="A378" t="s">
        <v>20</v>
      </c>
      <c r="B378">
        <v>397</v>
      </c>
    </row>
    <row r="379" spans="1:2" x14ac:dyDescent="0.25">
      <c r="A379" t="s">
        <v>20</v>
      </c>
      <c r="B379">
        <v>409</v>
      </c>
    </row>
    <row r="380" spans="1:2" x14ac:dyDescent="0.25">
      <c r="A380" t="s">
        <v>20</v>
      </c>
      <c r="B380">
        <v>411</v>
      </c>
    </row>
    <row r="381" spans="1:2" x14ac:dyDescent="0.25">
      <c r="A381" t="s">
        <v>20</v>
      </c>
      <c r="B381">
        <v>419</v>
      </c>
    </row>
    <row r="382" spans="1:2" x14ac:dyDescent="0.25">
      <c r="A382" t="s">
        <v>20</v>
      </c>
      <c r="B382">
        <v>432</v>
      </c>
    </row>
    <row r="383" spans="1:2" x14ac:dyDescent="0.25">
      <c r="A383" t="s">
        <v>20</v>
      </c>
      <c r="B383">
        <v>452</v>
      </c>
    </row>
    <row r="384" spans="1:2" x14ac:dyDescent="0.25">
      <c r="A384" t="s">
        <v>20</v>
      </c>
      <c r="B384">
        <v>454</v>
      </c>
    </row>
    <row r="385" spans="1:2" x14ac:dyDescent="0.25">
      <c r="A385" t="s">
        <v>20</v>
      </c>
      <c r="B385">
        <v>460</v>
      </c>
    </row>
    <row r="386" spans="1:2" x14ac:dyDescent="0.25">
      <c r="A386" t="s">
        <v>20</v>
      </c>
      <c r="B386">
        <v>462</v>
      </c>
    </row>
    <row r="387" spans="1:2" x14ac:dyDescent="0.25">
      <c r="A387" t="s">
        <v>20</v>
      </c>
      <c r="B387">
        <v>470</v>
      </c>
    </row>
    <row r="388" spans="1:2" x14ac:dyDescent="0.25">
      <c r="A388" t="s">
        <v>20</v>
      </c>
      <c r="B388">
        <v>480</v>
      </c>
    </row>
    <row r="389" spans="1:2" x14ac:dyDescent="0.25">
      <c r="A389" t="s">
        <v>20</v>
      </c>
      <c r="B389">
        <v>484</v>
      </c>
    </row>
    <row r="390" spans="1:2" x14ac:dyDescent="0.25">
      <c r="A390" t="s">
        <v>20</v>
      </c>
      <c r="B390">
        <v>498</v>
      </c>
    </row>
    <row r="391" spans="1:2" x14ac:dyDescent="0.25">
      <c r="A391" t="s">
        <v>20</v>
      </c>
      <c r="B391">
        <v>524</v>
      </c>
    </row>
    <row r="392" spans="1:2" x14ac:dyDescent="0.25">
      <c r="A392" t="s">
        <v>20</v>
      </c>
      <c r="B392">
        <v>533</v>
      </c>
    </row>
    <row r="393" spans="1:2" x14ac:dyDescent="0.25">
      <c r="A393" t="s">
        <v>20</v>
      </c>
      <c r="B393">
        <v>536</v>
      </c>
    </row>
    <row r="394" spans="1:2" x14ac:dyDescent="0.25">
      <c r="A394" t="s">
        <v>20</v>
      </c>
      <c r="B394">
        <v>546</v>
      </c>
    </row>
    <row r="395" spans="1:2" x14ac:dyDescent="0.25">
      <c r="A395" t="s">
        <v>20</v>
      </c>
      <c r="B395">
        <v>554</v>
      </c>
    </row>
    <row r="396" spans="1:2" x14ac:dyDescent="0.25">
      <c r="A396" t="s">
        <v>20</v>
      </c>
      <c r="B396">
        <v>555</v>
      </c>
    </row>
    <row r="397" spans="1:2" x14ac:dyDescent="0.25">
      <c r="A397" t="s">
        <v>20</v>
      </c>
      <c r="B397">
        <v>589</v>
      </c>
    </row>
    <row r="398" spans="1:2" x14ac:dyDescent="0.25">
      <c r="A398" t="s">
        <v>20</v>
      </c>
      <c r="B398">
        <v>645</v>
      </c>
    </row>
    <row r="399" spans="1:2" x14ac:dyDescent="0.25">
      <c r="A399" t="s">
        <v>20</v>
      </c>
      <c r="B399">
        <v>659</v>
      </c>
    </row>
    <row r="400" spans="1:2" x14ac:dyDescent="0.25">
      <c r="A400" t="s">
        <v>20</v>
      </c>
      <c r="B400">
        <v>676</v>
      </c>
    </row>
    <row r="401" spans="1:2" x14ac:dyDescent="0.25">
      <c r="A401" t="s">
        <v>20</v>
      </c>
      <c r="B401">
        <v>723</v>
      </c>
    </row>
    <row r="402" spans="1:2" x14ac:dyDescent="0.25">
      <c r="A402" t="s">
        <v>20</v>
      </c>
      <c r="B402">
        <v>762</v>
      </c>
    </row>
    <row r="403" spans="1:2" x14ac:dyDescent="0.25">
      <c r="A403" t="s">
        <v>20</v>
      </c>
      <c r="B403">
        <v>768</v>
      </c>
    </row>
    <row r="404" spans="1:2" x14ac:dyDescent="0.25">
      <c r="A404" t="s">
        <v>20</v>
      </c>
      <c r="B404">
        <v>820</v>
      </c>
    </row>
    <row r="405" spans="1:2" x14ac:dyDescent="0.25">
      <c r="A405" t="s">
        <v>20</v>
      </c>
      <c r="B405">
        <v>890</v>
      </c>
    </row>
    <row r="406" spans="1:2" x14ac:dyDescent="0.25">
      <c r="A406" t="s">
        <v>20</v>
      </c>
      <c r="B406">
        <v>903</v>
      </c>
    </row>
    <row r="407" spans="1:2" x14ac:dyDescent="0.25">
      <c r="A407" t="s">
        <v>20</v>
      </c>
      <c r="B407">
        <v>909</v>
      </c>
    </row>
    <row r="408" spans="1:2" x14ac:dyDescent="0.25">
      <c r="A408" t="s">
        <v>20</v>
      </c>
      <c r="B408">
        <v>943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1015</v>
      </c>
    </row>
    <row r="411" spans="1:2" x14ac:dyDescent="0.25">
      <c r="A411" t="s">
        <v>20</v>
      </c>
      <c r="B411">
        <v>1022</v>
      </c>
    </row>
    <row r="412" spans="1:2" x14ac:dyDescent="0.25">
      <c r="A412" t="s">
        <v>20</v>
      </c>
      <c r="B412">
        <v>1052</v>
      </c>
    </row>
    <row r="413" spans="1:2" x14ac:dyDescent="0.25">
      <c r="A413" t="s">
        <v>20</v>
      </c>
      <c r="B413">
        <v>1071</v>
      </c>
    </row>
    <row r="414" spans="1:2" x14ac:dyDescent="0.25">
      <c r="A414" t="s">
        <v>20</v>
      </c>
      <c r="B414">
        <v>1071</v>
      </c>
    </row>
    <row r="415" spans="1:2" x14ac:dyDescent="0.25">
      <c r="A415" t="s">
        <v>20</v>
      </c>
      <c r="B415">
        <v>1073</v>
      </c>
    </row>
    <row r="416" spans="1:2" x14ac:dyDescent="0.25">
      <c r="A416" t="s">
        <v>20</v>
      </c>
      <c r="B416">
        <v>1095</v>
      </c>
    </row>
    <row r="417" spans="1:2" x14ac:dyDescent="0.25">
      <c r="A417" t="s">
        <v>20</v>
      </c>
      <c r="B417">
        <v>1101</v>
      </c>
    </row>
    <row r="418" spans="1:2" x14ac:dyDescent="0.25">
      <c r="A418" t="s">
        <v>20</v>
      </c>
      <c r="B418">
        <v>1113</v>
      </c>
    </row>
    <row r="419" spans="1:2" x14ac:dyDescent="0.25">
      <c r="A419" t="s">
        <v>20</v>
      </c>
      <c r="B419">
        <v>1137</v>
      </c>
    </row>
    <row r="420" spans="1:2" x14ac:dyDescent="0.25">
      <c r="A420" t="s">
        <v>20</v>
      </c>
      <c r="B420">
        <v>1140</v>
      </c>
    </row>
    <row r="421" spans="1:2" x14ac:dyDescent="0.25">
      <c r="A421" t="s">
        <v>20</v>
      </c>
      <c r="B421">
        <v>1152</v>
      </c>
    </row>
    <row r="422" spans="1:2" x14ac:dyDescent="0.25">
      <c r="A422" t="s">
        <v>20</v>
      </c>
      <c r="B422">
        <v>1170</v>
      </c>
    </row>
    <row r="423" spans="1:2" x14ac:dyDescent="0.25">
      <c r="A423" t="s">
        <v>20</v>
      </c>
      <c r="B423">
        <v>1249</v>
      </c>
    </row>
    <row r="424" spans="1:2" x14ac:dyDescent="0.25">
      <c r="A424" t="s">
        <v>20</v>
      </c>
      <c r="B424">
        <v>1267</v>
      </c>
    </row>
    <row r="425" spans="1:2" x14ac:dyDescent="0.25">
      <c r="A425" t="s">
        <v>20</v>
      </c>
      <c r="B425">
        <v>1280</v>
      </c>
    </row>
    <row r="426" spans="1:2" x14ac:dyDescent="0.25">
      <c r="A426" t="s">
        <v>20</v>
      </c>
      <c r="B426">
        <v>1297</v>
      </c>
    </row>
    <row r="427" spans="1:2" x14ac:dyDescent="0.25">
      <c r="A427" t="s">
        <v>20</v>
      </c>
      <c r="B427">
        <v>1345</v>
      </c>
    </row>
    <row r="428" spans="1:2" x14ac:dyDescent="0.25">
      <c r="A428" t="s">
        <v>20</v>
      </c>
      <c r="B428">
        <v>1354</v>
      </c>
    </row>
    <row r="429" spans="1:2" x14ac:dyDescent="0.25">
      <c r="A429" t="s">
        <v>20</v>
      </c>
      <c r="B429">
        <v>1385</v>
      </c>
    </row>
    <row r="430" spans="1:2" x14ac:dyDescent="0.25">
      <c r="A430" t="s">
        <v>20</v>
      </c>
      <c r="B430">
        <v>1396</v>
      </c>
    </row>
    <row r="431" spans="1:2" x14ac:dyDescent="0.25">
      <c r="A431" t="s">
        <v>20</v>
      </c>
      <c r="B431">
        <v>1396</v>
      </c>
    </row>
    <row r="432" spans="1:2" x14ac:dyDescent="0.25">
      <c r="A432" t="s">
        <v>20</v>
      </c>
      <c r="B432">
        <v>1425</v>
      </c>
    </row>
    <row r="433" spans="1:2" x14ac:dyDescent="0.25">
      <c r="A433" t="s">
        <v>20</v>
      </c>
      <c r="B433">
        <v>1442</v>
      </c>
    </row>
    <row r="434" spans="1:2" x14ac:dyDescent="0.25">
      <c r="A434" t="s">
        <v>20</v>
      </c>
      <c r="B434">
        <v>1460</v>
      </c>
    </row>
    <row r="435" spans="1:2" x14ac:dyDescent="0.25">
      <c r="A435" t="s">
        <v>20</v>
      </c>
      <c r="B435">
        <v>1467</v>
      </c>
    </row>
    <row r="436" spans="1:2" x14ac:dyDescent="0.25">
      <c r="A436" t="s">
        <v>20</v>
      </c>
      <c r="B436">
        <v>1470</v>
      </c>
    </row>
    <row r="437" spans="1:2" x14ac:dyDescent="0.25">
      <c r="A437" t="s">
        <v>20</v>
      </c>
      <c r="B437">
        <v>1518</v>
      </c>
    </row>
    <row r="438" spans="1:2" x14ac:dyDescent="0.25">
      <c r="A438" t="s">
        <v>20</v>
      </c>
      <c r="B438">
        <v>1539</v>
      </c>
    </row>
    <row r="439" spans="1:2" x14ac:dyDescent="0.25">
      <c r="A439" t="s">
        <v>20</v>
      </c>
      <c r="B439">
        <v>1548</v>
      </c>
    </row>
    <row r="440" spans="1:2" x14ac:dyDescent="0.25">
      <c r="A440" t="s">
        <v>20</v>
      </c>
      <c r="B440">
        <v>1559</v>
      </c>
    </row>
    <row r="441" spans="1:2" x14ac:dyDescent="0.25">
      <c r="A441" t="s">
        <v>20</v>
      </c>
      <c r="B441">
        <v>1561</v>
      </c>
    </row>
    <row r="442" spans="1:2" x14ac:dyDescent="0.25">
      <c r="A442" t="s">
        <v>20</v>
      </c>
      <c r="B442">
        <v>1572</v>
      </c>
    </row>
    <row r="443" spans="1:2" x14ac:dyDescent="0.25">
      <c r="A443" t="s">
        <v>20</v>
      </c>
      <c r="B443">
        <v>1573</v>
      </c>
    </row>
    <row r="444" spans="1:2" x14ac:dyDescent="0.25">
      <c r="A444" t="s">
        <v>20</v>
      </c>
      <c r="B444">
        <v>1600</v>
      </c>
    </row>
    <row r="445" spans="1:2" x14ac:dyDescent="0.25">
      <c r="A445" t="s">
        <v>20</v>
      </c>
      <c r="B445">
        <v>1604</v>
      </c>
    </row>
    <row r="446" spans="1:2" x14ac:dyDescent="0.25">
      <c r="A446" t="s">
        <v>20</v>
      </c>
      <c r="B446">
        <v>1605</v>
      </c>
    </row>
    <row r="447" spans="1:2" x14ac:dyDescent="0.25">
      <c r="A447" t="s">
        <v>20</v>
      </c>
      <c r="B447">
        <v>1606</v>
      </c>
    </row>
    <row r="448" spans="1:2" x14ac:dyDescent="0.25">
      <c r="A448" t="s">
        <v>20</v>
      </c>
      <c r="B448">
        <v>1613</v>
      </c>
    </row>
    <row r="449" spans="1:2" x14ac:dyDescent="0.25">
      <c r="A449" t="s">
        <v>20</v>
      </c>
      <c r="B449">
        <v>1621</v>
      </c>
    </row>
    <row r="450" spans="1:2" x14ac:dyDescent="0.25">
      <c r="A450" t="s">
        <v>20</v>
      </c>
      <c r="B450">
        <v>1629</v>
      </c>
    </row>
    <row r="451" spans="1:2" x14ac:dyDescent="0.25">
      <c r="A451" t="s">
        <v>20</v>
      </c>
      <c r="B451">
        <v>1681</v>
      </c>
    </row>
    <row r="452" spans="1:2" x14ac:dyDescent="0.25">
      <c r="A452" t="s">
        <v>20</v>
      </c>
      <c r="B452">
        <v>1684</v>
      </c>
    </row>
    <row r="453" spans="1:2" x14ac:dyDescent="0.25">
      <c r="A453" t="s">
        <v>20</v>
      </c>
      <c r="B453">
        <v>1690</v>
      </c>
    </row>
    <row r="454" spans="1:2" x14ac:dyDescent="0.25">
      <c r="A454" t="s">
        <v>20</v>
      </c>
      <c r="B454">
        <v>1697</v>
      </c>
    </row>
    <row r="455" spans="1:2" x14ac:dyDescent="0.25">
      <c r="A455" t="s">
        <v>20</v>
      </c>
      <c r="B455">
        <v>1703</v>
      </c>
    </row>
    <row r="456" spans="1:2" x14ac:dyDescent="0.25">
      <c r="A456" t="s">
        <v>20</v>
      </c>
      <c r="B456">
        <v>1713</v>
      </c>
    </row>
    <row r="457" spans="1:2" x14ac:dyDescent="0.25">
      <c r="A457" t="s">
        <v>20</v>
      </c>
      <c r="B457">
        <v>1773</v>
      </c>
    </row>
    <row r="458" spans="1:2" x14ac:dyDescent="0.25">
      <c r="A458" t="s">
        <v>20</v>
      </c>
      <c r="B458">
        <v>1782</v>
      </c>
    </row>
    <row r="459" spans="1:2" x14ac:dyDescent="0.25">
      <c r="A459" t="s">
        <v>20</v>
      </c>
      <c r="B459">
        <v>1784</v>
      </c>
    </row>
    <row r="460" spans="1:2" x14ac:dyDescent="0.25">
      <c r="A460" t="s">
        <v>20</v>
      </c>
      <c r="B460">
        <v>1785</v>
      </c>
    </row>
    <row r="461" spans="1:2" x14ac:dyDescent="0.25">
      <c r="A461" t="s">
        <v>20</v>
      </c>
      <c r="B461">
        <v>1797</v>
      </c>
    </row>
    <row r="462" spans="1:2" x14ac:dyDescent="0.25">
      <c r="A462" t="s">
        <v>20</v>
      </c>
      <c r="B462">
        <v>1815</v>
      </c>
    </row>
    <row r="463" spans="1:2" x14ac:dyDescent="0.25">
      <c r="A463" t="s">
        <v>20</v>
      </c>
      <c r="B463">
        <v>1821</v>
      </c>
    </row>
    <row r="464" spans="1:2" x14ac:dyDescent="0.25">
      <c r="A464" t="s">
        <v>20</v>
      </c>
      <c r="B464">
        <v>1866</v>
      </c>
    </row>
    <row r="465" spans="1:2" x14ac:dyDescent="0.25">
      <c r="A465" t="s">
        <v>20</v>
      </c>
      <c r="B465">
        <v>1884</v>
      </c>
    </row>
    <row r="466" spans="1:2" x14ac:dyDescent="0.25">
      <c r="A466" t="s">
        <v>20</v>
      </c>
      <c r="B466">
        <v>1887</v>
      </c>
    </row>
    <row r="467" spans="1:2" x14ac:dyDescent="0.25">
      <c r="A467" t="s">
        <v>20</v>
      </c>
      <c r="B467">
        <v>1894</v>
      </c>
    </row>
    <row r="468" spans="1:2" x14ac:dyDescent="0.25">
      <c r="A468" t="s">
        <v>20</v>
      </c>
      <c r="B468">
        <v>1902</v>
      </c>
    </row>
    <row r="469" spans="1:2" x14ac:dyDescent="0.25">
      <c r="A469" t="s">
        <v>20</v>
      </c>
      <c r="B469">
        <v>1917</v>
      </c>
    </row>
    <row r="470" spans="1:2" x14ac:dyDescent="0.25">
      <c r="A470" t="s">
        <v>20</v>
      </c>
      <c r="B470">
        <v>1965</v>
      </c>
    </row>
    <row r="471" spans="1:2" x14ac:dyDescent="0.25">
      <c r="A471" t="s">
        <v>20</v>
      </c>
      <c r="B471">
        <v>1989</v>
      </c>
    </row>
    <row r="472" spans="1:2" x14ac:dyDescent="0.25">
      <c r="A472" t="s">
        <v>20</v>
      </c>
      <c r="B472">
        <v>1991</v>
      </c>
    </row>
    <row r="473" spans="1:2" x14ac:dyDescent="0.25">
      <c r="A473" t="s">
        <v>20</v>
      </c>
      <c r="B473">
        <v>2013</v>
      </c>
    </row>
    <row r="474" spans="1:2" x14ac:dyDescent="0.25">
      <c r="A474" t="s">
        <v>20</v>
      </c>
      <c r="B474">
        <v>2038</v>
      </c>
    </row>
    <row r="475" spans="1:2" x14ac:dyDescent="0.25">
      <c r="A475" t="s">
        <v>20</v>
      </c>
      <c r="B475">
        <v>2043</v>
      </c>
    </row>
    <row r="476" spans="1:2" x14ac:dyDescent="0.25">
      <c r="A476" t="s">
        <v>20</v>
      </c>
      <c r="B476">
        <v>2053</v>
      </c>
    </row>
    <row r="477" spans="1:2" x14ac:dyDescent="0.25">
      <c r="A477" t="s">
        <v>20</v>
      </c>
      <c r="B477">
        <v>2080</v>
      </c>
    </row>
    <row r="478" spans="1:2" x14ac:dyDescent="0.25">
      <c r="A478" t="s">
        <v>20</v>
      </c>
      <c r="B478">
        <v>2100</v>
      </c>
    </row>
    <row r="479" spans="1:2" x14ac:dyDescent="0.25">
      <c r="A479" t="s">
        <v>20</v>
      </c>
      <c r="B479">
        <v>2105</v>
      </c>
    </row>
    <row r="480" spans="1:2" x14ac:dyDescent="0.25">
      <c r="A480" t="s">
        <v>20</v>
      </c>
      <c r="B480">
        <v>2106</v>
      </c>
    </row>
    <row r="481" spans="1:2" x14ac:dyDescent="0.25">
      <c r="A481" t="s">
        <v>20</v>
      </c>
      <c r="B481">
        <v>2107</v>
      </c>
    </row>
    <row r="482" spans="1:2" x14ac:dyDescent="0.25">
      <c r="A482" t="s">
        <v>20</v>
      </c>
      <c r="B482">
        <v>2120</v>
      </c>
    </row>
    <row r="483" spans="1:2" x14ac:dyDescent="0.25">
      <c r="A483" t="s">
        <v>20</v>
      </c>
      <c r="B483">
        <v>2144</v>
      </c>
    </row>
    <row r="484" spans="1:2" x14ac:dyDescent="0.25">
      <c r="A484" t="s">
        <v>20</v>
      </c>
      <c r="B484">
        <v>2188</v>
      </c>
    </row>
    <row r="485" spans="1:2" x14ac:dyDescent="0.25">
      <c r="A485" t="s">
        <v>20</v>
      </c>
      <c r="B485">
        <v>2218</v>
      </c>
    </row>
    <row r="486" spans="1:2" x14ac:dyDescent="0.25">
      <c r="A486" t="s">
        <v>20</v>
      </c>
      <c r="B486">
        <v>2220</v>
      </c>
    </row>
    <row r="487" spans="1:2" x14ac:dyDescent="0.25">
      <c r="A487" t="s">
        <v>20</v>
      </c>
      <c r="B487">
        <v>2230</v>
      </c>
    </row>
    <row r="488" spans="1:2" x14ac:dyDescent="0.25">
      <c r="A488" t="s">
        <v>20</v>
      </c>
      <c r="B488">
        <v>2237</v>
      </c>
    </row>
    <row r="489" spans="1:2" x14ac:dyDescent="0.25">
      <c r="A489" t="s">
        <v>20</v>
      </c>
      <c r="B489">
        <v>2261</v>
      </c>
    </row>
    <row r="490" spans="1:2" x14ac:dyDescent="0.25">
      <c r="A490" t="s">
        <v>20</v>
      </c>
      <c r="B490">
        <v>2266</v>
      </c>
    </row>
    <row r="491" spans="1:2" x14ac:dyDescent="0.25">
      <c r="A491" t="s">
        <v>20</v>
      </c>
      <c r="B491">
        <v>2283</v>
      </c>
    </row>
    <row r="492" spans="1:2" x14ac:dyDescent="0.25">
      <c r="A492" t="s">
        <v>20</v>
      </c>
      <c r="B492">
        <v>2289</v>
      </c>
    </row>
    <row r="493" spans="1:2" x14ac:dyDescent="0.25">
      <c r="A493" t="s">
        <v>20</v>
      </c>
      <c r="B493">
        <v>2293</v>
      </c>
    </row>
    <row r="494" spans="1:2" x14ac:dyDescent="0.25">
      <c r="A494" t="s">
        <v>20</v>
      </c>
      <c r="B494">
        <v>2320</v>
      </c>
    </row>
    <row r="495" spans="1:2" x14ac:dyDescent="0.25">
      <c r="A495" t="s">
        <v>20</v>
      </c>
      <c r="B495">
        <v>2326</v>
      </c>
    </row>
    <row r="496" spans="1:2" x14ac:dyDescent="0.25">
      <c r="A496" t="s">
        <v>20</v>
      </c>
      <c r="B496">
        <v>2331</v>
      </c>
    </row>
    <row r="497" spans="1:2" x14ac:dyDescent="0.25">
      <c r="A497" t="s">
        <v>20</v>
      </c>
      <c r="B497">
        <v>2346</v>
      </c>
    </row>
    <row r="498" spans="1:2" x14ac:dyDescent="0.25">
      <c r="A498" t="s">
        <v>20</v>
      </c>
      <c r="B498">
        <v>2353</v>
      </c>
    </row>
    <row r="499" spans="1:2" x14ac:dyDescent="0.25">
      <c r="A499" t="s">
        <v>20</v>
      </c>
      <c r="B499">
        <v>2409</v>
      </c>
    </row>
    <row r="500" spans="1:2" x14ac:dyDescent="0.25">
      <c r="A500" t="s">
        <v>20</v>
      </c>
      <c r="B500">
        <v>2414</v>
      </c>
    </row>
    <row r="501" spans="1:2" x14ac:dyDescent="0.25">
      <c r="A501" t="s">
        <v>20</v>
      </c>
      <c r="B501">
        <v>2431</v>
      </c>
    </row>
    <row r="502" spans="1:2" x14ac:dyDescent="0.25">
      <c r="A502" t="s">
        <v>20</v>
      </c>
      <c r="B502">
        <v>2436</v>
      </c>
    </row>
    <row r="503" spans="1:2" x14ac:dyDescent="0.25">
      <c r="A503" t="s">
        <v>20</v>
      </c>
      <c r="B503">
        <v>2441</v>
      </c>
    </row>
    <row r="504" spans="1:2" x14ac:dyDescent="0.25">
      <c r="A504" t="s">
        <v>20</v>
      </c>
      <c r="B504">
        <v>2443</v>
      </c>
    </row>
    <row r="505" spans="1:2" x14ac:dyDescent="0.25">
      <c r="A505" t="s">
        <v>20</v>
      </c>
      <c r="B505">
        <v>2443</v>
      </c>
    </row>
    <row r="506" spans="1:2" x14ac:dyDescent="0.25">
      <c r="A506" t="s">
        <v>20</v>
      </c>
      <c r="B506">
        <v>2468</v>
      </c>
    </row>
    <row r="507" spans="1:2" x14ac:dyDescent="0.25">
      <c r="A507" t="s">
        <v>20</v>
      </c>
      <c r="B507">
        <v>2475</v>
      </c>
    </row>
    <row r="508" spans="1:2" x14ac:dyDescent="0.25">
      <c r="A508" t="s">
        <v>20</v>
      </c>
      <c r="B508">
        <v>2489</v>
      </c>
    </row>
    <row r="509" spans="1:2" x14ac:dyDescent="0.25">
      <c r="A509" t="s">
        <v>20</v>
      </c>
      <c r="B509">
        <v>2506</v>
      </c>
    </row>
    <row r="510" spans="1:2" x14ac:dyDescent="0.25">
      <c r="A510" t="s">
        <v>20</v>
      </c>
      <c r="B510">
        <v>2526</v>
      </c>
    </row>
    <row r="511" spans="1:2" x14ac:dyDescent="0.25">
      <c r="A511" t="s">
        <v>20</v>
      </c>
      <c r="B511">
        <v>2528</v>
      </c>
    </row>
    <row r="512" spans="1:2" x14ac:dyDescent="0.25">
      <c r="A512" t="s">
        <v>20</v>
      </c>
      <c r="B512">
        <v>2551</v>
      </c>
    </row>
    <row r="513" spans="1:2" x14ac:dyDescent="0.25">
      <c r="A513" t="s">
        <v>20</v>
      </c>
      <c r="B513">
        <v>2662</v>
      </c>
    </row>
    <row r="514" spans="1:2" x14ac:dyDescent="0.25">
      <c r="A514" t="s">
        <v>20</v>
      </c>
      <c r="B514">
        <v>2673</v>
      </c>
    </row>
    <row r="515" spans="1:2" x14ac:dyDescent="0.25">
      <c r="A515" t="s">
        <v>20</v>
      </c>
      <c r="B515">
        <v>2693</v>
      </c>
    </row>
    <row r="516" spans="1:2" x14ac:dyDescent="0.25">
      <c r="A516" t="s">
        <v>20</v>
      </c>
      <c r="B516">
        <v>2725</v>
      </c>
    </row>
    <row r="517" spans="1:2" x14ac:dyDescent="0.25">
      <c r="A517" t="s">
        <v>20</v>
      </c>
      <c r="B517">
        <v>2739</v>
      </c>
    </row>
    <row r="518" spans="1:2" x14ac:dyDescent="0.25">
      <c r="A518" t="s">
        <v>20</v>
      </c>
      <c r="B518">
        <v>2756</v>
      </c>
    </row>
    <row r="519" spans="1:2" x14ac:dyDescent="0.25">
      <c r="A519" t="s">
        <v>20</v>
      </c>
      <c r="B519">
        <v>2768</v>
      </c>
    </row>
    <row r="520" spans="1:2" x14ac:dyDescent="0.25">
      <c r="A520" t="s">
        <v>20</v>
      </c>
      <c r="B520">
        <v>2805</v>
      </c>
    </row>
    <row r="521" spans="1:2" x14ac:dyDescent="0.25">
      <c r="A521" t="s">
        <v>20</v>
      </c>
      <c r="B521">
        <v>2857</v>
      </c>
    </row>
    <row r="522" spans="1:2" x14ac:dyDescent="0.25">
      <c r="A522" t="s">
        <v>20</v>
      </c>
      <c r="B522">
        <v>2875</v>
      </c>
    </row>
    <row r="523" spans="1:2" x14ac:dyDescent="0.25">
      <c r="A523" t="s">
        <v>20</v>
      </c>
      <c r="B523">
        <v>2893</v>
      </c>
    </row>
    <row r="524" spans="1:2" x14ac:dyDescent="0.25">
      <c r="A524" t="s">
        <v>20</v>
      </c>
      <c r="B524">
        <v>2985</v>
      </c>
    </row>
    <row r="525" spans="1:2" x14ac:dyDescent="0.25">
      <c r="A525" t="s">
        <v>20</v>
      </c>
      <c r="B525">
        <v>3016</v>
      </c>
    </row>
    <row r="526" spans="1:2" x14ac:dyDescent="0.25">
      <c r="A526" t="s">
        <v>20</v>
      </c>
      <c r="B526">
        <v>3036</v>
      </c>
    </row>
    <row r="527" spans="1:2" x14ac:dyDescent="0.25">
      <c r="A527" t="s">
        <v>20</v>
      </c>
      <c r="B527">
        <v>3059</v>
      </c>
    </row>
    <row r="528" spans="1:2" x14ac:dyDescent="0.25">
      <c r="A528" t="s">
        <v>20</v>
      </c>
      <c r="B528">
        <v>3063</v>
      </c>
    </row>
    <row r="529" spans="1:2" x14ac:dyDescent="0.25">
      <c r="A529" t="s">
        <v>20</v>
      </c>
      <c r="B529">
        <v>3116</v>
      </c>
    </row>
    <row r="530" spans="1:2" x14ac:dyDescent="0.25">
      <c r="A530" t="s">
        <v>20</v>
      </c>
      <c r="B530">
        <v>3131</v>
      </c>
    </row>
    <row r="531" spans="1:2" x14ac:dyDescent="0.25">
      <c r="A531" t="s">
        <v>20</v>
      </c>
      <c r="B531">
        <v>3177</v>
      </c>
    </row>
    <row r="532" spans="1:2" x14ac:dyDescent="0.25">
      <c r="A532" t="s">
        <v>20</v>
      </c>
      <c r="B532">
        <v>3205</v>
      </c>
    </row>
    <row r="533" spans="1:2" x14ac:dyDescent="0.25">
      <c r="A533" t="s">
        <v>20</v>
      </c>
      <c r="B533">
        <v>3272</v>
      </c>
    </row>
    <row r="534" spans="1:2" x14ac:dyDescent="0.25">
      <c r="A534" t="s">
        <v>20</v>
      </c>
      <c r="B534">
        <v>3308</v>
      </c>
    </row>
    <row r="535" spans="1:2" x14ac:dyDescent="0.25">
      <c r="A535" t="s">
        <v>20</v>
      </c>
      <c r="B535">
        <v>3318</v>
      </c>
    </row>
    <row r="536" spans="1:2" x14ac:dyDescent="0.25">
      <c r="A536" t="s">
        <v>20</v>
      </c>
      <c r="B536">
        <v>3376</v>
      </c>
    </row>
    <row r="537" spans="1:2" x14ac:dyDescent="0.25">
      <c r="A537" t="s">
        <v>20</v>
      </c>
      <c r="B537">
        <v>3388</v>
      </c>
    </row>
    <row r="538" spans="1:2" x14ac:dyDescent="0.25">
      <c r="A538" t="s">
        <v>20</v>
      </c>
      <c r="B538">
        <v>3533</v>
      </c>
    </row>
    <row r="539" spans="1:2" x14ac:dyDescent="0.25">
      <c r="A539" t="s">
        <v>20</v>
      </c>
      <c r="B539">
        <v>3537</v>
      </c>
    </row>
    <row r="540" spans="1:2" x14ac:dyDescent="0.25">
      <c r="A540" t="s">
        <v>20</v>
      </c>
      <c r="B540">
        <v>3594</v>
      </c>
    </row>
    <row r="541" spans="1:2" x14ac:dyDescent="0.25">
      <c r="A541" t="s">
        <v>20</v>
      </c>
      <c r="B541">
        <v>3596</v>
      </c>
    </row>
    <row r="542" spans="1:2" x14ac:dyDescent="0.25">
      <c r="A542" t="s">
        <v>20</v>
      </c>
      <c r="B542">
        <v>3657</v>
      </c>
    </row>
    <row r="543" spans="1:2" x14ac:dyDescent="0.25">
      <c r="A543" t="s">
        <v>20</v>
      </c>
      <c r="B543">
        <v>3727</v>
      </c>
    </row>
    <row r="544" spans="1:2" x14ac:dyDescent="0.25">
      <c r="A544" t="s">
        <v>20</v>
      </c>
      <c r="B544">
        <v>3742</v>
      </c>
    </row>
    <row r="545" spans="1:2" x14ac:dyDescent="0.25">
      <c r="A545" t="s">
        <v>20</v>
      </c>
      <c r="B545">
        <v>3777</v>
      </c>
    </row>
    <row r="546" spans="1:2" x14ac:dyDescent="0.25">
      <c r="A546" t="s">
        <v>20</v>
      </c>
      <c r="B546">
        <v>3934</v>
      </c>
    </row>
    <row r="547" spans="1:2" x14ac:dyDescent="0.25">
      <c r="A547" t="s">
        <v>20</v>
      </c>
      <c r="B547">
        <v>4006</v>
      </c>
    </row>
    <row r="548" spans="1:2" x14ac:dyDescent="0.25">
      <c r="A548" t="s">
        <v>20</v>
      </c>
      <c r="B548">
        <v>4065</v>
      </c>
    </row>
    <row r="549" spans="1:2" x14ac:dyDescent="0.25">
      <c r="A549" t="s">
        <v>20</v>
      </c>
      <c r="B549">
        <v>4233</v>
      </c>
    </row>
    <row r="550" spans="1:2" x14ac:dyDescent="0.25">
      <c r="A550" t="s">
        <v>20</v>
      </c>
      <c r="B550">
        <v>4289</v>
      </c>
    </row>
    <row r="551" spans="1:2" x14ac:dyDescent="0.25">
      <c r="A551" t="s">
        <v>20</v>
      </c>
      <c r="B551">
        <v>4358</v>
      </c>
    </row>
    <row r="552" spans="1:2" x14ac:dyDescent="0.25">
      <c r="A552" t="s">
        <v>20</v>
      </c>
      <c r="B552">
        <v>4498</v>
      </c>
    </row>
    <row r="553" spans="1:2" x14ac:dyDescent="0.25">
      <c r="A553" t="s">
        <v>20</v>
      </c>
      <c r="B553">
        <v>4799</v>
      </c>
    </row>
    <row r="554" spans="1:2" x14ac:dyDescent="0.25">
      <c r="A554" t="s">
        <v>20</v>
      </c>
      <c r="B554">
        <v>5139</v>
      </c>
    </row>
    <row r="555" spans="1:2" x14ac:dyDescent="0.25">
      <c r="A555" t="s">
        <v>20</v>
      </c>
      <c r="B555">
        <v>5168</v>
      </c>
    </row>
    <row r="556" spans="1:2" x14ac:dyDescent="0.25">
      <c r="A556" t="s">
        <v>20</v>
      </c>
      <c r="B556">
        <v>5180</v>
      </c>
    </row>
    <row r="557" spans="1:2" x14ac:dyDescent="0.25">
      <c r="A557" t="s">
        <v>20</v>
      </c>
      <c r="B557">
        <v>5203</v>
      </c>
    </row>
    <row r="558" spans="1:2" x14ac:dyDescent="0.25">
      <c r="A558" t="s">
        <v>20</v>
      </c>
      <c r="B558">
        <v>5419</v>
      </c>
    </row>
    <row r="559" spans="1:2" x14ac:dyDescent="0.25">
      <c r="A559" t="s">
        <v>20</v>
      </c>
      <c r="B559">
        <v>5512</v>
      </c>
    </row>
    <row r="560" spans="1:2" x14ac:dyDescent="0.25">
      <c r="A560" t="s">
        <v>20</v>
      </c>
      <c r="B560">
        <v>5880</v>
      </c>
    </row>
    <row r="561" spans="1:2" x14ac:dyDescent="0.25">
      <c r="A561" t="s">
        <v>20</v>
      </c>
      <c r="B561">
        <v>5966</v>
      </c>
    </row>
    <row r="562" spans="1:2" x14ac:dyDescent="0.25">
      <c r="A562" t="s">
        <v>20</v>
      </c>
      <c r="B562">
        <v>6212</v>
      </c>
    </row>
    <row r="563" spans="1:2" x14ac:dyDescent="0.25">
      <c r="A563" t="s">
        <v>20</v>
      </c>
      <c r="B563">
        <v>6286</v>
      </c>
    </row>
    <row r="564" spans="1:2" x14ac:dyDescent="0.25">
      <c r="A564" t="s">
        <v>20</v>
      </c>
      <c r="B564">
        <v>6406</v>
      </c>
    </row>
    <row r="565" spans="1:2" x14ac:dyDescent="0.25">
      <c r="A565" t="s">
        <v>20</v>
      </c>
      <c r="B565">
        <v>6465</v>
      </c>
    </row>
    <row r="566" spans="1:2" x14ac:dyDescent="0.25">
      <c r="A566" t="s">
        <v>20</v>
      </c>
      <c r="B566">
        <v>7295</v>
      </c>
    </row>
  </sheetData>
  <conditionalFormatting sqref="A1:A1048141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H1:H1047940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56658-87A6-4887-A5B6-99812EF009D7}">
  <dimension ref="A3:W29"/>
  <sheetViews>
    <sheetView topLeftCell="O1" workbookViewId="0">
      <selection activeCell="Y16" sqref="Y16"/>
    </sheetView>
  </sheetViews>
  <sheetFormatPr defaultRowHeight="15.75" outlineLevelCol="1" x14ac:dyDescent="0.25"/>
  <cols>
    <col min="1" max="1" width="17.25" bestFit="1" customWidth="1"/>
    <col min="2" max="2" width="16.375" bestFit="1" customWidth="1"/>
    <col min="3" max="3" width="10.5" hidden="1" customWidth="1" outlineLevel="1"/>
    <col min="4" max="4" width="10.5" bestFit="1" customWidth="1" collapsed="1"/>
    <col min="5" max="5" width="10.5" hidden="1" customWidth="1" outlineLevel="1"/>
    <col min="6" max="6" width="10.5" bestFit="1" customWidth="1" collapsed="1"/>
    <col min="7" max="7" width="11" bestFit="1" customWidth="1"/>
    <col min="9" max="9" width="0" hidden="1" customWidth="1" outlineLevel="1"/>
    <col min="10" max="10" width="9" collapsed="1"/>
    <col min="11" max="11" width="0" hidden="1" customWidth="1" outlineLevel="1"/>
    <col min="12" max="12" width="9" collapsed="1"/>
    <col min="14" max="14" width="9" hidden="1" customWidth="1" outlineLevel="1"/>
    <col min="15" max="15" width="10.75" customWidth="1" collapsed="1"/>
    <col min="16" max="16" width="5.25" hidden="1" customWidth="1" outlineLevel="1"/>
    <col min="17" max="17" width="11" customWidth="1" collapsed="1"/>
    <col min="20" max="20" width="11" bestFit="1" customWidth="1"/>
    <col min="21" max="21" width="9" bestFit="1" customWidth="1"/>
    <col min="22" max="22" width="23.5" bestFit="1" customWidth="1"/>
    <col min="23" max="23" width="10.5" style="6" bestFit="1" customWidth="1"/>
    <col min="24" max="24" width="10.5" bestFit="1" customWidth="1"/>
    <col min="25" max="25" width="11" bestFit="1" customWidth="1"/>
    <col min="26" max="27" width="24.5" bestFit="1" customWidth="1"/>
    <col min="28" max="28" width="25.125" bestFit="1" customWidth="1"/>
    <col min="29" max="29" width="29.625" bestFit="1" customWidth="1"/>
  </cols>
  <sheetData>
    <row r="3" spans="1:23" x14ac:dyDescent="0.25">
      <c r="A3" s="9" t="s">
        <v>2107</v>
      </c>
      <c r="C3" s="9" t="s">
        <v>4</v>
      </c>
      <c r="I3" s="24" t="s">
        <v>2108</v>
      </c>
      <c r="J3" s="24"/>
      <c r="K3" s="24"/>
      <c r="L3" s="24"/>
      <c r="N3" s="24" t="s">
        <v>2109</v>
      </c>
      <c r="O3" s="24"/>
      <c r="P3" s="24"/>
      <c r="Q3" s="24"/>
      <c r="T3" s="9" t="s">
        <v>4</v>
      </c>
      <c r="U3" t="s">
        <v>2110</v>
      </c>
      <c r="V3" t="s">
        <v>2107</v>
      </c>
    </row>
    <row r="4" spans="1:23" x14ac:dyDescent="0.25">
      <c r="A4" s="9" t="s">
        <v>2031</v>
      </c>
      <c r="B4" s="9" t="s">
        <v>2032</v>
      </c>
      <c r="C4" t="s">
        <v>74</v>
      </c>
      <c r="D4" t="s">
        <v>14</v>
      </c>
      <c r="E4" t="s">
        <v>47</v>
      </c>
      <c r="F4" t="s">
        <v>20</v>
      </c>
      <c r="G4" t="s">
        <v>2043</v>
      </c>
      <c r="I4" s="14" t="s">
        <v>74</v>
      </c>
      <c r="J4" s="14" t="s">
        <v>14</v>
      </c>
      <c r="K4" s="14" t="s">
        <v>47</v>
      </c>
      <c r="L4" s="14" t="s">
        <v>20</v>
      </c>
      <c r="N4" s="14" t="s">
        <v>74</v>
      </c>
      <c r="O4" s="14" t="s">
        <v>14</v>
      </c>
      <c r="P4" s="14" t="s">
        <v>47</v>
      </c>
      <c r="Q4" s="14" t="s">
        <v>20</v>
      </c>
      <c r="T4" t="s">
        <v>74</v>
      </c>
      <c r="U4" s="11">
        <v>30025</v>
      </c>
      <c r="V4" s="22">
        <v>434.5263157894737</v>
      </c>
      <c r="W4" s="6">
        <f>U4/V4</f>
        <v>69.098231589147289</v>
      </c>
    </row>
    <row r="5" spans="1:23" x14ac:dyDescent="0.25">
      <c r="A5" t="s">
        <v>2034</v>
      </c>
      <c r="B5" t="s">
        <v>2047</v>
      </c>
      <c r="C5" s="22">
        <v>614</v>
      </c>
      <c r="D5" s="22">
        <v>987.7</v>
      </c>
      <c r="E5" s="22">
        <v>560</v>
      </c>
      <c r="F5" s="22">
        <v>835.57142857142856</v>
      </c>
      <c r="G5" s="22">
        <v>857.58823529411768</v>
      </c>
      <c r="I5">
        <f>VLOOKUP($B5,'Sub-Category Pivot'!$A:$E,COLUMN(B$1),0)</f>
        <v>1</v>
      </c>
      <c r="J5">
        <f>VLOOKUP($B5,'Sub-Category Pivot'!$A:$E,COLUMN(C$1),0)</f>
        <v>10</v>
      </c>
      <c r="K5">
        <f>VLOOKUP($B5,'Sub-Category Pivot'!$A:$E,COLUMN(D$1),0)</f>
        <v>2</v>
      </c>
      <c r="L5">
        <f>VLOOKUP($B5,'Sub-Category Pivot'!$A:$E,COLUMN(E$1),0)</f>
        <v>21</v>
      </c>
      <c r="N5" s="5">
        <f>C5/$G5</f>
        <v>0.71596131421908227</v>
      </c>
      <c r="O5" s="5">
        <f>D5/$G5</f>
        <v>1.1517182248439537</v>
      </c>
      <c r="P5" s="5">
        <f>E5/$G5</f>
        <v>0.65299403251251797</v>
      </c>
      <c r="Q5" s="5">
        <f>F5/$G5</f>
        <v>0.9743270653483973</v>
      </c>
      <c r="T5" t="s">
        <v>14</v>
      </c>
      <c r="U5" s="11">
        <v>181427</v>
      </c>
      <c r="V5" s="22">
        <v>585.61538461538464</v>
      </c>
      <c r="W5" s="6">
        <f t="shared" ref="W5:W8" si="0">U5/V5</f>
        <v>309.80572704584262</v>
      </c>
    </row>
    <row r="6" spans="1:23" x14ac:dyDescent="0.25">
      <c r="B6" t="s">
        <v>2049</v>
      </c>
      <c r="C6" s="22">
        <v>874</v>
      </c>
      <c r="D6" s="22">
        <v>839.47619047619048</v>
      </c>
      <c r="E6" s="22">
        <v>808</v>
      </c>
      <c r="F6" s="22">
        <v>616.58823529411768</v>
      </c>
      <c r="G6" s="22">
        <v>714.95</v>
      </c>
      <c r="I6">
        <f>VLOOKUP($B6,'Sub-Category Pivot'!$A:$E,COLUMN(B$1),0)</f>
        <v>4</v>
      </c>
      <c r="J6">
        <f>VLOOKUP($B6,'Sub-Category Pivot'!$A:$E,COLUMN(C$1),0)</f>
        <v>21</v>
      </c>
      <c r="K6">
        <f>VLOOKUP($B6,'Sub-Category Pivot'!$A:$E,COLUMN(D$1),0)</f>
        <v>1</v>
      </c>
      <c r="L6">
        <f>VLOOKUP($B6,'Sub-Category Pivot'!$A:$E,COLUMN(E$1),0)</f>
        <v>34</v>
      </c>
      <c r="N6" s="5">
        <f t="shared" ref="N6:N28" si="1">C6/$G6</f>
        <v>1.2224631093083431</v>
      </c>
      <c r="O6" s="5">
        <f t="shared" ref="O6:O28" si="2">D6/$G6</f>
        <v>1.1741746842103509</v>
      </c>
      <c r="P6" s="5">
        <f t="shared" ref="P6:P28" si="3">E6/$G6</f>
        <v>1.1301489614658367</v>
      </c>
      <c r="Q6" s="5">
        <f t="shared" ref="Q6:Q28" si="4">F6/$G6</f>
        <v>0.86242147743774755</v>
      </c>
      <c r="T6" t="s">
        <v>47</v>
      </c>
      <c r="U6" s="11">
        <v>7345</v>
      </c>
      <c r="V6" s="22">
        <v>583.92857142857144</v>
      </c>
      <c r="W6" s="6">
        <f t="shared" si="0"/>
        <v>12.578593272171254</v>
      </c>
    </row>
    <row r="7" spans="1:23" x14ac:dyDescent="0.25">
      <c r="B7" t="s">
        <v>2050</v>
      </c>
      <c r="C7" s="22">
        <v>136.5</v>
      </c>
      <c r="D7" s="22">
        <v>284.75</v>
      </c>
      <c r="E7" s="22">
        <v>45</v>
      </c>
      <c r="F7" s="22">
        <v>567.27272727272725</v>
      </c>
      <c r="G7" s="22">
        <v>438.24324324324323</v>
      </c>
      <c r="I7">
        <f>VLOOKUP($B7,'Sub-Category Pivot'!$A:$E,COLUMN(B$1),0)</f>
        <v>2</v>
      </c>
      <c r="J7">
        <f>VLOOKUP($B7,'Sub-Category Pivot'!$A:$E,COLUMN(C$1),0)</f>
        <v>12</v>
      </c>
      <c r="K7">
        <f>VLOOKUP($B7,'Sub-Category Pivot'!$A:$E,COLUMN(D$1),0)</f>
        <v>1</v>
      </c>
      <c r="L7">
        <f>VLOOKUP($B7,'Sub-Category Pivot'!$A:$E,COLUMN(E$1),0)</f>
        <v>22</v>
      </c>
      <c r="N7" s="5">
        <f t="shared" si="1"/>
        <v>0.31147086031452359</v>
      </c>
      <c r="O7" s="5">
        <f t="shared" si="2"/>
        <v>0.64975331483194576</v>
      </c>
      <c r="P7" s="5">
        <f t="shared" si="3"/>
        <v>0.1026827012025902</v>
      </c>
      <c r="Q7" s="5">
        <f t="shared" si="4"/>
        <v>1.2944243545538643</v>
      </c>
      <c r="T7" t="s">
        <v>20</v>
      </c>
      <c r="U7" s="11">
        <v>280703</v>
      </c>
      <c r="V7" s="22">
        <v>851.14690265486729</v>
      </c>
      <c r="W7" s="6">
        <f t="shared" si="0"/>
        <v>329.79383361960333</v>
      </c>
    </row>
    <row r="8" spans="1:23" x14ac:dyDescent="0.25">
      <c r="B8" t="s">
        <v>2063</v>
      </c>
      <c r="C8" s="22"/>
      <c r="D8" s="22">
        <v>423.55555555555554</v>
      </c>
      <c r="E8" s="22"/>
      <c r="F8" s="22">
        <v>1261.2</v>
      </c>
      <c r="G8" s="22">
        <v>722.71428571428567</v>
      </c>
      <c r="I8">
        <f>VLOOKUP($B8,'Sub-Category Pivot'!$A:$E,COLUMN(B$1),0)</f>
        <v>0</v>
      </c>
      <c r="J8">
        <f>VLOOKUP($B8,'Sub-Category Pivot'!$A:$E,COLUMN(C$1),0)</f>
        <v>9</v>
      </c>
      <c r="K8">
        <f>VLOOKUP($B8,'Sub-Category Pivot'!$A:$E,COLUMN(D$1),0)</f>
        <v>0</v>
      </c>
      <c r="L8">
        <f>VLOOKUP($B8,'Sub-Category Pivot'!$A:$E,COLUMN(E$1),0)</f>
        <v>5</v>
      </c>
      <c r="N8" s="5">
        <f t="shared" si="1"/>
        <v>0</v>
      </c>
      <c r="O8" s="5">
        <f t="shared" si="2"/>
        <v>0.58606224330675805</v>
      </c>
      <c r="P8" s="5">
        <f t="shared" si="3"/>
        <v>0</v>
      </c>
      <c r="Q8" s="5">
        <f t="shared" si="4"/>
        <v>1.7450879620478357</v>
      </c>
      <c r="T8" t="s">
        <v>2043</v>
      </c>
      <c r="U8" s="11">
        <v>499500</v>
      </c>
      <c r="V8" s="22">
        <v>727.005</v>
      </c>
      <c r="W8" s="6">
        <f t="shared" si="0"/>
        <v>687.06542595993153</v>
      </c>
    </row>
    <row r="9" spans="1:23" x14ac:dyDescent="0.25">
      <c r="B9" t="s">
        <v>2064</v>
      </c>
      <c r="C9" s="22">
        <v>595</v>
      </c>
      <c r="D9" s="22">
        <v>1320.4</v>
      </c>
      <c r="E9" s="22">
        <v>27</v>
      </c>
      <c r="F9" s="22">
        <v>614</v>
      </c>
      <c r="G9" s="22">
        <v>796.875</v>
      </c>
      <c r="I9">
        <f>VLOOKUP($B9,'Sub-Category Pivot'!$A:$E,COLUMN(B$1),0)</f>
        <v>1</v>
      </c>
      <c r="J9">
        <f>VLOOKUP($B9,'Sub-Category Pivot'!$A:$E,COLUMN(C$1),0)</f>
        <v>5</v>
      </c>
      <c r="K9">
        <f>VLOOKUP($B9,'Sub-Category Pivot'!$A:$E,COLUMN(D$1),0)</f>
        <v>1</v>
      </c>
      <c r="L9">
        <f>VLOOKUP($B9,'Sub-Category Pivot'!$A:$E,COLUMN(E$1),0)</f>
        <v>9</v>
      </c>
      <c r="N9" s="5">
        <f t="shared" si="1"/>
        <v>0.7466666666666667</v>
      </c>
      <c r="O9" s="5">
        <f t="shared" si="2"/>
        <v>1.6569725490196079</v>
      </c>
      <c r="P9" s="5">
        <f t="shared" si="3"/>
        <v>3.3882352941176468E-2</v>
      </c>
      <c r="Q9" s="5">
        <f t="shared" si="4"/>
        <v>0.77050980392156865</v>
      </c>
    </row>
    <row r="10" spans="1:23" x14ac:dyDescent="0.25">
      <c r="B10" t="s">
        <v>2065</v>
      </c>
      <c r="C10" s="22">
        <v>710.66666666666663</v>
      </c>
      <c r="D10" s="22">
        <v>34.333333333333336</v>
      </c>
      <c r="E10" s="22"/>
      <c r="F10" s="22">
        <v>772.90909090909088</v>
      </c>
      <c r="G10" s="22">
        <v>631.58823529411768</v>
      </c>
      <c r="I10">
        <f>VLOOKUP($B10,'Sub-Category Pivot'!$A:$E,COLUMN(B$1),0)</f>
        <v>3</v>
      </c>
      <c r="J10">
        <f>VLOOKUP($B10,'Sub-Category Pivot'!$A:$E,COLUMN(C$1),0)</f>
        <v>3</v>
      </c>
      <c r="K10">
        <f>VLOOKUP($B10,'Sub-Category Pivot'!$A:$E,COLUMN(D$1),0)</f>
        <v>0</v>
      </c>
      <c r="L10">
        <f>VLOOKUP($B10,'Sub-Category Pivot'!$A:$E,COLUMN(E$1),0)</f>
        <v>11</v>
      </c>
      <c r="N10" s="5">
        <f t="shared" si="1"/>
        <v>1.1252056750799415</v>
      </c>
      <c r="O10" s="5">
        <f t="shared" si="2"/>
        <v>5.4360311694762659E-2</v>
      </c>
      <c r="P10" s="5">
        <f t="shared" si="3"/>
        <v>0</v>
      </c>
      <c r="Q10" s="5">
        <f t="shared" si="4"/>
        <v>1.2237547308796259</v>
      </c>
    </row>
    <row r="11" spans="1:23" x14ac:dyDescent="0.25">
      <c r="A11" t="s">
        <v>2035</v>
      </c>
      <c r="B11" t="s">
        <v>2053</v>
      </c>
      <c r="C11" s="22">
        <v>495.5</v>
      </c>
      <c r="D11" s="22">
        <v>705.15</v>
      </c>
      <c r="E11" s="22"/>
      <c r="F11" s="22">
        <v>580.0454545454545</v>
      </c>
      <c r="G11" s="22">
        <v>627.08695652173913</v>
      </c>
      <c r="I11">
        <f>VLOOKUP($B11,'Sub-Category Pivot'!$A:$E,COLUMN(B$1),0)</f>
        <v>4</v>
      </c>
      <c r="J11">
        <f>VLOOKUP($B11,'Sub-Category Pivot'!$A:$E,COLUMN(C$1),0)</f>
        <v>20</v>
      </c>
      <c r="K11">
        <f>VLOOKUP($B11,'Sub-Category Pivot'!$A:$E,COLUMN(D$1),0)</f>
        <v>0</v>
      </c>
      <c r="L11">
        <f>VLOOKUP($B11,'Sub-Category Pivot'!$A:$E,COLUMN(E$1),0)</f>
        <v>22</v>
      </c>
      <c r="N11" s="5">
        <f t="shared" si="1"/>
        <v>0.79016154752825352</v>
      </c>
      <c r="O11" s="5">
        <f t="shared" si="2"/>
        <v>1.1244851972543852</v>
      </c>
      <c r="P11" s="5">
        <f t="shared" si="3"/>
        <v>0</v>
      </c>
      <c r="Q11" s="5">
        <f t="shared" si="4"/>
        <v>0.9249840847636035</v>
      </c>
    </row>
    <row r="12" spans="1:23" x14ac:dyDescent="0.25">
      <c r="A12" t="s">
        <v>2036</v>
      </c>
      <c r="B12" t="s">
        <v>2057</v>
      </c>
      <c r="C12" s="22"/>
      <c r="D12" s="22">
        <v>953.25</v>
      </c>
      <c r="E12" s="22">
        <v>1111</v>
      </c>
      <c r="F12" s="22">
        <v>1373.5</v>
      </c>
      <c r="G12" s="22">
        <v>1094.6923076923076</v>
      </c>
      <c r="I12">
        <f>VLOOKUP($B12,'Sub-Category Pivot'!$A:$E,COLUMN(B$1),0)</f>
        <v>0</v>
      </c>
      <c r="J12">
        <f>VLOOKUP($B12,'Sub-Category Pivot'!$A:$E,COLUMN(C$1),0)</f>
        <v>8</v>
      </c>
      <c r="K12">
        <f>VLOOKUP($B12,'Sub-Category Pivot'!$A:$E,COLUMN(D$1),0)</f>
        <v>1</v>
      </c>
      <c r="L12">
        <f>VLOOKUP($B12,'Sub-Category Pivot'!$A:$E,COLUMN(E$1),0)</f>
        <v>4</v>
      </c>
      <c r="N12" s="5">
        <f t="shared" si="1"/>
        <v>0</v>
      </c>
      <c r="O12" s="5">
        <f t="shared" si="2"/>
        <v>0.87079263579509525</v>
      </c>
      <c r="P12" s="5">
        <f t="shared" si="3"/>
        <v>1.0148970557234207</v>
      </c>
      <c r="Q12" s="5">
        <f t="shared" si="4"/>
        <v>1.2546904644789545</v>
      </c>
    </row>
    <row r="13" spans="1:23" x14ac:dyDescent="0.25">
      <c r="B13" t="s">
        <v>2067</v>
      </c>
      <c r="C13" s="22">
        <v>1890</v>
      </c>
      <c r="D13" s="22">
        <v>692.93333333333328</v>
      </c>
      <c r="E13" s="22">
        <v>1925.5</v>
      </c>
      <c r="F13" s="22">
        <v>429.1764705882353</v>
      </c>
      <c r="G13" s="22">
        <v>669.45714285714291</v>
      </c>
      <c r="I13">
        <f>VLOOKUP($B13,'Sub-Category Pivot'!$A:$E,COLUMN(B$1),0)</f>
        <v>1</v>
      </c>
      <c r="J13">
        <f>VLOOKUP($B13,'Sub-Category Pivot'!$A:$E,COLUMN(C$1),0)</f>
        <v>15</v>
      </c>
      <c r="K13">
        <f>VLOOKUP($B13,'Sub-Category Pivot'!$A:$E,COLUMN(D$1),0)</f>
        <v>2</v>
      </c>
      <c r="L13">
        <f>VLOOKUP($B13,'Sub-Category Pivot'!$A:$E,COLUMN(E$1),0)</f>
        <v>17</v>
      </c>
      <c r="N13" s="5">
        <f t="shared" si="1"/>
        <v>2.8231829627416669</v>
      </c>
      <c r="O13" s="5">
        <f t="shared" si="2"/>
        <v>1.035067503165322</v>
      </c>
      <c r="P13" s="5">
        <f t="shared" si="3"/>
        <v>2.8762110025180316</v>
      </c>
      <c r="Q13" s="5">
        <f t="shared" si="4"/>
        <v>0.64108132263190787</v>
      </c>
    </row>
    <row r="14" spans="1:23" x14ac:dyDescent="0.25">
      <c r="A14" t="s">
        <v>2037</v>
      </c>
      <c r="B14" t="s">
        <v>2048</v>
      </c>
      <c r="C14" s="22"/>
      <c r="D14" s="22"/>
      <c r="E14" s="22"/>
      <c r="F14" s="22">
        <v>298.5</v>
      </c>
      <c r="G14" s="22">
        <v>298.5</v>
      </c>
      <c r="I14">
        <f>VLOOKUP($B14,'Sub-Category Pivot'!$A:$E,COLUMN(B$1),0)</f>
        <v>0</v>
      </c>
      <c r="J14">
        <f>VLOOKUP($B14,'Sub-Category Pivot'!$A:$E,COLUMN(C$1),0)</f>
        <v>0</v>
      </c>
      <c r="K14">
        <f>VLOOKUP($B14,'Sub-Category Pivot'!$A:$E,COLUMN(D$1),0)</f>
        <v>0</v>
      </c>
      <c r="L14">
        <f>VLOOKUP($B14,'Sub-Category Pivot'!$A:$E,COLUMN(E$1),0)</f>
        <v>4</v>
      </c>
      <c r="N14" s="5">
        <f t="shared" si="1"/>
        <v>0</v>
      </c>
      <c r="O14" s="5">
        <f t="shared" si="2"/>
        <v>0</v>
      </c>
      <c r="P14" s="5">
        <f t="shared" si="3"/>
        <v>0</v>
      </c>
      <c r="Q14" s="5">
        <f t="shared" si="4"/>
        <v>1</v>
      </c>
    </row>
    <row r="15" spans="1:23" x14ac:dyDescent="0.25">
      <c r="A15" t="s">
        <v>2038</v>
      </c>
      <c r="B15" t="s">
        <v>2051</v>
      </c>
      <c r="C15" s="22"/>
      <c r="D15" s="22">
        <v>503.5</v>
      </c>
      <c r="E15" s="22"/>
      <c r="F15" s="22">
        <v>1127.5</v>
      </c>
      <c r="G15" s="22">
        <v>850.16666666666663</v>
      </c>
      <c r="I15">
        <f>VLOOKUP($B15,'Sub-Category Pivot'!$A:$E,COLUMN(B$1),0)</f>
        <v>0</v>
      </c>
      <c r="J15">
        <f>VLOOKUP($B15,'Sub-Category Pivot'!$A:$E,COLUMN(C$1),0)</f>
        <v>8</v>
      </c>
      <c r="K15">
        <f>VLOOKUP($B15,'Sub-Category Pivot'!$A:$E,COLUMN(D$1),0)</f>
        <v>0</v>
      </c>
      <c r="L15">
        <f>VLOOKUP($B15,'Sub-Category Pivot'!$A:$E,COLUMN(E$1),0)</f>
        <v>10</v>
      </c>
      <c r="N15" s="5">
        <f t="shared" si="1"/>
        <v>0</v>
      </c>
      <c r="O15" s="5">
        <f t="shared" si="2"/>
        <v>0.59223681631052738</v>
      </c>
      <c r="P15" s="5">
        <f t="shared" si="3"/>
        <v>0</v>
      </c>
      <c r="Q15" s="5">
        <f t="shared" si="4"/>
        <v>1.3262105469515781</v>
      </c>
    </row>
    <row r="16" spans="1:23" x14ac:dyDescent="0.25">
      <c r="B16" t="s">
        <v>2054</v>
      </c>
      <c r="C16" s="22">
        <v>73.666666666666671</v>
      </c>
      <c r="D16" s="22">
        <v>391.78947368421052</v>
      </c>
      <c r="E16" s="22"/>
      <c r="F16" s="22">
        <v>1096.0869565217392</v>
      </c>
      <c r="G16" s="22">
        <v>730.55555555555554</v>
      </c>
      <c r="I16">
        <f>VLOOKUP($B16,'Sub-Category Pivot'!$A:$E,COLUMN(B$1),0)</f>
        <v>3</v>
      </c>
      <c r="J16">
        <f>VLOOKUP($B16,'Sub-Category Pivot'!$A:$E,COLUMN(C$1),0)</f>
        <v>19</v>
      </c>
      <c r="K16">
        <f>VLOOKUP($B16,'Sub-Category Pivot'!$A:$E,COLUMN(D$1),0)</f>
        <v>0</v>
      </c>
      <c r="L16">
        <f>VLOOKUP($B16,'Sub-Category Pivot'!$A:$E,COLUMN(E$1),0)</f>
        <v>23</v>
      </c>
      <c r="N16" s="5">
        <f t="shared" si="1"/>
        <v>0.1008365019011407</v>
      </c>
      <c r="O16" s="5">
        <f t="shared" si="2"/>
        <v>0.53628977386431864</v>
      </c>
      <c r="P16" s="5">
        <f t="shared" si="3"/>
        <v>0</v>
      </c>
      <c r="Q16" s="5">
        <f t="shared" si="4"/>
        <v>1.5003471648206317</v>
      </c>
    </row>
    <row r="17" spans="1:17" x14ac:dyDescent="0.25">
      <c r="B17" t="s">
        <v>2055</v>
      </c>
      <c r="C17" s="22">
        <v>37</v>
      </c>
      <c r="D17" s="22">
        <v>839.83333333333337</v>
      </c>
      <c r="E17" s="22"/>
      <c r="F17" s="22">
        <v>615.70000000000005</v>
      </c>
      <c r="G17" s="22">
        <v>660.76470588235293</v>
      </c>
      <c r="I17">
        <f>VLOOKUP($B17,'Sub-Category Pivot'!$A:$E,COLUMN(B$1),0)</f>
        <v>1</v>
      </c>
      <c r="J17">
        <f>VLOOKUP($B17,'Sub-Category Pivot'!$A:$E,COLUMN(C$1),0)</f>
        <v>6</v>
      </c>
      <c r="K17">
        <f>VLOOKUP($B17,'Sub-Category Pivot'!$A:$E,COLUMN(D$1),0)</f>
        <v>0</v>
      </c>
      <c r="L17">
        <f>VLOOKUP($B17,'Sub-Category Pivot'!$A:$E,COLUMN(E$1),0)</f>
        <v>10</v>
      </c>
      <c r="N17" s="5">
        <f t="shared" si="1"/>
        <v>5.5995726876168432E-2</v>
      </c>
      <c r="O17" s="5">
        <f t="shared" si="2"/>
        <v>1.2710021068874449</v>
      </c>
      <c r="P17" s="5">
        <f t="shared" si="3"/>
        <v>0</v>
      </c>
      <c r="Q17" s="5">
        <f t="shared" si="4"/>
        <v>0.9317991631799164</v>
      </c>
    </row>
    <row r="18" spans="1:17" x14ac:dyDescent="0.25">
      <c r="B18" t="s">
        <v>2056</v>
      </c>
      <c r="C18" s="22"/>
      <c r="D18" s="22">
        <v>50</v>
      </c>
      <c r="E18" s="22"/>
      <c r="F18" s="22">
        <v>1051.75</v>
      </c>
      <c r="G18" s="22">
        <v>622.42857142857144</v>
      </c>
      <c r="I18">
        <f>VLOOKUP($B18,'Sub-Category Pivot'!$A:$E,COLUMN(B$1),0)</f>
        <v>0</v>
      </c>
      <c r="J18">
        <f>VLOOKUP($B18,'Sub-Category Pivot'!$A:$E,COLUMN(C$1),0)</f>
        <v>3</v>
      </c>
      <c r="K18">
        <f>VLOOKUP($B18,'Sub-Category Pivot'!$A:$E,COLUMN(D$1),0)</f>
        <v>0</v>
      </c>
      <c r="L18">
        <f>VLOOKUP($B18,'Sub-Category Pivot'!$A:$E,COLUMN(E$1),0)</f>
        <v>4</v>
      </c>
      <c r="N18" s="5">
        <f t="shared" si="1"/>
        <v>0</v>
      </c>
      <c r="O18" s="5">
        <f t="shared" si="2"/>
        <v>8.0330502639430798E-2</v>
      </c>
      <c r="P18" s="5">
        <f t="shared" si="3"/>
        <v>0</v>
      </c>
      <c r="Q18" s="5">
        <f t="shared" si="4"/>
        <v>1.6897521230204269</v>
      </c>
    </row>
    <row r="19" spans="1:17" x14ac:dyDescent="0.25">
      <c r="B19" t="s">
        <v>2062</v>
      </c>
      <c r="C19" s="22">
        <v>330.5</v>
      </c>
      <c r="D19" s="22">
        <v>576</v>
      </c>
      <c r="E19" s="22"/>
      <c r="F19" s="22">
        <v>856.69387755102036</v>
      </c>
      <c r="G19" s="22">
        <v>720.48235294117649</v>
      </c>
      <c r="I19">
        <f>VLOOKUP($B19,'Sub-Category Pivot'!$A:$E,COLUMN(B$1),0)</f>
        <v>6</v>
      </c>
      <c r="J19">
        <f>VLOOKUP($B19,'Sub-Category Pivot'!$A:$E,COLUMN(C$1),0)</f>
        <v>30</v>
      </c>
      <c r="K19">
        <f>VLOOKUP($B19,'Sub-Category Pivot'!$A:$E,COLUMN(D$1),0)</f>
        <v>0</v>
      </c>
      <c r="L19">
        <f>VLOOKUP($B19,'Sub-Category Pivot'!$A:$E,COLUMN(E$1),0)</f>
        <v>49</v>
      </c>
      <c r="N19" s="5">
        <f t="shared" si="1"/>
        <v>0.45872046504792541</v>
      </c>
      <c r="O19" s="5">
        <f t="shared" si="2"/>
        <v>0.79946441109714084</v>
      </c>
      <c r="P19" s="5">
        <f t="shared" si="3"/>
        <v>0</v>
      </c>
      <c r="Q19" s="5">
        <f t="shared" si="4"/>
        <v>1.1890560178938412</v>
      </c>
    </row>
    <row r="20" spans="1:17" x14ac:dyDescent="0.25">
      <c r="B20" t="s">
        <v>2070</v>
      </c>
      <c r="C20" s="22"/>
      <c r="D20" s="22"/>
      <c r="E20" s="22"/>
      <c r="F20" s="22">
        <v>1331</v>
      </c>
      <c r="G20" s="22">
        <v>1331</v>
      </c>
      <c r="I20">
        <f>VLOOKUP($B20,'Sub-Category Pivot'!$A:$E,COLUMN(B$1),0)</f>
        <v>0</v>
      </c>
      <c r="J20">
        <f>VLOOKUP($B20,'Sub-Category Pivot'!$A:$E,COLUMN(C$1),0)</f>
        <v>0</v>
      </c>
      <c r="K20">
        <f>VLOOKUP($B20,'Sub-Category Pivot'!$A:$E,COLUMN(D$1),0)</f>
        <v>0</v>
      </c>
      <c r="L20">
        <f>VLOOKUP($B20,'Sub-Category Pivot'!$A:$E,COLUMN(E$1),0)</f>
        <v>3</v>
      </c>
      <c r="N20" s="5">
        <f t="shared" si="1"/>
        <v>0</v>
      </c>
      <c r="O20" s="5">
        <f t="shared" si="2"/>
        <v>0</v>
      </c>
      <c r="P20" s="5">
        <f t="shared" si="3"/>
        <v>0</v>
      </c>
      <c r="Q20" s="5">
        <f t="shared" si="4"/>
        <v>1</v>
      </c>
    </row>
    <row r="21" spans="1:17" x14ac:dyDescent="0.25">
      <c r="A21" t="s">
        <v>2039</v>
      </c>
      <c r="B21" t="s">
        <v>2059</v>
      </c>
      <c r="C21" s="22">
        <v>1082.25</v>
      </c>
      <c r="D21" s="22">
        <v>247.63636363636363</v>
      </c>
      <c r="E21" s="22">
        <v>61</v>
      </c>
      <c r="F21" s="22">
        <v>651.15384615384619</v>
      </c>
      <c r="G21" s="22">
        <v>572.47619047619048</v>
      </c>
      <c r="I21">
        <f>VLOOKUP($B21,'Sub-Category Pivot'!$A:$E,COLUMN(B$1),0)</f>
        <v>4</v>
      </c>
      <c r="J21">
        <f>VLOOKUP($B21,'Sub-Category Pivot'!$A:$E,COLUMN(C$1),0)</f>
        <v>11</v>
      </c>
      <c r="K21">
        <f>VLOOKUP($B21,'Sub-Category Pivot'!$A:$E,COLUMN(D$1),0)</f>
        <v>1</v>
      </c>
      <c r="L21">
        <f>VLOOKUP($B21,'Sub-Category Pivot'!$A:$E,COLUMN(E$1),0)</f>
        <v>26</v>
      </c>
      <c r="N21" s="5">
        <f t="shared" si="1"/>
        <v>1.8904716353352187</v>
      </c>
      <c r="O21" s="5">
        <f t="shared" si="2"/>
        <v>0.43257059028145367</v>
      </c>
      <c r="P21" s="5">
        <f t="shared" si="3"/>
        <v>0.10655464980868408</v>
      </c>
      <c r="Q21" s="5">
        <f t="shared" si="4"/>
        <v>1.137433935221325</v>
      </c>
    </row>
    <row r="22" spans="1:17" x14ac:dyDescent="0.25">
      <c r="A22" t="s">
        <v>2040</v>
      </c>
      <c r="B22" t="s">
        <v>2052</v>
      </c>
      <c r="C22" s="22">
        <v>57</v>
      </c>
      <c r="D22" s="22">
        <v>1399.2857142857142</v>
      </c>
      <c r="E22" s="22"/>
      <c r="F22" s="22">
        <v>655.88888888888891</v>
      </c>
      <c r="G22" s="22">
        <v>926.76470588235293</v>
      </c>
      <c r="I22">
        <f>VLOOKUP($B22,'Sub-Category Pivot'!$A:$E,COLUMN(B$1),0)</f>
        <v>1</v>
      </c>
      <c r="J22">
        <f>VLOOKUP($B22,'Sub-Category Pivot'!$A:$E,COLUMN(C$1),0)</f>
        <v>7</v>
      </c>
      <c r="K22">
        <f>VLOOKUP($B22,'Sub-Category Pivot'!$A:$E,COLUMN(D$1),0)</f>
        <v>0</v>
      </c>
      <c r="L22">
        <f>VLOOKUP($B22,'Sub-Category Pivot'!$A:$E,COLUMN(E$1),0)</f>
        <v>9</v>
      </c>
      <c r="N22" s="5">
        <f t="shared" si="1"/>
        <v>6.150428435417328E-2</v>
      </c>
      <c r="O22" s="5">
        <f t="shared" si="2"/>
        <v>1.5098608151607198</v>
      </c>
      <c r="P22" s="5">
        <f t="shared" si="3"/>
        <v>0</v>
      </c>
      <c r="Q22" s="5">
        <f t="shared" si="4"/>
        <v>0.70771888994675414</v>
      </c>
    </row>
    <row r="23" spans="1:17" x14ac:dyDescent="0.25">
      <c r="B23" t="s">
        <v>2058</v>
      </c>
      <c r="C23" s="22">
        <v>29</v>
      </c>
      <c r="D23" s="22">
        <v>827.16666666666663</v>
      </c>
      <c r="E23" s="22">
        <v>14</v>
      </c>
      <c r="F23" s="22">
        <v>796.46153846153845</v>
      </c>
      <c r="G23" s="22">
        <v>731.42857142857144</v>
      </c>
      <c r="I23">
        <f>VLOOKUP($B23,'Sub-Category Pivot'!$A:$E,COLUMN(B$1),0)</f>
        <v>1</v>
      </c>
      <c r="J23">
        <f>VLOOKUP($B23,'Sub-Category Pivot'!$A:$E,COLUMN(C$1),0)</f>
        <v>6</v>
      </c>
      <c r="K23">
        <f>VLOOKUP($B23,'Sub-Category Pivot'!$A:$E,COLUMN(D$1),0)</f>
        <v>1</v>
      </c>
      <c r="L23">
        <f>VLOOKUP($B23,'Sub-Category Pivot'!$A:$E,COLUMN(E$1),0)</f>
        <v>13</v>
      </c>
      <c r="N23" s="5">
        <f t="shared" si="1"/>
        <v>3.9648437500000001E-2</v>
      </c>
      <c r="O23" s="5">
        <f t="shared" si="2"/>
        <v>1.1308919270833333</v>
      </c>
      <c r="P23" s="5">
        <f t="shared" si="3"/>
        <v>1.9140624999999998E-2</v>
      </c>
      <c r="Q23" s="5">
        <f t="shared" si="4"/>
        <v>1.0889122596153846</v>
      </c>
    </row>
    <row r="24" spans="1:17" x14ac:dyDescent="0.25">
      <c r="B24" t="s">
        <v>2061</v>
      </c>
      <c r="C24" s="22"/>
      <c r="D24" s="22">
        <v>128.25</v>
      </c>
      <c r="E24" s="22"/>
      <c r="F24" s="22">
        <v>1786.75</v>
      </c>
      <c r="G24" s="22">
        <v>957.5</v>
      </c>
      <c r="I24">
        <f>VLOOKUP($B24,'Sub-Category Pivot'!$A:$E,COLUMN(B$1),0)</f>
        <v>0</v>
      </c>
      <c r="J24">
        <f>VLOOKUP($B24,'Sub-Category Pivot'!$A:$E,COLUMN(C$1),0)</f>
        <v>4</v>
      </c>
      <c r="K24">
        <f>VLOOKUP($B24,'Sub-Category Pivot'!$A:$E,COLUMN(D$1),0)</f>
        <v>0</v>
      </c>
      <c r="L24">
        <f>VLOOKUP($B24,'Sub-Category Pivot'!$A:$E,COLUMN(E$1),0)</f>
        <v>4</v>
      </c>
      <c r="N24" s="5">
        <f t="shared" si="1"/>
        <v>0</v>
      </c>
      <c r="O24" s="5">
        <f t="shared" si="2"/>
        <v>0.1339425587467363</v>
      </c>
      <c r="P24" s="5">
        <f t="shared" si="3"/>
        <v>0</v>
      </c>
      <c r="Q24" s="5">
        <f t="shared" si="4"/>
        <v>1.8660574412532638</v>
      </c>
    </row>
    <row r="25" spans="1:17" x14ac:dyDescent="0.25">
      <c r="B25" t="s">
        <v>2066</v>
      </c>
      <c r="C25" s="22"/>
      <c r="D25" s="22">
        <v>315.42857142857144</v>
      </c>
      <c r="E25" s="22"/>
      <c r="F25" s="22">
        <v>831.14285714285711</v>
      </c>
      <c r="G25" s="22">
        <v>659.23809523809518</v>
      </c>
      <c r="I25">
        <f>VLOOKUP($B25,'Sub-Category Pivot'!$A:$E,COLUMN(B$1),0)</f>
        <v>0</v>
      </c>
      <c r="J25">
        <f>VLOOKUP($B25,'Sub-Category Pivot'!$A:$E,COLUMN(C$1),0)</f>
        <v>7</v>
      </c>
      <c r="K25">
        <f>VLOOKUP($B25,'Sub-Category Pivot'!$A:$E,COLUMN(D$1),0)</f>
        <v>0</v>
      </c>
      <c r="L25">
        <f>VLOOKUP($B25,'Sub-Category Pivot'!$A:$E,COLUMN(E$1),0)</f>
        <v>14</v>
      </c>
      <c r="N25" s="5">
        <f t="shared" si="1"/>
        <v>0</v>
      </c>
      <c r="O25" s="5">
        <f t="shared" si="2"/>
        <v>0.47847442935567763</v>
      </c>
      <c r="P25" s="5">
        <f t="shared" si="3"/>
        <v>0</v>
      </c>
      <c r="Q25" s="5">
        <f t="shared" si="4"/>
        <v>1.2607627853221612</v>
      </c>
    </row>
    <row r="26" spans="1:17" x14ac:dyDescent="0.25">
      <c r="A26" t="s">
        <v>2041</v>
      </c>
      <c r="B26" t="s">
        <v>2068</v>
      </c>
      <c r="C26" s="22"/>
      <c r="D26" s="22">
        <v>323.4375</v>
      </c>
      <c r="E26" s="22">
        <v>86</v>
      </c>
      <c r="F26" s="22">
        <v>756.25</v>
      </c>
      <c r="G26" s="22">
        <v>587.4666666666667</v>
      </c>
      <c r="I26">
        <f>VLOOKUP($B26,'Sub-Category Pivot'!$A:$E,COLUMN(B$1),0)</f>
        <v>0</v>
      </c>
      <c r="J26">
        <f>VLOOKUP($B26,'Sub-Category Pivot'!$A:$E,COLUMN(C$1),0)</f>
        <v>16</v>
      </c>
      <c r="K26">
        <f>VLOOKUP($B26,'Sub-Category Pivot'!$A:$E,COLUMN(D$1),0)</f>
        <v>1</v>
      </c>
      <c r="L26">
        <f>VLOOKUP($B26,'Sub-Category Pivot'!$A:$E,COLUMN(E$1),0)</f>
        <v>28</v>
      </c>
      <c r="N26" s="5">
        <f t="shared" si="1"/>
        <v>0</v>
      </c>
      <c r="O26" s="5">
        <f t="shared" si="2"/>
        <v>0.55056315251929189</v>
      </c>
      <c r="P26" s="5">
        <f t="shared" si="3"/>
        <v>0.14639128461189285</v>
      </c>
      <c r="Q26" s="5">
        <f t="shared" si="4"/>
        <v>1.2873070812528369</v>
      </c>
    </row>
    <row r="27" spans="1:17" x14ac:dyDescent="0.25">
      <c r="B27" t="s">
        <v>2069</v>
      </c>
      <c r="C27" s="22">
        <v>141.5</v>
      </c>
      <c r="D27" s="22">
        <v>473.41666666666669</v>
      </c>
      <c r="E27" s="22">
        <v>66</v>
      </c>
      <c r="F27" s="22">
        <v>973</v>
      </c>
      <c r="G27" s="22">
        <v>805.05882352941171</v>
      </c>
      <c r="I27">
        <f>VLOOKUP($B27,'Sub-Category Pivot'!$A:$E,COLUMN(B$1),0)</f>
        <v>2</v>
      </c>
      <c r="J27">
        <f>VLOOKUP($B27,'Sub-Category Pivot'!$A:$E,COLUMN(C$1),0)</f>
        <v>12</v>
      </c>
      <c r="K27">
        <f>VLOOKUP($B27,'Sub-Category Pivot'!$A:$E,COLUMN(D$1),0)</f>
        <v>1</v>
      </c>
      <c r="L27">
        <f>VLOOKUP($B27,'Sub-Category Pivot'!$A:$E,COLUMN(E$1),0)</f>
        <v>36</v>
      </c>
      <c r="N27" s="5">
        <f t="shared" si="1"/>
        <v>0.17576355399678506</v>
      </c>
      <c r="O27" s="5">
        <f t="shared" si="2"/>
        <v>0.58805226752399054</v>
      </c>
      <c r="P27" s="5">
        <f t="shared" si="3"/>
        <v>8.1981587023235422E-2</v>
      </c>
      <c r="Q27" s="5">
        <f t="shared" si="4"/>
        <v>1.2086073359637586</v>
      </c>
    </row>
    <row r="28" spans="1:17" x14ac:dyDescent="0.25">
      <c r="A28" t="s">
        <v>2042</v>
      </c>
      <c r="B28" t="s">
        <v>2060</v>
      </c>
      <c r="C28" s="22">
        <v>297.69565217391306</v>
      </c>
      <c r="D28" s="22">
        <v>565.15909090909088</v>
      </c>
      <c r="E28" s="22">
        <v>493</v>
      </c>
      <c r="F28" s="22">
        <v>972.37967914438502</v>
      </c>
      <c r="G28" s="22">
        <v>768.22383720930236</v>
      </c>
      <c r="I28">
        <f>VLOOKUP($B28,'Sub-Category Pivot'!$A:$E,COLUMN(B$1),0)</f>
        <v>23</v>
      </c>
      <c r="J28">
        <f>VLOOKUP($B28,'Sub-Category Pivot'!$A:$E,COLUMN(C$1),0)</f>
        <v>132</v>
      </c>
      <c r="K28">
        <f>VLOOKUP($B28,'Sub-Category Pivot'!$A:$E,COLUMN(D$1),0)</f>
        <v>2</v>
      </c>
      <c r="L28">
        <f>VLOOKUP($B28,'Sub-Category Pivot'!$A:$E,COLUMN(E$1),0)</f>
        <v>187</v>
      </c>
      <c r="N28" s="5">
        <f t="shared" si="1"/>
        <v>0.38751160502301096</v>
      </c>
      <c r="O28" s="5">
        <f t="shared" si="2"/>
        <v>0.73566981852857227</v>
      </c>
      <c r="P28" s="5">
        <f t="shared" si="3"/>
        <v>0.64174004518123573</v>
      </c>
      <c r="Q28" s="5">
        <f t="shared" si="4"/>
        <v>1.2657504649643674</v>
      </c>
    </row>
    <row r="29" spans="1:17" x14ac:dyDescent="0.25">
      <c r="A29" t="s">
        <v>2043</v>
      </c>
      <c r="C29" s="22">
        <v>434.5263157894737</v>
      </c>
      <c r="D29" s="22">
        <v>585.61538461538464</v>
      </c>
      <c r="E29" s="22">
        <v>583.92857142857144</v>
      </c>
      <c r="F29" s="22">
        <v>851.14690265486729</v>
      </c>
      <c r="G29" s="22">
        <v>727.005</v>
      </c>
    </row>
  </sheetData>
  <mergeCells count="2">
    <mergeCell ref="I3:L3"/>
    <mergeCell ref="N3:Q3"/>
  </mergeCells>
  <conditionalFormatting sqref="N5:Q28">
    <cfRule type="colorScale" priority="1">
      <colorScale>
        <cfvo type="min"/>
        <cfvo type="max"/>
        <color theme="8" tint="0.59999389629810485"/>
        <color rgb="FFFFEF9C"/>
      </colorScale>
    </cfRule>
  </conditionalFormatting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8319A-7DE1-4D96-86EB-946BF130D984}">
  <dimension ref="A3:F38"/>
  <sheetViews>
    <sheetView topLeftCell="A4" workbookViewId="0">
      <selection activeCell="E15" sqref="E15"/>
    </sheetView>
  </sheetViews>
  <sheetFormatPr defaultRowHeight="15.75" x14ac:dyDescent="0.25"/>
  <cols>
    <col min="1" max="1" width="24.75" bestFit="1" customWidth="1"/>
    <col min="2" max="2" width="15.25" bestFit="1" customWidth="1"/>
    <col min="3" max="3" width="5.625" bestFit="1" customWidth="1"/>
    <col min="4" max="4" width="4.375" bestFit="1" customWidth="1"/>
    <col min="5" max="5" width="9.25" bestFit="1" customWidth="1"/>
    <col min="6" max="6" width="11" bestFit="1" customWidth="1"/>
  </cols>
  <sheetData>
    <row r="3" spans="1:6" x14ac:dyDescent="0.25">
      <c r="A3" s="9" t="s">
        <v>2111</v>
      </c>
      <c r="B3" s="9" t="s">
        <v>2044</v>
      </c>
    </row>
    <row r="4" spans="1:6" x14ac:dyDescent="0.25">
      <c r="A4" s="9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5">
      <c r="A5" s="10" t="s">
        <v>2034</v>
      </c>
      <c r="B5" s="26">
        <v>0.45857997962176905</v>
      </c>
      <c r="C5" s="26">
        <v>0.51656023819084629</v>
      </c>
      <c r="D5" s="26">
        <v>0.57172845068661471</v>
      </c>
      <c r="E5" s="26">
        <v>3.038011294772081</v>
      </c>
      <c r="F5" s="26">
        <v>1.9594033055476159</v>
      </c>
    </row>
    <row r="6" spans="1:6" x14ac:dyDescent="0.25">
      <c r="A6" s="25" t="s">
        <v>2047</v>
      </c>
      <c r="B6" s="26">
        <v>0.34959979476654696</v>
      </c>
      <c r="C6" s="26">
        <v>0.44051362753993806</v>
      </c>
      <c r="D6" s="26">
        <v>0.75119744942832023</v>
      </c>
      <c r="E6" s="26">
        <v>3.3387928677950391</v>
      </c>
      <c r="F6" s="26">
        <v>2.2462288586093644</v>
      </c>
    </row>
    <row r="7" spans="1:6" x14ac:dyDescent="0.25">
      <c r="A7" s="25" t="s">
        <v>2049</v>
      </c>
      <c r="B7" s="26">
        <v>0.70523297951490527</v>
      </c>
      <c r="C7" s="26">
        <v>0.53165931407028344</v>
      </c>
      <c r="D7" s="26">
        <v>0.21188688946015424</v>
      </c>
      <c r="E7" s="26">
        <v>3.0038865768571092</v>
      </c>
      <c r="F7" s="26">
        <v>1.9388301336022906</v>
      </c>
    </row>
    <row r="8" spans="1:6" x14ac:dyDescent="0.25">
      <c r="A8" s="25" t="s">
        <v>2050</v>
      </c>
      <c r="B8" s="26">
        <v>0.1062753805258175</v>
      </c>
      <c r="C8" s="26">
        <v>0.56339520171234714</v>
      </c>
      <c r="D8" s="26">
        <v>0.56186046511627907</v>
      </c>
      <c r="E8" s="26">
        <v>3.1334786137693582</v>
      </c>
      <c r="F8" s="26">
        <v>2.0668022472876206</v>
      </c>
    </row>
    <row r="9" spans="1:6" x14ac:dyDescent="0.25">
      <c r="A9" s="25" t="s">
        <v>2063</v>
      </c>
      <c r="B9" s="26"/>
      <c r="C9" s="26">
        <v>0.39775078667280928</v>
      </c>
      <c r="D9" s="26"/>
      <c r="E9" s="26">
        <v>2.4974337710419188</v>
      </c>
      <c r="F9" s="26">
        <v>1.1476375668046341</v>
      </c>
    </row>
    <row r="10" spans="1:6" x14ac:dyDescent="0.25">
      <c r="A10" s="25" t="s">
        <v>2064</v>
      </c>
      <c r="B10" s="26">
        <v>0.23995287958115183</v>
      </c>
      <c r="C10" s="26">
        <v>0.69915252667916472</v>
      </c>
      <c r="D10" s="26">
        <v>0.58250000000000002</v>
      </c>
      <c r="E10" s="26">
        <v>3.3460965565691962</v>
      </c>
      <c r="F10" s="26">
        <v>2.1520677826312342</v>
      </c>
    </row>
    <row r="11" spans="1:6" x14ac:dyDescent="0.25">
      <c r="A11" s="25" t="s">
        <v>2065</v>
      </c>
      <c r="B11" s="26">
        <v>0.47378147412683513</v>
      </c>
      <c r="C11" s="26">
        <v>0.52912342885872299</v>
      </c>
      <c r="D11" s="26"/>
      <c r="E11" s="26">
        <v>2.3719809875142306</v>
      </c>
      <c r="F11" s="26">
        <v>1.7117944453890124</v>
      </c>
    </row>
    <row r="12" spans="1:6" x14ac:dyDescent="0.25">
      <c r="A12" s="10" t="s">
        <v>2035</v>
      </c>
      <c r="B12" s="26">
        <v>0.50408392077792952</v>
      </c>
      <c r="C12" s="26">
        <v>0.49629510452741077</v>
      </c>
      <c r="D12" s="26"/>
      <c r="E12" s="26">
        <v>3.9271729296190188</v>
      </c>
      <c r="F12" s="26">
        <v>2.1378270048973547</v>
      </c>
    </row>
    <row r="13" spans="1:6" x14ac:dyDescent="0.25">
      <c r="A13" s="25" t="s">
        <v>2053</v>
      </c>
      <c r="B13" s="26">
        <v>0.50408392077792952</v>
      </c>
      <c r="C13" s="26">
        <v>0.49629510452741077</v>
      </c>
      <c r="D13" s="26"/>
      <c r="E13" s="26">
        <v>3.9271729296190188</v>
      </c>
      <c r="F13" s="26">
        <v>2.1378270048973547</v>
      </c>
    </row>
    <row r="14" spans="1:6" x14ac:dyDescent="0.25">
      <c r="A14" s="10" t="s">
        <v>2036</v>
      </c>
      <c r="B14" s="26">
        <v>0.27176538240368026</v>
      </c>
      <c r="C14" s="26">
        <v>0.51149586294800553</v>
      </c>
      <c r="D14" s="26">
        <v>0.51516823837395798</v>
      </c>
      <c r="E14" s="26">
        <v>4.2327344936844282</v>
      </c>
      <c r="F14" s="26">
        <v>2.1347729023479727</v>
      </c>
    </row>
    <row r="15" spans="1:6" x14ac:dyDescent="0.25">
      <c r="A15" s="25" t="s">
        <v>2057</v>
      </c>
      <c r="B15" s="26"/>
      <c r="C15" s="26">
        <v>0.51944760289267777</v>
      </c>
      <c r="D15" s="26">
        <v>0.36132726089785294</v>
      </c>
      <c r="E15" s="26">
        <v>1.8081137174446149</v>
      </c>
      <c r="F15" s="26">
        <v>0.9037971502936718</v>
      </c>
    </row>
    <row r="16" spans="1:6" x14ac:dyDescent="0.25">
      <c r="A16" s="25" t="s">
        <v>2067</v>
      </c>
      <c r="B16" s="26">
        <v>0.27176538240368026</v>
      </c>
      <c r="C16" s="26">
        <v>0.50725493497751384</v>
      </c>
      <c r="D16" s="26">
        <v>0.59208872711201055</v>
      </c>
      <c r="E16" s="26">
        <v>4.8032334998585027</v>
      </c>
      <c r="F16" s="26">
        <v>2.5919924673967127</v>
      </c>
    </row>
    <row r="17" spans="1:6" x14ac:dyDescent="0.25">
      <c r="A17" s="10" t="s">
        <v>2037</v>
      </c>
      <c r="B17" s="26"/>
      <c r="C17" s="26"/>
      <c r="D17" s="26"/>
      <c r="E17" s="26">
        <v>1.5062984968701985</v>
      </c>
      <c r="F17" s="26">
        <v>1.5062984968701985</v>
      </c>
    </row>
    <row r="18" spans="1:6" x14ac:dyDescent="0.25">
      <c r="A18" s="25" t="s">
        <v>2048</v>
      </c>
      <c r="B18" s="26"/>
      <c r="C18" s="26"/>
      <c r="D18" s="26"/>
      <c r="E18" s="26">
        <v>1.5062984968701985</v>
      </c>
      <c r="F18" s="26">
        <v>1.5062984968701985</v>
      </c>
    </row>
    <row r="19" spans="1:6" x14ac:dyDescent="0.25">
      <c r="A19" s="10" t="s">
        <v>2038</v>
      </c>
      <c r="B19" s="26">
        <v>0.38498632511677078</v>
      </c>
      <c r="C19" s="26">
        <v>0.45803202584347197</v>
      </c>
      <c r="D19" s="26"/>
      <c r="E19" s="26">
        <v>3.2937500761376866</v>
      </c>
      <c r="F19" s="26">
        <v>2.0580641971112454</v>
      </c>
    </row>
    <row r="20" spans="1:6" x14ac:dyDescent="0.25">
      <c r="A20" s="25" t="s">
        <v>2051</v>
      </c>
      <c r="B20" s="26"/>
      <c r="C20" s="26">
        <v>0.37679820833214578</v>
      </c>
      <c r="D20" s="26"/>
      <c r="E20" s="26">
        <v>3.7954948133488573</v>
      </c>
      <c r="F20" s="26">
        <v>2.2760741000080968</v>
      </c>
    </row>
    <row r="21" spans="1:6" x14ac:dyDescent="0.25">
      <c r="A21" s="25" t="s">
        <v>2054</v>
      </c>
      <c r="B21" s="26">
        <v>0.30187572590011619</v>
      </c>
      <c r="C21" s="26">
        <v>0.5124316887602165</v>
      </c>
      <c r="D21" s="26"/>
      <c r="E21" s="26">
        <v>2.8509149767809334</v>
      </c>
      <c r="F21" s="26">
        <v>1.6936194162245761</v>
      </c>
    </row>
    <row r="22" spans="1:6" x14ac:dyDescent="0.25">
      <c r="A22" s="25" t="s">
        <v>2055</v>
      </c>
      <c r="B22" s="26">
        <v>0.18853658536585366</v>
      </c>
      <c r="C22" s="26">
        <v>0.29131792911024562</v>
      </c>
      <c r="D22" s="26"/>
      <c r="E22" s="26">
        <v>4.672069766507998</v>
      </c>
      <c r="F22" s="26">
        <v>2.8621848132416066</v>
      </c>
    </row>
    <row r="23" spans="1:6" x14ac:dyDescent="0.25">
      <c r="A23" s="25" t="s">
        <v>2056</v>
      </c>
      <c r="B23" s="26"/>
      <c r="C23" s="26">
        <v>0.4575573192239859</v>
      </c>
      <c r="D23" s="26"/>
      <c r="E23" s="26">
        <v>3.2015425059607892</v>
      </c>
      <c r="F23" s="26">
        <v>2.0255488545021589</v>
      </c>
    </row>
    <row r="24" spans="1:6" x14ac:dyDescent="0.25">
      <c r="A24" s="25" t="s">
        <v>2062</v>
      </c>
      <c r="B24" s="26">
        <v>0.45928324801691756</v>
      </c>
      <c r="C24" s="26">
        <v>0.47863154734114771</v>
      </c>
      <c r="D24" s="26"/>
      <c r="E24" s="26">
        <v>3.1998111638986604</v>
      </c>
      <c r="F24" s="26">
        <v>2.0459457992867089</v>
      </c>
    </row>
    <row r="25" spans="1:6" x14ac:dyDescent="0.25">
      <c r="A25" s="25" t="s">
        <v>2070</v>
      </c>
      <c r="B25" s="26"/>
      <c r="C25" s="26"/>
      <c r="D25" s="26"/>
      <c r="E25" s="26">
        <v>2.0792167394078587</v>
      </c>
      <c r="F25" s="26">
        <v>2.0792167394078587</v>
      </c>
    </row>
    <row r="26" spans="1:6" x14ac:dyDescent="0.25">
      <c r="A26" s="10" t="s">
        <v>2039</v>
      </c>
      <c r="B26" s="26">
        <v>0.61272046992048712</v>
      </c>
      <c r="C26" s="26">
        <v>0.468635947318845</v>
      </c>
      <c r="D26" s="26">
        <v>1.2706571242680547E-2</v>
      </c>
      <c r="E26" s="26">
        <v>2.68191329938487</v>
      </c>
      <c r="F26" s="26">
        <v>1.8416268965580607</v>
      </c>
    </row>
    <row r="27" spans="1:6" x14ac:dyDescent="0.25">
      <c r="A27" s="25" t="s">
        <v>2059</v>
      </c>
      <c r="B27" s="26">
        <v>0.61272046992048712</v>
      </c>
      <c r="C27" s="26">
        <v>0.468635947318845</v>
      </c>
      <c r="D27" s="26">
        <v>1.2706571242680547E-2</v>
      </c>
      <c r="E27" s="26">
        <v>2.68191329938487</v>
      </c>
      <c r="F27" s="26">
        <v>1.8416268965580607</v>
      </c>
    </row>
    <row r="28" spans="1:6" x14ac:dyDescent="0.25">
      <c r="A28" s="10" t="s">
        <v>2040</v>
      </c>
      <c r="B28" s="26">
        <v>0.35870274170274169</v>
      </c>
      <c r="C28" s="26">
        <v>0.42249180129475677</v>
      </c>
      <c r="D28" s="26">
        <v>1.729268292682927E-2</v>
      </c>
      <c r="E28" s="26">
        <v>2.9800017357431026</v>
      </c>
      <c r="F28" s="26">
        <v>1.9414115048825453</v>
      </c>
    </row>
    <row r="29" spans="1:6" x14ac:dyDescent="0.25">
      <c r="A29" s="25" t="s">
        <v>2052</v>
      </c>
      <c r="B29" s="26">
        <v>0.38844444444444443</v>
      </c>
      <c r="C29" s="26">
        <v>0.54680600264835488</v>
      </c>
      <c r="D29" s="26"/>
      <c r="E29" s="26">
        <v>3.398574600617859</v>
      </c>
      <c r="F29" s="26">
        <v>2.047250462855509</v>
      </c>
    </row>
    <row r="30" spans="1:6" x14ac:dyDescent="0.25">
      <c r="A30" s="25" t="s">
        <v>2058</v>
      </c>
      <c r="B30" s="26">
        <v>0.32896103896103895</v>
      </c>
      <c r="C30" s="26">
        <v>0.40494184691519491</v>
      </c>
      <c r="D30" s="26">
        <v>1.729268292682927E-2</v>
      </c>
      <c r="E30" s="26">
        <v>3.659322590829504</v>
      </c>
      <c r="F30" s="26">
        <v>2.3974808801982186</v>
      </c>
    </row>
    <row r="31" spans="1:6" x14ac:dyDescent="0.25">
      <c r="A31" s="25" t="s">
        <v>2061</v>
      </c>
      <c r="B31" s="26"/>
      <c r="C31" s="26">
        <v>0.40069240158449132</v>
      </c>
      <c r="D31" s="26"/>
      <c r="E31" s="26">
        <v>1.763079540691221</v>
      </c>
      <c r="F31" s="26">
        <v>1.0818859711378559</v>
      </c>
    </row>
    <row r="32" spans="1:6" x14ac:dyDescent="0.25">
      <c r="A32" s="25" t="s">
        <v>2066</v>
      </c>
      <c r="B32" s="26"/>
      <c r="C32" s="26">
        <v>0.32567721781522063</v>
      </c>
      <c r="D32" s="26"/>
      <c r="E32" s="26">
        <v>2.4278132986153507</v>
      </c>
      <c r="F32" s="26">
        <v>1.727101271681974</v>
      </c>
    </row>
    <row r="33" spans="1:6" x14ac:dyDescent="0.25">
      <c r="A33" s="10" t="s">
        <v>2041</v>
      </c>
      <c r="B33" s="26">
        <v>0.64476190476190476</v>
      </c>
      <c r="C33" s="26">
        <v>0.56331660501443315</v>
      </c>
      <c r="D33" s="26">
        <v>0.60603003721424775</v>
      </c>
      <c r="E33" s="26">
        <v>3.098955391920664</v>
      </c>
      <c r="F33" s="26">
        <v>2.2563291032008226</v>
      </c>
    </row>
    <row r="34" spans="1:6" x14ac:dyDescent="0.25">
      <c r="A34" s="25" t="s">
        <v>2068</v>
      </c>
      <c r="B34" s="26"/>
      <c r="C34" s="26">
        <v>0.55778882810318953</v>
      </c>
      <c r="D34" s="26">
        <v>0.58973684210526311</v>
      </c>
      <c r="E34" s="26">
        <v>2.826716077002152</v>
      </c>
      <c r="F34" s="26">
        <v>1.9702757388403676</v>
      </c>
    </row>
    <row r="35" spans="1:6" x14ac:dyDescent="0.25">
      <c r="A35" s="25" t="s">
        <v>2069</v>
      </c>
      <c r="B35" s="26">
        <v>0.64476190476190476</v>
      </c>
      <c r="C35" s="26">
        <v>0.57068697422942438</v>
      </c>
      <c r="D35" s="26">
        <v>0.62232323232323228</v>
      </c>
      <c r="E35" s="26">
        <v>3.3106970813017296</v>
      </c>
      <c r="F35" s="26">
        <v>2.5087291305776942</v>
      </c>
    </row>
    <row r="36" spans="1:6" x14ac:dyDescent="0.25">
      <c r="A36" s="10" t="s">
        <v>2042</v>
      </c>
      <c r="B36" s="26">
        <v>0.45757574357593966</v>
      </c>
      <c r="C36" s="26">
        <v>0.49562153234302231</v>
      </c>
      <c r="D36" s="26">
        <v>0.31396352578226072</v>
      </c>
      <c r="E36" s="26">
        <v>3.1446430649443378</v>
      </c>
      <c r="F36" s="26">
        <v>1.9320420481618634</v>
      </c>
    </row>
    <row r="37" spans="1:6" x14ac:dyDescent="0.25">
      <c r="A37" s="25" t="s">
        <v>2060</v>
      </c>
      <c r="B37" s="26">
        <v>0.45757574357593966</v>
      </c>
      <c r="C37" s="26">
        <v>0.49562153234302231</v>
      </c>
      <c r="D37" s="26">
        <v>0.31396352578226072</v>
      </c>
      <c r="E37" s="26">
        <v>3.1446430649443378</v>
      </c>
      <c r="F37" s="26">
        <v>1.9320420481618634</v>
      </c>
    </row>
    <row r="38" spans="1:6" x14ac:dyDescent="0.25">
      <c r="A38" s="10" t="s">
        <v>2043</v>
      </c>
      <c r="B38" s="26">
        <v>0.45902451521720034</v>
      </c>
      <c r="C38" s="26">
        <v>0.49286741977125492</v>
      </c>
      <c r="D38" s="26">
        <v>0.44815238205124824</v>
      </c>
      <c r="E38" s="26">
        <v>3.172708045755932</v>
      </c>
      <c r="F38" s="26">
        <v>2.0044223173649343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Crowdfunding Data</vt:lpstr>
      <vt:lpstr>Parent Category Pivot</vt:lpstr>
      <vt:lpstr>Sub-Category Pivot</vt:lpstr>
      <vt:lpstr>Created Date Pivot</vt:lpstr>
      <vt:lpstr>Outcomes Based on Goal</vt:lpstr>
      <vt:lpstr>Campaign Backers Statistics</vt:lpstr>
      <vt:lpstr>Additional - Backers Analysis</vt:lpstr>
      <vt:lpstr>Additional - % Funded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amy johnson</cp:lastModifiedBy>
  <dcterms:created xsi:type="dcterms:W3CDTF">2021-09-29T18:52:28Z</dcterms:created>
  <dcterms:modified xsi:type="dcterms:W3CDTF">2024-09-27T22:03:14Z</dcterms:modified>
</cp:coreProperties>
</file>