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3.xml" ContentType="application/vnd.openxmlformats-officedocument.drawing+xml"/>
  <Override PartName="/xl/activeX/activeX1.xml" ContentType="application/vnd.ms-office.activeX+xml"/>
  <Override PartName="/xl/pivotTables/pivotTable2.xml" ContentType="application/vnd.openxmlformats-officedocument.spreadsheetml.pivotTable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4.xml" ContentType="application/vnd.openxmlformats-officedocument.drawing+xml"/>
  <Override PartName="/xl/activeX/activeX2.xml" ContentType="application/vnd.ms-office.activeX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kil\OneDrive\Documents\Clients\MS - Training\Power BI Training - Phase 1 Excel 2016\Lab 9\"/>
    </mc:Choice>
  </mc:AlternateContent>
  <bookViews>
    <workbookView xWindow="0" yWindow="0" windowWidth="28800" windowHeight="11835"/>
  </bookViews>
  <sheets>
    <sheet name="CubeFunctionReport" sheetId="12" r:id="rId1"/>
    <sheet name="PivotTableReport" sheetId="10" r:id="rId2"/>
    <sheet name="Sheet5" sheetId="7" r:id="rId3"/>
    <sheet name="Power View1" sheetId="8" r:id="rId4"/>
    <sheet name="Sheet3" sheetId="3" r:id="rId5"/>
    <sheet name="Power View2" sheetId="9" r:id="rId6"/>
  </sheets>
  <definedNames>
    <definedName name="_xlnm.Print_Area" localSheetId="3">'Power View1'!$Z$1001:$Z$1002</definedName>
    <definedName name="_xlnm.Print_Area" localSheetId="5">'Power View2'!$Z$1001:$Z$1002</definedName>
    <definedName name="Timeline_Date">#N/A</definedName>
    <definedName name="Timeline_Date1">#N/A</definedName>
  </definedNames>
  <calcPr calcId="162913"/>
  <pivotCaches>
    <pivotCache cacheId="0" r:id="rId7"/>
    <pivotCache cacheId="1" r:id="rId8"/>
    <pivotCache cacheId="2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3" r:id="rId10"/>
      </x15:timelineCachePivotCaches>
    </ext>
    <ext xmlns:x15="http://schemas.microsoft.com/office/spreadsheetml/2010/11/main" uri="{D0CA8CA8-9F24-4464-BF8E-62219DCF47F9}">
      <x15:timelineCacheRefs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e_f0ac0926-03fe-4052-a296-299bba92c1d9" name="Date" connection="Power Query - Date"/>
          <x15:modelTable id="Geography_107fffd6-f7fc-450c-b2e9-667c31c941eb" name="Geography" connection="Power Query - Geography"/>
          <x15:modelTable id="Manufacturer_7c24ef76-80ba-4a35-8d4e-4fe3896af9d2" name="Manufacturer" connection="Power Query - Manufacturer"/>
          <x15:modelTable id="Product_0b28bba0-3261-49be-9cf5-9b2e6e783bc9" name="Product" connection="Power Query - Product"/>
          <x15:modelTable id="Sentiment_10eeb63c-0afa-41a6-a104-ff572d108a39" name="Sentiment" connection="Power Query - Sentiment"/>
          <x15:modelTable id="SalesFact_57212564-ab4b-4e34-9bd9-30fd11bcb19d" name="SalesFact" connection="Power Query - SalesFact"/>
        </x15:modelTables>
        <x15:modelRelationships>
          <x15:modelRelationship fromTable="Product" fromColumn="ManufacturerID" toTable="Manufacturer" toColumn="ManufacturerID"/>
          <x15:modelRelationship fromTable="SalesFact" fromColumn="ProductID" toTable="Product" toColumn="ProductID"/>
          <x15:modelRelationship fromTable="SalesFact" fromColumn="Date" toTable="Date" toColumn="Date"/>
          <x15:modelRelationship fromTable="SalesFact" fromColumn="ZipCountry" toTable="Geography" toColumn="ZipCountry"/>
        </x15:modelRelationships>
      </x15:dataModel>
    </ext>
  </extLst>
</workbook>
</file>

<file path=xl/calcChain.xml><?xml version="1.0" encoding="utf-8"?>
<calcChain xmlns="http://schemas.openxmlformats.org/spreadsheetml/2006/main">
  <c r="I21" i="12" l="1"/>
  <c r="D21" i="12"/>
  <c r="H21" i="12"/>
  <c r="E21" i="12"/>
  <c r="F21" i="12"/>
  <c r="G21" i="12"/>
  <c r="C21" i="12"/>
  <c r="B21" i="12"/>
  <c r="F4" i="12"/>
  <c r="E4" i="12"/>
  <c r="D4" i="12"/>
  <c r="C4" i="12"/>
  <c r="B19" i="12"/>
  <c r="B18" i="12"/>
  <c r="B17" i="12"/>
  <c r="B16" i="12"/>
  <c r="B15" i="12"/>
  <c r="B14" i="12"/>
  <c r="B13" i="12"/>
  <c r="B12" i="12"/>
  <c r="B11" i="12"/>
  <c r="B10" i="12"/>
  <c r="B9" i="12"/>
  <c r="B7" i="12"/>
  <c r="B8" i="12"/>
  <c r="B6" i="12"/>
  <c r="B20" i="12"/>
  <c r="H5" i="12"/>
  <c r="F5" i="12"/>
  <c r="D5" i="12"/>
  <c r="H4" i="12"/>
  <c r="E5" i="12"/>
  <c r="C5" i="12"/>
  <c r="C6" i="12" s="1"/>
  <c r="E16" i="12"/>
  <c r="C16" i="12"/>
  <c r="C12" i="12"/>
  <c r="E10" i="12"/>
  <c r="C8" i="12"/>
  <c r="E6" i="12"/>
  <c r="H20" i="12"/>
  <c r="F20" i="12"/>
  <c r="D20" i="12"/>
  <c r="E17" i="12"/>
  <c r="C17" i="12"/>
  <c r="H16" i="12"/>
  <c r="F16" i="12"/>
  <c r="D16" i="12"/>
  <c r="H12" i="12"/>
  <c r="F12" i="12"/>
  <c r="D12" i="12"/>
  <c r="H10" i="12"/>
  <c r="F10" i="12"/>
  <c r="D10" i="12"/>
  <c r="E9" i="12"/>
  <c r="C9" i="12"/>
  <c r="H8" i="12"/>
  <c r="F8" i="12"/>
  <c r="D8" i="12"/>
  <c r="H6" i="12"/>
  <c r="F6" i="12"/>
  <c r="D6" i="12"/>
  <c r="G5" i="12"/>
  <c r="G4" i="12"/>
  <c r="E20" i="12"/>
  <c r="C20" i="12"/>
  <c r="F19" i="12"/>
  <c r="E18" i="12"/>
  <c r="H17" i="12"/>
  <c r="D17" i="12"/>
  <c r="G16" i="12"/>
  <c r="H15" i="12"/>
  <c r="D15" i="12"/>
  <c r="G14" i="12"/>
  <c r="C14" i="12"/>
  <c r="E12" i="12"/>
  <c r="H11" i="12"/>
  <c r="D11" i="12"/>
  <c r="G10" i="12"/>
  <c r="C10" i="12"/>
  <c r="F9" i="12"/>
  <c r="E8" i="12"/>
  <c r="H7" i="12"/>
  <c r="D7" i="12"/>
  <c r="G6" i="12"/>
  <c r="F17" i="12"/>
  <c r="D9" i="12"/>
  <c r="H9" i="12"/>
  <c r="C19" i="12"/>
  <c r="E19" i="12"/>
  <c r="G19" i="12"/>
  <c r="D19" i="12"/>
  <c r="H19" i="12"/>
  <c r="C15" i="12"/>
  <c r="E15" i="12"/>
  <c r="G15" i="12"/>
  <c r="F15" i="12"/>
  <c r="C11" i="12"/>
  <c r="E11" i="12"/>
  <c r="G11" i="12"/>
  <c r="F11" i="12"/>
  <c r="C7" i="12"/>
  <c r="E7" i="12"/>
  <c r="G7" i="12"/>
  <c r="F7" i="12"/>
  <c r="D18" i="12"/>
  <c r="F18" i="12"/>
  <c r="H18" i="12"/>
  <c r="C18" i="12"/>
  <c r="G18" i="12"/>
  <c r="D14" i="12"/>
  <c r="F14" i="12"/>
  <c r="H14" i="12"/>
  <c r="E14" i="12"/>
  <c r="G9" i="12"/>
  <c r="G17" i="12"/>
  <c r="G8" i="12"/>
  <c r="G12" i="12"/>
  <c r="G20" i="12"/>
  <c r="I4" i="12"/>
  <c r="F13" i="12"/>
  <c r="C13" i="12"/>
  <c r="E13" i="12"/>
  <c r="G13" i="12"/>
  <c r="I13" i="12"/>
  <c r="D13" i="12"/>
  <c r="H13" i="12"/>
  <c r="I14" i="12"/>
  <c r="I7" i="12"/>
  <c r="I11" i="12"/>
  <c r="I15" i="12"/>
  <c r="I19" i="12"/>
  <c r="I8" i="12"/>
  <c r="I12" i="12"/>
  <c r="I18" i="12"/>
  <c r="I20" i="12"/>
  <c r="I9" i="12"/>
  <c r="I17" i="12"/>
  <c r="I6" i="12"/>
  <c r="I10" i="12"/>
  <c r="I16" i="12"/>
</calcChain>
</file>

<file path=xl/connections.xml><?xml version="1.0" encoding="utf-8"?>
<connections xmlns="http://schemas.openxmlformats.org/spreadsheetml/2006/main">
  <connection id="1" name="Power Query - Date" description="Connection to the 'Date' query in the workbook." type="100" refreshedVersion="5" minRefreshableVersion="5">
    <extLst>
      <ext xmlns:x15="http://schemas.microsoft.com/office/spreadsheetml/2010/11/main" uri="{DE250136-89BD-433C-8126-D09CA5730AF9}">
        <x15:connection id="5f2c59cf-819d-4a6e-827c-aeea79512bb7" usedByAddin="1">
          <x15:oledbPr connection="Provider=Microsoft.Mashup.OleDb.1;Data Source=$EmbeddedMashup(859f2c87-d3ee-4dc0-b929-87ff2cda3ba5)$;Location=Date;Extended Properties=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u48xjn4AAACjAAAAEwAcAEZvcm11bGFzL1NlY3Rpb24xLm0gohgAKKAUAAAAAAAAAAAAAAAAAAAAAAAAAAAAK05NLsnMz1MIhtCG1rxcvFzFGYlFqSkKLoklqQq2CjmpJbxcCkAQnF9alAwSCS7M0QNKJiYlFqdqKPk7hRmAgKGSjoJSQH55apGTp5KmDkRPUmZ8CsQYiO7q6ODkjNTcRFulpEwlHc+S1FxbJZACpdjaaJCRsbxcmXkoWq0BUEsBAi0AFAACAAgAhE7BRo+aL/yqAAAA+gAAABIAAAAAAAAAAAAAAAAAAAAAAENvbmZpZy9QYWNrYWdlLnhtbFBLAQItABQAAgAIAIROwUYPyumrpAAAAOkAAAATAAAAAAAAAAAAAAAAAPYAAABbQ29udGVudF9UeXBlc10ueG1sUEsBAi0AFAACAAgAhE7BRruPMY5+AAAAowAAABMAAAAAAAAAAAAAAAAA5wEAAEZvcm11bGFzL1NlY3Rpb24xLm1QSwUGAAAAAAMAAwDCAAAAsgIAAAAA">
            <x15:dbTables>
              <x15:dbTable name="Date"/>
            </x15:dbTables>
          </x15:oledbPr>
        </x15:connection>
      </ext>
    </extLst>
  </connection>
  <connection id="2" name="Power Query - Geography" description="Connection to the 'Geography' query in the workbook." type="100" refreshedVersion="5" minRefreshableVersion="5">
    <extLst>
      <ext xmlns:x15="http://schemas.microsoft.com/office/spreadsheetml/2010/11/main" uri="{DE250136-89BD-433C-8126-D09CA5730AF9}">
        <x15:connection id="99e64180-e3d0-46d9-b852-95926828a5ee" usedByAddin="1">
          <x15:oledbPr connection="Provider=Microsoft.Mashup.OleDb.1;Data Source=$EmbeddedMashup(859f2c87-d3ee-4dc0-b929-87ff2cda3ba5)$;Location=Geography;Extended Properties=&quot;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TI5kob8AAAAHAQAAEwAcAEZvcm11bGFzL1NlY3Rpb24xLm0gohgAKKAUAAAAAAAAAAAAAAAAAAAAAAAAAAAAbY5BC4JAEIXvgv9hmUAURPIsHtIgPBUYHRKJVQddUNfWlZDovzemx95l4D2+92bEUgvZs3S9fmAapjE2XGHFTihrxYdmZiFrUZsGI6VyUiWSkz5b78g1L/iINpyj236RDy6Di3yhihJw3JUpxKNGuTA/+J2lZYMdD6EQ4CYauxAoh/yTLYX5Ru3gUFX0RjyNWnZA+JUXLXrkxrKdut5ee2nwLoZYTr1WM80jLxuWkZVbyzNWtkW5Yxqi/9sdfAFQSwECLQAUAAIACACETsFGj5ov/KoAAAD6AAAAEgAAAAAAAAAAAAAAAAAAAAAAQ29uZmlnL1BhY2thZ2UueG1sUEsBAi0AFAACAAgAhE7BRg/K6aukAAAA6QAAABMAAAAAAAAAAAAAAAAA9gAAAFtDb250ZW50X1R5cGVzXS54bWxQSwECLQAUAAIACACETsFGTI5kob8AAAAHAQAAEwAAAAAAAAAAAAAAAADnAQAARm9ybXVsYXMvU2VjdGlvbjEubVBLBQYAAAAAAwADAMIAAADzAgAAAAA=&quot;">
            <x15:dbTables>
              <x15:dbTable name="Geography"/>
            </x15:dbTables>
          </x15:oledbPr>
        </x15:connection>
      </ext>
    </extLst>
  </connection>
  <connection id="3" name="Power Query - InternationalSales" description="Connection to the 'InternationalSales' query in the workbook." type="5" refreshedVersion="0" background="1">
    <dbPr connection="Provider=Microsoft.Mashup.OleDb.1;Data Source=$EmbeddedMashup(859f2c87-d3ee-4dc0-b929-87ff2cda3ba5)$;Location=InternationalSales;Extended Properties=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35uqK6cBAAAhAwAAEwAcAEZvcm11bGFzL1NlY3Rpb24xLm0gohgAKKAUAAAAAAAAAAAAAAAAAAAAAAAAAAAAdVHRattAEHw3+B+OKwQFVEFC2ocGP7RSTA0tLZbTQqw8nKVtvPRuz9yd3Brjf++elFSOm+pBOs1qZmdGHuqAlkTZPy+ux6PxyK+Vg0bMKIAjFXGlS6XBi4nQEMYjwVdpW1cDI1OrG3DZFPmDRObvqlsPzleEP1FXXwgKh1uoClu3Bij4KtfYPT+X4rVYOIWE9FB9Uisfb+KqKlRQ8jzt17ySuTUrJPbzAUk5BC95aXfeZY+zpDezzC1bpnA/kGdmY11gcl5+i7zcb7MnK8lL2umyAI0GOfpEpjK9odo2bHBycfnm8kh4is4HMbe/hPLiIyiuIOov1EpD9tVZYwP0sE9ObBxFWyt6YHSx28DA5k7I/7DO5Fa3huIwary0Md3vJS9r2jrMCpnGX/b2KouMQyr2kpsERgO/i4bPHXiHmycswO/QYbeEwf/Ln8MWqP0rQa1ZgesmuW0puN0zocMQ7H3TxLCtD9YMwRjtIyUn0VMRXQ2aoOq1WDJ0fxZnZ8vH0VH/czB2y/wb56zzw44e55b8dwzrfpqcGIoBhtYO5+MR0n90r/8AUEsBAi0AFAACAAgAhE7BRo+aL/yqAAAA+gAAABIAAAAAAAAAAAAAAAAAAAAAAENvbmZpZy9QYWNrYWdlLnhtbFBLAQItABQAAgAIAIROwUYPyumrpAAAAOkAAAATAAAAAAAAAAAAAAAAAPYAAABbQ29udGVudF9UeXBlc10ueG1sUEsBAi0AFAACAAgAhE7BRt+bqiunAQAAIQMAABMAAAAAAAAAAAAAAAAA5wEAAEZvcm11bGFzL1NlY3Rpb24xLm1QSwUGAAAAAAMAAwDCAAAA2wMAAAAA" command="SELECT * FROM [InternationalSales]" commandType="4"/>
  </connection>
  <connection id="4" name="Power Query - Manufacturer" description="Connection to the 'Manufacturer' query in the workbook." type="100" refreshedVersion="5" minRefreshableVersion="5">
    <extLst>
      <ext xmlns:x15="http://schemas.microsoft.com/office/spreadsheetml/2010/11/main" uri="{DE250136-89BD-433C-8126-D09CA5730AF9}">
        <x15:connection id="b839a5ed-f32f-43c4-b889-21cd4dd186e0" usedByAddin="1">
          <x15:oledbPr connection="Provider=Microsoft.Mashup.OleDb.1;Data Source=$EmbeddedMashup(859f2c87-d3ee-4dc0-b929-87ff2cda3ba5)$;Location=Manufacturer;Extended Properties=&quot;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48bdhokAAADDAAAAEwAcAEZvcm11bGFzL1NlY3Rpb24xLm0gohgAKKAUAAAAAAAAAAAAAAAAAAAAAAAAAAAAK05NLsnMz1MIhtCG1rxcvFzFGYlFqSkKvol5pWmJySWlRalFCrYKOaklvFwKQBCcX1qUnAoUCS7M0XNJLElMSixO1VDydwozAAFDJR0FpYD88tQiJ08lTR2InqTM+FxU4yCmVEcHJ2ek5ibaKiVlKul4lqTm2iohK1SKrY0GWRHLy5WZh9UoawBQSwECLQAUAAIACACETsFGj5ov/KoAAAD6AAAAEgAAAAAAAAAAAAAAAAAAAAAAQ29uZmlnL1BhY2thZ2UueG1sUEsBAi0AFAACAAgAhE7BRg/K6aukAAAA6QAAABMAAAAAAAAAAAAAAAAA9gAAAFtDb250ZW50X1R5cGVzXS54bWxQSwECLQAUAAIACACETsFG48bdhokAAADDAAAAEwAAAAAAAAAAAAAAAADnAQAARm9ybXVsYXMvU2VjdGlvbjEubVBLBQYAAAAAAwADAMIAAAC9AgAAAAA=&quot;">
            <x15:dbTables>
              <x15:dbTable name="Manufacturer"/>
            </x15:dbTables>
          </x15:oledbPr>
        </x15:connection>
      </ext>
    </extLst>
  </connection>
  <connection id="5" name="Power Query - Product" description="Connection to the 'Product' query in the workbook." type="100" refreshedVersion="5" minRefreshableVersion="5">
    <extLst>
      <ext xmlns:x15="http://schemas.microsoft.com/office/spreadsheetml/2010/11/main" uri="{DE250136-89BD-433C-8126-D09CA5730AF9}">
        <x15:connection id="0d9395e8-8721-432b-bd3c-b2215ed81f3c" usedByAddin="1">
          <x15:oledbPr connection="Provider=Microsoft.Mashup.OleDb.1;Data Source=$EmbeddedMashup(859f2c87-d3ee-4dc0-b929-87ff2cda3ba5)$;Location=Product;Extended Properties=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3Elp0IQAAACvAAAAEwAcAEZvcm11bGFzL1NlY3Rpb24xLm0gohgAKKAUAAAAAAAAAAAAAAAAAAAAAAAAAAAAK05NLsnMz1MIhtCG1rxcvFzFGYlFqSkKAUX5KaXJJQq2CjmpJbxcCkAQnF9alJwKFAkuzNFzSSxJTEosTtVQ8ncKMwABQyUdBaWA/PLUIidPJU0diJ6kzPgCuEkQA6qjg5MzUnMTbZWSMpV0PEtSc22VoGqUYmujQQbH8nJl5qEbYA0AUEsBAi0AFAACAAgAhE7BRo+aL/yqAAAA+gAAABIAAAAAAAAAAAAAAAAAAAAAAENvbmZpZy9QYWNrYWdlLnhtbFBLAQItABQAAgAIAIROwUYPyumrpAAAAOkAAAATAAAAAAAAAAAAAAAAAPYAAABbQ29udGVudF9UeXBlc10ueG1sUEsBAi0AFAACAAgAhE7BRtxJadCEAAAArwAAABMAAAAAAAAAAAAAAAAA5wEAAEZvcm11bGFzL1NlY3Rpb24xLm1QSwUGAAAAAAMAAwDCAAAAuAIAAAAA">
            <x15:dbTables>
              <x15:dbTable name="Product"/>
            </x15:dbTables>
          </x15:oledbPr>
        </x15:connection>
      </ext>
    </extLst>
  </connection>
  <connection id="6" name="Power Query - SalesFact" description="Connection to the 'SalesFact' query in the workbook." type="100" refreshedVersion="5" minRefreshableVersion="5">
    <extLst>
      <ext xmlns:x15="http://schemas.microsoft.com/office/spreadsheetml/2010/11/main" uri="{DE250136-89BD-433C-8126-D09CA5730AF9}">
        <x15:connection id="99a6e559-50d8-43da-a85f-835fc52fa673" usedByAddin="1">
          <x15:oledbPr connection="Provider=Microsoft.Mashup.OleDb.1;Data Source=$EmbeddedMashup(859f2c87-d3ee-4dc0-b929-87ff2cda3ba5)$;Location=SalesFact;Extended Properties=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0xFNEhwCAAC1BAAAEwAcAEZvcm11bGFzL1NlY3Rpb24xLm0gohgAKKAUAAAAAAAAAAAAAAAAAAAAAAAAAAAAlVNNb9pAEL0j8R9WGylyJBeVKO2hEQcwQUVqlSiGRApG1dqehlW9u3R3TYIQ/72zNtgO+FIf/PFm582bN2MDieVKkrB89m+7nW7HrJiGlIQsAzNhiSUDkoHtdgheocp1AoiEf7PemFkWMwMevR89fXZXn/qEPqg30KMpvfLLnJj/Mg2ukmK3CJMVCDagMaf+1IIY0OoUXe4Xjnx5YLigwzRFSUFurBIUSWYszqCHaKCyXEivWQMlBCqXVm9RDbBkReg8HFZyPpL129hO6iHhC1+fcC4QWl662OXiEFoeSwzXa5BpRRwoEXMJ3u60tD+VFrRkznuWFYbvr7odLps0zZmcn28dzkRlKejehOMBjwbforkBbSLJ//Asupcw1nwD0VgluQBpTRRkvHj+DMknMtOMSy5fox8sNu5GbiI3jIaBh4ZSMuKSaQ7GmVi8b6tmSzFoDUqWdlknT8VaaetcCJ9cXmA2vaMUr43bX4wh44Jj6wPqU/9OJipFgYP+9ZfrBvGEa2PJo3ojzJDvwNCCergPWglloYSNdyKj0dqKyVdEZ9s11NnoiTS/lRblgrig42ir6O92FIuleWKnY1wPHNnXm57L2PtkR9FJQNTiN0nxvQBxlY6YhXdbYHPJrTnPf4QNyLyikLmIQReRej9ron370rfv/IfW/3vnL1CaUBvMv9NaaVPXKHF0yTxzuyqj579Y07XmT3DGe/sPUEsBAi0AFAACAAgAhE7BRo+aL/yqAAAA+gAAABIAAAAAAAAAAAAAAAAAAAAAAENvbmZpZy9QYWNrYWdlLnhtbFBLAQItABQAAgAIAIROwUYPyumrpAAAAOkAAAATAAAAAAAAAAAAAAAAAPYAAABbQ29udGVudF9UeXBlc10ueG1sUEsBAi0AFAACAAgAhE7BRtMRTRIcAgAAtQQAABMAAAAAAAAAAAAAAAAA5wEAAEZvcm11bGFzL1NlY3Rpb24xLm1QSwUGAAAAAAMAAwDCAAAAUAQAAAAA">
            <x15:dbTables>
              <x15:dbTable name="SalesFact"/>
            </x15:dbTables>
          </x15:oledbPr>
        </x15:connection>
      </ext>
    </extLst>
  </connection>
  <connection id="7" name="Power Query - Sentiment" description="Connection to the 'Sentiment' query in the workbook." type="100" refreshedVersion="5" minRefreshableVersion="5">
    <extLst>
      <ext xmlns:x15="http://schemas.microsoft.com/office/spreadsheetml/2010/11/main" uri="{DE250136-89BD-433C-8126-D09CA5730AF9}">
        <x15:connection id="a7c8e07f-16cb-4387-8376-c73e63cd845a">
          <x15:oledbPr connection="Provider=Microsoft.Mashup.OleDb.1;Data Source=$EmbeddedMashup(859f2c87-d3ee-4dc0-b929-87ff2cda3ba5)$;Location=Sentiment;Extended Properties=&quot;UEsDBBQAAgAIAIROwUaPmi/8qgAAAPoAAAASABwAQ29uZmlnL1BhY2thZ2UueG1sIKIYACigFAAAAAAAAAAAAAAAAAAAAAAAAAAAAIWPTQ6CMBSEr0K657UU/COPsnAriQnRuG1qhUYoBopwNxceyStoohh37ma+fIuZx+2O6VhX3lW3nWlsQgJgxNNWNUdji4T07uQvSSpwK9VZFtp7ybaLx+6YkNK5S0zpMAwwhNC0BeWMBfSQbXJV6lqSr2z+y76xnZNWaSJw/x4jOHAOEWML4BFHOmHMjJ1yADMI+WoODOkPxnVfub7VQlt/lyOdKtLPD/EEUEsDBBQAAgAIAIROw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ETsFGg9qxIIMAAAC3AAAAEwAcAEZvcm11bGFzL1NlY3Rpb24xLm0gohgAKKAUAAAAAAAAAAAAAAAAAAAAAAAAAAAAK05NLsnMz1MIhtCG1rxcvFzFGYlFqSlAsbySzFwgoWCrkJNawsulAATB+aVFyalAkeDCHD2XxJLEpMTiVA0lf6cwAxAwVNJRUArIL08tcvJU0tSB6EnKjC9GMgtiRHV0cHJGam6irVJSppKOZ0lqrq0SXJVSbG00yPBYXq7MPExDrAFQSwECLQAUAAIACACETsFGj5ov/KoAAAD6AAAAEgAAAAAAAAAAAAAAAAAAAAAAQ29uZmlnL1BhY2thZ2UueG1sUEsBAi0AFAACAAgAhE7BRg/K6aukAAAA6QAAABMAAAAAAAAAAAAAAAAA9gAAAFtDb250ZW50X1R5cGVzXS54bWxQSwECLQAUAAIACACETsFGg9qxIIMAAAC3AAAAEwAAAAAAAAAAAAAAAADnAQAARm9ybXVsYXMvU2VjdGlvbjEubVBLBQYAAAAAAwADAMIAAAC3AgAAAAA=&quot;">
            <x15:dbTables>
              <x15:dbTable name="Sentiment"/>
            </x15:dbTables>
          </x15:oledbPr>
        </x15:connection>
      </ext>
    </extLst>
  </connection>
  <connection id="8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9">
    <s v="ThisWorkbookDataModel"/>
    <s v="{[Product].[Category].[All]}"/>
    <s v="[Manufacturer].[Manufacturer].&amp;[Salvus]"/>
    <s v="[Manufacturer].[Manufacturer].&amp;[Palma]"/>
    <s v="[Manufacturer].[Manufacturer].&amp;[Currus]"/>
    <s v="[Date].[MonthName].&amp;[Jun]"/>
    <s v="[Date].[MonthName].&amp;[Apr]"/>
    <s v="[Date].[MonthName].&amp;[Feb]"/>
    <s v="[Manufacturer].[Manufacturer].&amp;[Quibus]"/>
    <s v="[Manufacturer].[Manufacturer].&amp;[Natura]"/>
    <s v="[Manufacturer].[Manufacturer].&amp;[Barba]"/>
    <s v="[Date].[MonthName].&amp;[Mar]"/>
    <s v="[Manufacturer].[Manufacturer].&amp;[Pirum]"/>
    <s v="[Manufacturer].[Manufacturer].&amp;[Fama]"/>
    <s v="[Date].[MonthName].&amp;[May]"/>
    <s v="[Manufacturer].[Manufacturer].[All]"/>
    <s v="[Manufacturer].[Manufacturer].&amp;[Victoria]"/>
    <s v="[Manufacturer].[Manufacturer].&amp;[Pomum]"/>
    <s v="[Manufacturer].[Manufacturer].&amp;[Leo]"/>
    <s v="[Manufacturer].[Manufacturer].&amp;[Aliqui]"/>
    <s v="[Date].[MonthName].&amp;[Jan]"/>
    <s v="[Manufacturer].[Manufacturer].&amp;[VanArsdel]"/>
    <s v="[Manufacturer].[Manufacturer].&amp;[Abbas]"/>
    <s v="{([Date].[MonthName].&amp;[Jun]),([Date].[MonthName].&amp;[May]),([Date].[MonthName].&amp;[Apr]),([Date].[MonthName].&amp;[Mar]),([Date].[MonthName].&amp;[Feb]),([Date].[MonthName].&amp;[Jan])}"/>
    <s v="[Measures].[% Units Market Share]"/>
    <s v="0 %;-0 %;0 %"/>
    <s v="[Measures].[YTD Total Units]"/>
    <s v="#,0"/>
    <s v="Filter({[Date].[Date].Levels(1).Members}, ([Date].[Date].CurrentMember.MemberValue&gt;=CDate(&quot;2015-03-01&quot;) AND [Date].[Date].CurrentMember.MemberValue&lt;CDate(&quot;2015-04-01&quot;)))"/>
  </metadataStrings>
  <mdxMetadata count="136">
    <mdx n="0" f="s">
      <ms ns="1" c="0"/>
    </mdx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1">
        <n x="10"/>
      </t>
    </mdx>
    <mdx n="0" f="m">
      <t c="1">
        <n x="11"/>
      </t>
    </mdx>
    <mdx n="0" f="m">
      <t c="1">
        <n x="12"/>
      </t>
    </mdx>
    <mdx n="0" f="m">
      <t c="1">
        <n x="13"/>
      </t>
    </mdx>
    <mdx n="0" f="m">
      <t c="1">
        <n x="14"/>
      </t>
    </mdx>
    <mdx n="0" f="m">
      <t c="1">
        <n x="15"/>
      </t>
    </mdx>
    <mdx n="0" f="m">
      <t c="1">
        <n x="16"/>
      </t>
    </mdx>
    <mdx n="0" f="m">
      <t c="1">
        <n x="17"/>
      </t>
    </mdx>
    <mdx n="0" f="m">
      <t c="1">
        <n x="18"/>
      </t>
    </mdx>
    <mdx n="0" f="m">
      <t c="1">
        <n x="19"/>
      </t>
    </mdx>
    <mdx n="0" f="m">
      <t c="1">
        <n x="20"/>
      </t>
    </mdx>
    <mdx n="0" f="m">
      <t c="1">
        <n x="21"/>
      </t>
    </mdx>
    <mdx n="0" f="m">
      <t c="1">
        <n x="22"/>
      </t>
    </mdx>
    <mdx n="0" f="s">
      <ms ns="23" c="0"/>
    </mdx>
    <mdx n="0" f="m">
      <t c="1">
        <n x="24"/>
      </t>
    </mdx>
    <mdx n="0" f="v">
      <t c="3" si="25">
        <n x="24"/>
        <n x="23" s="1"/>
        <n x="28" s="1"/>
      </t>
    </mdx>
    <mdx n="0" f="v">
      <t c="3" si="25">
        <n x="24"/>
        <n x="7"/>
        <n x="28" s="1"/>
      </t>
    </mdx>
    <mdx n="0" f="v">
      <t c="3" si="25">
        <n x="24"/>
        <n x="5"/>
        <n x="28" s="1"/>
      </t>
    </mdx>
    <mdx n="0" f="v">
      <t c="3" si="25">
        <n x="24"/>
        <n x="11"/>
        <n x="28" s="1"/>
      </t>
    </mdx>
    <mdx n="0" f="v">
      <t c="3" si="25">
        <n x="24"/>
        <n x="6"/>
        <n x="28" s="1"/>
      </t>
    </mdx>
    <mdx n="0" f="v">
      <t c="3" si="25">
        <n x="24"/>
        <n x="14"/>
        <n x="28" s="1"/>
      </t>
    </mdx>
    <mdx n="0" f="v">
      <t c="3" si="25">
        <n x="24"/>
        <n x="20"/>
        <n x="28" s="1"/>
      </t>
    </mdx>
    <mdx n="0" f="v">
      <t c="4" si="27">
        <n x="22"/>
        <n x="20"/>
        <n x="26"/>
        <n x="28" s="1"/>
      </t>
    </mdx>
    <mdx n="0" f="v">
      <t c="4" si="27">
        <n x="8"/>
        <n x="11"/>
        <n x="26"/>
        <n x="28" s="1"/>
      </t>
    </mdx>
    <mdx n="0" f="v">
      <t c="4" si="27">
        <n x="8"/>
        <n x="20"/>
        <n x="26"/>
        <n x="28" s="1"/>
      </t>
    </mdx>
    <mdx n="0" f="v">
      <t c="4" si="27">
        <n x="9"/>
        <n x="20"/>
        <n x="26"/>
        <n x="28" s="1"/>
      </t>
    </mdx>
    <mdx n="0" f="v">
      <t c="4" si="27">
        <n x="13"/>
        <n x="11"/>
        <n x="26"/>
        <n x="28" s="1"/>
      </t>
    </mdx>
    <mdx n="0" f="v">
      <t c="4" si="27">
        <n x="10"/>
        <n x="20"/>
        <n x="26"/>
        <n x="28" s="1"/>
      </t>
    </mdx>
    <mdx n="0" f="v">
      <t c="4" si="27">
        <n x="22"/>
        <n x="11"/>
        <n x="26"/>
        <n x="28" s="1"/>
      </t>
    </mdx>
    <mdx n="0" f="v">
      <t c="4" si="27">
        <n x="15"/>
        <n x="5"/>
        <n x="26"/>
        <n x="28" s="1"/>
      </t>
    </mdx>
    <mdx n="0" f="v">
      <t c="4" si="27">
        <n x="15"/>
        <n x="6"/>
        <n x="26"/>
        <n x="28" s="1"/>
      </t>
    </mdx>
    <mdx n="0" f="v">
      <t c="4" si="27">
        <n x="15"/>
        <n x="7"/>
        <n x="26"/>
        <n x="28" s="1"/>
      </t>
    </mdx>
    <mdx n="0" f="v">
      <t c="4" si="27">
        <n x="2"/>
        <n x="11"/>
        <n x="26"/>
        <n x="28" s="1"/>
      </t>
    </mdx>
    <mdx n="0" f="v">
      <t c="4" si="27">
        <n x="2"/>
        <n x="20"/>
        <n x="26"/>
        <n x="28" s="1"/>
      </t>
    </mdx>
    <mdx n="0" f="v">
      <t c="4" si="27">
        <n x="8"/>
        <n x="5"/>
        <n x="26"/>
        <n x="28" s="1"/>
      </t>
    </mdx>
    <mdx n="0" f="v">
      <t c="4" si="27">
        <n x="8"/>
        <n x="6"/>
        <n x="26"/>
        <n x="28" s="1"/>
      </t>
    </mdx>
    <mdx n="0" f="v">
      <t c="4" si="27">
        <n x="8"/>
        <n x="7"/>
        <n x="26"/>
        <n x="28" s="1"/>
      </t>
    </mdx>
    <mdx n="0" f="v">
      <t c="4" si="27">
        <n x="9"/>
        <n x="5"/>
        <n x="26"/>
        <n x="28" s="1"/>
      </t>
    </mdx>
    <mdx n="0" f="v">
      <t c="4" si="27">
        <n x="9"/>
        <n x="6"/>
        <n x="26"/>
        <n x="28" s="1"/>
      </t>
    </mdx>
    <mdx n="0" f="v">
      <t c="4" si="27">
        <n x="9"/>
        <n x="7"/>
        <n x="26"/>
        <n x="28" s="1"/>
      </t>
    </mdx>
    <mdx n="0" f="v">
      <t c="4" si="27">
        <n x="13"/>
        <n x="5"/>
        <n x="26"/>
        <n x="28" s="1"/>
      </t>
    </mdx>
    <mdx n="0" f="v">
      <t c="4" si="27">
        <n x="13"/>
        <n x="6"/>
        <n x="26"/>
        <n x="28" s="1"/>
      </t>
    </mdx>
    <mdx n="0" f="v">
      <t c="4" si="27">
        <n x="13"/>
        <n x="7"/>
        <n x="26"/>
        <n x="28" s="1"/>
      </t>
    </mdx>
    <mdx n="0" f="v">
      <t c="4" si="27">
        <n x="4"/>
        <n x="11"/>
        <n x="26"/>
        <n x="28" s="1"/>
      </t>
    </mdx>
    <mdx n="0" f="v">
      <t c="4" si="27">
        <n x="4"/>
        <n x="20"/>
        <n x="26"/>
        <n x="28" s="1"/>
      </t>
    </mdx>
    <mdx n="0" f="v">
      <t c="4" si="27">
        <n x="10"/>
        <n x="5"/>
        <n x="26"/>
        <n x="28" s="1"/>
      </t>
    </mdx>
    <mdx n="0" f="v">
      <t c="4" si="27">
        <n x="10"/>
        <n x="6"/>
        <n x="26"/>
        <n x="28" s="1"/>
      </t>
    </mdx>
    <mdx n="0" f="v">
      <t c="4" si="27">
        <n x="10"/>
        <n x="7"/>
        <n x="26"/>
        <n x="28" s="1"/>
      </t>
    </mdx>
    <mdx n="0" f="v">
      <t c="4" si="27">
        <n x="22"/>
        <n x="5"/>
        <n x="26"/>
        <n x="28" s="1"/>
      </t>
    </mdx>
    <mdx n="0" f="v">
      <t c="4" si="27">
        <n x="22"/>
        <n x="6"/>
        <n x="26"/>
        <n x="28" s="1"/>
      </t>
    </mdx>
    <mdx n="0" f="v">
      <t c="4" si="27">
        <n x="22"/>
        <n x="7"/>
        <n x="26"/>
        <n x="28" s="1"/>
      </t>
    </mdx>
    <mdx n="0" f="v">
      <t c="4" si="27">
        <n x="15"/>
        <n x="11"/>
        <n x="26"/>
        <n x="28" s="1"/>
      </t>
    </mdx>
    <mdx n="0" f="v">
      <t c="4" si="27">
        <n x="15"/>
        <n x="20"/>
        <n x="26"/>
        <n x="28" s="1"/>
      </t>
    </mdx>
    <mdx n="0" f="v">
      <t c="4" si="27">
        <n x="16"/>
        <n x="6"/>
        <n x="26"/>
        <n x="28" s="1"/>
      </t>
    </mdx>
    <mdx n="0" f="v">
      <t c="4" si="27">
        <n x="21"/>
        <n x="11"/>
        <n x="26"/>
        <n x="28" s="1"/>
      </t>
    </mdx>
    <mdx n="0" f="v">
      <t c="4" si="27">
        <n x="2"/>
        <n x="5"/>
        <n x="26"/>
        <n x="28" s="1"/>
      </t>
    </mdx>
    <mdx n="0" f="v">
      <t c="4" si="27">
        <n x="2"/>
        <n x="7"/>
        <n x="26"/>
        <n x="28" s="1"/>
      </t>
    </mdx>
    <mdx n="0" f="v">
      <t c="4" si="27">
        <n x="8"/>
        <n x="14"/>
        <n x="26"/>
        <n x="28" s="1"/>
      </t>
    </mdx>
    <mdx n="0" f="v">
      <t c="4" si="27">
        <n x="17"/>
        <n x="5"/>
        <n x="26"/>
        <n x="28" s="1"/>
      </t>
    </mdx>
    <mdx n="0" f="v">
      <t c="4" si="27">
        <n x="17"/>
        <n x="7"/>
        <n x="26"/>
        <n x="28" s="1"/>
      </t>
    </mdx>
    <mdx n="0" f="v">
      <t c="4" si="27">
        <n x="12"/>
        <n x="14"/>
        <n x="26"/>
        <n x="28" s="1"/>
      </t>
    </mdx>
    <mdx n="0" f="v">
      <t c="4" si="27">
        <n x="12"/>
        <n x="20"/>
        <n x="26"/>
        <n x="28" s="1"/>
      </t>
    </mdx>
    <mdx n="0" f="v">
      <t c="4" si="27">
        <n x="9"/>
        <n x="11"/>
        <n x="26"/>
        <n x="28" s="1"/>
      </t>
    </mdx>
    <mdx n="0" f="v">
      <t c="4" si="27">
        <n x="18"/>
        <n x="5"/>
        <n x="26"/>
        <n x="28" s="1"/>
      </t>
    </mdx>
    <mdx n="0" f="v">
      <t c="4" si="27">
        <n x="18"/>
        <n x="7"/>
        <n x="26"/>
        <n x="28" s="1"/>
      </t>
    </mdx>
    <mdx n="0" f="v">
      <t c="4" si="27">
        <n x="13"/>
        <n x="14"/>
        <n x="26"/>
        <n x="28" s="1"/>
      </t>
    </mdx>
    <mdx n="0" f="v">
      <t c="4" si="27">
        <n x="13"/>
        <n x="20"/>
        <n x="26"/>
        <n x="28" s="1"/>
      </t>
    </mdx>
    <mdx n="0" f="v">
      <t c="4" si="27">
        <n x="4"/>
        <n x="6"/>
        <n x="26"/>
        <n x="28" s="1"/>
      </t>
    </mdx>
    <mdx n="0" f="v">
      <t c="4" si="27">
        <n x="10"/>
        <n x="11"/>
        <n x="26"/>
        <n x="28" s="1"/>
      </t>
    </mdx>
    <mdx n="0" f="v">
      <t c="4" si="27">
        <n x="19"/>
        <n x="5"/>
        <n x="26"/>
        <n x="28" s="1"/>
      </t>
    </mdx>
    <mdx n="0" f="v">
      <t c="4" si="27">
        <n x="19"/>
        <n x="7"/>
        <n x="26"/>
        <n x="28" s="1"/>
      </t>
    </mdx>
    <mdx n="0" f="v">
      <t c="4" si="27">
        <n x="22"/>
        <n x="14"/>
        <n x="26"/>
        <n x="28" s="1"/>
      </t>
    </mdx>
    <mdx n="0" f="v">
      <t c="4" si="27">
        <n x="2"/>
        <n x="6"/>
        <n x="26"/>
        <n x="28" s="1"/>
      </t>
    </mdx>
    <mdx n="0" f="v">
      <t c="4" si="27">
        <n x="4"/>
        <n x="7"/>
        <n x="26"/>
        <n x="28" s="1"/>
      </t>
    </mdx>
    <mdx n="0" f="v">
      <t c="4" si="27">
        <n x="4"/>
        <n x="5"/>
        <n x="26"/>
        <n x="28" s="1"/>
      </t>
    </mdx>
    <mdx n="0" f="v">
      <t c="4" si="27">
        <n x="16"/>
        <n x="20"/>
        <n x="26"/>
        <n x="28" s="1"/>
      </t>
    </mdx>
    <mdx n="0" f="v">
      <t c="4" si="27">
        <n x="16"/>
        <n x="11"/>
        <n x="26"/>
        <n x="28" s="1"/>
      </t>
    </mdx>
    <mdx n="0" f="v">
      <t c="4" si="27">
        <n x="16"/>
        <n x="14"/>
        <n x="26"/>
        <n x="28" s="1"/>
      </t>
    </mdx>
    <mdx n="0" f="v">
      <t c="4" si="27">
        <n x="16"/>
        <n x="7"/>
        <n x="26"/>
        <n x="28" s="1"/>
      </t>
    </mdx>
    <mdx n="0" f="v">
      <t c="4" si="27">
        <n x="16"/>
        <n x="5"/>
        <n x="26"/>
        <n x="28" s="1"/>
      </t>
    </mdx>
    <mdx n="0" f="v">
      <t c="4" si="27">
        <n x="17"/>
        <n x="20"/>
        <n x="26"/>
        <n x="28" s="1"/>
      </t>
    </mdx>
    <mdx n="0" f="v">
      <t c="4" si="27">
        <n x="17"/>
        <n x="11"/>
        <n x="26"/>
        <n x="28" s="1"/>
      </t>
    </mdx>
    <mdx n="0" f="v">
      <t c="4" si="27">
        <n x="17"/>
        <n x="14"/>
        <n x="26"/>
        <n x="28" s="1"/>
      </t>
    </mdx>
    <mdx n="0" f="v">
      <t c="4" si="27">
        <n x="17"/>
        <n x="6"/>
        <n x="26"/>
        <n x="28" s="1"/>
      </t>
    </mdx>
    <mdx n="0" f="v">
      <t c="4" si="27">
        <n x="18"/>
        <n x="20"/>
        <n x="26"/>
        <n x="28" s="1"/>
      </t>
    </mdx>
    <mdx n="0" f="v">
      <t c="4" si="27">
        <n x="18"/>
        <n x="11"/>
        <n x="26"/>
        <n x="28" s="1"/>
      </t>
    </mdx>
    <mdx n="0" f="v">
      <t c="4" si="27">
        <n x="18"/>
        <n x="14"/>
        <n x="26"/>
        <n x="28" s="1"/>
      </t>
    </mdx>
    <mdx n="0" f="v">
      <t c="4" si="27">
        <n x="18"/>
        <n x="6"/>
        <n x="26"/>
        <n x="28" s="1"/>
      </t>
    </mdx>
    <mdx n="0" f="v">
      <t c="4" si="27">
        <n x="19"/>
        <n x="20"/>
        <n x="26"/>
        <n x="28" s="1"/>
      </t>
    </mdx>
    <mdx n="0" f="v">
      <t c="4" si="27">
        <n x="19"/>
        <n x="11"/>
        <n x="26"/>
        <n x="28" s="1"/>
      </t>
    </mdx>
    <mdx n="0" f="v">
      <t c="4" si="27">
        <n x="19"/>
        <n x="14"/>
        <n x="26"/>
        <n x="28" s="1"/>
      </t>
    </mdx>
    <mdx n="0" f="v">
      <t c="4" si="27">
        <n x="19"/>
        <n x="6"/>
        <n x="26"/>
        <n x="28" s="1"/>
      </t>
    </mdx>
    <mdx n="0" f="v">
      <t c="4" si="27">
        <n x="21"/>
        <n x="7"/>
        <n x="26"/>
        <n x="28" s="1"/>
      </t>
    </mdx>
    <mdx n="0" f="v">
      <t c="4" si="27">
        <n x="21"/>
        <n x="6"/>
        <n x="26"/>
        <n x="28" s="1"/>
      </t>
    </mdx>
    <mdx n="0" f="v">
      <t c="4" si="27">
        <n x="21"/>
        <n x="5"/>
        <n x="26"/>
        <n x="28" s="1"/>
      </t>
    </mdx>
    <mdx n="0" f="v">
      <t c="4" si="27">
        <n x="21"/>
        <n x="20"/>
        <n x="26"/>
        <n x="28" s="1"/>
      </t>
    </mdx>
    <mdx n="0" f="v">
      <t c="4" si="27">
        <n x="21"/>
        <n x="14"/>
        <n x="26"/>
        <n x="28" s="1"/>
      </t>
    </mdx>
    <mdx n="0" f="v">
      <t c="4" si="27">
        <n x="12"/>
        <n x="7"/>
        <n x="26"/>
        <n x="28" s="1"/>
      </t>
    </mdx>
    <mdx n="0" f="v">
      <t c="4" si="27">
        <n x="12"/>
        <n x="6"/>
        <n x="26"/>
        <n x="28" s="1"/>
      </t>
    </mdx>
    <mdx n="0" f="v">
      <t c="4" si="27">
        <n x="12"/>
        <n x="5"/>
        <n x="26"/>
        <n x="28" s="1"/>
      </t>
    </mdx>
    <mdx n="0" f="v">
      <t c="4" si="27">
        <n x="12"/>
        <n x="11"/>
        <n x="26"/>
        <n x="28" s="1"/>
      </t>
    </mdx>
    <mdx n="0" f="v">
      <t c="4" si="27">
        <n x="4"/>
        <n x="14"/>
        <n x="26"/>
        <n x="28" s="1"/>
      </t>
    </mdx>
    <mdx n="0" f="v">
      <t c="4" si="27">
        <n x="2"/>
        <n x="14"/>
        <n x="26"/>
        <n x="28" s="1"/>
      </t>
    </mdx>
    <mdx n="0" f="v">
      <t c="4" si="27">
        <n x="10"/>
        <n x="14"/>
        <n x="26"/>
        <n x="28" s="1"/>
      </t>
    </mdx>
    <mdx n="0" f="v">
      <t c="4" si="27">
        <n x="9"/>
        <n x="14"/>
        <n x="26"/>
        <n x="28" s="1"/>
      </t>
    </mdx>
    <mdx n="0" f="v">
      <t c="4" si="27">
        <n x="15"/>
        <n x="14"/>
        <n x="26"/>
        <n x="28" s="1"/>
      </t>
    </mdx>
    <mdx n="0" f="v">
      <t c="4" si="27">
        <n x="3"/>
        <n x="6"/>
        <n x="26"/>
        <n x="28" s="1"/>
      </t>
    </mdx>
    <mdx n="0" f="v">
      <t c="4" si="27">
        <n x="3"/>
        <n x="20"/>
        <n x="26"/>
        <n x="28" s="1"/>
      </t>
    </mdx>
    <mdx n="0" f="v">
      <t c="4" si="27">
        <n x="3"/>
        <n x="11"/>
        <n x="26"/>
        <n x="28" s="1"/>
      </t>
    </mdx>
    <mdx n="0" f="v">
      <t c="4" si="27">
        <n x="3"/>
        <n x="14"/>
        <n x="26"/>
        <n x="28" s="1"/>
      </t>
    </mdx>
    <mdx n="0" f="v">
      <t c="4" si="27">
        <n x="3"/>
        <n x="23" s="1"/>
        <n x="26"/>
        <n x="28" s="1"/>
      </t>
    </mdx>
    <mdx n="0" f="v">
      <t c="4" si="27">
        <n x="3"/>
        <n x="7"/>
        <n x="26"/>
        <n x="28" s="1"/>
      </t>
    </mdx>
    <mdx n="0" f="v">
      <t c="4" si="27">
        <n x="3"/>
        <n x="5"/>
        <n x="26"/>
        <n x="28" s="1"/>
      </t>
    </mdx>
    <mdx n="0" f="v">
      <t c="4" si="27">
        <n x="12"/>
        <n x="23" s="1"/>
        <n x="26"/>
        <n x="28" s="1"/>
      </t>
    </mdx>
    <mdx n="0" f="v">
      <t c="4" si="27">
        <n x="19"/>
        <n x="23" s="1"/>
        <n x="26"/>
        <n x="28" s="1"/>
      </t>
    </mdx>
    <mdx n="0" f="v">
      <t c="4" si="27">
        <n x="18"/>
        <n x="23" s="1"/>
        <n x="26"/>
        <n x="28" s="1"/>
      </t>
    </mdx>
    <mdx n="0" f="v">
      <t c="4" si="27">
        <n x="17"/>
        <n x="23" s="1"/>
        <n x="26"/>
        <n x="28" s="1"/>
      </t>
    </mdx>
    <mdx n="0" f="v">
      <t c="4" si="27">
        <n x="16"/>
        <n x="23" s="1"/>
        <n x="26"/>
        <n x="28" s="1"/>
      </t>
    </mdx>
    <mdx n="0" f="v">
      <t c="4" si="27">
        <n x="10"/>
        <n x="23" s="1"/>
        <n x="26"/>
        <n x="28" s="1"/>
      </t>
    </mdx>
    <mdx n="0" f="v">
      <t c="4" si="27">
        <n x="9"/>
        <n x="23" s="1"/>
        <n x="26"/>
        <n x="28" s="1"/>
      </t>
    </mdx>
    <mdx n="0" f="v">
      <t c="4" si="27">
        <n x="21"/>
        <n x="23" s="1"/>
        <n x="26"/>
        <n x="28" s="1"/>
      </t>
    </mdx>
    <mdx n="0" f="v">
      <t c="4" si="27">
        <n x="15"/>
        <n x="23" s="1"/>
        <n x="26"/>
        <n x="28" s="1"/>
      </t>
    </mdx>
    <mdx n="0" f="v">
      <t c="4" si="27">
        <n x="4"/>
        <n x="23" s="1"/>
        <n x="26"/>
        <n x="28" s="1"/>
      </t>
    </mdx>
    <mdx n="0" f="v">
      <t c="4" si="27">
        <n x="2"/>
        <n x="23" s="1"/>
        <n x="26"/>
        <n x="28" s="1"/>
      </t>
    </mdx>
    <mdx n="0" f="v">
      <t c="4" si="27">
        <n x="22"/>
        <n x="23" s="1"/>
        <n x="26"/>
        <n x="28" s="1"/>
      </t>
    </mdx>
    <mdx n="0" f="v">
      <t c="4" si="27">
        <n x="13"/>
        <n x="23" s="1"/>
        <n x="26"/>
        <n x="28" s="1"/>
      </t>
    </mdx>
    <mdx n="0" f="v">
      <t c="4" si="27">
        <n x="8"/>
        <n x="23" s="1"/>
        <n x="26"/>
        <n x="28" s="1"/>
      </t>
    </mdx>
  </mdxMetadata>
  <valueMetadata count="1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</valueMetadata>
</metadata>
</file>

<file path=xl/sharedStrings.xml><?xml version="1.0" encoding="utf-8"?>
<sst xmlns="http://schemas.openxmlformats.org/spreadsheetml/2006/main" count="45" uniqueCount="32">
  <si>
    <t>Category</t>
  </si>
  <si>
    <t>All</t>
  </si>
  <si>
    <t>% Units Market Share</t>
  </si>
  <si>
    <t>Total VanArsdel Units</t>
  </si>
  <si>
    <t>Power View can only print one sheet at a time.</t>
  </si>
  <si>
    <t>Please switch to the desired sheet and try again.</t>
  </si>
  <si>
    <t>Row Labels</t>
  </si>
  <si>
    <t>Abbas</t>
  </si>
  <si>
    <t>Aliqui</t>
  </si>
  <si>
    <t>Barba</t>
  </si>
  <si>
    <t>Currus</t>
  </si>
  <si>
    <t>Fama</t>
  </si>
  <si>
    <t>Leo</t>
  </si>
  <si>
    <t>Natura</t>
  </si>
  <si>
    <t>Palma</t>
  </si>
  <si>
    <t>Pirum</t>
  </si>
  <si>
    <t>Pomum</t>
  </si>
  <si>
    <t>Quibus</t>
  </si>
  <si>
    <t>Salvus</t>
  </si>
  <si>
    <t>VanArsdel</t>
  </si>
  <si>
    <t>Victoria</t>
  </si>
  <si>
    <t>Grand Total</t>
  </si>
  <si>
    <t>Column Labels</t>
  </si>
  <si>
    <t>Jan</t>
  </si>
  <si>
    <t>Feb</t>
  </si>
  <si>
    <t>Mar</t>
  </si>
  <si>
    <t>Apr</t>
  </si>
  <si>
    <t>May</t>
  </si>
  <si>
    <t>Jun</t>
  </si>
  <si>
    <t>YTD Total Units</t>
  </si>
  <si>
    <t>Total YTD Total Units</t>
  </si>
  <si>
    <t>Total % Units Market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</si>
</sst>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\ %;\-0\ %;0\ 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0" fillId="0" borderId="3" xfId="0" applyBorder="1"/>
    <xf numFmtId="0" fontId="2" fillId="0" borderId="2" xfId="0" applyFont="1" applyBorder="1" applyAlignment="1">
      <alignment horizontal="left"/>
    </xf>
    <xf numFmtId="0" fontId="0" fillId="0" borderId="2" xfId="0" applyBorder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F4" s="12"/>
        <tr r="E4" s="12"/>
        <tr r="D4" s="12"/>
        <tr r="C4" s="12"/>
        <tr r="B19" s="12"/>
        <tr r="B18" s="12"/>
        <tr r="B17" s="12"/>
        <tr r="B16" s="12"/>
        <tr r="B15" s="12"/>
        <tr r="B14" s="12"/>
        <tr r="B13" s="12"/>
        <tr r="B12" s="12"/>
        <tr r="B11" s="12"/>
        <tr r="B10" s="12"/>
        <tr r="B9" s="12"/>
        <tr r="B7" s="12"/>
        <tr r="B8" s="12"/>
        <tr r="B6" s="12"/>
        <tr r="B20" s="12"/>
        <tr r="H5" s="12"/>
        <tr r="F5" s="12"/>
        <tr r="D5" s="12"/>
        <tr r="H4" s="12"/>
        <tr r="E5" s="12"/>
        <tr r="C5" s="12"/>
        <tr r="G5" s="12"/>
        <tr r="G4" s="12"/>
        <tr r="I4" s="12"/>
        <tr r="B21" s="12"/>
        <tr r="I21" s="12"/>
        <tr r="I21" s="12"/>
        <tr r="D21" s="12"/>
        <tr r="D21" s="12"/>
        <tr r="H21" s="12"/>
        <tr r="H21" s="12"/>
        <tr r="E21" s="12"/>
        <tr r="E21" s="12"/>
        <tr r="F21" s="12"/>
        <tr r="F21" s="12"/>
        <tr r="G21" s="12"/>
        <tr r="G21" s="12"/>
        <tr r="C21" s="12"/>
        <tr r="C21" s="12"/>
        <tr r="C6" s="12"/>
        <tr r="C6" s="12"/>
        <tr r="E16" s="12"/>
        <tr r="E16" s="12"/>
        <tr r="C16" s="12"/>
        <tr r="C16" s="12"/>
        <tr r="C12" s="12"/>
        <tr r="C12" s="12"/>
        <tr r="E10" s="12"/>
        <tr r="E10" s="12"/>
        <tr r="C8" s="12"/>
        <tr r="C8" s="12"/>
        <tr r="E6" s="12"/>
        <tr r="E6" s="12"/>
        <tr r="H20" s="12"/>
        <tr r="H20" s="12"/>
        <tr r="F20" s="12"/>
        <tr r="F20" s="12"/>
        <tr r="D20" s="12"/>
        <tr r="D20" s="12"/>
        <tr r="E17" s="12"/>
        <tr r="E17" s="12"/>
        <tr r="C17" s="12"/>
        <tr r="C17" s="12"/>
        <tr r="H16" s="12"/>
        <tr r="H16" s="12"/>
        <tr r="F16" s="12"/>
        <tr r="F16" s="12"/>
        <tr r="D16" s="12"/>
        <tr r="D16" s="12"/>
        <tr r="H12" s="12"/>
        <tr r="H12" s="12"/>
        <tr r="F12" s="12"/>
        <tr r="F12" s="12"/>
        <tr r="D12" s="12"/>
        <tr r="D12" s="12"/>
        <tr r="H10" s="12"/>
        <tr r="H10" s="12"/>
        <tr r="F10" s="12"/>
        <tr r="F10" s="12"/>
        <tr r="D10" s="12"/>
        <tr r="D10" s="12"/>
        <tr r="E9" s="12"/>
        <tr r="E9" s="12"/>
        <tr r="C9" s="12"/>
        <tr r="C9" s="12"/>
        <tr r="H8" s="12"/>
        <tr r="H8" s="12"/>
        <tr r="F8" s="12"/>
        <tr r="F8" s="12"/>
        <tr r="D8" s="12"/>
        <tr r="D8" s="12"/>
        <tr r="H6" s="12"/>
        <tr r="H6" s="12"/>
        <tr r="F6" s="12"/>
        <tr r="F6" s="12"/>
        <tr r="D6" s="12"/>
        <tr r="D6" s="12"/>
        <tr r="E20" s="12"/>
        <tr r="E20" s="12"/>
        <tr r="C20" s="12"/>
        <tr r="C20" s="12"/>
        <tr r="F19" s="12"/>
        <tr r="F19" s="12"/>
        <tr r="E18" s="12"/>
        <tr r="E18" s="12"/>
        <tr r="H17" s="12"/>
        <tr r="H17" s="12"/>
        <tr r="D17" s="12"/>
        <tr r="D17" s="12"/>
        <tr r="G16" s="12"/>
        <tr r="G16" s="12"/>
        <tr r="H15" s="12"/>
        <tr r="H15" s="12"/>
        <tr r="D15" s="12"/>
        <tr r="D15" s="12"/>
        <tr r="G14" s="12"/>
        <tr r="G14" s="12"/>
        <tr r="C14" s="12"/>
        <tr r="C14" s="12"/>
        <tr r="E12" s="12"/>
        <tr r="E12" s="12"/>
        <tr r="H11" s="12"/>
        <tr r="H11" s="12"/>
        <tr r="D11" s="12"/>
        <tr r="D11" s="12"/>
        <tr r="G10" s="12"/>
        <tr r="G10" s="12"/>
        <tr r="C10" s="12"/>
        <tr r="C10" s="12"/>
        <tr r="F9" s="12"/>
        <tr r="F9" s="12"/>
        <tr r="E8" s="12"/>
        <tr r="E8" s="12"/>
        <tr r="H7" s="12"/>
        <tr r="H7" s="12"/>
        <tr r="D7" s="12"/>
        <tr r="D7" s="12"/>
        <tr r="G6" s="12"/>
        <tr r="G6" s="12"/>
        <tr r="F17" s="12"/>
        <tr r="F17" s="12"/>
        <tr r="D9" s="12"/>
        <tr r="D9" s="12"/>
        <tr r="H9" s="12"/>
        <tr r="H9" s="12"/>
        <tr r="C19" s="12"/>
        <tr r="C19" s="12"/>
        <tr r="E19" s="12"/>
        <tr r="E19" s="12"/>
        <tr r="G19" s="12"/>
        <tr r="G19" s="12"/>
        <tr r="D19" s="12"/>
        <tr r="D19" s="12"/>
        <tr r="H19" s="12"/>
        <tr r="H19" s="12"/>
        <tr r="C15" s="12"/>
        <tr r="C15" s="12"/>
        <tr r="E15" s="12"/>
        <tr r="E15" s="12"/>
        <tr r="G15" s="12"/>
        <tr r="G15" s="12"/>
        <tr r="F15" s="12"/>
        <tr r="F15" s="12"/>
        <tr r="C11" s="12"/>
        <tr r="C11" s="12"/>
        <tr r="E11" s="12"/>
        <tr r="E11" s="12"/>
        <tr r="G11" s="12"/>
        <tr r="G11" s="12"/>
        <tr r="F11" s="12"/>
        <tr r="F11" s="12"/>
        <tr r="C7" s="12"/>
        <tr r="C7" s="12"/>
        <tr r="E7" s="12"/>
        <tr r="E7" s="12"/>
        <tr r="G7" s="12"/>
        <tr r="G7" s="12"/>
        <tr r="F7" s="12"/>
        <tr r="F7" s="12"/>
        <tr r="D18" s="12"/>
        <tr r="D18" s="12"/>
        <tr r="F18" s="12"/>
        <tr r="F18" s="12"/>
        <tr r="H18" s="12"/>
        <tr r="H18" s="12"/>
        <tr r="C18" s="12"/>
        <tr r="C18" s="12"/>
        <tr r="G18" s="12"/>
        <tr r="G18" s="12"/>
        <tr r="D14" s="12"/>
        <tr r="D14" s="12"/>
        <tr r="F14" s="12"/>
        <tr r="F14" s="12"/>
        <tr r="H14" s="12"/>
        <tr r="H14" s="12"/>
        <tr r="E14" s="12"/>
        <tr r="E14" s="12"/>
        <tr r="G9" s="12"/>
        <tr r="G9" s="12"/>
        <tr r="G17" s="12"/>
        <tr r="G17" s="12"/>
        <tr r="G8" s="12"/>
        <tr r="G8" s="12"/>
        <tr r="G12" s="12"/>
        <tr r="G12" s="12"/>
        <tr r="G20" s="12"/>
        <tr r="G20" s="12"/>
        <tr r="F13" s="12"/>
        <tr r="F13" s="12"/>
        <tr r="C13" s="12"/>
        <tr r="C13" s="12"/>
        <tr r="E13" s="12"/>
        <tr r="E13" s="12"/>
        <tr r="G13" s="12"/>
        <tr r="G13" s="12"/>
        <tr r="I13" s="12"/>
        <tr r="I13" s="12"/>
        <tr r="D13" s="12"/>
        <tr r="D13" s="12"/>
        <tr r="H13" s="12"/>
        <tr r="H13" s="12"/>
        <tr r="I14" s="12"/>
        <tr r="I14" s="12"/>
        <tr r="I7" s="12"/>
        <tr r="I7" s="12"/>
        <tr r="I11" s="12"/>
        <tr r="I11" s="12"/>
        <tr r="I15" s="12"/>
        <tr r="I15" s="12"/>
        <tr r="I19" s="12"/>
        <tr r="I19" s="12"/>
        <tr r="I8" s="12"/>
        <tr r="I8" s="12"/>
        <tr r="I12" s="12"/>
        <tr r="I12" s="12"/>
        <tr r="I18" s="12"/>
        <tr r="I18" s="12"/>
        <tr r="I20" s="12"/>
        <tr r="I20" s="12"/>
        <tr r="I9" s="12"/>
        <tr r="I9" s="12"/>
        <tr r="I17" s="12"/>
        <tr r="I17" s="12"/>
        <tr r="I6" s="12"/>
        <tr r="I6" s="12"/>
        <tr r="I10" s="12"/>
        <tr r="I10" s="12"/>
        <tr r="I16" s="12"/>
        <tr r="I16" s="12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45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microsoft.com/office/2011/relationships/timelineCache" Target="timelineCaches/timelineCache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0" Type="http://schemas.openxmlformats.org/officeDocument/2006/relationships/customXml" Target="../customXml/item1.xml"/><Relationship Id="rId41" Type="http://schemas.openxmlformats.org/officeDocument/2006/relationships/customXml" Target="../customXml/item22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280987</xdr:colOff>
      <xdr:row>2</xdr:row>
      <xdr:rowOff>183356</xdr:rowOff>
    </xdr:from>
    <xdr:to>
      <xdr:col>0</xdr:col>
      <xdr:colOff>3614737</xdr:colOff>
      <xdr:row>10</xdr:row>
      <xdr:rowOff>7143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987" y="564356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280987</xdr:colOff>
      <xdr:row>2</xdr:row>
      <xdr:rowOff>88106</xdr:rowOff>
    </xdr:from>
    <xdr:to>
      <xdr:col>0</xdr:col>
      <xdr:colOff>3614737</xdr:colOff>
      <xdr:row>9</xdr:row>
      <xdr:rowOff>126206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987" y="469106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5124" name="AroAxControlShim1" descr="Power View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10241" name="AroAxControlShim1" descr="Power View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Nikil Prabhakar" refreshedDate="42186.920563078704" createdVersion="5" refreshedVersion="6" minRefreshableVersion="3" recordCount="0" supportSubquery="1" supportAdvancedDrill="1">
  <cacheSource type="external" connectionId="8"/>
  <cacheFields count="3">
    <cacheField name="[Measures].[% Units Market Share]" caption="% Units Market Share" numFmtId="0" hierarchy="53" level="32767"/>
    <cacheField name="[Measures].[Total VanArsdel Units]" caption="Total VanArsdel Units" numFmtId="0" hierarchy="52" level="32767"/>
    <cacheField name="[Product].[Category].[Category]" caption="Category" numFmtId="0" hierarchy="15" level="1">
      <sharedItems containsSemiMixedTypes="0" containsNonDate="0" containsString="0"/>
    </cacheField>
  </cacheFields>
  <cacheHierarchies count="61">
    <cacheHierarchy uniqueName="[Date].[Date]" caption="Date" attribute="1" time="1" keyAttribute="1" defaultMemberUniqueName="[Date].[Date].[All]" allUniqueName="[Date].[Date].[All]" dimensionUniqueName="[Date]" displayFolder="" count="0" memberValueDatatype="7" unbalanced="0"/>
    <cacheHierarchy uniqueName="[Date].[Month]" caption="Month" attribute="1" time="1" defaultMemberUniqueName="[Date].[Month].[All]" allUniqueName="[Date].[Month].[All]" dimensionUniqueName="[Date]" displayFolder="" count="0" memberValueDatatype="130" unbalanced="0"/>
    <cacheHierarchy uniqueName="[Date].[MonthID]" caption="MonthID" attribute="1" time="1" defaultMemberUniqueName="[Date].[MonthID].[All]" allUniqueName="[Date].[MonthID].[All]" dimensionUniqueName="[Date]" displayFolder="" count="0" memberValueDatatype="20" unbalanced="0"/>
    <cacheHierarchy uniqueName="[Date].[MonthName]" caption="MonthName" attribute="1" time="1" defaultMemberUniqueName="[Date].[MonthName].[All]" allUniqueName="[Date].[MonthName].[All]" dimensionUniqueName="[Date]" displayFolder="" count="0" memberValueDatatype="130" unbalanced="0"/>
    <cacheHierarchy uniqueName="[Date].[Quarter]" caption="Quarter" attribute="1" time="1" defaultMemberUniqueName="[Date].[Quarter].[All]" allUniqueName="[Date].[Quarter].[All]" dimensionUniqueName="[Date]" displayFolder="" count="0" memberValueDatatype="130" unbalanced="0"/>
    <cacheHierarchy uniqueName="[Date].[Year]" caption="Year" attribute="1" time="1" defaultMemberUniqueName="[Date].[Year].[All]" allUniqueName="[Date].[Year].[All]" dimensionUniqueName="[Date]" displayFolder="" count="0" memberValueDatatype="20" unbalanced="0"/>
    <cacheHierarchy uniqueName="[Date].[YQM]" caption="YQM" time="1" defaultMemberUniqueName="[Date].[YQM].[All]" allUniqueName="[Date].[YQM].[All]" dimensionUniqueName="[Date]" displayFolder="" count="0" unbalanced="0"/>
    <cacheHierarchy uniqueName="[Geography].[City]" caption="City" attribute="1" defaultMemberUniqueName="[Geography].[City].[All]" allUniqueName="[Geography].[City].[All]" dimensionUniqueName="[Geography]" displayFolder="" count="0" memberValueDatatype="130" unbalanced="0"/>
    <cacheHierarchy uniqueName="[Geography].[Country]" caption="Country" attribute="1" defaultMemberUniqueName="[Geography].[Country].[All]" allUniqueName="[Geography].[Country].[All]" dimensionUniqueName="[Geography]" displayFolder="" count="0" memberValueDatatype="130" unbalanced="0"/>
    <cacheHierarchy uniqueName="[Geography].[District]" caption="District" attribute="1" defaultMemberUniqueName="[Geography].[District].[All]" allUniqueName="[Geography].[District].[All]" dimensionUniqueName="[Geography]" displayFolder="" count="0" memberValueDatatype="130" unbalanced="0"/>
    <cacheHierarchy uniqueName="[Geography].[Region]" caption="Region" attribute="1" defaultMemberUniqueName="[Geography].[Region].[All]" allUniqueName="[Geography].[Region].[All]" dimensionUniqueName="[Geography]" displayFolder="" count="0" memberValueDatatype="130" unbalanced="0"/>
    <cacheHierarchy uniqueName="[Geography].[State]" caption="State" attribute="1" defaultMemberUniqueName="[Geography].[State].[All]" allUniqueName="[Geography].[State].[All]" dimensionUniqueName="[Geography]" displayFolder="" count="0" memberValueDatatype="130" unbalanced="0"/>
    <cacheHierarchy uniqueName="[Geography].[Zip]" caption="Zip" attribute="1" defaultMemberUniqueName="[Geography].[Zip].[All]" allUniqueName="[Geography].[Zip].[All]" dimensionUniqueName="[Geography]" displayFolder="" count="0" memberValueDatatype="130" unbalanced="0"/>
    <cacheHierarchy uniqueName="[Geography].[ZipCountry]" caption="ZipCountry" attribute="1" defaultMemberUniqueName="[Geography].[ZipCountry].[All]" allUniqueName="[Geography].[ZipCountry].[All]" dimensionUniqueName="[Geography]" displayFolder="" count="0" memberValueDatatype="130" unbalanced="0"/>
    <cacheHierarchy uniqueName="[Manufacturer].[Manufacturer]" caption="Manufacturer" attribute="1" defaultMemberUniqueName="[Manufacturer].[Manufacturer].[All]" allUniqueName="[Manufacturer].[Manufacturer].[All]" dimensionUniqueName="[Manufacturer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2" memberValueDatatype="130" unbalanced="0">
      <fieldsUsage count="2">
        <fieldUsage x="-1"/>
        <fieldUsage x="2"/>
      </fieldsUsage>
    </cacheHierarchy>
    <cacheHierarchy uniqueName="[Product].[IsCompete]" caption="IsCompete" attribute="1" defaultMemberUniqueName="[Product].[IsCompete].[All]" allUniqueName="[Product].[IsCompete].[All]" dimensionUniqueName="[Product]" displayFolder="" count="0" memberValueDatatype="130" unbalanced="0"/>
    <cacheHierarchy uniqueName="[Product].[isVanArsdel]" caption="isVanArsdel" attribute="1" defaultMemberUniqueName="[Product].[isVanArsdel].[All]" allUniqueName="[Product].[isVanArsdel].[All]" dimensionUniqueName="[Product]" displayFolder="" count="0" memberValueDatatype="130" unbalanced="0"/>
    <cacheHierarchy uniqueName="[Product].[Product]" caption="Product" attribute="1" defaultMemberUniqueName="[Product].[Product].[All]" allUniqueName="[Product].[Product].[All]" dimensionUniqueName="[Product]" displayFolder="" count="0" memberValueDatatype="130" unbalanced="0"/>
    <cacheHierarchy uniqueName="[Product].[Product Hierarchy]" caption="Product Hierarchy" defaultMemberUniqueName="[Product].[Product Hierarchy].[All]" allUniqueName="[Product].[Product Hierarchy].[All]" dimensionUniqueName="[Product]" displayFolder="" count="0" unbalanced="0"/>
    <cacheHierarchy uniqueName="[Product].[Segment]" caption="Segment" attribute="1" defaultMemberUniqueName="[Product].[Segment].[All]" allUniqueName="[Product].[Segment].[All]" dimensionUniqueName="[Product]" displayFolder="" count="0" memberValueDatatype="130" unbalanced="0"/>
    <cacheHierarchy uniqueName="[Sentiment].[Date]" caption="Date" attribute="1" time="1" defaultMemberUniqueName="[Sentiment].[Date].[All]" allUniqueName="[Sentiment].[Date].[All]" dimensionUniqueName="[Sentiment]" displayFolder="" count="0" memberValueDatatype="7" unbalanced="0"/>
    <cacheHierarchy uniqueName="[Sentiment].[DateID]" caption="DateID" attribute="1" defaultMemberUniqueName="[Sentiment].[DateID].[All]" allUniqueName="[Sentiment].[DateID].[All]" dimensionUniqueName="[Sentiment]" displayFolder="" count="0" memberValueDatatype="20" unbalanced="0"/>
    <cacheHierarchy uniqueName="[Sentiment].[Manufacturer]" caption="Manufacturer" attribute="1" defaultMemberUniqueName="[Sentiment].[Manufacturer].[All]" allUniqueName="[Sentiment].[Manufacturer].[All]" dimensionUniqueName="[Sentiment]" displayFolder="" count="0" memberValueDatatype="130" unbalanced="0"/>
    <cacheHierarchy uniqueName="[Sentiment].[ManufacturerID]" caption="ManufacturerID" attribute="1" defaultMemberUniqueName="[Sentiment].[ManufacturerID].[All]" allUniqueName="[Sentiment].[ManufacturerID].[All]" dimensionUniqueName="[Sentiment]" displayFolder="" count="0" memberValueDatatype="20" unbalanced="0"/>
    <cacheHierarchy uniqueName="[Sentiment].[ProductID]" caption="ProductID" attribute="1" defaultMemberUniqueName="[Sentiment].[ProductID].[All]" allUniqueName="[Sentiment].[ProductID].[All]" dimensionUniqueName="[Sentiment]" displayFolder="" count="0" memberValueDatatype="20" unbalanced="0"/>
    <cacheHierarchy uniqueName="[Sentiment].[Score]" caption="Score" attribute="1" defaultMemberUniqueName="[Sentiment].[Score].[All]" allUniqueName="[Sentiment].[Score].[All]" dimensionUniqueName="[Sentiment]" displayFolder="" count="0" memberValueDatatype="5" unbalanced="0"/>
    <cacheHierarchy uniqueName="[Sentiment].[State]" caption="State" attribute="1" defaultMemberUniqueName="[Sentiment].[State].[All]" allUniqueName="[Sentiment].[State].[All]" dimensionUniqueName="[Sentiment]" displayFolder="" count="0" memberValueDatatype="130" unbalanced="0"/>
    <cacheHierarchy uniqueName="[Sentiment].[StateID]" caption="StateID" attribute="1" defaultMemberUniqueName="[Sentiment].[StateID].[All]" allUniqueName="[Sentiment].[StateID].[All]" dimensionUniqueName="[Sentiment]" displayFolder="" count="0" memberValueDatatype="20" unbalanced="0"/>
    <cacheHierarchy uniqueName="[Sentiment].[zip]" caption="zip" attribute="1" defaultMemberUniqueName="[Sentiment].[zip].[All]" allUniqueName="[Sentiment].[zip].[All]" dimensionUniqueName="[Sentiment]" displayFolder="" count="0" memberValueDatatype="130" unbalanced="0"/>
    <cacheHierarchy uniqueName="[Date].[MonthNo]" caption="MonthNo" attribute="1" time="1" defaultMemberUniqueName="[Date].[MonthNo].[All]" allUniqueName="[Date].[MonthNo].[All]" dimensionUniqueName="[Date]" displayFolder="" count="0" memberValueDatatype="20" unbalanced="0" hidden="1"/>
    <cacheHierarchy uniqueName="[Manufacturer].[ManufacturerID]" caption="ManufacturerID" attribute="1" defaultMemberUniqueName="[Manufacturer].[ManufacturerID].[All]" allUniqueName="[Manufacturer].[ManufacturerID].[All]" dimensionUniqueName="[Manufacturer]" displayFolder="" count="0" memberValueDatatype="20" unbalanced="0" hidden="1"/>
    <cacheHierarchy uniqueName="[Product].[Manufacturer]" caption="Manufacturer" attribute="1" defaultMemberUniqueName="[Product].[Manufacturer].[All]" allUniqueName="[Product].[Manufacturer].[All]" dimensionUniqueName="[Product]" displayFolder="" count="0" memberValueDatatype="130" unbalanced="0" hidden="1"/>
    <cacheHierarchy uniqueName="[Product].[ManufacturerID]" caption="ManufacturerID" attribute="1" defaultMemberUniqueName="[Product].[ManufacturerID].[All]" allUniqueName="[Product].[Manufacturer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SalesFact].[Country]" caption="Country" attribute="1" defaultMemberUniqueName="[SalesFact].[Country].[All]" allUniqueName="[SalesFact].[Country].[All]" dimensionUniqueName="[SalesFact]" displayFolder="" count="0" memberValueDatatype="130" unbalanced="0" hidden="1"/>
    <cacheHierarchy uniqueName="[SalesFact].[Date]" caption="Date" attribute="1" time="1" defaultMemberUniqueName="[SalesFact].[Date].[All]" allUniqueName="[SalesFact].[Date].[All]" dimensionUniqueName="[SalesFact]" displayFolder="" count="0" memberValueDatatype="7" unbalanced="0" hidden="1"/>
    <cacheHierarchy uniqueName="[SalesFact].[ProductID]" caption="ProductID" attribute="1" defaultMemberUniqueName="[SalesFact].[ProductID].[All]" allUniqueName="[SalesFact].[ProductID].[All]" dimensionUniqueName="[SalesFact]" displayFolder="" count="0" memberValueDatatype="20" unbalanced="0" hidden="1"/>
    <cacheHierarchy uniqueName="[SalesFact].[Revenue]" caption="Revenue" attribute="1" defaultMemberUniqueName="[SalesFact].[Revenue].[All]" allUniqueName="[SalesFact].[Revenue].[All]" dimensionUniqueName="[SalesFact]" displayFolder="" count="0" memberValueDatatype="5" unbalanced="0" hidden="1"/>
    <cacheHierarchy uniqueName="[SalesFact].[Units]" caption="Units" attribute="1" defaultMemberUniqueName="[SalesFact].[Units].[All]" allUniqueName="[SalesFact].[Units].[All]" dimensionUniqueName="[SalesFact]" displayFolder="" count="0" memberValueDatatype="20" unbalanced="0" hidden="1"/>
    <cacheHierarchy uniqueName="[SalesFact].[Zip]" caption="Zip" attribute="1" defaultMemberUniqueName="[SalesFact].[Zip].[All]" allUniqueName="[SalesFact].[Zip].[All]" dimensionUniqueName="[SalesFact]" displayFolder="" count="0" memberValueDatatype="130" unbalanced="0" hidden="1"/>
    <cacheHierarchy uniqueName="[SalesFact].[ZipCountry]" caption="ZipCountry" attribute="1" defaultMemberUniqueName="[SalesFact].[ZipCountry].[All]" allUniqueName="[SalesFact].[ZipCountry].[All]" dimensionUniqueName="[SalesFact]" displayFolder="" count="0" memberValueDatatype="130" unbalanced="0" hidden="1"/>
    <cacheHierarchy uniqueName="[Measures].[Total Units]" caption="Total Units" measure="1" displayFolder="" measureGroup="SalesFact" count="0"/>
    <cacheHierarchy uniqueName="[Measures].[Sales]" caption="Sales" measure="1" displayFolder="" measureGroup="SalesFact" count="0"/>
    <cacheHierarchy uniqueName="[Measures].[YTD Total Units]" caption="YTD Total Units" measure="1" displayFolder="" measureGroup="SalesFact" count="0"/>
    <cacheHierarchy uniqueName="[Measures].[LY YTD Total Units]" caption="LY YTD Total Units" measure="1" displayFolder="" measureGroup="SalesFact" count="0"/>
    <cacheHierarchy uniqueName="[Measures].[YTD Total Units Var]" caption="YTD Total Units Var" measure="1" displayFolder="" measureGroup="SalesFact" count="0"/>
    <cacheHierarchy uniqueName="[Measures].[YTD Total Units Var %]" caption="YTD Total Units Var %" measure="1" displayFolder="" measureGroup="SalesFact" count="0"/>
    <cacheHierarchy uniqueName="[Measures].[YTD Sales]" caption="YTD Sales" measure="1" displayFolder="" measureGroup="SalesFact" count="0"/>
    <cacheHierarchy uniqueName="[Measures].[LY YTD Sales]" caption="LY YTD Sales" measure="1" displayFolder="" measureGroup="SalesFact" count="0"/>
    <cacheHierarchy uniqueName="[Measures].[YTD Sales Var]" caption="YTD Sales Var" measure="1" displayFolder="" measureGroup="SalesFact" count="0"/>
    <cacheHierarchy uniqueName="[Measures].[YTD Sales Var %]" caption="YTD Sales Var %" measure="1" displayFolder="" measureGroup="SalesFact" count="0"/>
    <cacheHierarchy uniqueName="[Measures].[Total VanArsdel Units]" caption="Total VanArsdel Units" measure="1" displayFolder="" measureGroup="SalesFact" count="0" oneField="1">
      <fieldsUsage count="1">
        <fieldUsage x="1"/>
      </fieldsUsage>
    </cacheHierarchy>
    <cacheHierarchy uniqueName="[Measures].[% Units Market Share]" caption="% Units Market Share" measure="1" displayFolder="" measureGroup="SalesFact" count="0" oneField="1">
      <fieldsUsage count="1">
        <fieldUsage x="0"/>
      </fieldsUsage>
    </cacheHierarchy>
    <cacheHierarchy uniqueName="[Measures].[__XL_Count Date]" caption="__XL_Count Date" measure="1" displayFolder="" measureGroup="Date" count="0" hidden="1"/>
    <cacheHierarchy uniqueName="[Measures].[__XL_Count Geography]" caption="__XL_Count Geography" measure="1" displayFolder="" measureGroup="Geography" count="0" hidden="1"/>
    <cacheHierarchy uniqueName="[Measures].[__XL_Count Manufacturer]" caption="__XL_Count Manufacturer" measure="1" displayFolder="" measureGroup="Manufacturer" count="0" hidden="1"/>
    <cacheHierarchy uniqueName="[Measures].[__XL_Count Product]" caption="__XL_Count Product" measure="1" displayFolder="" measureGroup="Product" count="0" hidden="1"/>
    <cacheHierarchy uniqueName="[Measures].[__XL_Count Sentiment]" caption="__XL_Count Sentiment" measure="1" displayFolder="" measureGroup="Sentiment" count="0" hidden="1"/>
    <cacheHierarchy uniqueName="[Measures].[__XL_Count SalesFact]" caption="__XL_Count SalesFact" measure="1" displayFolder="" measureGroup="SalesFact" count="0" hidden="1"/>
    <cacheHierarchy uniqueName="[Measures].[__XL_Count of Models]" caption="__XL_Count of Models" measure="1" displayFolder="" count="0" hidden="1"/>
  </cacheHierarchies>
  <kpis count="0"/>
  <dimensions count="6">
    <dimension name="Date" uniqueName="[Date]" caption="Date"/>
    <dimension name="Geography" uniqueName="[Geography]" caption="Geography"/>
    <dimension name="Manufacturer" uniqueName="[Manufacturer]" caption="Manufacturer"/>
    <dimension measure="1" name="Measures" uniqueName="[Measures]" caption="Measures"/>
    <dimension name="Product" uniqueName="[Product]" caption="Product"/>
    <dimension name="Sentiment" uniqueName="[Sentiment]" caption="Sentiment"/>
  </dimensions>
  <measureGroups count="6">
    <measureGroup name="Date" caption="Date"/>
    <measureGroup name="Geography" caption="Geography"/>
    <measureGroup name="Manufacturer" caption="Manufacturer"/>
    <measureGroup name="Product" caption="Product"/>
    <measureGroup name="SalesFact" caption="SalesFact"/>
    <measureGroup name="Sentiment" caption="Sentiment"/>
  </measureGroups>
  <maps count="10">
    <map measureGroup="0" dimension="0"/>
    <map measureGroup="1" dimension="1"/>
    <map measureGroup="2" dimension="2"/>
    <map measureGroup="3" dimension="2"/>
    <map measureGroup="3" dimension="4"/>
    <map measureGroup="4" dimension="0"/>
    <map measureGroup="4" dimension="1"/>
    <map measureGroup="4" dimension="2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Nikil Prabhakar" refreshedDate="42186.946523148152" createdVersion="6" refreshedVersion="6" minRefreshableVersion="3" recordCount="0" supportSubquery="1" supportAdvancedDrill="1">
  <cacheSource type="external" connectionId="8"/>
  <cacheFields count="4">
    <cacheField name="[Manufacturer].[Manufacturer].[Manufacturer]" caption="Manufacturer" numFmtId="0" hierarchy="14" level="1">
      <sharedItems count="14">
        <s v="Abbas"/>
        <s v="Aliqui"/>
        <s v="Barba"/>
        <s v="Currus"/>
        <s v="Fama"/>
        <s v="Leo"/>
        <s v="Natura"/>
        <s v="Palma"/>
        <s v="Pirum"/>
        <s v="Pomum"/>
        <s v="Quibus"/>
        <s v="Salvus"/>
        <s v="VanArsdel"/>
        <s v="Victoria"/>
      </sharedItems>
    </cacheField>
    <cacheField name="[Date].[MonthName].[MonthName]" caption="MonthName" numFmtId="0" hierarchy="3" level="1">
      <sharedItems count="6">
        <s v="Jan"/>
        <s v="Feb"/>
        <s v="Mar"/>
        <s v="Apr"/>
        <s v="May"/>
        <s v="Jun"/>
      </sharedItems>
    </cacheField>
    <cacheField name="[Measures].[YTD Total Units]" caption="YTD Total Units" numFmtId="0" hierarchy="44" level="32767"/>
    <cacheField name="[Measures].[% Units Market Share]" caption="% Units Market Share" numFmtId="0" hierarchy="53" level="32767"/>
  </cacheFields>
  <cacheHierarchies count="61">
    <cacheHierarchy uniqueName="[Date].[Date]" caption="Date" attribute="1" time="1" keyAttribute="1" defaultMemberUniqueName="[Date].[Date].[All]" allUniqueName="[Date].[Date].[All]" dimensionUniqueName="[Date]" displayFolder="" count="2" memberValueDatatype="7" unbalanced="0"/>
    <cacheHierarchy uniqueName="[Date].[Month]" caption="Month" attribute="1" time="1" defaultMemberUniqueName="[Date].[Month].[All]" allUniqueName="[Date].[Month].[All]" dimensionUniqueName="[Date]" displayFolder="" count="2" memberValueDatatype="130" unbalanced="0"/>
    <cacheHierarchy uniqueName="[Date].[MonthID]" caption="MonthID" attribute="1" time="1" defaultMemberUniqueName="[Date].[MonthID].[All]" allUniqueName="[Date].[MonthID].[All]" dimensionUniqueName="[Date]" displayFolder="" count="2" memberValueDatatype="20" unbalanced="0"/>
    <cacheHierarchy uniqueName="[Date].[MonthName]" caption="MonthName" attribute="1" time="1" defaultMemberUniqueName="[Date].[MonthName].[All]" allUniqueName="[Date].[MonthName].[All]" dimensionUniqueName="[Date]" displayFolder="" count="2" memberValueDatatype="130" unbalanced="0">
      <fieldsUsage count="2">
        <fieldUsage x="-1"/>
        <fieldUsage x="1"/>
      </fieldsUsage>
    </cacheHierarchy>
    <cacheHierarchy uniqueName="[Date].[Quarter]" caption="Quarter" attribute="1" time="1" defaultMemberUniqueName="[Date].[Quarter].[All]" allUniqueName="[Date].[Quarter].[All]" dimensionUniqueName="[Date]" displayFolder="" count="2" memberValueDatatype="130" unbalanced="0"/>
    <cacheHierarchy uniqueName="[Date].[Year]" caption="Year" attribute="1" time="1" defaultMemberUniqueName="[Date].[Year].[All]" allUniqueName="[Date].[Year].[All]" dimensionUniqueName="[Date]" displayFolder="" count="2" memberValueDatatype="20" unbalanced="0"/>
    <cacheHierarchy uniqueName="[Date].[YQM]" caption="YQM" time="1" defaultMemberUniqueName="[Date].[YQM].[All]" allUniqueName="[Date].[YQM].[All]" dimensionUniqueName="[Date]" displayFolder="" count="4" unbalanced="0"/>
    <cacheHierarchy uniqueName="[Geography].[City]" caption="City" attribute="1" defaultMemberUniqueName="[Geography].[City].[All]" allUniqueName="[Geography].[City].[All]" dimensionUniqueName="[Geography]" displayFolder="" count="2" memberValueDatatype="130" unbalanced="0"/>
    <cacheHierarchy uniqueName="[Geography].[Country]" caption="Country" attribute="1" defaultMemberUniqueName="[Geography].[Country].[All]" allUniqueName="[Geography].[Country].[All]" dimensionUniqueName="[Geography]" displayFolder="" count="2" memberValueDatatype="130" unbalanced="0"/>
    <cacheHierarchy uniqueName="[Geography].[District]" caption="District" attribute="1" defaultMemberUniqueName="[Geography].[District].[All]" allUniqueName="[Geography].[District].[All]" dimensionUniqueName="[Geography]" displayFolder="" count="2" memberValueDatatype="130" unbalanced="0"/>
    <cacheHierarchy uniqueName="[Geography].[Region]" caption="Region" attribute="1" defaultMemberUniqueName="[Geography].[Region].[All]" allUniqueName="[Geography].[Region].[All]" dimensionUniqueName="[Geography]" displayFolder="" count="2" memberValueDatatype="130" unbalanced="0"/>
    <cacheHierarchy uniqueName="[Geography].[State]" caption="State" attribute="1" defaultMemberUniqueName="[Geography].[State].[All]" allUniqueName="[Geography].[State].[All]" dimensionUniqueName="[Geography]" displayFolder="" count="2" memberValueDatatype="130" unbalanced="0"/>
    <cacheHierarchy uniqueName="[Geography].[Zip]" caption="Zip" attribute="1" defaultMemberUniqueName="[Geography].[Zip].[All]" allUniqueName="[Geography].[Zip].[All]" dimensionUniqueName="[Geography]" displayFolder="" count="2" memberValueDatatype="130" unbalanced="0"/>
    <cacheHierarchy uniqueName="[Geography].[ZipCountry]" caption="ZipCountry" attribute="1" defaultMemberUniqueName="[Geography].[ZipCountry].[All]" allUniqueName="[Geography].[ZipCountry].[All]" dimensionUniqueName="[Geography]" displayFolder="" count="2" memberValueDatatype="130" unbalanced="0"/>
    <cacheHierarchy uniqueName="[Manufacturer].[Manufacturer]" caption="Manufacturer" attribute="1" defaultMemberUniqueName="[Manufacturer].[Manufacturer].[All]" allUniqueName="[Manufacturer].[Manufacturer].[All]" dimensionUniqueName="[Manufacturer]" displayFolder="" count="2" memberValueDatatype="130" unbalanced="0">
      <fieldsUsage count="2">
        <fieldUsage x="-1"/>
        <fieldUsage x="0"/>
      </fieldsUsage>
    </cacheHierarchy>
    <cacheHierarchy uniqueName="[Product].[Category]" caption="Category" attribute="1" defaultMemberUniqueName="[Product].[Category].[All]" allUniqueName="[Product].[Category].[All]" dimensionUniqueName="[Product]" displayFolder="" count="2" memberValueDatatype="130" unbalanced="0"/>
    <cacheHierarchy uniqueName="[Product].[IsCompete]" caption="IsCompete" attribute="1" defaultMemberUniqueName="[Product].[IsCompete].[All]" allUniqueName="[Product].[IsCompete].[All]" dimensionUniqueName="[Product]" displayFolder="" count="2" memberValueDatatype="130" unbalanced="0"/>
    <cacheHierarchy uniqueName="[Product].[isVanArsdel]" caption="isVanArsdel" attribute="1" defaultMemberUniqueName="[Product].[isVanArsdel].[All]" allUniqueName="[Product].[isVanArsdel].[All]" dimensionUniqueName="[Product]" displayFolder="" count="2" memberValueDatatype="130" unbalanced="0"/>
    <cacheHierarchy uniqueName="[Product].[Product]" caption="Product" attribute="1" defaultMemberUniqueName="[Product].[Product].[All]" allUniqueName="[Product].[Product].[All]" dimensionUniqueName="[Product]" displayFolder="" count="2" memberValueDatatype="130" unbalanced="0"/>
    <cacheHierarchy uniqueName="[Product].[Product Hierarchy]" caption="Product Hierarchy" defaultMemberUniqueName="[Product].[Product Hierarchy].[All]" allUniqueName="[Product].[Product Hierarchy].[All]" dimensionUniqueName="[Product]" displayFolder="" count="4" unbalanced="0"/>
    <cacheHierarchy uniqueName="[Product].[Segment]" caption="Segment" attribute="1" defaultMemberUniqueName="[Product].[Segment].[All]" allUniqueName="[Product].[Segment].[All]" dimensionUniqueName="[Product]" displayFolder="" count="2" memberValueDatatype="130" unbalanced="0"/>
    <cacheHierarchy uniqueName="[Sentiment].[Date]" caption="Date" attribute="1" time="1" defaultMemberUniqueName="[Sentiment].[Date].[All]" allUniqueName="[Sentiment].[Date].[All]" dimensionUniqueName="[Sentiment]" displayFolder="" count="2" memberValueDatatype="7" unbalanced="0"/>
    <cacheHierarchy uniqueName="[Sentiment].[DateID]" caption="DateID" attribute="1" defaultMemberUniqueName="[Sentiment].[DateID].[All]" allUniqueName="[Sentiment].[DateID].[All]" dimensionUniqueName="[Sentiment]" displayFolder="" count="2" memberValueDatatype="20" unbalanced="0"/>
    <cacheHierarchy uniqueName="[Sentiment].[Manufacturer]" caption="Manufacturer" attribute="1" defaultMemberUniqueName="[Sentiment].[Manufacturer].[All]" allUniqueName="[Sentiment].[Manufacturer].[All]" dimensionUniqueName="[Sentiment]" displayFolder="" count="2" memberValueDatatype="130" unbalanced="0"/>
    <cacheHierarchy uniqueName="[Sentiment].[ManufacturerID]" caption="ManufacturerID" attribute="1" defaultMemberUniqueName="[Sentiment].[ManufacturerID].[All]" allUniqueName="[Sentiment].[ManufacturerID].[All]" dimensionUniqueName="[Sentiment]" displayFolder="" count="2" memberValueDatatype="20" unbalanced="0"/>
    <cacheHierarchy uniqueName="[Sentiment].[ProductID]" caption="ProductID" attribute="1" defaultMemberUniqueName="[Sentiment].[ProductID].[All]" allUniqueName="[Sentiment].[ProductID].[All]" dimensionUniqueName="[Sentiment]" displayFolder="" count="2" memberValueDatatype="20" unbalanced="0"/>
    <cacheHierarchy uniqueName="[Sentiment].[Score]" caption="Score" attribute="1" defaultMemberUniqueName="[Sentiment].[Score].[All]" allUniqueName="[Sentiment].[Score].[All]" dimensionUniqueName="[Sentiment]" displayFolder="" count="2" memberValueDatatype="5" unbalanced="0"/>
    <cacheHierarchy uniqueName="[Sentiment].[State]" caption="State" attribute="1" defaultMemberUniqueName="[Sentiment].[State].[All]" allUniqueName="[Sentiment].[State].[All]" dimensionUniqueName="[Sentiment]" displayFolder="" count="2" memberValueDatatype="130" unbalanced="0"/>
    <cacheHierarchy uniqueName="[Sentiment].[StateID]" caption="StateID" attribute="1" defaultMemberUniqueName="[Sentiment].[StateID].[All]" allUniqueName="[Sentiment].[StateID].[All]" dimensionUniqueName="[Sentiment]" displayFolder="" count="2" memberValueDatatype="20" unbalanced="0"/>
    <cacheHierarchy uniqueName="[Sentiment].[zip]" caption="zip" attribute="1" defaultMemberUniqueName="[Sentiment].[zip].[All]" allUniqueName="[Sentiment].[zip].[All]" dimensionUniqueName="[Sentiment]" displayFolder="" count="2" memberValueDatatype="130" unbalanced="0"/>
    <cacheHierarchy uniqueName="[Date].[MonthNo]" caption="MonthNo" attribute="1" time="1" defaultMemberUniqueName="[Date].[MonthNo].[All]" allUniqueName="[Date].[MonthNo].[All]" dimensionUniqueName="[Date]" displayFolder="" count="2" memberValueDatatype="20" unbalanced="0" hidden="1"/>
    <cacheHierarchy uniqueName="[Manufacturer].[ManufacturerID]" caption="ManufacturerID" attribute="1" defaultMemberUniqueName="[Manufacturer].[ManufacturerID].[All]" allUniqueName="[Manufacturer].[ManufacturerID].[All]" dimensionUniqueName="[Manufacturer]" displayFolder="" count="2" memberValueDatatype="20" unbalanced="0" hidden="1"/>
    <cacheHierarchy uniqueName="[Product].[Manufacturer]" caption="Manufacturer" attribute="1" defaultMemberUniqueName="[Product].[Manufacturer].[All]" allUniqueName="[Product].[Manufacturer].[All]" dimensionUniqueName="[Product]" displayFolder="" count="2" memberValueDatatype="130" unbalanced="0" hidden="1"/>
    <cacheHierarchy uniqueName="[Product].[ManufacturerID]" caption="ManufacturerID" attribute="1" defaultMemberUniqueName="[Product].[ManufacturerID].[All]" allUniqueName="[Product].[ManufacturerID].[All]" dimensionUniqueName="[Product]" displayFolder="" count="2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2" memberValueDatatype="20" unbalanced="0" hidden="1"/>
    <cacheHierarchy uniqueName="[SalesFact].[Country]" caption="Country" attribute="1" defaultMemberUniqueName="[SalesFact].[Country].[All]" allUniqueName="[SalesFact].[Country].[All]" dimensionUniqueName="[SalesFact]" displayFolder="" count="2" memberValueDatatype="130" unbalanced="0" hidden="1"/>
    <cacheHierarchy uniqueName="[SalesFact].[Date]" caption="Date" attribute="1" time="1" defaultMemberUniqueName="[SalesFact].[Date].[All]" allUniqueName="[SalesFact].[Date].[All]" dimensionUniqueName="[SalesFact]" displayFolder="" count="2" memberValueDatatype="7" unbalanced="0" hidden="1"/>
    <cacheHierarchy uniqueName="[SalesFact].[ProductID]" caption="ProductID" attribute="1" defaultMemberUniqueName="[SalesFact].[ProductID].[All]" allUniqueName="[SalesFact].[ProductID].[All]" dimensionUniqueName="[SalesFact]" displayFolder="" count="2" memberValueDatatype="20" unbalanced="0" hidden="1"/>
    <cacheHierarchy uniqueName="[SalesFact].[Revenue]" caption="Revenue" attribute="1" defaultMemberUniqueName="[SalesFact].[Revenue].[All]" allUniqueName="[SalesFact].[Revenue].[All]" dimensionUniqueName="[SalesFact]" displayFolder="" count="2" memberValueDatatype="5" unbalanced="0" hidden="1"/>
    <cacheHierarchy uniqueName="[SalesFact].[Units]" caption="Units" attribute="1" defaultMemberUniqueName="[SalesFact].[Units].[All]" allUniqueName="[SalesFact].[Units].[All]" dimensionUniqueName="[SalesFact]" displayFolder="" count="2" memberValueDatatype="20" unbalanced="0" hidden="1"/>
    <cacheHierarchy uniqueName="[SalesFact].[Zip]" caption="Zip" attribute="1" defaultMemberUniqueName="[SalesFact].[Zip].[All]" allUniqueName="[SalesFact].[Zip].[All]" dimensionUniqueName="[SalesFact]" displayFolder="" count="2" memberValueDatatype="130" unbalanced="0" hidden="1"/>
    <cacheHierarchy uniqueName="[SalesFact].[ZipCountry]" caption="ZipCountry" attribute="1" defaultMemberUniqueName="[SalesFact].[ZipCountry].[All]" allUniqueName="[SalesFact].[ZipCountry].[All]" dimensionUniqueName="[SalesFact]" displayFolder="" count="2" memberValueDatatype="130" unbalanced="0" hidden="1"/>
    <cacheHierarchy uniqueName="[Measures].[Total Units]" caption="Total Units" measure="1" displayFolder="" measureGroup="SalesFact" count="0"/>
    <cacheHierarchy uniqueName="[Measures].[Sales]" caption="Sales" measure="1" displayFolder="" measureGroup="SalesFact" count="0"/>
    <cacheHierarchy uniqueName="[Measures].[YTD Total Units]" caption="YTD Total Units" measure="1" displayFolder="" measureGroup="SalesFact" count="0" oneField="1">
      <fieldsUsage count="1">
        <fieldUsage x="2"/>
      </fieldsUsage>
    </cacheHierarchy>
    <cacheHierarchy uniqueName="[Measures].[LY YTD Total Units]" caption="LY YTD Total Units" measure="1" displayFolder="" measureGroup="SalesFact" count="0"/>
    <cacheHierarchy uniqueName="[Measures].[YTD Total Units Var]" caption="YTD Total Units Var" measure="1" displayFolder="" measureGroup="SalesFact" count="0"/>
    <cacheHierarchy uniqueName="[Measures].[YTD Total Units Var %]" caption="YTD Total Units Var %" measure="1" displayFolder="" measureGroup="SalesFact" count="0"/>
    <cacheHierarchy uniqueName="[Measures].[YTD Sales]" caption="YTD Sales" measure="1" displayFolder="" measureGroup="SalesFact" count="0"/>
    <cacheHierarchy uniqueName="[Measures].[LY YTD Sales]" caption="LY YTD Sales" measure="1" displayFolder="" measureGroup="SalesFact" count="0"/>
    <cacheHierarchy uniqueName="[Measures].[YTD Sales Var]" caption="YTD Sales Var" measure="1" displayFolder="" measureGroup="SalesFact" count="0"/>
    <cacheHierarchy uniqueName="[Measures].[YTD Sales Var %]" caption="YTD Sales Var %" measure="1" displayFolder="" measureGroup="SalesFact" count="0"/>
    <cacheHierarchy uniqueName="[Measures].[Total VanArsdel Units]" caption="Total VanArsdel Units" measure="1" displayFolder="" measureGroup="SalesFact" count="0"/>
    <cacheHierarchy uniqueName="[Measures].[% Units Market Share]" caption="% Units Market Share" measure="1" displayFolder="" measureGroup="SalesFact" count="0" oneField="1">
      <fieldsUsage count="1">
        <fieldUsage x="3"/>
      </fieldsUsage>
    </cacheHierarchy>
    <cacheHierarchy uniqueName="[Measures].[__XL_Count Date]" caption="__XL_Count Date" measure="1" displayFolder="" measureGroup="Date" count="0" hidden="1"/>
    <cacheHierarchy uniqueName="[Measures].[__XL_Count Geography]" caption="__XL_Count Geography" measure="1" displayFolder="" measureGroup="Geography" count="0" hidden="1"/>
    <cacheHierarchy uniqueName="[Measures].[__XL_Count Manufacturer]" caption="__XL_Count Manufacturer" measure="1" displayFolder="" measureGroup="Manufacturer" count="0" hidden="1"/>
    <cacheHierarchy uniqueName="[Measures].[__XL_Count Product]" caption="__XL_Count Product" measure="1" displayFolder="" measureGroup="Product" count="0" hidden="1"/>
    <cacheHierarchy uniqueName="[Measures].[__XL_Count Sentiment]" caption="__XL_Count Sentiment" measure="1" displayFolder="" measureGroup="Sentiment" count="0" hidden="1"/>
    <cacheHierarchy uniqueName="[Measures].[__XL_Count SalesFact]" caption="__XL_Count SalesFact" measure="1" displayFolder="" measureGroup="SalesFact" count="0" hidden="1"/>
    <cacheHierarchy uniqueName="[Measures].[__XL_Count of Models]" caption="__XL_Count of Models" measure="1" displayFolder="" count="0" hidden="1"/>
  </cacheHierarchies>
  <kpis count="0"/>
  <dimensions count="6">
    <dimension name="Date" uniqueName="[Date]" caption="Date"/>
    <dimension name="Geography" uniqueName="[Geography]" caption="Geography"/>
    <dimension name="Manufacturer" uniqueName="[Manufacturer]" caption="Manufacturer"/>
    <dimension measure="1" name="Measures" uniqueName="[Measures]" caption="Measures"/>
    <dimension name="Product" uniqueName="[Product]" caption="Product"/>
    <dimension name="Sentiment" uniqueName="[Sentiment]" caption="Sentiment"/>
  </dimensions>
  <measureGroups count="6">
    <measureGroup name="Date" caption="Date"/>
    <measureGroup name="Geography" caption="Geography"/>
    <measureGroup name="Manufacturer" caption="Manufacturer"/>
    <measureGroup name="Product" caption="Product"/>
    <measureGroup name="SalesFact" caption="SalesFact"/>
    <measureGroup name="Sentiment" caption="Sentiment"/>
  </measureGroups>
  <maps count="10">
    <map measureGroup="0" dimension="0"/>
    <map measureGroup="1" dimension="1"/>
    <map measureGroup="2" dimension="2"/>
    <map measureGroup="3" dimension="2"/>
    <map measureGroup="3" dimension="4"/>
    <map measureGroup="4" dimension="0"/>
    <map measureGroup="4" dimension="1"/>
    <map measureGroup="4" dimension="2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invalid="1" saveData="0" refreshedBy="Nikil Prabhakar" refreshedDate="42189.439624537037" createdVersion="3" refreshedVersion="6" minRefreshableVersion="3" recordCount="0" tupleCache="1" supportSubquery="1" supportAdvancedDrill="1">
  <cacheSource type="external" connectionId="8"/>
  <cacheFields count="4">
    <cacheField name="[Date].[Date].[Date]" caption="Date" numFmtId="0" level="1">
      <sharedItems count="2">
        <s v="[Date].[Date].&amp;[2015-01-01T00:00:00]" c="1/1/2015"/>
        <s v="[Date].[Date].&amp;[2015-03-01T00:00:00]" c="3/1/2015"/>
      </sharedItems>
    </cacheField>
    <cacheField name="[Date].[MonthName].[MonthName]" caption="MonthName" numFmtId="0" hierarchy="3" level="1">
      <sharedItems count="6">
        <s v="[Date].[MonthName].&amp;[Jan]" c="Jan"/>
        <s v="[Date].[MonthName].&amp;[Feb]" c="Feb"/>
        <s v="[Date].[MonthName].&amp;[Mar]" c="Mar"/>
        <s v="[Date].[MonthName].&amp;[Apr]" c="Apr"/>
        <s v="[Date].[MonthName].&amp;[May]" c="May"/>
        <s v="[Date].[MonthName].&amp;[Jun]" c="Jun"/>
      </sharedItems>
    </cacheField>
    <cacheField name="[Manufacturer].[Manufacturer].[Manufacturer]" caption="Manufacturer" numFmtId="0" hierarchy="14" level="1">
      <sharedItems count="14">
        <s v="[Manufacturer].[Manufacturer].&amp;[Abbas]" c="Abbas"/>
        <s v="[Manufacturer].[Manufacturer].&amp;[Aliqui]" c="Aliqui"/>
        <s v="[Manufacturer].[Manufacturer].&amp;[Barba]" c="Barba"/>
        <s v="[Manufacturer].[Manufacturer].&amp;[Currus]" c="Currus"/>
        <s v="[Manufacturer].[Manufacturer].&amp;[Fama]" c="Fama"/>
        <s v="[Manufacturer].[Manufacturer].&amp;[Leo]" c="Leo"/>
        <s v="[Manufacturer].[Manufacturer].&amp;[Natura]" c="Natura"/>
        <s v="[Manufacturer].[Manufacturer].&amp;[Palma]" c="Palma"/>
        <s v="[Manufacturer].[Manufacturer].&amp;[Pirum]" c="Pirum"/>
        <s v="[Manufacturer].[Manufacturer].&amp;[Pomum]" c="Pomum"/>
        <s v="[Manufacturer].[Manufacturer].&amp;[Quibus]" c="Quibus"/>
        <s v="[Manufacturer].[Manufacturer].&amp;[Salvus]" c="Salvus"/>
        <s v="[Manufacturer].[Manufacturer].&amp;[VanArsdel]" c="VanArsdel"/>
        <s v="[Manufacturer].[Manufacturer].&amp;[Victoria]" c="Victoria"/>
      </sharedItems>
    </cacheField>
    <cacheField name="[Measures].[MeasuresLevel]" caption="MeasuresLevel" numFmtId="0" hierarchy="15">
      <sharedItems count="2">
        <s v="[Measures].[% Units Market Share]" c="% Units Market Share"/>
        <s v="[Measures].[YTD Total Units]" c="YTD Total Units"/>
      </sharedItems>
    </cacheField>
  </cacheFields>
  <cacheHierarchies count="62">
    <cacheHierarchy uniqueName="[Date].[Date]" caption="Date" attribute="1" time="1" keyAttribute="1" defaultMemberUniqueName="[Date].[Date].[All]" allUniqueName="[Date].[Date].[All]" dimensionUniqueName="[Date]" displayFolder="" count="2" memberValueDatatype="7" unbalanced="0">
      <fieldsUsage count="2">
        <fieldUsage x="-1"/>
        <fieldUsage x="0"/>
      </fieldsUsage>
    </cacheHierarchy>
    <cacheHierarchy uniqueName="[Date].[Month]" caption="Month" attribute="1" time="1" defaultMemberUniqueName="[Date].[Month].[All]" allUniqueName="[Date].[Month].[All]" dimensionUniqueName="[Date]" displayFolder="" count="2" memberValueDatatype="130" unbalanced="0"/>
    <cacheHierarchy uniqueName="[Date].[MonthID]" caption="MonthID" attribute="1" time="1" defaultMemberUniqueName="[Date].[MonthID].[All]" allUniqueName="[Date].[MonthID].[All]" dimensionUniqueName="[Date]" displayFolder="" count="2" memberValueDatatype="20" unbalanced="0"/>
    <cacheHierarchy uniqueName="[Date].[MonthName]" caption="MonthName" attribute="1" time="1" defaultMemberUniqueName="[Date].[MonthName].[All]" allUniqueName="[Date].[MonthName].[All]" dimensionUniqueName="[Date]" displayFolder="" count="2" memberValueDatatype="130" unbalanced="0">
      <fieldsUsage count="2">
        <fieldUsage x="-1"/>
        <fieldUsage x="1"/>
      </fieldsUsage>
    </cacheHierarchy>
    <cacheHierarchy uniqueName="[Date].[Quarter]" caption="Quarter" attribute="1" time="1" defaultMemberUniqueName="[Date].[Quarter].[All]" allUniqueName="[Date].[Quarter].[All]" dimensionUniqueName="[Date]" displayFolder="" count="2" memberValueDatatype="130" unbalanced="0"/>
    <cacheHierarchy uniqueName="[Date].[Year]" caption="Year" attribute="1" time="1" defaultMemberUniqueName="[Date].[Year].[All]" allUniqueName="[Date].[Year].[All]" dimensionUniqueName="[Date]" displayFolder="" count="2" memberValueDatatype="20" unbalanced="0"/>
    <cacheHierarchy uniqueName="[Date].[YQM]" caption="YQM" time="1" defaultMemberUniqueName="[Date].[YQM].[All]" allUniqueName="[Date].[YQM].[All]" dimensionUniqueName="[Date]" displayFolder="" count="4" unbalanced="0"/>
    <cacheHierarchy uniqueName="[Geography].[City]" caption="City" attribute="1" defaultMemberUniqueName="[Geography].[City].[All]" allUniqueName="[Geography].[City].[All]" dimensionUniqueName="[Geography]" displayFolder="" count="2" memberValueDatatype="130" unbalanced="0"/>
    <cacheHierarchy uniqueName="[Geography].[Country]" caption="Country" attribute="1" defaultMemberUniqueName="[Geography].[Country].[All]" allUniqueName="[Geography].[Country].[All]" dimensionUniqueName="[Geography]" displayFolder="" count="2" memberValueDatatype="130" unbalanced="0"/>
    <cacheHierarchy uniqueName="[Geography].[District]" caption="District" attribute="1" defaultMemberUniqueName="[Geography].[District].[All]" allUniqueName="[Geography].[District].[All]" dimensionUniqueName="[Geography]" displayFolder="" count="2" memberValueDatatype="130" unbalanced="0"/>
    <cacheHierarchy uniqueName="[Geography].[Region]" caption="Region" attribute="1" defaultMemberUniqueName="[Geography].[Region].[All]" allUniqueName="[Geography].[Region].[All]" dimensionUniqueName="[Geography]" displayFolder="" count="2" memberValueDatatype="130" unbalanced="0"/>
    <cacheHierarchy uniqueName="[Geography].[State]" caption="State" attribute="1" defaultMemberUniqueName="[Geography].[State].[All]" allUniqueName="[Geography].[State].[All]" dimensionUniqueName="[Geography]" displayFolder="" count="2" memberValueDatatype="130" unbalanced="0"/>
    <cacheHierarchy uniqueName="[Geography].[Zip]" caption="Zip" attribute="1" defaultMemberUniqueName="[Geography].[Zip].[All]" allUniqueName="[Geography].[Zip].[All]" dimensionUniqueName="[Geography]" displayFolder="" count="2" memberValueDatatype="130" unbalanced="0"/>
    <cacheHierarchy uniqueName="[Geography].[ZipCountry]" caption="ZipCountry" attribute="1" defaultMemberUniqueName="[Geography].[ZipCountry].[All]" allUniqueName="[Geography].[ZipCountry].[All]" dimensionUniqueName="[Geography]" displayFolder="" count="2" memberValueDatatype="130" unbalanced="0"/>
    <cacheHierarchy uniqueName="[Manufacturer].[Manufacturer]" caption="Manufacturer" attribute="1" defaultMemberUniqueName="[Manufacturer].[Manufacturer].[All]" allUniqueName="[Manufacturer].[Manufacturer].[All]" allCaption="All" dimensionUniqueName="[Manufacturer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XL_Count of Models]" dimensionUniqueName="[Measures]" displayFolder="" measures="1" count="1" memberValueDatatype="130" unbalanced="0">
      <fieldsUsage count="1">
        <fieldUsage x="3"/>
      </fieldsUsage>
    </cacheHierarchy>
    <cacheHierarchy uniqueName="[Product].[Category]" caption="Category" attribute="1" defaultMemberUniqueName="[Product].[Category].[All]" allUniqueName="[Product].[Category].[All]" dimensionUniqueName="[Product]" displayFolder="" count="2" memberValueDatatype="130" unbalanced="0"/>
    <cacheHierarchy uniqueName="[Product].[IsCompete]" caption="IsCompete" attribute="1" defaultMemberUniqueName="[Product].[IsCompete].[All]" allUniqueName="[Product].[IsCompete].[All]" dimensionUniqueName="[Product]" displayFolder="" count="2" memberValueDatatype="130" unbalanced="0"/>
    <cacheHierarchy uniqueName="[Product].[isVanArsdel]" caption="isVanArsdel" attribute="1" defaultMemberUniqueName="[Product].[isVanArsdel].[All]" allUniqueName="[Product].[isVanArsdel].[All]" dimensionUniqueName="[Product]" displayFolder="" count="2" memberValueDatatype="130" unbalanced="0"/>
    <cacheHierarchy uniqueName="[Product].[Product]" caption="Product" attribute="1" defaultMemberUniqueName="[Product].[Product].[All]" allUniqueName="[Product].[Product].[All]" dimensionUniqueName="[Product]" displayFolder="" count="2" memberValueDatatype="130" unbalanced="0"/>
    <cacheHierarchy uniqueName="[Product].[Product Hierarchy]" caption="Product Hierarchy" defaultMemberUniqueName="[Product].[Product Hierarchy].[All]" allUniqueName="[Product].[Product Hierarchy].[All]" dimensionUniqueName="[Product]" displayFolder="" count="4" unbalanced="0"/>
    <cacheHierarchy uniqueName="[Product].[Segment]" caption="Segment" attribute="1" defaultMemberUniqueName="[Product].[Segment].[All]" allUniqueName="[Product].[Segment].[All]" dimensionUniqueName="[Product]" displayFolder="" count="2" memberValueDatatype="130" unbalanced="0"/>
    <cacheHierarchy uniqueName="[Sentiment].[Date]" caption="Date" attribute="1" time="1" defaultMemberUniqueName="[Sentiment].[Date].[All]" allUniqueName="[Sentiment].[Date].[All]" dimensionUniqueName="[Sentiment]" displayFolder="" count="2" memberValueDatatype="7" unbalanced="0"/>
    <cacheHierarchy uniqueName="[Sentiment].[DateID]" caption="DateID" attribute="1" defaultMemberUniqueName="[Sentiment].[DateID].[All]" allUniqueName="[Sentiment].[DateID].[All]" dimensionUniqueName="[Sentiment]" displayFolder="" count="2" memberValueDatatype="20" unbalanced="0"/>
    <cacheHierarchy uniqueName="[Sentiment].[Manufacturer]" caption="Manufacturer" attribute="1" defaultMemberUniqueName="[Sentiment].[Manufacturer].[All]" allUniqueName="[Sentiment].[Manufacturer].[All]" dimensionUniqueName="[Sentiment]" displayFolder="" count="2" memberValueDatatype="130" unbalanced="0"/>
    <cacheHierarchy uniqueName="[Sentiment].[ManufacturerID]" caption="ManufacturerID" attribute="1" defaultMemberUniqueName="[Sentiment].[ManufacturerID].[All]" allUniqueName="[Sentiment].[ManufacturerID].[All]" dimensionUniqueName="[Sentiment]" displayFolder="" count="2" memberValueDatatype="20" unbalanced="0"/>
    <cacheHierarchy uniqueName="[Sentiment].[ProductID]" caption="ProductID" attribute="1" defaultMemberUniqueName="[Sentiment].[ProductID].[All]" allUniqueName="[Sentiment].[ProductID].[All]" dimensionUniqueName="[Sentiment]" displayFolder="" count="2" memberValueDatatype="20" unbalanced="0"/>
    <cacheHierarchy uniqueName="[Sentiment].[Score]" caption="Score" attribute="1" defaultMemberUniqueName="[Sentiment].[Score].[All]" allUniqueName="[Sentiment].[Score].[All]" dimensionUniqueName="[Sentiment]" displayFolder="" count="2" memberValueDatatype="5" unbalanced="0"/>
    <cacheHierarchy uniqueName="[Sentiment].[State]" caption="State" attribute="1" defaultMemberUniqueName="[Sentiment].[State].[All]" allUniqueName="[Sentiment].[State].[All]" dimensionUniqueName="[Sentiment]" displayFolder="" count="2" memberValueDatatype="130" unbalanced="0"/>
    <cacheHierarchy uniqueName="[Sentiment].[StateID]" caption="StateID" attribute="1" defaultMemberUniqueName="[Sentiment].[StateID].[All]" allUniqueName="[Sentiment].[StateID].[All]" dimensionUniqueName="[Sentiment]" displayFolder="" count="2" memberValueDatatype="20" unbalanced="0"/>
    <cacheHierarchy uniqueName="[Sentiment].[zip]" caption="zip" attribute="1" defaultMemberUniqueName="[Sentiment].[zip].[All]" allUniqueName="[Sentiment].[zip].[All]" dimensionUniqueName="[Sentiment]" displayFolder="" count="2" memberValueDatatype="130" unbalanced="0"/>
    <cacheHierarchy uniqueName="[Date].[MonthNo]" caption="MonthNo" attribute="1" time="1" defaultMemberUniqueName="[Date].[MonthNo].[All]" allUniqueName="[Date].[MonthNo].[All]" dimensionUniqueName="[Date]" displayFolder="" count="2" memberValueDatatype="20" unbalanced="0" hidden="1"/>
    <cacheHierarchy uniqueName="[Manufacturer].[ManufacturerID]" caption="ManufacturerID" attribute="1" defaultMemberUniqueName="[Manufacturer].[ManufacturerID].[All]" allUniqueName="[Manufacturer].[ManufacturerID].[All]" dimensionUniqueName="[Manufacturer]" displayFolder="" count="2" memberValueDatatype="20" unbalanced="0" hidden="1"/>
    <cacheHierarchy uniqueName="[Product].[Manufacturer]" caption="Manufacturer" attribute="1" defaultMemberUniqueName="[Product].[Manufacturer].[All]" allUniqueName="[Product].[Manufacturer].[All]" dimensionUniqueName="[Product]" displayFolder="" count="2" memberValueDatatype="130" unbalanced="0" hidden="1"/>
    <cacheHierarchy uniqueName="[Product].[ManufacturerID]" caption="ManufacturerID" attribute="1" defaultMemberUniqueName="[Product].[ManufacturerID].[All]" allUniqueName="[Product].[ManufacturerID].[All]" dimensionUniqueName="[Product]" displayFolder="" count="2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2" memberValueDatatype="20" unbalanced="0" hidden="1"/>
    <cacheHierarchy uniqueName="[SalesFact].[Country]" caption="Country" attribute="1" defaultMemberUniqueName="[SalesFact].[Country].[All]" allUniqueName="[SalesFact].[Country].[All]" dimensionUniqueName="[SalesFact]" displayFolder="" count="2" memberValueDatatype="130" unbalanced="0" hidden="1"/>
    <cacheHierarchy uniqueName="[SalesFact].[Date]" caption="Date" attribute="1" time="1" defaultMemberUniqueName="[SalesFact].[Date].[All]" allUniqueName="[SalesFact].[Date].[All]" dimensionUniqueName="[SalesFact]" displayFolder="" count="2" memberValueDatatype="7" unbalanced="0" hidden="1"/>
    <cacheHierarchy uniqueName="[SalesFact].[ProductID]" caption="ProductID" attribute="1" defaultMemberUniqueName="[SalesFact].[ProductID].[All]" allUniqueName="[SalesFact].[ProductID].[All]" dimensionUniqueName="[SalesFact]" displayFolder="" count="2" memberValueDatatype="20" unbalanced="0" hidden="1"/>
    <cacheHierarchy uniqueName="[SalesFact].[Revenue]" caption="Revenue" attribute="1" defaultMemberUniqueName="[SalesFact].[Revenue].[All]" allUniqueName="[SalesFact].[Revenue].[All]" dimensionUniqueName="[SalesFact]" displayFolder="" count="2" memberValueDatatype="5" unbalanced="0" hidden="1"/>
    <cacheHierarchy uniqueName="[SalesFact].[Units]" caption="Units" attribute="1" defaultMemberUniqueName="[SalesFact].[Units].[All]" allUniqueName="[SalesFact].[Units].[All]" dimensionUniqueName="[SalesFact]" displayFolder="" count="2" memberValueDatatype="20" unbalanced="0" hidden="1"/>
    <cacheHierarchy uniqueName="[SalesFact].[Zip]" caption="Zip" attribute="1" defaultMemberUniqueName="[SalesFact].[Zip].[All]" allUniqueName="[SalesFact].[Zip].[All]" dimensionUniqueName="[SalesFact]" displayFolder="" count="2" memberValueDatatype="130" unbalanced="0" hidden="1"/>
    <cacheHierarchy uniqueName="[SalesFact].[ZipCountry]" caption="ZipCountry" attribute="1" defaultMemberUniqueName="[SalesFact].[ZipCountry].[All]" allUniqueName="[SalesFact].[ZipCountry].[All]" dimensionUniqueName="[SalesFact]" displayFolder="" count="2" memberValueDatatype="130" unbalanced="0" hidden="1"/>
    <cacheHierarchy uniqueName="[Measures].[Total Units]" caption="Total Units" measure="1" displayFolder="" measureGroup="SalesFact" count="0"/>
    <cacheHierarchy uniqueName="[Measures].[Sales]" caption="Sales" measure="1" displayFolder="" measureGroup="SalesFact" count="0"/>
    <cacheHierarchy uniqueName="[Measures].[YTD Total Units]" caption="YTD Total Units" measure="1" displayFolder="" measureGroup="SalesFact" count="0"/>
    <cacheHierarchy uniqueName="[Measures].[LY YTD Total Units]" caption="LY YTD Total Units" measure="1" displayFolder="" measureGroup="SalesFact" count="0"/>
    <cacheHierarchy uniqueName="[Measures].[YTD Total Units Var]" caption="YTD Total Units Var" measure="1" displayFolder="" measureGroup="SalesFact" count="0"/>
    <cacheHierarchy uniqueName="[Measures].[YTD Total Units Var %]" caption="YTD Total Units Var %" measure="1" displayFolder="" measureGroup="SalesFact" count="0"/>
    <cacheHierarchy uniqueName="[Measures].[YTD Sales]" caption="YTD Sales" measure="1" displayFolder="" measureGroup="SalesFact" count="0"/>
    <cacheHierarchy uniqueName="[Measures].[LY YTD Sales]" caption="LY YTD Sales" measure="1" displayFolder="" measureGroup="SalesFact" count="0"/>
    <cacheHierarchy uniqueName="[Measures].[YTD Sales Var]" caption="YTD Sales Var" measure="1" displayFolder="" measureGroup="SalesFact" count="0"/>
    <cacheHierarchy uniqueName="[Measures].[YTD Sales Var %]" caption="YTD Sales Var %" measure="1" displayFolder="" measureGroup="SalesFact" count="0"/>
    <cacheHierarchy uniqueName="[Measures].[Total VanArsdel Units]" caption="Total VanArsdel Units" measure="1" displayFolder="" measureGroup="SalesFact" count="0"/>
    <cacheHierarchy uniqueName="[Measures].[% Units Market Share]" caption="% Units Market Share" measure="1" displayFolder="" measureGroup="SalesFact" count="0"/>
    <cacheHierarchy uniqueName="[Measures].[__XL_Count Date]" caption="__XL_Count Date" measure="1" displayFolder="" measureGroup="Date" count="0" hidden="1"/>
    <cacheHierarchy uniqueName="[Measures].[__XL_Count Geography]" caption="__XL_Count Geography" measure="1" displayFolder="" measureGroup="Geography" count="0" hidden="1"/>
    <cacheHierarchy uniqueName="[Measures].[__XL_Count Manufacturer]" caption="__XL_Count Manufacturer" measure="1" displayFolder="" measureGroup="Manufacturer" count="0" hidden="1"/>
    <cacheHierarchy uniqueName="[Measures].[__XL_Count Product]" caption="__XL_Count Product" measure="1" displayFolder="" measureGroup="Product" count="0" hidden="1"/>
    <cacheHierarchy uniqueName="[Measures].[__XL_Count Sentiment]" caption="__XL_Count Sentiment" measure="1" displayFolder="" measureGroup="Sentiment" count="0" hidden="1"/>
    <cacheHierarchy uniqueName="[Measures].[__XL_Count SalesFact]" caption="__XL_Count SalesFact" measure="1" displayFolder="" measureGroup="SalesFact" count="0" hidden="1"/>
    <cacheHierarchy uniqueName="[Measures].[__XL_Count of Models]" caption="__XL_Count of Models" measure="1" displayFolder="" count="0" hidden="1"/>
  </cacheHierarchies>
  <kpis count="0"/>
  <tupleCache>
    <entries count="329">
      <n v="0" in="0">
        <tpls c="4">
          <tpl hier="0" item="2"/>
          <tpl fld="1" item="1"/>
          <tpl fld="2" item="11"/>
          <tpl fld="3" item="0"/>
        </tpls>
      </n>
      <n v="0" in="0">
        <tpls c="4">
          <tpl hier="0" item="2"/>
          <tpl fld="1" item="1"/>
          <tpl fld="2" item="7"/>
          <tpl fld="3" item="0"/>
        </tpls>
      </n>
      <n v="0" in="0">
        <tpls c="4">
          <tpl hier="0" item="2"/>
          <tpl fld="1" item="5"/>
          <tpl fld="2" item="3"/>
          <tpl fld="3" item="0"/>
        </tpls>
      </n>
      <n v="0" in="0">
        <tpls c="4">
          <tpl hier="0" item="2"/>
          <tpl fld="1" item="5"/>
          <tpl fld="2" item="10"/>
          <tpl fld="3" item="0"/>
        </tpls>
      </n>
      <n v="0" in="0">
        <tpls c="4">
          <tpl hier="0" item="2"/>
          <tpl fld="1" item="3"/>
          <tpl fld="2" item="10"/>
          <tpl fld="3" item="0"/>
        </tpls>
      </n>
      <n v="0" in="0">
        <tpls c="4">
          <tpl hier="0" item="2"/>
          <tpl fld="1" item="1"/>
          <tpl fld="2" item="10"/>
          <tpl fld="3" item="0"/>
        </tpls>
      </n>
      <n v="0" in="0">
        <tpls c="4">
          <tpl hier="0" item="2"/>
          <tpl fld="1" item="5"/>
          <tpl fld="2" item="8"/>
          <tpl fld="3" item="0"/>
        </tpls>
      </n>
      <n v="0" in="0">
        <tpls c="4">
          <tpl hier="0" item="2"/>
          <tpl fld="1" item="3"/>
          <tpl fld="2" item="8"/>
          <tpl fld="3" item="0"/>
        </tpls>
      </n>
      <n v="0" in="0">
        <tpls c="4">
          <tpl hier="0" item="2"/>
          <tpl fld="1" item="1"/>
          <tpl fld="2" item="8"/>
          <tpl fld="3" item="0"/>
        </tpls>
      </n>
      <n v="0" in="0">
        <tpls c="4">
          <tpl hier="0" item="2"/>
          <tpl fld="1" item="5"/>
          <tpl fld="2" item="6"/>
          <tpl fld="3" item="0"/>
        </tpls>
      </n>
      <n v="0" in="0">
        <tpls c="4">
          <tpl hier="0" item="2"/>
          <tpl fld="1" item="3"/>
          <tpl fld="2" item="6"/>
          <tpl fld="3" item="0"/>
        </tpls>
      </n>
      <n v="0" in="0">
        <tpls c="4">
          <tpl hier="0" item="2"/>
          <tpl fld="1" item="1"/>
          <tpl fld="2" item="6"/>
          <tpl fld="3" item="0"/>
        </tpls>
      </n>
      <n v="0" in="0">
        <tpls c="4">
          <tpl hier="0" item="2"/>
          <tpl fld="1" item="5"/>
          <tpl fld="2" item="4"/>
          <tpl fld="3" item="0"/>
        </tpls>
      </n>
      <n v="0" in="0">
        <tpls c="4">
          <tpl hier="0" item="2"/>
          <tpl fld="1" item="3"/>
          <tpl fld="2" item="4"/>
          <tpl fld="3" item="0"/>
        </tpls>
      </n>
      <n v="0" in="0">
        <tpls c="4">
          <tpl hier="0" item="2"/>
          <tpl fld="1" item="1"/>
          <tpl fld="2" item="4"/>
          <tpl fld="3" item="0"/>
        </tpls>
      </n>
      <n v="0" in="0">
        <tpls c="4">
          <tpl hier="0" item="2"/>
          <tpl fld="1" item="5"/>
          <tpl fld="2" item="2"/>
          <tpl fld="3" item="0"/>
        </tpls>
      </n>
      <n v="0" in="0">
        <tpls c="4">
          <tpl hier="0" item="2"/>
          <tpl fld="1" item="3"/>
          <tpl fld="2" item="2"/>
          <tpl fld="3" item="0"/>
        </tpls>
      </n>
      <n v="0" in="0">
        <tpls c="4">
          <tpl hier="0" item="2"/>
          <tpl fld="1" item="1"/>
          <tpl fld="2" item="2"/>
          <tpl fld="3" item="0"/>
        </tpls>
      </n>
      <n v="0" in="0">
        <tpls c="4">
          <tpl hier="0" item="2"/>
          <tpl fld="1" item="5"/>
          <tpl fld="2" item="11"/>
          <tpl fld="3" item="0"/>
        </tpls>
      </n>
      <n v="0" in="0">
        <tpls c="4">
          <tpl hier="0" item="2"/>
          <tpl fld="1" item="3"/>
          <tpl fld="2" item="7"/>
          <tpl fld="3" item="0"/>
        </tpls>
      </n>
      <n v="0" in="0">
        <tpls c="4">
          <tpl hier="0" item="2"/>
          <tpl fld="1" item="3"/>
          <tpl fld="2" item="3"/>
          <tpl fld="3" item="0"/>
        </tpls>
      </n>
      <n v="240339" in="1">
        <tpls c="4">
          <tpl hier="0" item="2"/>
          <tpl fld="1" item="5"/>
          <tpl hier="14" item="4294967295"/>
          <tpl fld="3" item="1"/>
        </tpls>
      </n>
      <n v="146303" in="1">
        <tpls c="4">
          <tpl hier="0" item="2"/>
          <tpl fld="1" item="3"/>
          <tpl hier="14" item="4294967295"/>
          <tpl fld="3" item="1"/>
        </tpls>
      </n>
      <n v="40357" in="1">
        <tpls c="4">
          <tpl hier="0" item="2"/>
          <tpl fld="1" item="1"/>
          <tpl hier="14" item="4294967295"/>
          <tpl fld="3" item="1"/>
        </tpls>
      </n>
      <n v="1218" in="1">
        <tpls c="4">
          <tpl hier="0" item="2"/>
          <tpl fld="1" item="4"/>
          <tpl fld="2" item="11"/>
          <tpl fld="3" item="1"/>
        </tpls>
      </n>
      <n v="440" in="1">
        <tpls c="4">
          <tpl hier="0" item="2"/>
          <tpl fld="1" item="2"/>
          <tpl fld="2" item="11"/>
          <tpl fld="3" item="1"/>
        </tpls>
      </n>
      <n v="9397" in="1">
        <tpls c="4">
          <tpl hier="0" item="2"/>
          <tpl fld="1" item="5"/>
          <tpl fld="2" item="10"/>
          <tpl fld="3" item="1"/>
        </tpls>
      </n>
      <n v="6216" in="1">
        <tpls c="4">
          <tpl hier="0" item="2"/>
          <tpl fld="1" item="3"/>
          <tpl fld="2" item="10"/>
          <tpl fld="3" item="1"/>
        </tpls>
      </n>
      <n v="2381" in="1">
        <tpls c="4">
          <tpl hier="0" item="2"/>
          <tpl fld="1" item="1"/>
          <tpl fld="2" item="10"/>
          <tpl fld="3" item="1"/>
        </tpls>
      </n>
      <n v="38571" in="1">
        <tpls c="4">
          <tpl hier="0" item="2"/>
          <tpl fld="1" item="5"/>
          <tpl fld="2" item="8"/>
          <tpl fld="3" item="1"/>
        </tpls>
      </n>
      <n v="23836" in="1">
        <tpls c="4">
          <tpl hier="0" item="2"/>
          <tpl fld="1" item="3"/>
          <tpl fld="2" item="8"/>
          <tpl fld="3" item="1"/>
        </tpls>
      </n>
      <n v="5612" in="1">
        <tpls c="4">
          <tpl hier="0" item="2"/>
          <tpl fld="1" item="1"/>
          <tpl fld="2" item="8"/>
          <tpl fld="3" item="1"/>
        </tpls>
      </n>
      <m in="1">
        <tpls c="4">
          <tpl hier="0" item="2"/>
          <tpl fld="1" item="4"/>
          <tpl fld="2" item="7"/>
          <tpl fld="3" item="1"/>
        </tpls>
      </m>
      <m in="1">
        <tpls c="4">
          <tpl hier="0" item="2"/>
          <tpl fld="1" item="2"/>
          <tpl fld="2" item="7"/>
          <tpl fld="3" item="1"/>
        </tpls>
      </m>
      <n v="46005" in="1">
        <tpls c="4">
          <tpl hier="0" item="2"/>
          <tpl fld="1" item="5"/>
          <tpl fld="2" item="6"/>
          <tpl fld="3" item="1"/>
        </tpls>
      </n>
      <n v="28687" in="1">
        <tpls c="4">
          <tpl hier="0" item="2"/>
          <tpl fld="1" item="3"/>
          <tpl fld="2" item="6"/>
          <tpl fld="3" item="1"/>
        </tpls>
      </n>
      <n v="8725" in="1">
        <tpls c="4">
          <tpl hier="0" item="2"/>
          <tpl fld="1" item="1"/>
          <tpl fld="2" item="6"/>
          <tpl fld="3" item="1"/>
        </tpls>
      </n>
      <n v="2204" in="1">
        <tpls c="4">
          <tpl hier="0" item="2"/>
          <tpl fld="1" item="5"/>
          <tpl fld="2" item="4"/>
          <tpl fld="3" item="1"/>
        </tpls>
      </n>
      <n v="1194" in="1">
        <tpls c="4">
          <tpl hier="0" item="2"/>
          <tpl fld="1" item="3"/>
          <tpl fld="2" item="4"/>
          <tpl fld="3" item="1"/>
        </tpls>
      </n>
      <n v="296" in="1">
        <tpls c="4">
          <tpl hier="0" item="2"/>
          <tpl fld="1" item="1"/>
          <tpl fld="2" item="4"/>
          <tpl fld="3" item="1"/>
        </tpls>
      </n>
      <n v="11671" in="1">
        <tpls c="4">
          <tpl hier="0" item="2"/>
          <tpl fld="1" item="4"/>
          <tpl fld="2" item="3"/>
          <tpl fld="3" item="1"/>
        </tpls>
      </n>
      <n v="5377" in="1">
        <tpls c="4">
          <tpl hier="0" item="2"/>
          <tpl fld="1" item="2"/>
          <tpl fld="2" item="3"/>
          <tpl fld="3" item="1"/>
        </tpls>
      </n>
      <n v="2442" in="1">
        <tpls c="4">
          <tpl hier="0" item="2"/>
          <tpl fld="1" item="5"/>
          <tpl fld="2" item="2"/>
          <tpl fld="3" item="1"/>
        </tpls>
      </n>
      <n v="1325" in="1">
        <tpls c="4">
          <tpl hier="0" item="2"/>
          <tpl fld="1" item="3"/>
          <tpl fld="2" item="2"/>
          <tpl fld="3" item="1"/>
        </tpls>
      </n>
      <n v="272" in="1">
        <tpls c="4">
          <tpl hier="0" item="2"/>
          <tpl fld="1" item="1"/>
          <tpl fld="2" item="2"/>
          <tpl fld="3" item="1"/>
        </tpls>
      </n>
      <n v="0.28100791165320588" in="0">
        <tpls c="4">
          <tpl hier="0" item="2"/>
          <tpl fld="1" item="4"/>
          <tpl hier="14" item="4294967295"/>
          <tpl fld="3" item="0"/>
        </tpls>
      </n>
      <n v="0.2903056462902473" in="0">
        <tpls c="4">
          <tpl hier="0" item="2"/>
          <tpl fld="1" item="2"/>
          <tpl hier="14" item="4294967295"/>
          <tpl fld="3" item="0"/>
        </tpls>
      </n>
      <n v="0.32324583402998386" in="0">
        <tpls c="4">
          <tpl hier="0" item="2"/>
          <tpl fld="1" item="0"/>
          <tpl hier="14" item="4294967295"/>
          <tpl fld="3" item="0"/>
        </tpls>
      </n>
      <n v="0" in="0">
        <tpls c="4">
          <tpl hier="0" item="2"/>
          <tpl fld="1" item="5"/>
          <tpl fld="2" item="13"/>
          <tpl fld="3" item="0"/>
        </tpls>
      </n>
      <n v="0" in="0">
        <tpls c="4">
          <tpl hier="0" item="2"/>
          <tpl fld="1" item="3"/>
          <tpl fld="2" item="13"/>
          <tpl fld="3" item="0"/>
        </tpls>
      </n>
      <n v="0" in="0">
        <tpls c="4">
          <tpl hier="0" item="2"/>
          <tpl fld="1" item="1"/>
          <tpl fld="2" item="13"/>
          <tpl fld="3" item="0"/>
        </tpls>
      </n>
      <n v="0" in="0">
        <tpls c="4">
          <tpl hier="0" item="2"/>
          <tpl fld="1" item="3"/>
          <tpl fld="2" item="11"/>
          <tpl fld="3" item="0"/>
        </tpls>
      </n>
      <n v="0" in="0">
        <tpls c="4">
          <tpl hier="0" item="2"/>
          <tpl fld="1" item="2"/>
          <tpl fld="2" item="10"/>
          <tpl fld="3" item="0"/>
        </tpls>
      </n>
      <n v="0" in="0">
        <tpls c="4">
          <tpl hier="0" item="2"/>
          <tpl fld="1" item="5"/>
          <tpl fld="2" item="9"/>
          <tpl fld="3" item="0"/>
        </tpls>
      </n>
      <n v="0" in="0">
        <tpls c="4">
          <tpl hier="0" item="2"/>
          <tpl fld="1" item="0"/>
          <tpl fld="2" item="8"/>
          <tpl fld="3" item="0"/>
        </tpls>
      </n>
      <n v="0" in="0">
        <tpls c="4">
          <tpl hier="0" item="2"/>
          <tpl fld="1" item="5"/>
          <tpl fld="2" item="7"/>
          <tpl fld="3" item="0"/>
        </tpls>
      </n>
      <n v="0" in="0">
        <tpls c="4">
          <tpl hier="0" item="2"/>
          <tpl fld="1" item="0"/>
          <tpl fld="2" item="6"/>
          <tpl fld="3" item="0"/>
        </tpls>
      </n>
      <n v="0" in="0">
        <tpls c="4">
          <tpl hier="0" item="2"/>
          <tpl fld="1" item="3"/>
          <tpl fld="2" item="5"/>
          <tpl fld="3" item="0"/>
        </tpls>
      </n>
      <n v="0" in="0">
        <tpls c="4">
          <tpl hier="0" item="2"/>
          <tpl fld="1" item="4"/>
          <tpl fld="2" item="4"/>
          <tpl fld="3" item="0"/>
        </tpls>
      </n>
      <n v="0" in="0">
        <tpls c="4">
          <tpl hier="0" item="2"/>
          <tpl fld="1" item="0"/>
          <tpl fld="2" item="4"/>
          <tpl fld="3" item="0"/>
        </tpls>
      </n>
      <n v="0" in="0">
        <tpls c="4">
          <tpl hier="0" item="2"/>
          <tpl fld="1" item="1"/>
          <tpl fld="2" item="3"/>
          <tpl fld="3" item="0"/>
        </tpls>
      </n>
      <n v="0" in="0">
        <tpls c="4">
          <tpl hier="0" item="2"/>
          <tpl fld="1" item="2"/>
          <tpl fld="2" item="2"/>
          <tpl fld="3" item="0"/>
        </tpls>
      </n>
      <n v="0" in="0">
        <tpls c="4">
          <tpl hier="0" item="2"/>
          <tpl fld="1" item="1"/>
          <tpl fld="2" item="1"/>
          <tpl fld="3" item="0"/>
        </tpls>
      </n>
      <n v="196" in="1">
        <tpls c="4">
          <tpl hier="0" item="2"/>
          <tpl fld="1" item="1"/>
          <tpl fld="2" item="11"/>
          <tpl fld="3" item="1"/>
        </tpls>
      </n>
      <n v="824" in="1">
        <tpls c="4">
          <tpl hier="0" item="2"/>
          <tpl fld="1" item="3"/>
          <tpl fld="2" item="11"/>
          <tpl fld="3" item="1"/>
        </tpls>
      </n>
      <n v="1683" in="1">
        <tpls c="4">
          <tpl hier="0" item="2"/>
          <tpl fld="1" item="5"/>
          <tpl fld="2" item="11"/>
          <tpl fld="3" item="1"/>
        </tpls>
      </n>
      <m in="1">
        <tpls c="4">
          <tpl hier="0" item="2"/>
          <tpl fld="1" item="1"/>
          <tpl fld="2" item="7"/>
          <tpl fld="3" item="1"/>
        </tpls>
      </m>
      <m in="1">
        <tpls c="4">
          <tpl hier="0" item="2"/>
          <tpl fld="1" item="3"/>
          <tpl fld="2" item="7"/>
          <tpl fld="3" item="1"/>
        </tpls>
      </m>
      <m in="1">
        <tpls c="4">
          <tpl hier="0" item="2"/>
          <tpl fld="1" item="5"/>
          <tpl fld="2" item="7"/>
          <tpl fld="3" item="1"/>
        </tpls>
      </m>
      <n v="1832" in="1">
        <tpls c="4">
          <tpl hier="0" item="2"/>
          <tpl fld="1" item="1"/>
          <tpl fld="2" item="3"/>
          <tpl fld="3" item="1"/>
        </tpls>
      </n>
      <n v="8776" in="1">
        <tpls c="4">
          <tpl hier="0" item="2"/>
          <tpl fld="1" item="3"/>
          <tpl fld="2" item="3"/>
          <tpl fld="3" item="1"/>
        </tpls>
      </n>
      <n v="14233" in="1">
        <tpls c="4">
          <tpl hier="0" item="2"/>
          <tpl fld="1" item="5"/>
          <tpl fld="2" item="3"/>
          <tpl fld="3" item="1"/>
        </tpls>
      </n>
      <n v="1057" in="1">
        <tpls c="4">
          <tpl hier="0" item="2"/>
          <tpl fld="1" item="0"/>
          <tpl fld="2" item="10"/>
          <tpl fld="3" item="1"/>
        </tpls>
      </n>
      <n v="4035" in="1">
        <tpls c="4">
          <tpl hier="0" item="2"/>
          <tpl fld="1" item="2"/>
          <tpl fld="2" item="10"/>
          <tpl fld="3" item="1"/>
        </tpls>
      </n>
      <n v="8482" in="1">
        <tpls c="4">
          <tpl hier="0" item="2"/>
          <tpl fld="1" item="4"/>
          <tpl fld="2" item="10"/>
          <tpl fld="3" item="1"/>
        </tpls>
      </n>
      <n v="4131" in="1">
        <tpls c="4">
          <tpl hier="0" item="2"/>
          <tpl fld="1" item="0"/>
          <tpl fld="2" item="6"/>
          <tpl fld="3" item="1"/>
        </tpls>
      </n>
      <n v="18096" in="1">
        <tpls c="4">
          <tpl hier="0" item="2"/>
          <tpl fld="1" item="2"/>
          <tpl fld="2" item="6"/>
          <tpl fld="3" item="1"/>
        </tpls>
      </n>
      <n v="37246" in="1">
        <tpls c="4">
          <tpl hier="0" item="2"/>
          <tpl fld="1" item="4"/>
          <tpl fld="2" item="6"/>
          <tpl fld="3" item="1"/>
        </tpls>
      </n>
      <n v="110" in="1">
        <tpls c="4">
          <tpl hier="0" item="2"/>
          <tpl fld="1" item="0"/>
          <tpl fld="2" item="2"/>
          <tpl fld="3" item="1"/>
        </tpls>
      </n>
      <n v="642" in="1">
        <tpls c="4">
          <tpl hier="0" item="2"/>
          <tpl fld="1" item="2"/>
          <tpl fld="2" item="2"/>
          <tpl fld="3" item="1"/>
        </tpls>
      </n>
      <n v="1909" in="1">
        <tpls c="4">
          <tpl hier="0" item="2"/>
          <tpl fld="1" item="4"/>
          <tpl fld="2" item="2"/>
          <tpl fld="3" item="1"/>
        </tpls>
      </n>
      <n v="0" in="0">
        <tpls c="4">
          <tpl hier="0" item="2"/>
          <tpl fld="1" item="2"/>
          <tpl fld="2" item="8"/>
          <tpl fld="3" item="0"/>
        </tpls>
      </n>
      <n v="2457" in="1">
        <tpls c="4">
          <tpl hier="0" item="2"/>
          <tpl fld="1" item="0"/>
          <tpl fld="2" item="8"/>
          <tpl fld="3" item="1"/>
        </tpls>
      </n>
      <n v="15804" in="1">
        <tpls c="4">
          <tpl hier="0" item="2"/>
          <tpl fld="1" item="2"/>
          <tpl fld="2" item="8"/>
          <tpl fld="3" item="1"/>
        </tpls>
      </n>
      <n v="29856" in="1">
        <tpls c="4">
          <tpl hier="0" item="2"/>
          <tpl fld="1" item="4"/>
          <tpl fld="2" item="8"/>
          <tpl fld="3" item="1"/>
        </tpls>
      </n>
      <n v="116" in="1">
        <tpls c="4">
          <tpl hier="0" item="2"/>
          <tpl fld="1" item="0"/>
          <tpl fld="2" item="4"/>
          <tpl fld="3" item="1"/>
        </tpls>
      </n>
      <n v="759" in="1">
        <tpls c="4">
          <tpl hier="0" item="2"/>
          <tpl fld="1" item="2"/>
          <tpl fld="2" item="4"/>
          <tpl fld="3" item="1"/>
        </tpls>
      </n>
      <n v="1680" in="1">
        <tpls c="4">
          <tpl hier="0" item="2"/>
          <tpl fld="1" item="4"/>
          <tpl fld="2" item="4"/>
          <tpl fld="3" item="1"/>
        </tpls>
      </n>
      <n v="0.31462478807887928" in="0">
        <tpls c="4">
          <tpl hier="0" item="2"/>
          <tpl fld="1" item="1"/>
          <tpl hier="14" item="4294967295"/>
          <tpl fld="3" item="0"/>
        </tpls>
      </n>
      <n v="0.29242029570385591" in="0">
        <tpls c="4">
          <tpl hier="0" item="2"/>
          <tpl fld="1" item="3"/>
          <tpl hier="14" item="4294967295"/>
          <tpl fld="3" item="0"/>
        </tpls>
      </n>
      <n v="0.28995604395604396" in="0">
        <tpls c="4">
          <tpl hier="0" item="2"/>
          <tpl fld="1" item="5"/>
          <tpl hier="14" item="4294967295"/>
          <tpl fld="3" item="0"/>
        </tpls>
      </n>
      <n v="17943" in="1">
        <tpls c="4">
          <tpl hier="0" item="2"/>
          <tpl fld="1" item="0"/>
          <tpl hier="14" item="4294967295"/>
          <tpl fld="3" item="1"/>
        </tpls>
      </n>
      <n v="91789" in="1">
        <tpls c="4">
          <tpl hier="0" item="2"/>
          <tpl fld="1" item="2"/>
          <tpl hier="14" item="4294967295"/>
          <tpl fld="3" item="1"/>
        </tpls>
      </n>
      <n v="194839" in="1">
        <tpls c="4">
          <tpl hier="0" item="2"/>
          <tpl fld="1" item="4"/>
          <tpl hier="14" item="4294967295"/>
          <tpl fld="3" item="1"/>
        </tpls>
      </n>
      <n v="194" in="1">
        <tpls c="4">
          <tpl hier="0" item="2"/>
          <tpl fld="1" item="0"/>
          <tpl fld="2" item="13"/>
          <tpl fld="3" item="1"/>
        </tpls>
      </n>
      <n v="1110" in="1">
        <tpls c="4">
          <tpl hier="0" item="2"/>
          <tpl fld="1" item="2"/>
          <tpl fld="2" item="13"/>
          <tpl fld="3" item="1"/>
        </tpls>
      </n>
      <n v="2453" in="1">
        <tpls c="4">
          <tpl hier="0" item="2"/>
          <tpl fld="1" item="4"/>
          <tpl fld="2" item="13"/>
          <tpl fld="3" item="1"/>
        </tpls>
      </n>
      <n v="0" in="0">
        <tpls c="4">
          <tpl hier="0" item="2"/>
          <tpl fld="1" item="0"/>
          <tpl fld="2" item="13"/>
          <tpl fld="3" item="0"/>
        </tpls>
      </n>
      <n v="0" in="0">
        <tpls c="4">
          <tpl hier="0" item="2"/>
          <tpl fld="1" item="2"/>
          <tpl fld="2" item="13"/>
          <tpl fld="3" item="0"/>
        </tpls>
      </n>
      <n v="0" in="0">
        <tpls c="4">
          <tpl hier="0" item="2"/>
          <tpl fld="1" item="4"/>
          <tpl fld="2" item="13"/>
          <tpl fld="3" item="0"/>
        </tpls>
      </n>
      <n v="436" in="1">
        <tpls c="4">
          <tpl hier="0" item="2"/>
          <tpl fld="1" item="1"/>
          <tpl fld="2" item="13"/>
          <tpl fld="3" item="1"/>
        </tpls>
      </n>
      <n v="1827" in="1">
        <tpls c="4">
          <tpl hier="0" item="2"/>
          <tpl fld="1" item="3"/>
          <tpl fld="2" item="13"/>
          <tpl fld="3" item="1"/>
        </tpls>
      </n>
      <n v="3174" in="1">
        <tpls c="4">
          <tpl hier="0" item="2"/>
          <tpl fld="1" item="5"/>
          <tpl fld="2" item="13"/>
          <tpl fld="3" item="1"/>
        </tpls>
      </n>
      <n v="276" in="1">
        <tpls c="4">
          <tpl hier="0" item="2"/>
          <tpl fld="1" item="0"/>
          <tpl fld="2" item="9"/>
          <tpl fld="3" item="1"/>
        </tpls>
      </n>
      <n v="1128" in="1">
        <tpls c="4">
          <tpl hier="0" item="2"/>
          <tpl fld="1" item="2"/>
          <tpl fld="2" item="9"/>
          <tpl fld="3" item="1"/>
        </tpls>
      </n>
      <n v="2617" in="1">
        <tpls c="4">
          <tpl hier="0" item="2"/>
          <tpl fld="1" item="4"/>
          <tpl fld="2" item="9"/>
          <tpl fld="3" item="1"/>
        </tpls>
      </n>
      <n v="0" in="0">
        <tpls c="4">
          <tpl hier="0" item="2"/>
          <tpl fld="1" item="3"/>
          <tpl fld="2" item="9"/>
          <tpl fld="3" item="0"/>
        </tpls>
      </n>
      <n v="0" in="0">
        <tpls c="4">
          <tpl hier="0" item="2"/>
          <tpl fld="1" item="0"/>
          <tpl fld="2" item="9"/>
          <tpl fld="3" item="0"/>
        </tpls>
      </n>
      <n v="0" in="0">
        <tpls c="4">
          <tpl hier="0" item="2"/>
          <tpl fld="1" item="2"/>
          <tpl fld="2" item="9"/>
          <tpl fld="3" item="0"/>
        </tpls>
      </n>
      <n v="0" in="0">
        <tpls c="4">
          <tpl hier="0" item="2"/>
          <tpl fld="1" item="4"/>
          <tpl fld="2" item="9"/>
          <tpl fld="3" item="0"/>
        </tpls>
      </n>
      <n v="0" in="0">
        <tpls c="4">
          <tpl hier="0" item="2"/>
          <tpl fld="1" item="1"/>
          <tpl fld="2" item="9"/>
          <tpl fld="3" item="0"/>
        </tpls>
      </n>
      <n v="615" in="1">
        <tpls c="4">
          <tpl hier="0" item="2"/>
          <tpl fld="1" item="1"/>
          <tpl fld="2" item="9"/>
          <tpl fld="3" item="1"/>
        </tpls>
      </n>
      <n v="1874" in="1">
        <tpls c="4">
          <tpl hier="0" item="2"/>
          <tpl fld="1" item="3"/>
          <tpl fld="2" item="9"/>
          <tpl fld="3" item="1"/>
        </tpls>
      </n>
      <n v="3464" in="1">
        <tpls c="4">
          <tpl hier="0" item="2"/>
          <tpl fld="1" item="5"/>
          <tpl fld="2" item="9"/>
          <tpl fld="3" item="1"/>
        </tpls>
      </n>
      <n v="110" in="1">
        <tpls c="4">
          <tpl hier="0" item="2"/>
          <tpl fld="1" item="0"/>
          <tpl fld="2" item="5"/>
          <tpl fld="3" item="1"/>
        </tpls>
      </n>
      <n v="926" in="1">
        <tpls c="4">
          <tpl hier="0" item="2"/>
          <tpl fld="1" item="2"/>
          <tpl fld="2" item="5"/>
          <tpl fld="3" item="1"/>
        </tpls>
      </n>
      <n v="2098" in="1">
        <tpls c="4">
          <tpl hier="0" item="2"/>
          <tpl fld="1" item="4"/>
          <tpl fld="2" item="5"/>
          <tpl fld="3" item="1"/>
        </tpls>
      </n>
      <n v="0" in="0">
        <tpls c="4">
          <tpl hier="0" item="2"/>
          <tpl fld="1" item="5"/>
          <tpl fld="2" item="5"/>
          <tpl fld="3" item="0"/>
        </tpls>
      </n>
      <n v="0" in="0">
        <tpls c="4">
          <tpl hier="0" item="2"/>
          <tpl fld="1" item="0"/>
          <tpl fld="2" item="5"/>
          <tpl fld="3" item="0"/>
        </tpls>
      </n>
      <n v="0" in="0">
        <tpls c="4">
          <tpl hier="0" item="2"/>
          <tpl fld="1" item="2"/>
          <tpl fld="2" item="5"/>
          <tpl fld="3" item="0"/>
        </tpls>
      </n>
      <n v="0" in="0">
        <tpls c="4">
          <tpl hier="0" item="2"/>
          <tpl fld="1" item="4"/>
          <tpl fld="2" item="5"/>
          <tpl fld="3" item="0"/>
        </tpls>
      </n>
      <n v="0" in="0">
        <tpls c="4">
          <tpl hier="0" item="2"/>
          <tpl fld="1" item="1"/>
          <tpl fld="2" item="5"/>
          <tpl fld="3" item="0"/>
        </tpls>
      </n>
      <n v="363" in="1">
        <tpls c="4">
          <tpl hier="0" item="2"/>
          <tpl fld="1" item="1"/>
          <tpl fld="2" item="5"/>
          <tpl fld="3" item="1"/>
        </tpls>
      </n>
      <n v="1417" in="1">
        <tpls c="4">
          <tpl hier="0" item="2"/>
          <tpl fld="1" item="3"/>
          <tpl fld="2" item="5"/>
          <tpl fld="3" item="1"/>
        </tpls>
      </n>
      <n v="2525" in="1">
        <tpls c="4">
          <tpl hier="0" item="2"/>
          <tpl fld="1" item="5"/>
          <tpl fld="2" item="5"/>
          <tpl fld="3" item="1"/>
        </tpls>
      </n>
      <n v="2447" in="1">
        <tpls c="4">
          <tpl hier="0" item="2"/>
          <tpl fld="1" item="0"/>
          <tpl fld="2" item="1"/>
          <tpl fld="3" item="1"/>
        </tpls>
      </n>
      <n v="13736" in="1">
        <tpls c="4">
          <tpl hier="0" item="2"/>
          <tpl fld="1" item="2"/>
          <tpl fld="2" item="1"/>
          <tpl fld="3" item="1"/>
        </tpls>
      </n>
      <n v="34039" in="1">
        <tpls c="4">
          <tpl hier="0" item="2"/>
          <tpl fld="1" item="4"/>
          <tpl fld="2" item="1"/>
          <tpl fld="3" item="1"/>
        </tpls>
      </n>
      <n v="0" in="0">
        <tpls c="4">
          <tpl hier="0" item="2"/>
          <tpl fld="1" item="5"/>
          <tpl fld="2" item="1"/>
          <tpl fld="3" item="0"/>
        </tpls>
      </n>
      <n v="0" in="0">
        <tpls c="4">
          <tpl hier="0" item="2"/>
          <tpl fld="1" item="0"/>
          <tpl fld="2" item="1"/>
          <tpl fld="3" item="0"/>
        </tpls>
      </n>
      <n v="0" in="0">
        <tpls c="4">
          <tpl hier="0" item="2"/>
          <tpl fld="1" item="4"/>
          <tpl fld="2" item="1"/>
          <tpl fld="3" item="0"/>
        </tpls>
      </n>
      <n v="0" in="0">
        <tpls c="4">
          <tpl hier="0" item="2"/>
          <tpl fld="1" item="3"/>
          <tpl fld="2" item="1"/>
          <tpl fld="3" item="0"/>
        </tpls>
      </n>
      <n v="0" in="0">
        <tpls c="4">
          <tpl hier="0" item="2"/>
          <tpl fld="1" item="2"/>
          <tpl fld="2" item="1"/>
          <tpl fld="3" item="0"/>
        </tpls>
      </n>
      <n v="5823" in="1">
        <tpls c="4">
          <tpl hier="0" item="2"/>
          <tpl fld="1" item="1"/>
          <tpl fld="2" item="1"/>
          <tpl fld="3" item="1"/>
        </tpls>
      </n>
      <n v="23455" in="1">
        <tpls c="4">
          <tpl hier="0" item="2"/>
          <tpl fld="1" item="3"/>
          <tpl fld="2" item="1"/>
          <tpl fld="3" item="1"/>
        </tpls>
      </n>
      <n v="40884" in="1">
        <tpls c="4">
          <tpl hier="0" item="2"/>
          <tpl fld="1" item="5"/>
          <tpl fld="2" item="1"/>
          <tpl fld="3" item="1"/>
        </tpls>
      </n>
      <n v="0" in="0">
        <tpls c="4">
          <tpl hier="0" item="2"/>
          <tpl fld="1" item="4"/>
          <tpl fld="2" item="2"/>
          <tpl fld="3" item="0"/>
        </tpls>
      </n>
      <n v="0" in="0">
        <tpls c="4">
          <tpl hier="0" item="2"/>
          <tpl fld="1" item="4"/>
          <tpl fld="2" item="6"/>
          <tpl fld="3" item="0"/>
        </tpls>
      </n>
      <n v="0" in="0">
        <tpls c="4">
          <tpl hier="0" item="2"/>
          <tpl fld="1" item="4"/>
          <tpl fld="2" item="8"/>
          <tpl fld="3" item="0"/>
        </tpls>
      </n>
      <n v="0" in="0">
        <tpls c="4">
          <tpl hier="0" item="2"/>
          <tpl fld="1" item="4"/>
          <tpl fld="2" item="3"/>
          <tpl fld="3" item="0"/>
        </tpls>
      </n>
      <n v="0" in="0">
        <tpls c="4">
          <tpl hier="0" item="2"/>
          <tpl fld="1" item="4"/>
          <tpl fld="2" item="7"/>
          <tpl fld="3" item="0"/>
        </tpls>
      </n>
      <n v="0" in="0">
        <tpls c="4">
          <tpl hier="0" item="2"/>
          <tpl fld="1" item="4"/>
          <tpl fld="2" item="11"/>
          <tpl fld="3" item="0"/>
        </tpls>
      </n>
      <n v="0" in="0">
        <tpls c="4">
          <tpl hier="0" item="2"/>
          <tpl fld="1" item="4"/>
          <tpl fld="2" item="10"/>
          <tpl fld="3" item="0"/>
        </tpls>
      </n>
      <n v="0" in="0">
        <tpls c="4">
          <tpl hier="0" item="2"/>
          <tpl fld="1" item="2"/>
          <tpl fld="2" item="4"/>
          <tpl fld="3" item="0"/>
        </tpls>
      </n>
      <n v="0" in="0">
        <tpls c="4">
          <tpl hier="0" item="2"/>
          <tpl fld="1" item="2"/>
          <tpl fld="2" item="3"/>
          <tpl fld="3" item="0"/>
        </tpls>
      </n>
      <n v="0" in="0">
        <tpls c="4">
          <tpl hier="0" item="2"/>
          <tpl fld="1" item="2"/>
          <tpl fld="2" item="7"/>
          <tpl fld="3" item="0"/>
        </tpls>
      </n>
      <n v="0" in="0">
        <tpls c="4">
          <tpl hier="0" item="2"/>
          <tpl fld="1" item="2"/>
          <tpl fld="2" item="11"/>
          <tpl fld="3" item="0"/>
        </tpls>
      </n>
      <n v="0" in="0">
        <tpls c="4">
          <tpl hier="0" item="2"/>
          <tpl fld="1" item="2"/>
          <tpl fld="2" item="6"/>
          <tpl fld="3" item="0"/>
        </tpls>
      </n>
      <n v="0" in="0">
        <tpls c="4">
          <tpl hier="0" item="2"/>
          <tpl fld="1" item="0"/>
          <tpl fld="2" item="3"/>
          <tpl fld="3" item="0"/>
        </tpls>
      </n>
      <n v="0" in="0">
        <tpls c="4">
          <tpl hier="0" item="2"/>
          <tpl fld="1" item="0"/>
          <tpl fld="2" item="7"/>
          <tpl fld="3" item="0"/>
        </tpls>
      </n>
      <n v="0" in="0">
        <tpls c="4">
          <tpl hier="0" item="2"/>
          <tpl fld="1" item="0"/>
          <tpl fld="2" item="11"/>
          <tpl fld="3" item="0"/>
        </tpls>
      </n>
      <n v="0" in="0">
        <tpls c="4">
          <tpl hier="0" item="2"/>
          <tpl fld="1" item="0"/>
          <tpl fld="2" item="2"/>
          <tpl fld="3" item="0"/>
        </tpls>
      </n>
      <n v="0" in="0">
        <tpls c="4">
          <tpl hier="0" item="2"/>
          <tpl fld="1" item="0"/>
          <tpl fld="2" item="10"/>
          <tpl fld="3" item="0"/>
        </tpls>
      </n>
      <n v="1" in="0">
        <tpls c="4">
          <tpl hier="0" item="2"/>
          <tpl fld="1" item="0"/>
          <tpl fld="2" item="12"/>
          <tpl fld="3" item="0"/>
        </tpls>
      </n>
      <n v="1" in="0">
        <tpls c="4">
          <tpl hier="0" item="2"/>
          <tpl fld="1" item="4"/>
          <tpl fld="2" item="12"/>
          <tpl fld="3" item="0"/>
        </tpls>
      </n>
      <n v="1" in="0">
        <tpls c="4">
          <tpl hier="0" item="2"/>
          <tpl hier="3" item="3"/>
          <tpl fld="2" item="12"/>
          <tpl fld="3" item="0"/>
        </tpls>
      </n>
      <n v="12852" in="1">
        <tpls c="4">
          <tpl hier="0" item="2"/>
          <tpl fld="1" item="1"/>
          <tpl fld="2" item="12"/>
          <tpl fld="3" item="1"/>
        </tpls>
      </n>
      <n v="43724" in="1">
        <tpls c="4">
          <tpl hier="0" item="2"/>
          <tpl fld="1" item="3"/>
          <tpl fld="2" item="12"/>
          <tpl fld="3" item="1"/>
        </tpls>
      </n>
      <n v="70556" in="1">
        <tpls c="4">
          <tpl hier="0" item="2"/>
          <tpl fld="1" item="5"/>
          <tpl fld="2" item="12"/>
          <tpl fld="3" item="1"/>
        </tpls>
      </n>
      <n v="1" in="0">
        <tpls c="4">
          <tpl hier="0" item="2"/>
          <tpl fld="1" item="1"/>
          <tpl fld="2" item="12"/>
          <tpl fld="3" item="0"/>
        </tpls>
      </n>
      <n v="1" in="0">
        <tpls c="4">
          <tpl hier="0" item="2"/>
          <tpl fld="1" item="3"/>
          <tpl fld="2" item="12"/>
          <tpl fld="3" item="0"/>
        </tpls>
      </n>
      <n v="1" in="0">
        <tpls c="4">
          <tpl hier="0" item="2"/>
          <tpl fld="1" item="5"/>
          <tpl fld="2" item="12"/>
          <tpl fld="3" item="0"/>
        </tpls>
      </n>
      <n v="1" in="0">
        <tpls c="4">
          <tpl hier="0" item="2"/>
          <tpl fld="1" item="2"/>
          <tpl fld="2" item="12"/>
          <tpl fld="3" item="0"/>
        </tpls>
      </n>
      <n v="5800" in="1">
        <tpls c="4">
          <tpl hier="0" item="2"/>
          <tpl fld="1" item="0"/>
          <tpl fld="2" item="12"/>
          <tpl fld="3" item="1"/>
        </tpls>
      </n>
      <n v="27783" in="1">
        <tpls c="4">
          <tpl hier="0" item="2"/>
          <tpl fld="1" item="2"/>
          <tpl fld="2" item="12"/>
          <tpl fld="3" item="1"/>
        </tpls>
      </n>
      <n v="57363" in="1">
        <tpls c="4">
          <tpl hier="0" item="2"/>
          <tpl fld="1" item="4"/>
          <tpl fld="2" item="12"/>
          <tpl fld="3" item="1"/>
        </tpls>
      </n>
      <n v="0" in="0">
        <tpls c="4">
          <tpl hier="0" item="2"/>
          <tpl fld="1" item="2"/>
          <tpl fld="2" item="0"/>
          <tpl fld="3" item="0"/>
        </tpls>
      </n>
      <n v="954" in="1">
        <tpls c="4">
          <tpl hier="0" item="2"/>
          <tpl fld="1" item="1"/>
          <tpl fld="2" item="0"/>
          <tpl fld="3" item="1"/>
        </tpls>
      </n>
      <n v="3148" in="1">
        <tpls c="4">
          <tpl hier="0" item="2"/>
          <tpl fld="1" item="3"/>
          <tpl fld="2" item="0"/>
          <tpl fld="3" item="1"/>
        </tpls>
      </n>
      <n v="5201" in="1">
        <tpls c="4">
          <tpl hier="0" item="2"/>
          <tpl fld="1" item="5"/>
          <tpl fld="2" item="0"/>
          <tpl fld="3" item="1"/>
        </tpls>
      </n>
      <n v="0" in="0">
        <tpls c="4">
          <tpl hier="0" item="2"/>
          <tpl fld="1" item="0"/>
          <tpl fld="2" item="0"/>
          <tpl fld="3" item="0"/>
        </tpls>
      </n>
      <n v="0" in="0">
        <tpls c="4">
          <tpl hier="0" item="2"/>
          <tpl hier="3" item="3"/>
          <tpl fld="2" item="0"/>
          <tpl fld="3" item="0"/>
        </tpls>
      </n>
      <n v="0" in="0">
        <tpls c="4">
          <tpl hier="0" item="2"/>
          <tpl fld="1" item="3"/>
          <tpl fld="2" item="0"/>
          <tpl fld="3" item="0"/>
        </tpls>
      </n>
      <n v="0" in="0">
        <tpls c="4">
          <tpl hier="0" item="2"/>
          <tpl fld="1" item="4"/>
          <tpl fld="2" item="0"/>
          <tpl fld="3" item="0"/>
        </tpls>
      </n>
      <n v="0" in="0">
        <tpls c="4">
          <tpl hier="0" item="2"/>
          <tpl fld="1" item="1"/>
          <tpl fld="2" item="0"/>
          <tpl fld="3" item="0"/>
        </tpls>
      </n>
      <n v="0" in="0">
        <tpls c="4">
          <tpl hier="0" item="2"/>
          <tpl fld="1" item="5"/>
          <tpl fld="2" item="0"/>
          <tpl fld="3" item="0"/>
        </tpls>
      </n>
      <n v="308" in="1">
        <tpls c="4">
          <tpl hier="0" item="2"/>
          <tpl fld="1" item="0"/>
          <tpl fld="2" item="0"/>
          <tpl fld="3" item="1"/>
        </tpls>
      </n>
      <n v="1953" in="1">
        <tpls c="4">
          <tpl hier="0" item="2"/>
          <tpl fld="1" item="2"/>
          <tpl fld="2" item="0"/>
          <tpl fld="3" item="1"/>
        </tpls>
      </n>
      <n v="4207" in="1">
        <tpls c="4">
          <tpl hier="0" item="2"/>
          <tpl fld="1" item="4"/>
          <tpl fld="2" item="0"/>
          <tpl fld="3" item="1"/>
        </tpls>
      </n>
      <n v="843" in="1">
        <tpls c="4">
          <tpl hier="0" item="2"/>
          <tpl fld="1" item="0"/>
          <tpl fld="2" item="3"/>
          <tpl fld="3" item="1"/>
        </tpls>
      </n>
      <m in="1">
        <tpls c="4">
          <tpl hier="0" item="2"/>
          <tpl fld="1" item="0"/>
          <tpl fld="2" item="7"/>
          <tpl fld="3" item="1"/>
        </tpls>
      </m>
      <n v="94" in="1">
        <tpls c="4">
          <tpl hier="0" item="2"/>
          <tpl fld="1" item="0"/>
          <tpl fld="2" item="11"/>
          <tpl fld="3" item="1"/>
        </tpls>
      </n>
      <n v="0" in="0">
        <tpls c="4">
          <tpl hier="0" item="2"/>
          <tpl hier="3" item="3"/>
          <tpl fld="2" item="1"/>
          <tpl fld="3" item="0"/>
        </tpls>
      </n>
      <n v="0" in="0">
        <tpls c="4">
          <tpl hier="0" item="2"/>
          <tpl hier="3" item="3"/>
          <tpl fld="2" item="5"/>
          <tpl fld="3" item="0"/>
        </tpls>
      </n>
      <n v="0" in="0">
        <tpls c="4">
          <tpl hier="0" item="2"/>
          <tpl hier="3" item="3"/>
          <tpl fld="2" item="9"/>
          <tpl fld="3" item="0"/>
        </tpls>
      </n>
      <n v="0" in="0">
        <tpls c="4">
          <tpl hier="0" item="2"/>
          <tpl hier="3" item="3"/>
          <tpl fld="2" item="13"/>
          <tpl fld="3" item="0"/>
        </tpls>
      </n>
      <n v="0" in="0">
        <tpls c="4">
          <tpl hier="0" item="2"/>
          <tpl hier="3" item="3"/>
          <tpl fld="2" item="4"/>
          <tpl fld="3" item="0"/>
        </tpls>
      </n>
      <n v="0" in="0">
        <tpls c="4">
          <tpl hier="0" item="2"/>
          <tpl hier="3" item="3"/>
          <tpl fld="2" item="6"/>
          <tpl fld="3" item="0"/>
        </tpls>
      </n>
      <n v="0" in="0">
        <tpls c="4">
          <tpl hier="0" item="2"/>
          <tpl hier="3" item="3"/>
          <tpl fld="2" item="8"/>
          <tpl fld="3" item="0"/>
        </tpls>
      </n>
      <n v="0" in="0">
        <tpls c="4">
          <tpl hier="0" item="2"/>
          <tpl hier="3" item="3"/>
          <tpl fld="2" item="10"/>
          <tpl fld="3" item="0"/>
        </tpls>
      </n>
      <n v="0.29356866759036193" in="0">
        <tpls c="4">
          <tpl hier="0" item="2"/>
          <tpl hier="3" item="3"/>
          <tpl hier="14" item="4294967295"/>
          <tpl fld="3" item="0"/>
        </tpls>
      </n>
      <n v="0" in="0">
        <tpls c="4">
          <tpl hier="0" item="2"/>
          <tpl hier="3" item="3"/>
          <tpl fld="2" item="3"/>
          <tpl fld="3" item="0"/>
        </tpls>
      </n>
      <n v="0" in="0">
        <tpls c="4">
          <tpl hier="0" item="2"/>
          <tpl hier="3" item="3"/>
          <tpl fld="2" item="7"/>
          <tpl fld="3" item="0"/>
        </tpls>
      </n>
      <n v="0" in="0">
        <tpls c="4">
          <tpl hier="0" item="2"/>
          <tpl hier="3" item="3"/>
          <tpl fld="2" item="11"/>
          <tpl fld="3" item="0"/>
        </tpls>
      </n>
      <n v="0" in="0">
        <tpls c="4">
          <tpl hier="0" item="2"/>
          <tpl hier="3" item="3"/>
          <tpl fld="2" item="2"/>
          <tpl fld="3" item="0"/>
        </tpls>
      </n>
      <n v="5201" in="1">
        <tpls c="4">
          <tpl hier="0" item="2"/>
          <tpl hier="3" item="3"/>
          <tpl fld="2" item="0"/>
          <tpl fld="3" item="1"/>
        </tpls>
      </n>
      <n v="70556" in="1">
        <tpls c="4">
          <tpl hier="0" item="2"/>
          <tpl hier="3" item="3"/>
          <tpl fld="2" item="12"/>
          <tpl fld="3" item="1"/>
        </tpls>
      </n>
      <n v="40884" in="1">
        <tpls c="4">
          <tpl hier="0" item="2"/>
          <tpl hier="3" item="3"/>
          <tpl fld="2" item="1"/>
          <tpl fld="3" item="1"/>
        </tpls>
      </n>
      <n v="2525" in="1">
        <tpls c="4">
          <tpl hier="0" item="2"/>
          <tpl hier="3" item="3"/>
          <tpl fld="2" item="5"/>
          <tpl fld="3" item="1"/>
        </tpls>
      </n>
      <n v="3464" in="1">
        <tpls c="4">
          <tpl hier="0" item="2"/>
          <tpl hier="3" item="3"/>
          <tpl fld="2" item="9"/>
          <tpl fld="3" item="1"/>
        </tpls>
      </n>
      <n v="3174" in="1">
        <tpls c="4">
          <tpl hier="0" item="2"/>
          <tpl hier="3" item="3"/>
          <tpl fld="2" item="13"/>
          <tpl fld="3" item="1"/>
        </tpls>
      </n>
      <n v="240339" in="1">
        <tpls c="4">
          <tpl hier="0" item="2"/>
          <tpl hier="3" item="3"/>
          <tpl hier="14" item="4294967295"/>
          <tpl fld="3" item="1"/>
        </tpls>
      </n>
      <n v="2204" in="1">
        <tpls c="4">
          <tpl hier="0" item="2"/>
          <tpl hier="3" item="3"/>
          <tpl fld="2" item="4"/>
          <tpl fld="3" item="1"/>
        </tpls>
      </n>
      <n v="38571" in="1">
        <tpls c="4">
          <tpl hier="0" item="2"/>
          <tpl hier="3" item="3"/>
          <tpl fld="2" item="8"/>
          <tpl fld="3" item="1"/>
        </tpls>
      </n>
      <n v="2442" in="1">
        <tpls c="4">
          <tpl hier="0" item="2"/>
          <tpl hier="3" item="3"/>
          <tpl fld="2" item="2"/>
          <tpl fld="3" item="1"/>
        </tpls>
      </n>
      <n v="46005" in="1">
        <tpls c="4">
          <tpl hier="0" item="2"/>
          <tpl hier="3" item="3"/>
          <tpl fld="2" item="6"/>
          <tpl fld="3" item="1"/>
        </tpls>
      </n>
      <n v="9397" in="1">
        <tpls c="4">
          <tpl hier="0" item="2"/>
          <tpl hier="3" item="3"/>
          <tpl fld="2" item="10"/>
          <tpl fld="3" item="1"/>
        </tpls>
      </n>
      <n v="14233" in="1">
        <tpls c="4">
          <tpl hier="0" item="2"/>
          <tpl hier="3" item="3"/>
          <tpl fld="2" item="3"/>
          <tpl fld="3" item="1"/>
        </tpls>
      </n>
      <m in="1">
        <tpls c="4">
          <tpl hier="0" item="2"/>
          <tpl hier="3" item="3"/>
          <tpl fld="2" item="7"/>
          <tpl fld="3" item="1"/>
        </tpls>
      </m>
      <n v="1683" in="1">
        <tpls c="4">
          <tpl hier="0" item="2"/>
          <tpl hier="3" item="3"/>
          <tpl fld="2" item="11"/>
          <tpl fld="3" item="1"/>
        </tpls>
      </n>
      <n v="0.32324583402998386" in="0">
        <tpls c="3">
          <tpl hier="0" item="2"/>
          <tpl fld="1" item="0"/>
          <tpl fld="3" item="0"/>
        </tpls>
      </n>
      <n v="0.31462478807887928" in="0">
        <tpls c="3">
          <tpl hier="0" item="2"/>
          <tpl fld="1" item="1"/>
          <tpl fld="3" item="0"/>
        </tpls>
      </n>
      <n v="0.2903056462902473" in="0">
        <tpls c="3">
          <tpl hier="0" item="2"/>
          <tpl fld="1" item="2"/>
          <tpl fld="3" item="0"/>
        </tpls>
      </n>
      <n v="0.28995604395604396" in="0">
        <tpls c="3">
          <tpl hier="0" item="2"/>
          <tpl fld="1" item="5"/>
          <tpl fld="3" item="0"/>
        </tpls>
      </n>
      <n v="0.29356866759036193" in="0">
        <tpls c="3">
          <tpl hier="0" item="2"/>
          <tpl hier="3" item="3"/>
          <tpl fld="3" item="0"/>
        </tpls>
      </n>
      <n v="0.29242029570385591" in="0">
        <tpls c="3">
          <tpl hier="0" item="2"/>
          <tpl fld="1" item="3"/>
          <tpl fld="3" item="0"/>
        </tpls>
      </n>
      <n v="0.28100791165320588" in="0">
        <tpls c="3">
          <tpl hier="0" item="2"/>
          <tpl fld="1" item="4"/>
          <tpl fld="3" item="0"/>
        </tpls>
      </n>
      <n v="0.2903056462902473" in="0">
        <tpls c="3">
          <tpl hier="0" item="4"/>
          <tpl hier="3" item="3"/>
          <tpl fld="3" item="0"/>
        </tpls>
      </n>
      <m in="0">
        <tpls c="3">
          <tpl hier="0" item="4"/>
          <tpl fld="1" item="1"/>
          <tpl fld="3" item="0"/>
        </tpls>
      </m>
      <m in="0">
        <tpls c="3">
          <tpl hier="0" item="4"/>
          <tpl fld="1" item="5"/>
          <tpl fld="3" item="0"/>
        </tpls>
      </m>
      <n v="0.2903056462902473" in="0">
        <tpls c="3">
          <tpl hier="0" item="4"/>
          <tpl fld="1" item="2"/>
          <tpl fld="3" item="0"/>
        </tpls>
      </n>
      <m in="0">
        <tpls c="3">
          <tpl hier="0" item="4"/>
          <tpl fld="1" item="3"/>
          <tpl fld="3" item="0"/>
        </tpls>
      </m>
      <m in="0">
        <tpls c="3">
          <tpl hier="0" item="4"/>
          <tpl fld="1" item="4"/>
          <tpl fld="3" item="0"/>
        </tpls>
      </m>
      <m in="0">
        <tpls c="3">
          <tpl hier="0" item="4"/>
          <tpl fld="1" item="0"/>
          <tpl fld="3" item="0"/>
        </tpls>
      </m>
      <m in="1">
        <tpls c="4">
          <tpl hier="0" item="4"/>
          <tpl fld="1" item="0"/>
          <tpl fld="2" item="0"/>
          <tpl fld="3" item="1"/>
        </tpls>
      </m>
      <n v="4035" in="1">
        <tpls c="4">
          <tpl hier="0" item="4"/>
          <tpl fld="1" item="2"/>
          <tpl fld="2" item="10"/>
          <tpl fld="3" item="1"/>
        </tpls>
      </n>
      <m in="1">
        <tpls c="4">
          <tpl hier="0" item="4"/>
          <tpl fld="1" item="0"/>
          <tpl fld="2" item="10"/>
          <tpl fld="3" item="1"/>
        </tpls>
      </m>
      <m in="1">
        <tpls c="4">
          <tpl hier="0" item="4"/>
          <tpl fld="1" item="0"/>
          <tpl fld="2" item="6"/>
          <tpl fld="3" item="1"/>
        </tpls>
      </m>
      <n v="759" in="1">
        <tpls c="4">
          <tpl hier="0" item="4"/>
          <tpl fld="1" item="2"/>
          <tpl fld="2" item="4"/>
          <tpl fld="3" item="1"/>
        </tpls>
      </n>
      <m in="1">
        <tpls c="4">
          <tpl hier="0" item="4"/>
          <tpl fld="1" item="0"/>
          <tpl fld="2" item="2"/>
          <tpl fld="3" item="1"/>
        </tpls>
      </m>
      <n v="1953" in="1">
        <tpls c="4">
          <tpl hier="0" item="4"/>
          <tpl fld="1" item="2"/>
          <tpl fld="2" item="0"/>
          <tpl fld="3" item="1"/>
        </tpls>
      </n>
      <m in="1">
        <tpls c="4">
          <tpl hier="0" item="4"/>
          <tpl fld="1" item="5"/>
          <tpl hier="14" item="4294967295"/>
          <tpl fld="3" item="1"/>
        </tpls>
      </m>
      <m in="1">
        <tpls c="4">
          <tpl hier="0" item="4"/>
          <tpl fld="1" item="3"/>
          <tpl hier="14" item="4294967295"/>
          <tpl fld="3" item="1"/>
        </tpls>
      </m>
      <m in="1">
        <tpls c="4">
          <tpl hier="0" item="4"/>
          <tpl fld="1" item="1"/>
          <tpl hier="14" item="4294967295"/>
          <tpl fld="3" item="1"/>
        </tpls>
      </m>
      <n v="440" in="1">
        <tpls c="4">
          <tpl hier="0" item="4"/>
          <tpl fld="1" item="2"/>
          <tpl fld="2" item="11"/>
          <tpl fld="3" item="1"/>
        </tpls>
      </n>
      <m in="1">
        <tpls c="4">
          <tpl hier="0" item="4"/>
          <tpl fld="1" item="0"/>
          <tpl fld="2" item="11"/>
          <tpl fld="3" item="1"/>
        </tpls>
      </m>
      <m in="1">
        <tpls c="4">
          <tpl hier="0" item="4"/>
          <tpl fld="1" item="5"/>
          <tpl fld="2" item="10"/>
          <tpl fld="3" item="1"/>
        </tpls>
      </m>
      <m in="1">
        <tpls c="4">
          <tpl hier="0" item="4"/>
          <tpl fld="1" item="3"/>
          <tpl fld="2" item="10"/>
          <tpl fld="3" item="1"/>
        </tpls>
      </m>
      <m in="1">
        <tpls c="4">
          <tpl hier="0" item="4"/>
          <tpl fld="1" item="1"/>
          <tpl fld="2" item="10"/>
          <tpl fld="3" item="1"/>
        </tpls>
      </m>
      <m in="1">
        <tpls c="4">
          <tpl hier="0" item="4"/>
          <tpl fld="1" item="5"/>
          <tpl fld="2" item="6"/>
          <tpl fld="3" item="1"/>
        </tpls>
      </m>
      <m in="1">
        <tpls c="4">
          <tpl hier="0" item="4"/>
          <tpl fld="1" item="3"/>
          <tpl fld="2" item="6"/>
          <tpl fld="3" item="1"/>
        </tpls>
      </m>
      <m in="1">
        <tpls c="4">
          <tpl hier="0" item="4"/>
          <tpl fld="1" item="1"/>
          <tpl fld="2" item="6"/>
          <tpl fld="3" item="1"/>
        </tpls>
      </m>
      <m in="1">
        <tpls c="4">
          <tpl hier="0" item="4"/>
          <tpl fld="1" item="5"/>
          <tpl fld="2" item="4"/>
          <tpl fld="3" item="1"/>
        </tpls>
      </m>
      <m in="1">
        <tpls c="4">
          <tpl hier="0" item="4"/>
          <tpl fld="1" item="3"/>
          <tpl fld="2" item="4"/>
          <tpl fld="3" item="1"/>
        </tpls>
      </m>
      <m in="1">
        <tpls c="4">
          <tpl hier="0" item="4"/>
          <tpl fld="1" item="1"/>
          <tpl fld="2" item="4"/>
          <tpl fld="3" item="1"/>
        </tpls>
      </m>
      <n v="5377" in="1">
        <tpls c="4">
          <tpl hier="0" item="4"/>
          <tpl fld="1" item="2"/>
          <tpl fld="2" item="3"/>
          <tpl fld="3" item="1"/>
        </tpls>
      </n>
      <m in="1">
        <tpls c="4">
          <tpl hier="0" item="4"/>
          <tpl fld="1" item="0"/>
          <tpl fld="2" item="3"/>
          <tpl fld="3" item="1"/>
        </tpls>
      </m>
      <m in="1">
        <tpls c="4">
          <tpl hier="0" item="4"/>
          <tpl fld="1" item="5"/>
          <tpl fld="2" item="2"/>
          <tpl fld="3" item="1"/>
        </tpls>
      </m>
      <m in="1">
        <tpls c="4">
          <tpl hier="0" item="4"/>
          <tpl fld="1" item="3"/>
          <tpl fld="2" item="2"/>
          <tpl fld="3" item="1"/>
        </tpls>
      </m>
      <m in="1">
        <tpls c="4">
          <tpl hier="0" item="4"/>
          <tpl fld="1" item="1"/>
          <tpl fld="2" item="2"/>
          <tpl fld="3" item="1"/>
        </tpls>
      </m>
      <m in="1">
        <tpls c="4">
          <tpl hier="0" item="4"/>
          <tpl fld="1" item="5"/>
          <tpl fld="2" item="0"/>
          <tpl fld="3" item="1"/>
        </tpls>
      </m>
      <m in="1">
        <tpls c="4">
          <tpl hier="0" item="4"/>
          <tpl fld="1" item="3"/>
          <tpl fld="2" item="0"/>
          <tpl fld="3" item="1"/>
        </tpls>
      </m>
      <m in="1">
        <tpls c="4">
          <tpl hier="0" item="4"/>
          <tpl fld="1" item="1"/>
          <tpl fld="2" item="0"/>
          <tpl fld="3" item="1"/>
        </tpls>
      </m>
      <n v="91789" in="1">
        <tpls c="4">
          <tpl hier="0" item="4"/>
          <tpl fld="1" item="2"/>
          <tpl hier="14" item="4294967295"/>
          <tpl fld="3" item="1"/>
        </tpls>
      </n>
      <m in="1">
        <tpls c="4">
          <tpl hier="0" item="4"/>
          <tpl fld="1" item="0"/>
          <tpl hier="14" item="4294967295"/>
          <tpl fld="3" item="1"/>
        </tpls>
      </m>
      <m in="1">
        <tpls c="4">
          <tpl hier="0" item="4"/>
          <tpl fld="1" item="3"/>
          <tpl fld="2" item="13"/>
          <tpl fld="3" item="1"/>
        </tpls>
      </m>
      <n v="27783" in="1">
        <tpls c="4">
          <tpl hier="0" item="4"/>
          <tpl fld="1" item="2"/>
          <tpl fld="2" item="12"/>
          <tpl fld="3" item="1"/>
        </tpls>
      </n>
      <m in="1">
        <tpls c="4">
          <tpl hier="0" item="4"/>
          <tpl fld="1" item="5"/>
          <tpl fld="2" item="11"/>
          <tpl fld="3" item="1"/>
        </tpls>
      </m>
      <m in="1">
        <tpls c="4">
          <tpl hier="0" item="4"/>
          <tpl fld="1" item="1"/>
          <tpl fld="2" item="11"/>
          <tpl fld="3" item="1"/>
        </tpls>
      </m>
      <m in="1">
        <tpls c="4">
          <tpl hier="0" item="4"/>
          <tpl fld="1" item="4"/>
          <tpl fld="2" item="10"/>
          <tpl fld="3" item="1"/>
        </tpls>
      </m>
      <m in="1">
        <tpls c="4">
          <tpl hier="0" item="4"/>
          <tpl fld="1" item="5"/>
          <tpl fld="2" item="9"/>
          <tpl fld="3" item="1"/>
        </tpls>
      </m>
      <m in="1">
        <tpls c="4">
          <tpl hier="0" item="4"/>
          <tpl fld="1" item="1"/>
          <tpl fld="2" item="9"/>
          <tpl fld="3" item="1"/>
        </tpls>
      </m>
      <m in="1">
        <tpls c="4">
          <tpl hier="0" item="4"/>
          <tpl fld="1" item="4"/>
          <tpl fld="2" item="8"/>
          <tpl fld="3" item="1"/>
        </tpls>
      </m>
      <m in="1">
        <tpls c="4">
          <tpl hier="0" item="4"/>
          <tpl fld="1" item="0"/>
          <tpl fld="2" item="8"/>
          <tpl fld="3" item="1"/>
        </tpls>
      </m>
      <n v="18096" in="1">
        <tpls c="4">
          <tpl hier="0" item="4"/>
          <tpl fld="1" item="2"/>
          <tpl fld="2" item="6"/>
          <tpl fld="3" item="1"/>
        </tpls>
      </n>
      <m in="1">
        <tpls c="4">
          <tpl hier="0" item="4"/>
          <tpl fld="1" item="5"/>
          <tpl fld="2" item="5"/>
          <tpl fld="3" item="1"/>
        </tpls>
      </m>
      <m in="1">
        <tpls c="4">
          <tpl hier="0" item="4"/>
          <tpl fld="1" item="1"/>
          <tpl fld="2" item="5"/>
          <tpl fld="3" item="1"/>
        </tpls>
      </m>
      <m in="1">
        <tpls c="4">
          <tpl hier="0" item="4"/>
          <tpl fld="1" item="4"/>
          <tpl fld="2" item="4"/>
          <tpl fld="3" item="1"/>
        </tpls>
      </m>
      <m in="1">
        <tpls c="4">
          <tpl hier="0" item="4"/>
          <tpl fld="1" item="0"/>
          <tpl fld="2" item="4"/>
          <tpl fld="3" item="1"/>
        </tpls>
      </m>
      <m in="1">
        <tpls c="4">
          <tpl hier="0" item="4"/>
          <tpl fld="1" item="3"/>
          <tpl fld="2" item="3"/>
          <tpl fld="3" item="1"/>
        </tpls>
      </m>
      <n v="642" in="1">
        <tpls c="4">
          <tpl hier="0" item="4"/>
          <tpl fld="1" item="2"/>
          <tpl fld="2" item="2"/>
          <tpl fld="3" item="1"/>
        </tpls>
      </n>
      <m in="1">
        <tpls c="4">
          <tpl hier="0" item="4"/>
          <tpl fld="1" item="5"/>
          <tpl fld="2" item="1"/>
          <tpl fld="3" item="1"/>
        </tpls>
      </m>
      <m in="1">
        <tpls c="4">
          <tpl hier="0" item="4"/>
          <tpl fld="1" item="1"/>
          <tpl fld="2" item="1"/>
          <tpl fld="3" item="1"/>
        </tpls>
      </m>
      <m in="1">
        <tpls c="4">
          <tpl hier="0" item="4"/>
          <tpl fld="1" item="4"/>
          <tpl fld="2" item="0"/>
          <tpl fld="3" item="1"/>
        </tpls>
      </m>
      <m in="1">
        <tpls c="4">
          <tpl hier="0" item="4"/>
          <tpl fld="1" item="3"/>
          <tpl fld="2" item="11"/>
          <tpl fld="3" item="1"/>
        </tpls>
      </m>
      <m in="1">
        <tpls c="4">
          <tpl hier="0" item="4"/>
          <tpl fld="1" item="1"/>
          <tpl fld="2" item="3"/>
          <tpl fld="3" item="1"/>
        </tpls>
      </m>
      <m in="1">
        <tpls c="4">
          <tpl hier="0" item="4"/>
          <tpl fld="1" item="5"/>
          <tpl fld="2" item="3"/>
          <tpl fld="3" item="1"/>
        </tpls>
      </m>
      <m in="1">
        <tpls c="4">
          <tpl hier="0" item="4"/>
          <tpl fld="1" item="0"/>
          <tpl fld="2" item="13"/>
          <tpl fld="3" item="1"/>
        </tpls>
      </m>
      <n v="1110" in="1">
        <tpls c="4">
          <tpl hier="0" item="4"/>
          <tpl fld="1" item="2"/>
          <tpl fld="2" item="13"/>
          <tpl fld="3" item="1"/>
        </tpls>
      </n>
      <m in="1">
        <tpls c="4">
          <tpl hier="0" item="4"/>
          <tpl fld="1" item="4"/>
          <tpl fld="2" item="13"/>
          <tpl fld="3" item="1"/>
        </tpls>
      </m>
      <m in="1">
        <tpls c="4">
          <tpl hier="0" item="4"/>
          <tpl fld="1" item="1"/>
          <tpl fld="2" item="13"/>
          <tpl fld="3" item="1"/>
        </tpls>
      </m>
      <m in="1">
        <tpls c="4">
          <tpl hier="0" item="4"/>
          <tpl fld="1" item="5"/>
          <tpl fld="2" item="13"/>
          <tpl fld="3" item="1"/>
        </tpls>
      </m>
      <m in="1">
        <tpls c="4">
          <tpl hier="0" item="4"/>
          <tpl fld="1" item="0"/>
          <tpl fld="2" item="9"/>
          <tpl fld="3" item="1"/>
        </tpls>
      </m>
      <n v="1128" in="1">
        <tpls c="4">
          <tpl hier="0" item="4"/>
          <tpl fld="1" item="2"/>
          <tpl fld="2" item="9"/>
          <tpl fld="3" item="1"/>
        </tpls>
      </n>
      <m in="1">
        <tpls c="4">
          <tpl hier="0" item="4"/>
          <tpl fld="1" item="4"/>
          <tpl fld="2" item="9"/>
          <tpl fld="3" item="1"/>
        </tpls>
      </m>
      <m in="1">
        <tpls c="4">
          <tpl hier="0" item="4"/>
          <tpl fld="1" item="3"/>
          <tpl fld="2" item="9"/>
          <tpl fld="3" item="1"/>
        </tpls>
      </m>
      <m in="1">
        <tpls c="4">
          <tpl hier="0" item="4"/>
          <tpl fld="1" item="0"/>
          <tpl fld="2" item="5"/>
          <tpl fld="3" item="1"/>
        </tpls>
      </m>
      <n v="926" in="1">
        <tpls c="4">
          <tpl hier="0" item="4"/>
          <tpl fld="1" item="2"/>
          <tpl fld="2" item="5"/>
          <tpl fld="3" item="1"/>
        </tpls>
      </n>
      <m in="1">
        <tpls c="4">
          <tpl hier="0" item="4"/>
          <tpl fld="1" item="4"/>
          <tpl fld="2" item="5"/>
          <tpl fld="3" item="1"/>
        </tpls>
      </m>
      <m in="1">
        <tpls c="4">
          <tpl hier="0" item="4"/>
          <tpl fld="1" item="3"/>
          <tpl fld="2" item="5"/>
          <tpl fld="3" item="1"/>
        </tpls>
      </m>
      <m in="1">
        <tpls c="4">
          <tpl hier="0" item="4"/>
          <tpl fld="1" item="0"/>
          <tpl fld="2" item="1"/>
          <tpl fld="3" item="1"/>
        </tpls>
      </m>
      <n v="13736" in="1">
        <tpls c="4">
          <tpl hier="0" item="4"/>
          <tpl fld="1" item="2"/>
          <tpl fld="2" item="1"/>
          <tpl fld="3" item="1"/>
        </tpls>
      </n>
      <m in="1">
        <tpls c="4">
          <tpl hier="0" item="4"/>
          <tpl fld="1" item="4"/>
          <tpl fld="2" item="1"/>
          <tpl fld="3" item="1"/>
        </tpls>
      </m>
      <m in="1">
        <tpls c="4">
          <tpl hier="0" item="4"/>
          <tpl fld="1" item="3"/>
          <tpl fld="2" item="1"/>
          <tpl fld="3" item="1"/>
        </tpls>
      </m>
      <m in="1">
        <tpls c="4">
          <tpl hier="0" item="4"/>
          <tpl fld="1" item="1"/>
          <tpl fld="2" item="12"/>
          <tpl fld="3" item="1"/>
        </tpls>
      </m>
      <m in="1">
        <tpls c="4">
          <tpl hier="0" item="4"/>
          <tpl fld="1" item="3"/>
          <tpl fld="2" item="12"/>
          <tpl fld="3" item="1"/>
        </tpls>
      </m>
      <m in="1">
        <tpls c="4">
          <tpl hier="0" item="4"/>
          <tpl fld="1" item="5"/>
          <tpl fld="2" item="12"/>
          <tpl fld="3" item="1"/>
        </tpls>
      </m>
      <m in="1">
        <tpls c="4">
          <tpl hier="0" item="4"/>
          <tpl fld="1" item="0"/>
          <tpl fld="2" item="12"/>
          <tpl fld="3" item="1"/>
        </tpls>
      </m>
      <m in="1">
        <tpls c="4">
          <tpl hier="0" item="4"/>
          <tpl fld="1" item="4"/>
          <tpl fld="2" item="12"/>
          <tpl fld="3" item="1"/>
        </tpls>
      </m>
      <m in="1">
        <tpls c="4">
          <tpl hier="0" item="4"/>
          <tpl fld="1" item="1"/>
          <tpl fld="2" item="8"/>
          <tpl fld="3" item="1"/>
        </tpls>
      </m>
      <m in="1">
        <tpls c="4">
          <tpl hier="0" item="4"/>
          <tpl fld="1" item="3"/>
          <tpl fld="2" item="8"/>
          <tpl fld="3" item="1"/>
        </tpls>
      </m>
      <m in="1">
        <tpls c="4">
          <tpl hier="0" item="4"/>
          <tpl fld="1" item="5"/>
          <tpl fld="2" item="8"/>
          <tpl fld="3" item="1"/>
        </tpls>
      </m>
      <n v="15804" in="1">
        <tpls c="4">
          <tpl hier="0" item="4"/>
          <tpl fld="1" item="2"/>
          <tpl fld="2" item="8"/>
          <tpl fld="3" item="1"/>
        </tpls>
      </n>
      <m in="1">
        <tpls c="4">
          <tpl hier="0" item="4"/>
          <tpl fld="1" item="4"/>
          <tpl fld="2" item="3"/>
          <tpl fld="3" item="1"/>
        </tpls>
      </m>
      <m in="1">
        <tpls c="4">
          <tpl hier="0" item="4"/>
          <tpl fld="1" item="4"/>
          <tpl fld="2" item="11"/>
          <tpl fld="3" item="1"/>
        </tpls>
      </m>
      <m in="1">
        <tpls c="4">
          <tpl hier="0" item="4"/>
          <tpl fld="1" item="4"/>
          <tpl fld="2" item="2"/>
          <tpl fld="3" item="1"/>
        </tpls>
      </m>
      <m in="1">
        <tpls c="4">
          <tpl hier="0" item="4"/>
          <tpl fld="1" item="4"/>
          <tpl fld="2" item="6"/>
          <tpl fld="3" item="1"/>
        </tpls>
      </m>
      <m in="1">
        <tpls c="4">
          <tpl hier="0" item="4"/>
          <tpl fld="1" item="4"/>
          <tpl hier="14" item="4294967295"/>
          <tpl fld="3" item="1"/>
        </tpls>
      </m>
      <m in="1">
        <tpls c="4">
          <tpl hier="0" item="4"/>
          <tpl fld="1" item="3"/>
          <tpl fld="2" item="7"/>
          <tpl fld="3" item="1"/>
        </tpls>
      </m>
      <m in="1">
        <tpls c="4">
          <tpl hier="0" item="4"/>
          <tpl fld="1" item="0"/>
          <tpl fld="2" item="7"/>
          <tpl fld="3" item="1"/>
        </tpls>
      </m>
      <m in="1">
        <tpls c="4">
          <tpl hier="0" item="4"/>
          <tpl fld="1" item="2"/>
          <tpl fld="2" item="7"/>
          <tpl fld="3" item="1"/>
        </tpls>
      </m>
      <m in="1">
        <tpls c="4">
          <tpl hier="0" item="4"/>
          <tpl fld="1" item="4"/>
          <tpl fld="2" item="7"/>
          <tpl fld="3" item="1"/>
        </tpls>
      </m>
      <m in="1">
        <tpls c="4">
          <tpl hier="0" item="4"/>
          <tpl hier="3" item="3"/>
          <tpl fld="2" item="7"/>
          <tpl fld="3" item="1"/>
        </tpls>
      </m>
      <m in="1">
        <tpls c="4">
          <tpl hier="0" item="4"/>
          <tpl fld="1" item="1"/>
          <tpl fld="2" item="7"/>
          <tpl fld="3" item="1"/>
        </tpls>
      </m>
      <m in="1">
        <tpls c="4">
          <tpl hier="0" item="4"/>
          <tpl fld="1" item="5"/>
          <tpl fld="2" item="7"/>
          <tpl fld="3" item="1"/>
        </tpls>
      </m>
      <n v="15804" in="1">
        <tpls c="4">
          <tpl hier="0" item="4"/>
          <tpl hier="3" item="3"/>
          <tpl fld="2" item="8"/>
          <tpl fld="3" item="1"/>
        </tpls>
      </n>
      <n v="13736" in="1">
        <tpls c="4">
          <tpl hier="0" item="4"/>
          <tpl hier="3" item="3"/>
          <tpl fld="2" item="1"/>
          <tpl fld="3" item="1"/>
        </tpls>
      </n>
      <n v="926" in="1">
        <tpls c="4">
          <tpl hier="0" item="4"/>
          <tpl hier="3" item="3"/>
          <tpl fld="2" item="5"/>
          <tpl fld="3" item="1"/>
        </tpls>
      </n>
      <n v="1128" in="1">
        <tpls c="4">
          <tpl hier="0" item="4"/>
          <tpl hier="3" item="3"/>
          <tpl fld="2" item="9"/>
          <tpl fld="3" item="1"/>
        </tpls>
      </n>
      <n v="1110" in="1">
        <tpls c="4">
          <tpl hier="0" item="4"/>
          <tpl hier="3" item="3"/>
          <tpl fld="2" item="13"/>
          <tpl fld="3" item="1"/>
        </tpls>
      </n>
      <n v="642" in="1">
        <tpls c="4">
          <tpl hier="0" item="4"/>
          <tpl hier="3" item="3"/>
          <tpl fld="2" item="2"/>
          <tpl fld="3" item="1"/>
        </tpls>
      </n>
      <n v="18096" in="1">
        <tpls c="4">
          <tpl hier="0" item="4"/>
          <tpl hier="3" item="3"/>
          <tpl fld="2" item="6"/>
          <tpl fld="3" item="1"/>
        </tpls>
      </n>
      <n v="27783" in="1">
        <tpls c="4">
          <tpl hier="0" item="4"/>
          <tpl hier="3" item="3"/>
          <tpl fld="2" item="12"/>
          <tpl fld="3" item="1"/>
        </tpls>
      </n>
      <n v="91789" in="1">
        <tpls c="4">
          <tpl hier="0" item="4"/>
          <tpl hier="3" item="3"/>
          <tpl hier="14" item="4294967295"/>
          <tpl fld="3" item="1"/>
        </tpls>
      </n>
      <n v="5377" in="1">
        <tpls c="4">
          <tpl hier="0" item="4"/>
          <tpl hier="3" item="3"/>
          <tpl fld="2" item="3"/>
          <tpl fld="3" item="1"/>
        </tpls>
      </n>
      <n v="440" in="1">
        <tpls c="4">
          <tpl hier="0" item="4"/>
          <tpl hier="3" item="3"/>
          <tpl fld="2" item="11"/>
          <tpl fld="3" item="1"/>
        </tpls>
      </n>
      <n v="1953" in="1">
        <tpls c="4">
          <tpl hier="0" item="4"/>
          <tpl hier="3" item="3"/>
          <tpl fld="2" item="0"/>
          <tpl fld="3" item="1"/>
        </tpls>
      </n>
      <n v="759" in="1">
        <tpls c="4">
          <tpl hier="0" item="4"/>
          <tpl hier="3" item="3"/>
          <tpl fld="2" item="4"/>
          <tpl fld="3" item="1"/>
        </tpls>
      </n>
      <n v="4035" in="1">
        <tpls c="4">
          <tpl hier="0" item="4"/>
          <tpl hier="3" item="3"/>
          <tpl fld="2" item="10"/>
          <tpl fld="3" item="1"/>
        </tpls>
      </n>
    </entries>
    <sets count="5">
      <set maxRank="1" setDefinition="{YTD Total Units,YTD Total Units,YTD Total Units,YTD Total Units,YTD Total Units,YTD Total Units}" queryFailed="1"/>
      <set maxRank="1" setDefinition="{% Units Market Share,% Units Market Share,% Units Market Share,% Units Market Share,% Units Market Share,% Units Market Share}" queryFailed="1"/>
      <set count="181" maxRank="1" setDefinition="Filter({[Date].[Date].Levels(1).Members}, ([Date].[Date].CurrentMember.MemberValue&gt;=CDate(&quot;2015-01-01&quot;) AND [Date].[Date].CurrentMember.MemberValue&lt;CDate(&quot;2015-07-01&quot;)))">
        <tpls c="1">
          <tpl fld="0" item="0"/>
        </tpls>
      </set>
      <set count="6" maxRank="1" setDefinition="{([Date].[MonthName].&amp;[Jun]),([Date].[MonthName].&amp;[May]),([Date].[MonthName].&amp;[Apr]),([Date].[MonthName].&amp;[Mar]),([Date].[MonthName].&amp;[Feb]),([Date].[MonthName].&amp;[Jan])}">
        <tpls c="1">
          <tpl fld="1" item="5"/>
        </tpls>
      </set>
      <set count="31" maxRank="1" setDefinition="Filter({[Date].[Date].Levels(1).Members}, ([Date].[Date].CurrentMember.MemberValue&gt;=CDate(&quot;2015-03-01&quot;) AND [Date].[Date].CurrentMember.MemberValue&lt;CDate(&quot;2015-04-01&quot;)))">
        <tpls c="1">
          <tpl fld="0" item="1"/>
        </tpls>
      </set>
    </sets>
    <queryCache count="24">
      <query mdx="[Date].[MonthName].&amp;[Jan]">
        <tpls c="1">
          <tpl fld="1" item="0"/>
        </tpls>
      </query>
      <query mdx="[Date].[MonthName].&amp;[Feb]">
        <tpls c="1">
          <tpl fld="1" item="1"/>
        </tpls>
      </query>
      <query mdx="[Date].[MonthName].&amp;[Mar]">
        <tpls c="1">
          <tpl fld="1" item="2"/>
        </tpls>
      </query>
      <query mdx="[Date].[MonthName].&amp;[Apr]">
        <tpls c="1">
          <tpl fld="1" item="3"/>
        </tpls>
      </query>
      <query mdx="[Date].[MonthName].&amp;[May]">
        <tpls c="1">
          <tpl fld="1" item="4"/>
        </tpls>
      </query>
      <query mdx="[Date].[MonthName].&amp;[Jun]">
        <tpls c="1">
          <tpl fld="1" item="5"/>
        </tpls>
      </query>
      <query mdx="[Manufacturer].[Manufacturer].&amp;[Abbas]">
        <tpls c="1">
          <tpl fld="2" item="0"/>
        </tpls>
      </query>
      <query mdx="[Manufacturer].[Manufacturer].&amp;[Aliqui]">
        <tpls c="1">
          <tpl fld="2" item="1"/>
        </tpls>
      </query>
      <query mdx="[Manufacturer].[Manufacturer].&amp;[Barba]">
        <tpls c="1">
          <tpl fld="2" item="2"/>
        </tpls>
      </query>
      <query mdx="[Manufacturer].[Manufacturer].&amp;[Currus]">
        <tpls c="1">
          <tpl fld="2" item="3"/>
        </tpls>
      </query>
      <query mdx="[Manufacturer].[Manufacturer].&amp;[Fama]">
        <tpls c="1">
          <tpl fld="2" item="4"/>
        </tpls>
      </query>
      <query mdx="[Manufacturer].[Manufacturer].&amp;[Leo]">
        <tpls c="1">
          <tpl fld="2" item="5"/>
        </tpls>
      </query>
      <query mdx="[Manufacturer].[Manufacturer].&amp;[Natura]">
        <tpls c="1">
          <tpl fld="2" item="6"/>
        </tpls>
      </query>
      <query mdx="[Manufacturer].[Manufacturer].&amp;[Palma]">
        <tpls c="1">
          <tpl fld="2" item="7"/>
        </tpls>
      </query>
      <query mdx="[Manufacturer].[Manufacturer].&amp;[Pirum]">
        <tpls c="1">
          <tpl fld="2" item="8"/>
        </tpls>
      </query>
      <query mdx="[Manufacturer].[Manufacturer].&amp;[Pomum]">
        <tpls c="1">
          <tpl fld="2" item="9"/>
        </tpls>
      </query>
      <query mdx="[Manufacturer].[Manufacturer].&amp;[Quibus]">
        <tpls c="1">
          <tpl fld="2" item="10"/>
        </tpls>
      </query>
      <query mdx="[Manufacturer].[Manufacturer].&amp;[Salvus]">
        <tpls c="1">
          <tpl fld="2" item="11"/>
        </tpls>
      </query>
      <query mdx="[Manufacturer].[Manufacturer].&amp;[VanArsdel]">
        <tpls c="1">
          <tpl fld="2" item="12"/>
        </tpls>
      </query>
      <query mdx="[Manufacturer].[Manufacturer].&amp;[Victoria]">
        <tpls c="1">
          <tpl fld="2" item="13"/>
        </tpls>
      </query>
      <query mdx="[Manufacturer].[Manufacturer].[All]">
        <tpls c="1">
          <tpl hier="14" item="4294967295"/>
        </tpls>
      </query>
      <query mdx="[Measures].[% Units Market Share]">
        <tpls c="1">
          <tpl fld="3" item="0"/>
        </tpls>
      </query>
      <query mdx="[Measures].[YTD Total Units]">
        <tpls c="1">
          <tpl fld="3" item="1"/>
        </tpls>
      </query>
      <query mdx="% Units Market Share"/>
    </queryCache>
    <serverFormats count="2">
      <serverFormat format="0 %;-0 %;0 %"/>
      <serverFormat format="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Nikil Prabhakar" refreshedDate="42186.933192824072" createdVersion="3" refreshedVersion="6" minRefreshableVersion="3" recordCount="0" supportSubquery="1" supportAdvancedDrill="1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1">
    <cacheHierarchy uniqueName="[Date].[Date]" caption="Date" attribute="1" time="1" keyAttribute="1" defaultMemberUniqueName="[Date].[Date].[All]" allUniqueName="[Date].[Date].[All]" dimensionUniqueName="[Date]" displayFolder="" count="2" memberValueDatatype="7" unbalanced="0"/>
    <cacheHierarchy uniqueName="[Date].[Month]" caption="Month" attribute="1" time="1" defaultMemberUniqueName="[Date].[Month].[All]" allUniqueName="[Date].[Month].[All]" dimensionUniqueName="[Date]" displayFolder="" count="0" memberValueDatatype="130" unbalanced="0"/>
    <cacheHierarchy uniqueName="[Date].[MonthID]" caption="MonthID" attribute="1" time="1" defaultMemberUniqueName="[Date].[MonthID].[All]" allUniqueName="[Date].[MonthID].[All]" dimensionUniqueName="[Date]" displayFolder="" count="0" memberValueDatatype="20" unbalanced="0"/>
    <cacheHierarchy uniqueName="[Date].[MonthName]" caption="MonthName" attribute="1" time="1" defaultMemberUniqueName="[Date].[MonthName].[All]" allUniqueName="[Date].[MonthName].[All]" dimensionUniqueName="[Date]" displayFolder="" count="0" memberValueDatatype="130" unbalanced="0"/>
    <cacheHierarchy uniqueName="[Date].[Quarter]" caption="Quarter" attribute="1" time="1" defaultMemberUniqueName="[Date].[Quarter].[All]" allUniqueName="[Date].[Quarter].[All]" dimensionUniqueName="[Date]" displayFolder="" count="0" memberValueDatatype="130" unbalanced="0"/>
    <cacheHierarchy uniqueName="[Date].[Year]" caption="Year" attribute="1" time="1" defaultMemberUniqueName="[Date].[Year].[All]" allUniqueName="[Date].[Year].[All]" dimensionUniqueName="[Date]" displayFolder="" count="0" memberValueDatatype="20" unbalanced="0"/>
    <cacheHierarchy uniqueName="[Date].[YQM]" caption="YQM" time="1" defaultMemberUniqueName="[Date].[YQM].[All]" allUniqueName="[Date].[YQM].[All]" dimensionUniqueName="[Date]" displayFolder="" count="0" unbalanced="0"/>
    <cacheHierarchy uniqueName="[Geography].[City]" caption="City" attribute="1" defaultMemberUniqueName="[Geography].[City].[All]" allUniqueName="[Geography].[City].[All]" dimensionUniqueName="[Geography]" displayFolder="" count="0" memberValueDatatype="130" unbalanced="0"/>
    <cacheHierarchy uniqueName="[Geography].[Country]" caption="Country" attribute="1" defaultMemberUniqueName="[Geography].[Country].[All]" allUniqueName="[Geography].[Country].[All]" dimensionUniqueName="[Geography]" displayFolder="" count="0" memberValueDatatype="130" unbalanced="0"/>
    <cacheHierarchy uniqueName="[Geography].[District]" caption="District" attribute="1" defaultMemberUniqueName="[Geography].[District].[All]" allUniqueName="[Geography].[District].[All]" dimensionUniqueName="[Geography]" displayFolder="" count="0" memberValueDatatype="130" unbalanced="0"/>
    <cacheHierarchy uniqueName="[Geography].[Region]" caption="Region" attribute="1" defaultMemberUniqueName="[Geography].[Region].[All]" allUniqueName="[Geography].[Region].[All]" dimensionUniqueName="[Geography]" displayFolder="" count="0" memberValueDatatype="130" unbalanced="0"/>
    <cacheHierarchy uniqueName="[Geography].[State]" caption="State" attribute="1" defaultMemberUniqueName="[Geography].[State].[All]" allUniqueName="[Geography].[State].[All]" dimensionUniqueName="[Geography]" displayFolder="" count="0" memberValueDatatype="130" unbalanced="0"/>
    <cacheHierarchy uniqueName="[Geography].[Zip]" caption="Zip" attribute="1" defaultMemberUniqueName="[Geography].[Zip].[All]" allUniqueName="[Geography].[Zip].[All]" dimensionUniqueName="[Geography]" displayFolder="" count="0" memberValueDatatype="130" unbalanced="0"/>
    <cacheHierarchy uniqueName="[Geography].[ZipCountry]" caption="ZipCountry" attribute="1" defaultMemberUniqueName="[Geography].[ZipCountry].[All]" allUniqueName="[Geography].[ZipCountry].[All]" dimensionUniqueName="[Geography]" displayFolder="" count="0" memberValueDatatype="130" unbalanced="0"/>
    <cacheHierarchy uniqueName="[Manufacturer].[Manufacturer]" caption="Manufacturer" attribute="1" defaultMemberUniqueName="[Manufacturer].[Manufacturer].[All]" allUniqueName="[Manufacturer].[Manufacturer].[All]" dimensionUniqueName="[Manufacturer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IsCompete]" caption="IsCompete" attribute="1" defaultMemberUniqueName="[Product].[IsCompete].[All]" allUniqueName="[Product].[IsCompete].[All]" dimensionUniqueName="[Product]" displayFolder="" count="0" memberValueDatatype="130" unbalanced="0"/>
    <cacheHierarchy uniqueName="[Product].[isVanArsdel]" caption="isVanArsdel" attribute="1" defaultMemberUniqueName="[Product].[isVanArsdel].[All]" allUniqueName="[Product].[isVanArsdel].[All]" dimensionUniqueName="[Product]" displayFolder="" count="0" memberValueDatatype="130" unbalanced="0"/>
    <cacheHierarchy uniqueName="[Product].[Product]" caption="Product" attribute="1" defaultMemberUniqueName="[Product].[Product].[All]" allUniqueName="[Product].[Product].[All]" dimensionUniqueName="[Product]" displayFolder="" count="0" memberValueDatatype="130" unbalanced="0"/>
    <cacheHierarchy uniqueName="[Product].[Product Hierarchy]" caption="Product Hierarchy" defaultMemberUniqueName="[Product].[Product Hierarchy].[All]" allUniqueName="[Product].[Product Hierarchy].[All]" dimensionUniqueName="[Product]" displayFolder="" count="0" unbalanced="0"/>
    <cacheHierarchy uniqueName="[Product].[Segment]" caption="Segment" attribute="1" defaultMemberUniqueName="[Product].[Segment].[All]" allUniqueName="[Product].[Segment].[All]" dimensionUniqueName="[Product]" displayFolder="" count="0" memberValueDatatype="130" unbalanced="0"/>
    <cacheHierarchy uniqueName="[Sentiment].[Date]" caption="Date" attribute="1" time="1" defaultMemberUniqueName="[Sentiment].[Date].[All]" allUniqueName="[Sentiment].[Date].[All]" dimensionUniqueName="[Sentiment]" displayFolder="" count="0" memberValueDatatype="7" unbalanced="0"/>
    <cacheHierarchy uniqueName="[Sentiment].[DateID]" caption="DateID" attribute="1" defaultMemberUniqueName="[Sentiment].[DateID].[All]" allUniqueName="[Sentiment].[DateID].[All]" dimensionUniqueName="[Sentiment]" displayFolder="" count="0" memberValueDatatype="20" unbalanced="0"/>
    <cacheHierarchy uniqueName="[Sentiment].[Manufacturer]" caption="Manufacturer" attribute="1" defaultMemberUniqueName="[Sentiment].[Manufacturer].[All]" allUniqueName="[Sentiment].[Manufacturer].[All]" dimensionUniqueName="[Sentiment]" displayFolder="" count="0" memberValueDatatype="130" unbalanced="0"/>
    <cacheHierarchy uniqueName="[Sentiment].[ManufacturerID]" caption="ManufacturerID" attribute="1" defaultMemberUniqueName="[Sentiment].[ManufacturerID].[All]" allUniqueName="[Sentiment].[ManufacturerID].[All]" dimensionUniqueName="[Sentiment]" displayFolder="" count="0" memberValueDatatype="20" unbalanced="0"/>
    <cacheHierarchy uniqueName="[Sentiment].[ProductID]" caption="ProductID" attribute="1" defaultMemberUniqueName="[Sentiment].[ProductID].[All]" allUniqueName="[Sentiment].[ProductID].[All]" dimensionUniqueName="[Sentiment]" displayFolder="" count="0" memberValueDatatype="20" unbalanced="0"/>
    <cacheHierarchy uniqueName="[Sentiment].[Score]" caption="Score" attribute="1" defaultMemberUniqueName="[Sentiment].[Score].[All]" allUniqueName="[Sentiment].[Score].[All]" dimensionUniqueName="[Sentiment]" displayFolder="" count="0" memberValueDatatype="5" unbalanced="0"/>
    <cacheHierarchy uniqueName="[Sentiment].[State]" caption="State" attribute="1" defaultMemberUniqueName="[Sentiment].[State].[All]" allUniqueName="[Sentiment].[State].[All]" dimensionUniqueName="[Sentiment]" displayFolder="" count="0" memberValueDatatype="130" unbalanced="0"/>
    <cacheHierarchy uniqueName="[Sentiment].[StateID]" caption="StateID" attribute="1" defaultMemberUniqueName="[Sentiment].[StateID].[All]" allUniqueName="[Sentiment].[StateID].[All]" dimensionUniqueName="[Sentiment]" displayFolder="" count="0" memberValueDatatype="20" unbalanced="0"/>
    <cacheHierarchy uniqueName="[Sentiment].[zip]" caption="zip" attribute="1" defaultMemberUniqueName="[Sentiment].[zip].[All]" allUniqueName="[Sentiment].[zip].[All]" dimensionUniqueName="[Sentiment]" displayFolder="" count="0" memberValueDatatype="130" unbalanced="0"/>
    <cacheHierarchy uniqueName="[Date].[MonthNo]" caption="MonthNo" attribute="1" time="1" defaultMemberUniqueName="[Date].[MonthNo].[All]" allUniqueName="[Date].[MonthNo].[All]" dimensionUniqueName="[Date]" displayFolder="" count="0" memberValueDatatype="20" unbalanced="0" hidden="1"/>
    <cacheHierarchy uniqueName="[Manufacturer].[ManufacturerID]" caption="ManufacturerID" attribute="1" defaultMemberUniqueName="[Manufacturer].[ManufacturerID].[All]" allUniqueName="[Manufacturer].[ManufacturerID].[All]" dimensionUniqueName="[Manufacturer]" displayFolder="" count="0" memberValueDatatype="20" unbalanced="0" hidden="1"/>
    <cacheHierarchy uniqueName="[Product].[Manufacturer]" caption="Manufacturer" attribute="1" defaultMemberUniqueName="[Product].[Manufacturer].[All]" allUniqueName="[Product].[Manufacturer].[All]" dimensionUniqueName="[Product]" displayFolder="" count="0" memberValueDatatype="130" unbalanced="0" hidden="1"/>
    <cacheHierarchy uniqueName="[Product].[ManufacturerID]" caption="ManufacturerID" attribute="1" defaultMemberUniqueName="[Product].[ManufacturerID].[All]" allUniqueName="[Product].[Manufacturer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SalesFact].[Country]" caption="Country" attribute="1" defaultMemberUniqueName="[SalesFact].[Country].[All]" allUniqueName="[SalesFact].[Country].[All]" dimensionUniqueName="[SalesFact]" displayFolder="" count="0" memberValueDatatype="130" unbalanced="0" hidden="1"/>
    <cacheHierarchy uniqueName="[SalesFact].[Date]" caption="Date" attribute="1" time="1" defaultMemberUniqueName="[SalesFact].[Date].[All]" allUniqueName="[SalesFact].[Date].[All]" dimensionUniqueName="[SalesFact]" displayFolder="" count="0" memberValueDatatype="7" unbalanced="0" hidden="1"/>
    <cacheHierarchy uniqueName="[SalesFact].[ProductID]" caption="ProductID" attribute="1" defaultMemberUniqueName="[SalesFact].[ProductID].[All]" allUniqueName="[SalesFact].[ProductID].[All]" dimensionUniqueName="[SalesFact]" displayFolder="" count="0" memberValueDatatype="20" unbalanced="0" hidden="1"/>
    <cacheHierarchy uniqueName="[SalesFact].[Revenue]" caption="Revenue" attribute="1" defaultMemberUniqueName="[SalesFact].[Revenue].[All]" allUniqueName="[SalesFact].[Revenue].[All]" dimensionUniqueName="[SalesFact]" displayFolder="" count="0" memberValueDatatype="5" unbalanced="0" hidden="1"/>
    <cacheHierarchy uniqueName="[SalesFact].[Units]" caption="Units" attribute="1" defaultMemberUniqueName="[SalesFact].[Units].[All]" allUniqueName="[SalesFact].[Units].[All]" dimensionUniqueName="[SalesFact]" displayFolder="" count="0" memberValueDatatype="20" unbalanced="0" hidden="1"/>
    <cacheHierarchy uniqueName="[SalesFact].[Zip]" caption="Zip" attribute="1" defaultMemberUniqueName="[SalesFact].[Zip].[All]" allUniqueName="[SalesFact].[Zip].[All]" dimensionUniqueName="[SalesFact]" displayFolder="" count="0" memberValueDatatype="130" unbalanced="0" hidden="1"/>
    <cacheHierarchy uniqueName="[SalesFact].[ZipCountry]" caption="ZipCountry" attribute="1" defaultMemberUniqueName="[SalesFact].[ZipCountry].[All]" allUniqueName="[SalesFact].[ZipCountry].[All]" dimensionUniqueName="[SalesFact]" displayFolder="" count="0" memberValueDatatype="130" unbalanced="0" hidden="1"/>
    <cacheHierarchy uniqueName="[Measures].[Total Units]" caption="Total Units" measure="1" displayFolder="" measureGroup="SalesFact" count="0"/>
    <cacheHierarchy uniqueName="[Measures].[Sales]" caption="Sales" measure="1" displayFolder="" measureGroup="SalesFact" count="0"/>
    <cacheHierarchy uniqueName="[Measures].[YTD Total Units]" caption="YTD Total Units" measure="1" displayFolder="" measureGroup="SalesFact" count="0"/>
    <cacheHierarchy uniqueName="[Measures].[LY YTD Total Units]" caption="LY YTD Total Units" measure="1" displayFolder="" measureGroup="SalesFact" count="0"/>
    <cacheHierarchy uniqueName="[Measures].[YTD Total Units Var]" caption="YTD Total Units Var" measure="1" displayFolder="" measureGroup="SalesFact" count="0"/>
    <cacheHierarchy uniqueName="[Measures].[YTD Total Units Var %]" caption="YTD Total Units Var %" measure="1" displayFolder="" measureGroup="SalesFact" count="0"/>
    <cacheHierarchy uniqueName="[Measures].[YTD Sales]" caption="YTD Sales" measure="1" displayFolder="" measureGroup="SalesFact" count="0"/>
    <cacheHierarchy uniqueName="[Measures].[LY YTD Sales]" caption="LY YTD Sales" measure="1" displayFolder="" measureGroup="SalesFact" count="0"/>
    <cacheHierarchy uniqueName="[Measures].[YTD Sales Var]" caption="YTD Sales Var" measure="1" displayFolder="" measureGroup="SalesFact" count="0"/>
    <cacheHierarchy uniqueName="[Measures].[YTD Sales Var %]" caption="YTD Sales Var %" measure="1" displayFolder="" measureGroup="SalesFact" count="0"/>
    <cacheHierarchy uniqueName="[Measures].[Total VanArsdel Units]" caption="Total VanArsdel Units" measure="1" displayFolder="" measureGroup="SalesFact" count="0"/>
    <cacheHierarchy uniqueName="[Measures].[% Units Market Share]" caption="% Units Market Share" measure="1" displayFolder="" measureGroup="SalesFact" count="0"/>
    <cacheHierarchy uniqueName="[Measures].[__XL_Count Date]" caption="__XL_Count Date" measure="1" displayFolder="" measureGroup="Date" count="0" hidden="1"/>
    <cacheHierarchy uniqueName="[Measures].[__XL_Count Geography]" caption="__XL_Count Geography" measure="1" displayFolder="" measureGroup="Geography" count="0" hidden="1"/>
    <cacheHierarchy uniqueName="[Measures].[__XL_Count Manufacturer]" caption="__XL_Count Manufacturer" measure="1" displayFolder="" measureGroup="Manufacturer" count="0" hidden="1"/>
    <cacheHierarchy uniqueName="[Measures].[__XL_Count Product]" caption="__XL_Count Product" measure="1" displayFolder="" measureGroup="Product" count="0" hidden="1"/>
    <cacheHierarchy uniqueName="[Measures].[__XL_Count Sentiment]" caption="__XL_Count Sentiment" measure="1" displayFolder="" measureGroup="Sentiment" count="0" hidden="1"/>
    <cacheHierarchy uniqueName="[Measures].[__XL_Count SalesFact]" caption="__XL_Count SalesFact" measure="1" displayFolder="" measureGroup="SalesFact" count="0" hidden="1"/>
    <cacheHierarchy uniqueName="[Measures].[__XL_Count of Models]" caption="__XL_Count of Models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tag="22c797c8-c098-48ca-8723-b8350e86d0af" updatedVersion="6" minRefreshableVersion="5" useAutoFormatting="1" subtotalHiddenItems="1" itemPrintTitles="1" createdVersion="6" indent="0" outline="1" outlineData="1" multipleFieldFilters="0">
  <location ref="B3:P20" firstHeaderRow="1" firstDataRow="3" firstDataCol="1"/>
  <pivotFields count="4">
    <pivotField axis="axisRow" allDrilled="1" showAll="0" dataSourceSort="1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2">
    <field x="1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 t="grand">
      <x/>
    </i>
    <i t="grand" i="1">
      <x/>
    </i>
  </colItems>
  <dataFields count="2">
    <dataField fld="2" subtotal="count" baseField="0" baseItem="0"/>
    <dataField fld="3" subtotal="count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5" showRowHeaders="1" showColHeaders="1" showRowStripes="1" showColStripes="0" showLastColumn="1"/>
  <filters count="1">
    <filter fld="1" type="dateBetween" evalOrder="-1" id="3" name="[Date].[Date]">
      <autoFilter ref="A1">
        <filterColumn colId="0">
          <customFilters and="1">
            <customFilter operator="greaterThanOrEqual" val="42005"/>
            <customFilter operator="lessThanOrEqual" val="421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4"/>
  </rowHierarchiesUsage>
  <colHierarchiesUsage count="2">
    <colHierarchyUsage hierarchyUsage="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ufacturer]"/>
        <x15:activeTabTopLevelEntity name="[Dat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tag="8e40641b-1d96-4e2c-a0db-de6270ba2526" updatedVersion="6" minRefreshableVersion="3" useAutoFormatting="1" itemPrintTitles="1" createdVersion="5" indent="0" compact="0" compactData="0" multipleFieldFilters="0">
  <location ref="B3:C4" firstHeaderRow="0" firstDataRow="1" firstDataCol="0" rowPageCount="1" colPageCount="1"/>
  <pivotFields count="3"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2" hier="15" name="[Product].[Category].[All]" cap="All"/>
  </pageFields>
  <dataFields count="2">
    <dataField fld="1" subtotal="count" baseField="0" baseItem="0"/>
    <dataField fld="0" subtotal="count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]"/>
        <x15:activeTabTopLevelEntity name="[Geography]"/>
        <x15:activeTabTopLevelEntity name="[Product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Timeline_Date" sourceName="[Date].[Date]">
  <pivotTables>
    <pivotTable tabId="10" name="PivotTable1"/>
  </pivotTables>
  <state minimalRefreshVersion="6" lastRefreshVersion="6" pivotCacheId="1" filterType="dateBetween">
    <selection startDate="2015-01-01T00:00:00" endDate="2015-06-30T00:00:00"/>
    <bounds startDate="1999-01-01T00:00:00" endDate="2016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Timeline_Date1" sourceName="[Date].[Date]">
  <state minimalRefreshVersion="6" lastRefreshVersion="6" pivotCacheId="1" filterType="dateBetween">
    <selection startDate="2015-03-01T00:00:00" endDate="2015-03-31T00:00:00"/>
    <bounds startDate="1999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 1" cache="Timeline_Date1" caption="Date" level="2" selectionLevel="2" scrollPosition="2015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Timeline_Date" caption="Date" level="2" selectionLevel="1" scrollPosition="2015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22"/>
  <sheetViews>
    <sheetView tabSelected="1" zoomScale="80" zoomScaleNormal="80" workbookViewId="0">
      <selection activeCell="C18" sqref="C18"/>
    </sheetView>
  </sheetViews>
  <sheetFormatPr defaultRowHeight="15" x14ac:dyDescent="0.25"/>
  <cols>
    <col min="1" max="1" width="55.7109375" customWidth="1"/>
    <col min="2" max="2" width="21.7109375" customWidth="1"/>
    <col min="3" max="3" width="16.7109375" customWidth="1"/>
    <col min="4" max="8" width="16.28515625" bestFit="1" customWidth="1"/>
    <col min="9" max="9" width="21.7109375" customWidth="1"/>
  </cols>
  <sheetData>
    <row r="4" spans="2:9" ht="15.75" x14ac:dyDescent="0.25">
      <c r="B4" s="5"/>
      <c r="C4" s="6" t="str" vm="20">
        <f>CUBEMEMBER("ThisWorkbookDataModel","[Date].[MonthName].&amp;[Jan]", "January")</f>
        <v>January</v>
      </c>
      <c r="D4" s="6" t="str" vm="7">
        <f>CUBEMEMBER("ThisWorkbookDataModel","[Date].[MonthName].&amp;[Feb]","Feburary")</f>
        <v>Feburary</v>
      </c>
      <c r="E4" s="6" t="str" vm="11">
        <f>CUBEMEMBER("ThisWorkbookDataModel","[Date].[MonthName].&amp;[Mar]","March")</f>
        <v>March</v>
      </c>
      <c r="F4" s="6" t="str" vm="6">
        <f>CUBEMEMBER("ThisWorkbookDataModel","[Date].[MonthName].&amp;[Apr]","April")</f>
        <v>April</v>
      </c>
      <c r="G4" s="6" t="str" vm="14">
        <f>CUBEMEMBER("ThisWorkbookDataModel","[Date].[MonthName].&amp;[May]")</f>
        <v>May</v>
      </c>
      <c r="H4" s="6" t="str" vm="5">
        <f>CUBEMEMBER("ThisWorkbookDataModel","[Date].[MonthName].&amp;[Jun]")</f>
        <v>Jun</v>
      </c>
      <c r="I4" s="7" t="str" vm="23">
        <f>CUBESET("ThisWorkbookDataModel",($H$5,$G$5,$F$5,$E$5,$D$5,$C$5),"Total YTD Total Units")</f>
        <v>Total YTD Total Units</v>
      </c>
    </row>
    <row r="5" spans="2:9" ht="15.75" x14ac:dyDescent="0.25">
      <c r="B5" s="5"/>
      <c r="C5" s="7" t="str" vm="20">
        <f>CUBEMEMBER("ThisWorkbookDataModel","[Date].[MonthName].&amp;[Jan]","YTD Total Units")</f>
        <v>YTD Total Units</v>
      </c>
      <c r="D5" s="7" t="str" vm="7">
        <f>CUBEMEMBER("ThisWorkbookDataModel","[Date].[MonthName].&amp;[Feb]","YTD Total Units")</f>
        <v>YTD Total Units</v>
      </c>
      <c r="E5" s="7" t="str" vm="11">
        <f>CUBEMEMBER("ThisWorkbookDataModel","[Date].[MonthName].&amp;[Mar]","YTD Total Units")</f>
        <v>YTD Total Units</v>
      </c>
      <c r="F5" s="7" t="str" vm="6">
        <f>CUBEMEMBER("ThisWorkbookDataModel","[Date].[MonthName].&amp;[Apr]","YTD Total Units")</f>
        <v>YTD Total Units</v>
      </c>
      <c r="G5" s="7" t="str" vm="14">
        <f>CUBEMEMBER("ThisWorkbookDataModel","[Date].[MonthName].&amp;[May]","YTD Total Units")</f>
        <v>YTD Total Units</v>
      </c>
      <c r="H5" s="7" t="str" vm="5">
        <f>CUBEMEMBER("ThisWorkbookDataModel","[Date].[MonthName].&amp;[Jun]","YTD Total Units")</f>
        <v>YTD Total Units</v>
      </c>
      <c r="I5" s="5"/>
    </row>
    <row r="6" spans="2:9" x14ac:dyDescent="0.25">
      <c r="B6" s="8" t="str" vm="22">
        <f>CUBEMEMBER("ThisWorkbookDataModel","[Manufacturer].[Manufacturer].&amp;[Abbas]","ABBAS")</f>
        <v>ABBAS</v>
      </c>
      <c r="C6" s="5" t="str" vm="32">
        <f>CUBEVALUE("ThisWorkbookDataModel",$B6,C$5,"[Measures].[YTD Total Units]",Timeline_Date1)</f>
        <v/>
      </c>
      <c r="D6" s="5" t="str" vm="60">
        <f>CUBEVALUE("ThisWorkbookDataModel",$B6,D$5,"[Measures].[YTD Total Units]",Timeline_Date1)</f>
        <v/>
      </c>
      <c r="E6" s="5" vm="38">
        <f>CUBEVALUE("ThisWorkbookDataModel",$B6,E$5,"[Measures].[YTD Total Units]",Timeline_Date1)</f>
        <v>1953</v>
      </c>
      <c r="F6" s="5" t="str" vm="59">
        <f>CUBEVALUE("ThisWorkbookDataModel",$B6,F$5,"[Measures].[YTD Total Units]",Timeline_Date1)</f>
        <v/>
      </c>
      <c r="G6" s="5" t="str" vm="81">
        <f>CUBEVALUE("ThisWorkbookDataModel",$B6,G$5,"[Measures].[YTD Total Units]",Timeline_Date1)</f>
        <v/>
      </c>
      <c r="H6" s="5" t="str" vm="58">
        <f>CUBEVALUE("ThisWorkbookDataModel",$B6,H$5,"[Measures].[YTD Total Units]",Timeline_Date1)</f>
        <v/>
      </c>
      <c r="I6" s="5" vm="134">
        <f>CUBEVALUE("ThisWorkbookDataModel",$B6,I$4,"[Measures].[YTD Total Units]",Timeline_Date1)</f>
        <v>1953</v>
      </c>
    </row>
    <row r="7" spans="2:9" x14ac:dyDescent="0.25">
      <c r="B7" s="8" t="str" vm="19">
        <f>CUBEMEMBER("ThisWorkbookDataModel","[Manufacturer].[Manufacturer].&amp;[Aliqui]","ALIQUI")</f>
        <v>ALIQUI</v>
      </c>
      <c r="C7" s="5" t="str" vm="98">
        <f>CUBEVALUE("ThisWorkbookDataModel",$B7,C$5,"[Measures].[YTD Total Units]",Timeline_Date1)</f>
        <v/>
      </c>
      <c r="D7" s="5" t="str" vm="80">
        <f>CUBEVALUE("ThisWorkbookDataModel",$B7,D$5,"[Measures].[YTD Total Units]",Timeline_Date1)</f>
        <v/>
      </c>
      <c r="E7" s="5" vm="99">
        <f>CUBEVALUE("ThisWorkbookDataModel",$B7,E$5,"[Measures].[YTD Total Units]",Timeline_Date1)</f>
        <v>13736</v>
      </c>
      <c r="F7" s="5" t="str" vm="101">
        <f>CUBEVALUE("ThisWorkbookDataModel",$B7,F$5,"[Measures].[YTD Total Units]",Timeline_Date1)</f>
        <v/>
      </c>
      <c r="G7" s="5" t="str" vm="100">
        <f>CUBEVALUE("ThisWorkbookDataModel",$B7,G$5,"[Measures].[YTD Total Units]",Timeline_Date1)</f>
        <v/>
      </c>
      <c r="H7" s="5" t="str" vm="79">
        <f>CUBEVALUE("ThisWorkbookDataModel",$B7,H$5,"[Measures].[YTD Total Units]",Timeline_Date1)</f>
        <v/>
      </c>
      <c r="I7" s="5" vm="124">
        <f>CUBEVALUE("ThisWorkbookDataModel",$B7,I$4,"[Measures].[YTD Total Units]",Timeline_Date1)</f>
        <v>13736</v>
      </c>
    </row>
    <row r="8" spans="2:9" x14ac:dyDescent="0.25">
      <c r="B8" s="8" t="str" vm="10">
        <f>CUBEMEMBER("ThisWorkbookDataModel","[Manufacturer].[Manufacturer].&amp;[Barba]","BARBA")</f>
        <v>BARBA</v>
      </c>
      <c r="C8" s="5" t="str" vm="37">
        <f>CUBEVALUE("ThisWorkbookDataModel",$B8,C$5,"[Measures].[YTD Total Units]",Timeline_Date1)</f>
        <v/>
      </c>
      <c r="D8" s="5" t="str" vm="57">
        <f>CUBEVALUE("ThisWorkbookDataModel",$B8,D$5,"[Measures].[YTD Total Units]",Timeline_Date1)</f>
        <v/>
      </c>
      <c r="E8" s="5" vm="78">
        <f>CUBEVALUE("ThisWorkbookDataModel",$B8,E$5,"[Measures].[YTD Total Units]",Timeline_Date1)</f>
        <v>642</v>
      </c>
      <c r="F8" s="5" t="str" vm="56">
        <f>CUBEVALUE("ThisWorkbookDataModel",$B8,F$5,"[Measures].[YTD Total Units]",Timeline_Date1)</f>
        <v/>
      </c>
      <c r="G8" s="5" t="str" vm="113">
        <f>CUBEVALUE("ThisWorkbookDataModel",$B8,G$5,"[Measures].[YTD Total Units]",Timeline_Date1)</f>
        <v/>
      </c>
      <c r="H8" s="5" t="str" vm="55">
        <f>CUBEVALUE("ThisWorkbookDataModel",$B8,H$5,"[Measures].[YTD Total Units]",Timeline_Date1)</f>
        <v/>
      </c>
      <c r="I8" s="5" vm="128">
        <f>CUBEVALUE("ThisWorkbookDataModel",$B8,I$4,"[Measures].[YTD Total Units]",Timeline_Date1)</f>
        <v>642</v>
      </c>
    </row>
    <row r="9" spans="2:9" x14ac:dyDescent="0.25">
      <c r="B9" s="8" t="str" vm="4">
        <f>CUBEMEMBER("ThisWorkbookDataModel","[Manufacturer].[Manufacturer].&amp;[Currus]","CURRUS")</f>
        <v>CURRUS</v>
      </c>
      <c r="C9" s="5" t="str" vm="54">
        <f>CUBEVALUE("ThisWorkbookDataModel",$B9,C$5,"[Measures].[YTD Total Units]",Timeline_Date1)</f>
        <v/>
      </c>
      <c r="D9" s="5" t="str" vm="83">
        <f>CUBEVALUE("ThisWorkbookDataModel",$B9,D$5,"[Measures].[YTD Total Units]",Timeline_Date1)</f>
        <v/>
      </c>
      <c r="E9" s="5" vm="53">
        <f>CUBEVALUE("ThisWorkbookDataModel",$B9,E$5,"[Measures].[YTD Total Units]",Timeline_Date1)</f>
        <v>5377</v>
      </c>
      <c r="F9" s="5" t="str" vm="77">
        <f>CUBEVALUE("ThisWorkbookDataModel",$B9,F$5,"[Measures].[YTD Total Units]",Timeline_Date1)</f>
        <v/>
      </c>
      <c r="G9" s="5" t="str" vm="111">
        <f>CUBEVALUE("ThisWorkbookDataModel",$B9,G$5,"[Measures].[YTD Total Units]",Timeline_Date1)</f>
        <v/>
      </c>
      <c r="H9" s="5" t="str" vm="84">
        <f>CUBEVALUE("ThisWorkbookDataModel",$B9,H$5,"[Measures].[YTD Total Units]",Timeline_Date1)</f>
        <v/>
      </c>
      <c r="I9" s="5" vm="132">
        <f>CUBEVALUE("ThisWorkbookDataModel",$B9,I$4,"[Measures].[YTD Total Units]",Timeline_Date1)</f>
        <v>5377</v>
      </c>
    </row>
    <row r="10" spans="2:9" x14ac:dyDescent="0.25">
      <c r="B10" s="8" t="str" vm="13">
        <f>CUBEMEMBER("ThisWorkbookDataModel","[Manufacturer].[Manufacturer].&amp;[Fama]","FAMA")</f>
        <v>FAMA</v>
      </c>
      <c r="C10" s="5" t="str" vm="76">
        <f>CUBEVALUE("ThisWorkbookDataModel",$B10,C$5,"[Measures].[YTD Total Units]",Timeline_Date1)</f>
        <v/>
      </c>
      <c r="D10" s="5" t="str" vm="52">
        <f>CUBEVALUE("ThisWorkbookDataModel",$B10,D$5,"[Measures].[YTD Total Units]",Timeline_Date1)</f>
        <v/>
      </c>
      <c r="E10" s="5" vm="36">
        <f>CUBEVALUE("ThisWorkbookDataModel",$B10,E$5,"[Measures].[YTD Total Units]",Timeline_Date1)</f>
        <v>759</v>
      </c>
      <c r="F10" s="5" t="str" vm="51">
        <f>CUBEVALUE("ThisWorkbookDataModel",$B10,F$5,"[Measures].[YTD Total Units]",Timeline_Date1)</f>
        <v/>
      </c>
      <c r="G10" s="5" t="str" vm="75">
        <f>CUBEVALUE("ThisWorkbookDataModel",$B10,G$5,"[Measures].[YTD Total Units]",Timeline_Date1)</f>
        <v/>
      </c>
      <c r="H10" s="5" t="str" vm="50">
        <f>CUBEVALUE("ThisWorkbookDataModel",$B10,H$5,"[Measures].[YTD Total Units]",Timeline_Date1)</f>
        <v/>
      </c>
      <c r="I10" s="5" vm="135">
        <f>CUBEVALUE("ThisWorkbookDataModel",$B10,I$4,"[Measures].[YTD Total Units]",Timeline_Date1)</f>
        <v>759</v>
      </c>
    </row>
    <row r="11" spans="2:9" x14ac:dyDescent="0.25">
      <c r="B11" s="8" t="str" vm="18">
        <f>CUBEMEMBER("ThisWorkbookDataModel","[Manufacturer].[Manufacturer].&amp;[Leo]","LEO")</f>
        <v>LEO</v>
      </c>
      <c r="C11" s="5" t="str" vm="94">
        <f>CUBEVALUE("ThisWorkbookDataModel",$B11,C$5,"[Measures].[YTD Total Units]",Timeline_Date1)</f>
        <v/>
      </c>
      <c r="D11" s="5" t="str" vm="74">
        <f>CUBEVALUE("ThisWorkbookDataModel",$B11,D$5,"[Measures].[YTD Total Units]",Timeline_Date1)</f>
        <v/>
      </c>
      <c r="E11" s="5" vm="95">
        <f>CUBEVALUE("ThisWorkbookDataModel",$B11,E$5,"[Measures].[YTD Total Units]",Timeline_Date1)</f>
        <v>926</v>
      </c>
      <c r="F11" s="5" t="str" vm="97">
        <f>CUBEVALUE("ThisWorkbookDataModel",$B11,F$5,"[Measures].[YTD Total Units]",Timeline_Date1)</f>
        <v/>
      </c>
      <c r="G11" s="5" t="str" vm="96">
        <f>CUBEVALUE("ThisWorkbookDataModel",$B11,G$5,"[Measures].[YTD Total Units]",Timeline_Date1)</f>
        <v/>
      </c>
      <c r="H11" s="5" t="str" vm="73">
        <f>CUBEVALUE("ThisWorkbookDataModel",$B11,H$5,"[Measures].[YTD Total Units]",Timeline_Date1)</f>
        <v/>
      </c>
      <c r="I11" s="5" vm="125">
        <f>CUBEVALUE("ThisWorkbookDataModel",$B11,I$4,"[Measures].[YTD Total Units]",Timeline_Date1)</f>
        <v>926</v>
      </c>
    </row>
    <row r="12" spans="2:9" x14ac:dyDescent="0.25">
      <c r="B12" s="8" t="str" vm="9">
        <f>CUBEMEMBER("ThisWorkbookDataModel","[Manufacturer].[Manufacturer].&amp;[Natura]","NATURA")</f>
        <v>NATURA</v>
      </c>
      <c r="C12" s="5" t="str" vm="35">
        <f>CUBEVALUE("ThisWorkbookDataModel",$B12,C$5,"[Measures].[YTD Total Units]",Timeline_Date1)</f>
        <v/>
      </c>
      <c r="D12" s="5" t="str" vm="49">
        <f>CUBEVALUE("ThisWorkbookDataModel",$B12,D$5,"[Measures].[YTD Total Units]",Timeline_Date1)</f>
        <v/>
      </c>
      <c r="E12" s="5" vm="72">
        <f>CUBEVALUE("ThisWorkbookDataModel",$B12,E$5,"[Measures].[YTD Total Units]",Timeline_Date1)</f>
        <v>18096</v>
      </c>
      <c r="F12" s="5" t="str" vm="48">
        <f>CUBEVALUE("ThisWorkbookDataModel",$B12,F$5,"[Measures].[YTD Total Units]",Timeline_Date1)</f>
        <v/>
      </c>
      <c r="G12" s="5" t="str" vm="114">
        <f>CUBEVALUE("ThisWorkbookDataModel",$B12,G$5,"[Measures].[YTD Total Units]",Timeline_Date1)</f>
        <v/>
      </c>
      <c r="H12" s="5" t="str" vm="47">
        <f>CUBEVALUE("ThisWorkbookDataModel",$B12,H$5,"[Measures].[YTD Total Units]",Timeline_Date1)</f>
        <v/>
      </c>
      <c r="I12" s="5" vm="129">
        <f>CUBEVALUE("ThisWorkbookDataModel",$B12,I$4,"[Measures].[YTD Total Units]",Timeline_Date1)</f>
        <v>18096</v>
      </c>
    </row>
    <row r="13" spans="2:9" x14ac:dyDescent="0.25">
      <c r="B13" s="8" t="str" vm="3">
        <f>CUBEMEMBER("ThisWorkbookDataModel","[Manufacturer].[Manufacturer].&amp;[Palma]","PALMA")</f>
        <v>PALMA</v>
      </c>
      <c r="C13" s="5" t="str" vm="117">
        <f>CUBEVALUE("ThisWorkbookDataModel",$B13,C$5,"[Measures].[YTD Total Units]",Timeline_Date1)</f>
        <v/>
      </c>
      <c r="D13" s="5" t="str" vm="121">
        <f>CUBEVALUE("ThisWorkbookDataModel",$B13,D$5,"[Measures].[YTD Total Units]",Timeline_Date1)</f>
        <v/>
      </c>
      <c r="E13" s="5" t="str" vm="118">
        <f>CUBEVALUE("ThisWorkbookDataModel",$B13,E$5,"[Measures].[YTD Total Units]",Timeline_Date1)</f>
        <v/>
      </c>
      <c r="F13" s="5" t="str" vm="116">
        <f>CUBEVALUE("ThisWorkbookDataModel",$B13,F$5,"[Measures].[YTD Total Units]",Timeline_Date1)</f>
        <v/>
      </c>
      <c r="G13" s="5" t="str" vm="119">
        <f>CUBEVALUE("ThisWorkbookDataModel",$B13,G$5,"[Measures].[YTD Total Units]",Timeline_Date1)</f>
        <v/>
      </c>
      <c r="H13" s="5" t="str" vm="122">
        <f>CUBEVALUE("ThisWorkbookDataModel",$B13,H$5,"[Measures].[YTD Total Units]",Timeline_Date1)</f>
        <v/>
      </c>
      <c r="I13" s="5" t="str" vm="120">
        <f>CUBEVALUE("ThisWorkbookDataModel",$B13,I$4,"[Measures].[YTD Total Units]",Timeline_Date1)</f>
        <v/>
      </c>
    </row>
    <row r="14" spans="2:9" x14ac:dyDescent="0.25">
      <c r="B14" s="8" t="str" vm="12">
        <f>CUBEMEMBER("ThisWorkbookDataModel","[Manufacturer].[Manufacturer].&amp;[Pirum]","PIRUM")</f>
        <v>PIRUM</v>
      </c>
      <c r="C14" s="5" t="str" vm="71">
        <f>CUBEVALUE("ThisWorkbookDataModel",$B14,C$5,"[Measures].[YTD Total Units]",Timeline_Date1)</f>
        <v/>
      </c>
      <c r="D14" s="5" t="str" vm="107">
        <f>CUBEVALUE("ThisWorkbookDataModel",$B14,D$5,"[Measures].[YTD Total Units]",Timeline_Date1)</f>
        <v/>
      </c>
      <c r="E14" s="5" vm="110">
        <f>CUBEVALUE("ThisWorkbookDataModel",$B14,E$5,"[Measures].[YTD Total Units]",Timeline_Date1)</f>
        <v>15804</v>
      </c>
      <c r="F14" s="5" t="str" vm="108">
        <f>CUBEVALUE("ThisWorkbookDataModel",$B14,F$5,"[Measures].[YTD Total Units]",Timeline_Date1)</f>
        <v/>
      </c>
      <c r="G14" s="5" t="str" vm="70">
        <f>CUBEVALUE("ThisWorkbookDataModel",$B14,G$5,"[Measures].[YTD Total Units]",Timeline_Date1)</f>
        <v/>
      </c>
      <c r="H14" s="5" t="str" vm="109">
        <f>CUBEVALUE("ThisWorkbookDataModel",$B14,H$5,"[Measures].[YTD Total Units]",Timeline_Date1)</f>
        <v/>
      </c>
      <c r="I14" s="5" vm="123">
        <f>CUBEVALUE("ThisWorkbookDataModel",$B14,I$4,"[Measures].[YTD Total Units]",Timeline_Date1)</f>
        <v>15804</v>
      </c>
    </row>
    <row r="15" spans="2:9" x14ac:dyDescent="0.25">
      <c r="B15" s="8" t="str" vm="17">
        <f>CUBEMEMBER("ThisWorkbookDataModel","[Manufacturer].[Manufacturer].&amp;[Pomum]","POMUM")</f>
        <v>POMUM</v>
      </c>
      <c r="C15" s="5" t="str" vm="90">
        <f>CUBEVALUE("ThisWorkbookDataModel",$B15,C$5,"[Measures].[YTD Total Units]",Timeline_Date1)</f>
        <v/>
      </c>
      <c r="D15" s="5" t="str" vm="69">
        <f>CUBEVALUE("ThisWorkbookDataModel",$B15,D$5,"[Measures].[YTD Total Units]",Timeline_Date1)</f>
        <v/>
      </c>
      <c r="E15" s="5" vm="91">
        <f>CUBEVALUE("ThisWorkbookDataModel",$B15,E$5,"[Measures].[YTD Total Units]",Timeline_Date1)</f>
        <v>1128</v>
      </c>
      <c r="F15" s="5" t="str" vm="93">
        <f>CUBEVALUE("ThisWorkbookDataModel",$B15,F$5,"[Measures].[YTD Total Units]",Timeline_Date1)</f>
        <v/>
      </c>
      <c r="G15" s="5" t="str" vm="92">
        <f>CUBEVALUE("ThisWorkbookDataModel",$B15,G$5,"[Measures].[YTD Total Units]",Timeline_Date1)</f>
        <v/>
      </c>
      <c r="H15" s="5" t="str" vm="68">
        <f>CUBEVALUE("ThisWorkbookDataModel",$B15,H$5,"[Measures].[YTD Total Units]",Timeline_Date1)</f>
        <v/>
      </c>
      <c r="I15" s="5" vm="126">
        <f>CUBEVALUE("ThisWorkbookDataModel",$B15,I$4,"[Measures].[YTD Total Units]",Timeline_Date1)</f>
        <v>1128</v>
      </c>
    </row>
    <row r="16" spans="2:9" x14ac:dyDescent="0.25">
      <c r="B16" s="8" t="str" vm="8">
        <f>CUBEMEMBER("ThisWorkbookDataModel","[Manufacturer].[Manufacturer].&amp;[Quibus]","QUIBUS")</f>
        <v>QUIBUS</v>
      </c>
      <c r="C16" s="5" t="str" vm="34">
        <f>CUBEVALUE("ThisWorkbookDataModel",$B16,C$5,"[Measures].[YTD Total Units]",Timeline_Date1)</f>
        <v/>
      </c>
      <c r="D16" s="5" t="str" vm="46">
        <f>CUBEVALUE("ThisWorkbookDataModel",$B16,D$5,"[Measures].[YTD Total Units]",Timeline_Date1)</f>
        <v/>
      </c>
      <c r="E16" s="5" vm="33">
        <f>CUBEVALUE("ThisWorkbookDataModel",$B16,E$5,"[Measures].[YTD Total Units]",Timeline_Date1)</f>
        <v>4035</v>
      </c>
      <c r="F16" s="5" t="str" vm="45">
        <f>CUBEVALUE("ThisWorkbookDataModel",$B16,F$5,"[Measures].[YTD Total Units]",Timeline_Date1)</f>
        <v/>
      </c>
      <c r="G16" s="5" t="str" vm="67">
        <f>CUBEVALUE("ThisWorkbookDataModel",$B16,G$5,"[Measures].[YTD Total Units]",Timeline_Date1)</f>
        <v/>
      </c>
      <c r="H16" s="5" t="str" vm="44">
        <f>CUBEVALUE("ThisWorkbookDataModel",$B16,H$5,"[Measures].[YTD Total Units]",Timeline_Date1)</f>
        <v/>
      </c>
      <c r="I16" s="5" vm="136">
        <f>CUBEVALUE("ThisWorkbookDataModel",$B16,I$4,"[Measures].[YTD Total Units]",Timeline_Date1)</f>
        <v>4035</v>
      </c>
    </row>
    <row r="17" spans="2:9" x14ac:dyDescent="0.25">
      <c r="B17" s="8" t="str" vm="2">
        <f>CUBEMEMBER("ThisWorkbookDataModel","[Manufacturer].[Manufacturer].&amp;[Salvus]","SALVUS")</f>
        <v>SALVUS</v>
      </c>
      <c r="C17" s="5" t="str" vm="43">
        <f>CUBEVALUE("ThisWorkbookDataModel",$B17,C$5,"[Measures].[YTD Total Units]",Timeline_Date1)</f>
        <v/>
      </c>
      <c r="D17" s="5" t="str" vm="66">
        <f>CUBEVALUE("ThisWorkbookDataModel",$B17,D$5,"[Measures].[YTD Total Units]",Timeline_Date1)</f>
        <v/>
      </c>
      <c r="E17" s="5" vm="42">
        <f>CUBEVALUE("ThisWorkbookDataModel",$B17,E$5,"[Measures].[YTD Total Units]",Timeline_Date1)</f>
        <v>440</v>
      </c>
      <c r="F17" s="5" t="str" vm="82">
        <f>CUBEVALUE("ThisWorkbookDataModel",$B17,F$5,"[Measures].[YTD Total Units]",Timeline_Date1)</f>
        <v/>
      </c>
      <c r="G17" s="5" t="str" vm="112">
        <f>CUBEVALUE("ThisWorkbookDataModel",$B17,G$5,"[Measures].[YTD Total Units]",Timeline_Date1)</f>
        <v/>
      </c>
      <c r="H17" s="5" t="str" vm="65">
        <f>CUBEVALUE("ThisWorkbookDataModel",$B17,H$5,"[Measures].[YTD Total Units]",Timeline_Date1)</f>
        <v/>
      </c>
      <c r="I17" s="5" vm="133">
        <f>CUBEVALUE("ThisWorkbookDataModel",$B17,I$4,"[Measures].[YTD Total Units]",Timeline_Date1)</f>
        <v>440</v>
      </c>
    </row>
    <row r="18" spans="2:9" x14ac:dyDescent="0.25">
      <c r="B18" s="8" t="str" vm="21">
        <f>CUBEMEMBER("ThisWorkbookDataModel","[Manufacturer].[Manufacturer].&amp;[VanArsdel]","VANARSDEL")</f>
        <v>VANARSDEL</v>
      </c>
      <c r="C18" s="5" t="str" vm="105">
        <f>CUBEVALUE("ThisWorkbookDataModel",$B18,C$5,"[Measures].[YTD Total Units]",Timeline_Date1)</f>
        <v/>
      </c>
      <c r="D18" s="5" t="str" vm="102">
        <f>CUBEVALUE("ThisWorkbookDataModel",$B18,D$5,"[Measures].[YTD Total Units]",Timeline_Date1)</f>
        <v/>
      </c>
      <c r="E18" s="5" vm="64">
        <f>CUBEVALUE("ThisWorkbookDataModel",$B18,E$5,"[Measures].[YTD Total Units]",Timeline_Date1)</f>
        <v>27783</v>
      </c>
      <c r="F18" s="5" t="str" vm="103">
        <f>CUBEVALUE("ThisWorkbookDataModel",$B18,F$5,"[Measures].[YTD Total Units]",Timeline_Date1)</f>
        <v/>
      </c>
      <c r="G18" s="5" t="str" vm="106">
        <f>CUBEVALUE("ThisWorkbookDataModel",$B18,G$5,"[Measures].[YTD Total Units]",Timeline_Date1)</f>
        <v/>
      </c>
      <c r="H18" s="5" t="str" vm="104">
        <f>CUBEVALUE("ThisWorkbookDataModel",$B18,H$5,"[Measures].[YTD Total Units]",Timeline_Date1)</f>
        <v/>
      </c>
      <c r="I18" s="5" vm="130">
        <f>CUBEVALUE("ThisWorkbookDataModel",$B18,I$4,"[Measures].[YTD Total Units]",Timeline_Date1)</f>
        <v>27783</v>
      </c>
    </row>
    <row r="19" spans="2:9" ht="15.75" thickBot="1" x14ac:dyDescent="0.3">
      <c r="B19" s="9" t="str" vm="16">
        <f>CUBEMEMBER("ThisWorkbookDataModel","[Manufacturer].[Manufacturer].&amp;[Victoria]","VICTORIA")</f>
        <v>VICTORIA</v>
      </c>
      <c r="C19" s="10" t="str" vm="85">
        <f>CUBEVALUE("ThisWorkbookDataModel",$B19,C$5,"[Measures].[YTD Total Units]",Timeline_Date1)</f>
        <v/>
      </c>
      <c r="D19" s="10" t="str" vm="88">
        <f>CUBEVALUE("ThisWorkbookDataModel",$B19,D$5,"[Measures].[YTD Total Units]",Timeline_Date1)</f>
        <v/>
      </c>
      <c r="E19" s="10" vm="86">
        <f>CUBEVALUE("ThisWorkbookDataModel",$B19,E$5,"[Measures].[YTD Total Units]",Timeline_Date1)</f>
        <v>1110</v>
      </c>
      <c r="F19" s="10" t="str" vm="63">
        <f>CUBEVALUE("ThisWorkbookDataModel",$B19,F$5,"[Measures].[YTD Total Units]",Timeline_Date1)</f>
        <v/>
      </c>
      <c r="G19" s="10" t="str" vm="87">
        <f>CUBEVALUE("ThisWorkbookDataModel",$B19,G$5,"[Measures].[YTD Total Units]",Timeline_Date1)</f>
        <v/>
      </c>
      <c r="H19" s="10" t="str" vm="89">
        <f>CUBEVALUE("ThisWorkbookDataModel",$B19,H$5,"[Measures].[YTD Total Units]",Timeline_Date1)</f>
        <v/>
      </c>
      <c r="I19" s="10" vm="127">
        <f>CUBEVALUE("ThisWorkbookDataModel",$B19,I$4,"[Measures].[YTD Total Units]",Timeline_Date1)</f>
        <v>1110</v>
      </c>
    </row>
    <row r="20" spans="2:9" ht="17.25" thickTop="1" thickBot="1" x14ac:dyDescent="0.3">
      <c r="B20" s="11" t="str" vm="15">
        <f>CUBEMEMBER("ThisWorkbookDataModel","[Manufacturer].[Manufacturer].[All]","Grand Total")</f>
        <v>Grand Total</v>
      </c>
      <c r="C20" s="12" t="str" vm="62">
        <f>CUBEVALUE("ThisWorkbookDataModel",$B20,C$5,"[Measures].[YTD Total Units]",Timeline_Date1)</f>
        <v/>
      </c>
      <c r="D20" s="12" t="str" vm="41">
        <f>CUBEVALUE("ThisWorkbookDataModel",$B20,D$5,"[Measures].[YTD Total Units]",Timeline_Date1)</f>
        <v/>
      </c>
      <c r="E20" s="12" vm="61">
        <f>CUBEVALUE("ThisWorkbookDataModel",$B20,E$5,"[Measures].[YTD Total Units]",Timeline_Date1)</f>
        <v>91789</v>
      </c>
      <c r="F20" s="12" t="str" vm="40">
        <f>CUBEVALUE("ThisWorkbookDataModel",$B20,F$5,"[Measures].[YTD Total Units]",Timeline_Date1)</f>
        <v/>
      </c>
      <c r="G20" s="12" t="str" vm="115">
        <f>CUBEVALUE("ThisWorkbookDataModel",$B20,G$5,"[Measures].[YTD Total Units]",Timeline_Date1)</f>
        <v/>
      </c>
      <c r="H20" s="12" t="str" vm="39">
        <f>CUBEVALUE("ThisWorkbookDataModel",$B20,H$5,"[Measures].[YTD Total Units]",Timeline_Date1)</f>
        <v/>
      </c>
      <c r="I20" s="12" vm="131">
        <f>CUBEVALUE("ThisWorkbookDataModel",$B20,I$4,"[Measures].[YTD Total Units]",Timeline_Date1)</f>
        <v>91789</v>
      </c>
    </row>
    <row r="21" spans="2:9" ht="17.25" thickTop="1" thickBot="1" x14ac:dyDescent="0.3">
      <c r="B21" s="13" t="str" vm="24">
        <f>CUBEMEMBER("ThisWorkbookDataModel","[Measures].[% Units Market Share]","VANARSDEL Share")</f>
        <v>VANARSDEL Share</v>
      </c>
      <c r="C21" s="13" t="str" vm="31">
        <f>CUBEVALUE("ThisWorkbookDataModel",$B$21,C$4,Timeline_Date1)</f>
        <v/>
      </c>
      <c r="D21" s="13" t="str" vm="26">
        <f>CUBEVALUE("ThisWorkbookDataModel",$B$21,D$4,Timeline_Date1)</f>
        <v/>
      </c>
      <c r="E21" s="13" vm="28">
        <f>CUBEVALUE("ThisWorkbookDataModel",$B$21,E$4,Timeline_Date1)</f>
        <v>0.2903056462902473</v>
      </c>
      <c r="F21" s="13" t="str" vm="29">
        <f>CUBEVALUE("ThisWorkbookDataModel",$B$21,F$4,Timeline_Date1)</f>
        <v/>
      </c>
      <c r="G21" s="13" t="str" vm="30">
        <f>CUBEVALUE("ThisWorkbookDataModel",$B$21,G$4,Timeline_Date1)</f>
        <v/>
      </c>
      <c r="H21" s="13" t="str" vm="27">
        <f>CUBEVALUE("ThisWorkbookDataModel",$B$21,H$4,Timeline_Date1)</f>
        <v/>
      </c>
      <c r="I21" s="13" vm="25">
        <f>CUBEVALUE("ThisWorkbookDataModel",$B$21,I$4,Timeline_Date1)</f>
        <v>0.2903056462902473</v>
      </c>
    </row>
    <row r="22" spans="2:9" ht="15.75" thickTop="1" x14ac:dyDescent="0.25"/>
  </sheetData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0"/>
  <sheetViews>
    <sheetView zoomScale="80" zoomScaleNormal="80" workbookViewId="0">
      <selection activeCell="C28" sqref="C28"/>
    </sheetView>
  </sheetViews>
  <sheetFormatPr defaultRowHeight="15" x14ac:dyDescent="0.25"/>
  <cols>
    <col min="1" max="1" width="55.7109375" customWidth="1"/>
    <col min="2" max="2" width="14.140625" bestFit="1" customWidth="1"/>
    <col min="3" max="3" width="16.7109375" customWidth="1"/>
    <col min="4" max="4" width="20.85546875" bestFit="1" customWidth="1"/>
    <col min="5" max="5" width="15.140625" bestFit="1" customWidth="1"/>
    <col min="6" max="6" width="20.85546875" bestFit="1" customWidth="1"/>
    <col min="7" max="7" width="15.140625" bestFit="1" customWidth="1"/>
    <col min="8" max="8" width="20.85546875" bestFit="1" customWidth="1"/>
    <col min="9" max="9" width="15.140625" bestFit="1" customWidth="1"/>
    <col min="10" max="10" width="20.85546875" bestFit="1" customWidth="1"/>
    <col min="11" max="11" width="15.140625" bestFit="1" customWidth="1"/>
    <col min="12" max="12" width="20.85546875" bestFit="1" customWidth="1"/>
    <col min="13" max="13" width="15.140625" bestFit="1" customWidth="1"/>
    <col min="14" max="14" width="20.85546875" bestFit="1" customWidth="1"/>
    <col min="15" max="15" width="20.28515625" bestFit="1" customWidth="1"/>
    <col min="16" max="16" width="26" bestFit="1" customWidth="1"/>
  </cols>
  <sheetData>
    <row r="3" spans="2:16" x14ac:dyDescent="0.25">
      <c r="C3" s="2" t="s">
        <v>22</v>
      </c>
    </row>
    <row r="4" spans="2:16" x14ac:dyDescent="0.25">
      <c r="C4" t="s">
        <v>23</v>
      </c>
      <c r="E4" t="s">
        <v>24</v>
      </c>
      <c r="G4" t="s">
        <v>25</v>
      </c>
      <c r="I4" t="s">
        <v>26</v>
      </c>
      <c r="K4" t="s">
        <v>27</v>
      </c>
      <c r="M4" t="s">
        <v>28</v>
      </c>
      <c r="O4" t="s">
        <v>30</v>
      </c>
      <c r="P4" t="s">
        <v>31</v>
      </c>
    </row>
    <row r="5" spans="2:16" x14ac:dyDescent="0.25">
      <c r="B5" s="2" t="s">
        <v>6</v>
      </c>
      <c r="C5" t="s">
        <v>29</v>
      </c>
      <c r="D5" t="s">
        <v>2</v>
      </c>
      <c r="E5" t="s">
        <v>29</v>
      </c>
      <c r="F5" t="s">
        <v>2</v>
      </c>
      <c r="G5" t="s">
        <v>29</v>
      </c>
      <c r="H5" t="s">
        <v>2</v>
      </c>
      <c r="I5" t="s">
        <v>29</v>
      </c>
      <c r="J5" t="s">
        <v>2</v>
      </c>
      <c r="K5" t="s">
        <v>29</v>
      </c>
      <c r="L5" t="s">
        <v>2</v>
      </c>
      <c r="M5" t="s">
        <v>29</v>
      </c>
      <c r="N5" t="s">
        <v>2</v>
      </c>
    </row>
    <row r="6" spans="2:16" x14ac:dyDescent="0.25">
      <c r="B6" s="4" t="s">
        <v>7</v>
      </c>
      <c r="C6" s="1">
        <v>308</v>
      </c>
      <c r="D6" s="3">
        <v>0</v>
      </c>
      <c r="E6" s="1">
        <v>954</v>
      </c>
      <c r="F6" s="3">
        <v>0</v>
      </c>
      <c r="G6" s="1">
        <v>1953</v>
      </c>
      <c r="H6" s="3">
        <v>0</v>
      </c>
      <c r="I6" s="1">
        <v>3148</v>
      </c>
      <c r="J6" s="3">
        <v>0</v>
      </c>
      <c r="K6" s="1">
        <v>4207</v>
      </c>
      <c r="L6" s="3">
        <v>0</v>
      </c>
      <c r="M6" s="1">
        <v>5201</v>
      </c>
      <c r="N6" s="3">
        <v>0</v>
      </c>
      <c r="O6" s="1">
        <v>5201</v>
      </c>
      <c r="P6" s="3">
        <v>0</v>
      </c>
    </row>
    <row r="7" spans="2:16" x14ac:dyDescent="0.25">
      <c r="B7" s="4" t="s">
        <v>8</v>
      </c>
      <c r="C7" s="1">
        <v>2447</v>
      </c>
      <c r="D7" s="3">
        <v>0</v>
      </c>
      <c r="E7" s="1">
        <v>5823</v>
      </c>
      <c r="F7" s="3">
        <v>0</v>
      </c>
      <c r="G7" s="1">
        <v>13736</v>
      </c>
      <c r="H7" s="3">
        <v>0</v>
      </c>
      <c r="I7" s="1">
        <v>23455</v>
      </c>
      <c r="J7" s="3">
        <v>0</v>
      </c>
      <c r="K7" s="1">
        <v>34039</v>
      </c>
      <c r="L7" s="3">
        <v>0</v>
      </c>
      <c r="M7" s="1">
        <v>40884</v>
      </c>
      <c r="N7" s="3">
        <v>0</v>
      </c>
      <c r="O7" s="1">
        <v>40884</v>
      </c>
      <c r="P7" s="3">
        <v>0</v>
      </c>
    </row>
    <row r="8" spans="2:16" x14ac:dyDescent="0.25">
      <c r="B8" s="4" t="s">
        <v>9</v>
      </c>
      <c r="C8" s="1">
        <v>110</v>
      </c>
      <c r="D8" s="3">
        <v>0</v>
      </c>
      <c r="E8" s="1">
        <v>272</v>
      </c>
      <c r="F8" s="3">
        <v>0</v>
      </c>
      <c r="G8" s="1">
        <v>642</v>
      </c>
      <c r="H8" s="3">
        <v>0</v>
      </c>
      <c r="I8" s="1">
        <v>1325</v>
      </c>
      <c r="J8" s="3">
        <v>0</v>
      </c>
      <c r="K8" s="1">
        <v>1909</v>
      </c>
      <c r="L8" s="3">
        <v>0</v>
      </c>
      <c r="M8" s="1">
        <v>2442</v>
      </c>
      <c r="N8" s="3">
        <v>0</v>
      </c>
      <c r="O8" s="1">
        <v>2442</v>
      </c>
      <c r="P8" s="3">
        <v>0</v>
      </c>
    </row>
    <row r="9" spans="2:16" x14ac:dyDescent="0.25">
      <c r="B9" s="4" t="s">
        <v>10</v>
      </c>
      <c r="C9" s="1">
        <v>843</v>
      </c>
      <c r="D9" s="3">
        <v>0</v>
      </c>
      <c r="E9" s="1">
        <v>1832</v>
      </c>
      <c r="F9" s="3">
        <v>0</v>
      </c>
      <c r="G9" s="1">
        <v>5377</v>
      </c>
      <c r="H9" s="3">
        <v>0</v>
      </c>
      <c r="I9" s="1">
        <v>8776</v>
      </c>
      <c r="J9" s="3">
        <v>0</v>
      </c>
      <c r="K9" s="1">
        <v>11671</v>
      </c>
      <c r="L9" s="3">
        <v>0</v>
      </c>
      <c r="M9" s="1">
        <v>14233</v>
      </c>
      <c r="N9" s="3">
        <v>0</v>
      </c>
      <c r="O9" s="1">
        <v>14233</v>
      </c>
      <c r="P9" s="3">
        <v>0</v>
      </c>
    </row>
    <row r="10" spans="2:16" x14ac:dyDescent="0.25">
      <c r="B10" s="4" t="s">
        <v>11</v>
      </c>
      <c r="C10" s="1">
        <v>116</v>
      </c>
      <c r="D10" s="3">
        <v>0</v>
      </c>
      <c r="E10" s="1">
        <v>296</v>
      </c>
      <c r="F10" s="3">
        <v>0</v>
      </c>
      <c r="G10" s="1">
        <v>759</v>
      </c>
      <c r="H10" s="3">
        <v>0</v>
      </c>
      <c r="I10" s="1">
        <v>1194</v>
      </c>
      <c r="J10" s="3">
        <v>0</v>
      </c>
      <c r="K10" s="1">
        <v>1680</v>
      </c>
      <c r="L10" s="3">
        <v>0</v>
      </c>
      <c r="M10" s="1">
        <v>2204</v>
      </c>
      <c r="N10" s="3">
        <v>0</v>
      </c>
      <c r="O10" s="1">
        <v>2204</v>
      </c>
      <c r="P10" s="3">
        <v>0</v>
      </c>
    </row>
    <row r="11" spans="2:16" x14ac:dyDescent="0.25">
      <c r="B11" s="4" t="s">
        <v>12</v>
      </c>
      <c r="C11" s="1">
        <v>110</v>
      </c>
      <c r="D11" s="3">
        <v>0</v>
      </c>
      <c r="E11" s="1">
        <v>363</v>
      </c>
      <c r="F11" s="3">
        <v>0</v>
      </c>
      <c r="G11" s="1">
        <v>926</v>
      </c>
      <c r="H11" s="3">
        <v>0</v>
      </c>
      <c r="I11" s="1">
        <v>1417</v>
      </c>
      <c r="J11" s="3">
        <v>0</v>
      </c>
      <c r="K11" s="1">
        <v>2098</v>
      </c>
      <c r="L11" s="3">
        <v>0</v>
      </c>
      <c r="M11" s="1">
        <v>2525</v>
      </c>
      <c r="N11" s="3">
        <v>0</v>
      </c>
      <c r="O11" s="1">
        <v>2525</v>
      </c>
      <c r="P11" s="3">
        <v>0</v>
      </c>
    </row>
    <row r="12" spans="2:16" x14ac:dyDescent="0.25">
      <c r="B12" s="4" t="s">
        <v>13</v>
      </c>
      <c r="C12" s="1">
        <v>4131</v>
      </c>
      <c r="D12" s="3">
        <v>0</v>
      </c>
      <c r="E12" s="1">
        <v>8725</v>
      </c>
      <c r="F12" s="3">
        <v>0</v>
      </c>
      <c r="G12" s="1">
        <v>18096</v>
      </c>
      <c r="H12" s="3">
        <v>0</v>
      </c>
      <c r="I12" s="1">
        <v>28687</v>
      </c>
      <c r="J12" s="3">
        <v>0</v>
      </c>
      <c r="K12" s="1">
        <v>37246</v>
      </c>
      <c r="L12" s="3">
        <v>0</v>
      </c>
      <c r="M12" s="1">
        <v>46005</v>
      </c>
      <c r="N12" s="3">
        <v>0</v>
      </c>
      <c r="O12" s="1">
        <v>46005</v>
      </c>
      <c r="P12" s="3">
        <v>0</v>
      </c>
    </row>
    <row r="13" spans="2:16" x14ac:dyDescent="0.25">
      <c r="B13" s="4" t="s">
        <v>14</v>
      </c>
      <c r="C13" s="1"/>
      <c r="D13" s="3">
        <v>0</v>
      </c>
      <c r="E13" s="1"/>
      <c r="F13" s="3">
        <v>0</v>
      </c>
      <c r="G13" s="1"/>
      <c r="H13" s="3">
        <v>0</v>
      </c>
      <c r="I13" s="1"/>
      <c r="J13" s="3">
        <v>0</v>
      </c>
      <c r="K13" s="1"/>
      <c r="L13" s="3">
        <v>0</v>
      </c>
      <c r="M13" s="1"/>
      <c r="N13" s="3">
        <v>0</v>
      </c>
      <c r="O13" s="1"/>
      <c r="P13" s="3">
        <v>0</v>
      </c>
    </row>
    <row r="14" spans="2:16" x14ac:dyDescent="0.25">
      <c r="B14" s="4" t="s">
        <v>15</v>
      </c>
      <c r="C14" s="1">
        <v>2457</v>
      </c>
      <c r="D14" s="3">
        <v>0</v>
      </c>
      <c r="E14" s="1">
        <v>5612</v>
      </c>
      <c r="F14" s="3">
        <v>0</v>
      </c>
      <c r="G14" s="1">
        <v>15804</v>
      </c>
      <c r="H14" s="3">
        <v>0</v>
      </c>
      <c r="I14" s="1">
        <v>23836</v>
      </c>
      <c r="J14" s="3">
        <v>0</v>
      </c>
      <c r="K14" s="1">
        <v>29856</v>
      </c>
      <c r="L14" s="3">
        <v>0</v>
      </c>
      <c r="M14" s="1">
        <v>38571</v>
      </c>
      <c r="N14" s="3">
        <v>0</v>
      </c>
      <c r="O14" s="1">
        <v>38571</v>
      </c>
      <c r="P14" s="3">
        <v>0</v>
      </c>
    </row>
    <row r="15" spans="2:16" x14ac:dyDescent="0.25">
      <c r="B15" s="4" t="s">
        <v>16</v>
      </c>
      <c r="C15" s="1">
        <v>276</v>
      </c>
      <c r="D15" s="3">
        <v>0</v>
      </c>
      <c r="E15" s="1">
        <v>615</v>
      </c>
      <c r="F15" s="3">
        <v>0</v>
      </c>
      <c r="G15" s="1">
        <v>1128</v>
      </c>
      <c r="H15" s="3">
        <v>0</v>
      </c>
      <c r="I15" s="1">
        <v>1874</v>
      </c>
      <c r="J15" s="3">
        <v>0</v>
      </c>
      <c r="K15" s="1">
        <v>2617</v>
      </c>
      <c r="L15" s="3">
        <v>0</v>
      </c>
      <c r="M15" s="1">
        <v>3464</v>
      </c>
      <c r="N15" s="3">
        <v>0</v>
      </c>
      <c r="O15" s="1">
        <v>3464</v>
      </c>
      <c r="P15" s="3">
        <v>0</v>
      </c>
    </row>
    <row r="16" spans="2:16" x14ac:dyDescent="0.25">
      <c r="B16" s="4" t="s">
        <v>17</v>
      </c>
      <c r="C16" s="1">
        <v>1057</v>
      </c>
      <c r="D16" s="3">
        <v>0</v>
      </c>
      <c r="E16" s="1">
        <v>2381</v>
      </c>
      <c r="F16" s="3">
        <v>0</v>
      </c>
      <c r="G16" s="1">
        <v>4035</v>
      </c>
      <c r="H16" s="3">
        <v>0</v>
      </c>
      <c r="I16" s="1">
        <v>6216</v>
      </c>
      <c r="J16" s="3">
        <v>0</v>
      </c>
      <c r="K16" s="1">
        <v>8482</v>
      </c>
      <c r="L16" s="3">
        <v>0</v>
      </c>
      <c r="M16" s="1">
        <v>9397</v>
      </c>
      <c r="N16" s="3">
        <v>0</v>
      </c>
      <c r="O16" s="1">
        <v>9397</v>
      </c>
      <c r="P16" s="3">
        <v>0</v>
      </c>
    </row>
    <row r="17" spans="2:16" x14ac:dyDescent="0.25">
      <c r="B17" s="4" t="s">
        <v>18</v>
      </c>
      <c r="C17" s="1">
        <v>94</v>
      </c>
      <c r="D17" s="3">
        <v>0</v>
      </c>
      <c r="E17" s="1">
        <v>196</v>
      </c>
      <c r="F17" s="3">
        <v>0</v>
      </c>
      <c r="G17" s="1">
        <v>440</v>
      </c>
      <c r="H17" s="3">
        <v>0</v>
      </c>
      <c r="I17" s="1">
        <v>824</v>
      </c>
      <c r="J17" s="3">
        <v>0</v>
      </c>
      <c r="K17" s="1">
        <v>1218</v>
      </c>
      <c r="L17" s="3">
        <v>0</v>
      </c>
      <c r="M17" s="1">
        <v>1683</v>
      </c>
      <c r="N17" s="3">
        <v>0</v>
      </c>
      <c r="O17" s="1">
        <v>1683</v>
      </c>
      <c r="P17" s="3">
        <v>0</v>
      </c>
    </row>
    <row r="18" spans="2:16" x14ac:dyDescent="0.25">
      <c r="B18" s="4" t="s">
        <v>19</v>
      </c>
      <c r="C18" s="1">
        <v>5800</v>
      </c>
      <c r="D18" s="3">
        <v>1</v>
      </c>
      <c r="E18" s="1">
        <v>12852</v>
      </c>
      <c r="F18" s="3">
        <v>1</v>
      </c>
      <c r="G18" s="1">
        <v>27783</v>
      </c>
      <c r="H18" s="3">
        <v>1</v>
      </c>
      <c r="I18" s="1">
        <v>43724</v>
      </c>
      <c r="J18" s="3">
        <v>1</v>
      </c>
      <c r="K18" s="1">
        <v>57363</v>
      </c>
      <c r="L18" s="3">
        <v>1</v>
      </c>
      <c r="M18" s="1">
        <v>70556</v>
      </c>
      <c r="N18" s="3">
        <v>1</v>
      </c>
      <c r="O18" s="1">
        <v>70556</v>
      </c>
      <c r="P18" s="3">
        <v>1</v>
      </c>
    </row>
    <row r="19" spans="2:16" x14ac:dyDescent="0.25">
      <c r="B19" s="4" t="s">
        <v>20</v>
      </c>
      <c r="C19" s="1">
        <v>194</v>
      </c>
      <c r="D19" s="3">
        <v>0</v>
      </c>
      <c r="E19" s="1">
        <v>436</v>
      </c>
      <c r="F19" s="3">
        <v>0</v>
      </c>
      <c r="G19" s="1">
        <v>1110</v>
      </c>
      <c r="H19" s="3">
        <v>0</v>
      </c>
      <c r="I19" s="1">
        <v>1827</v>
      </c>
      <c r="J19" s="3">
        <v>0</v>
      </c>
      <c r="K19" s="1">
        <v>2453</v>
      </c>
      <c r="L19" s="3">
        <v>0</v>
      </c>
      <c r="M19" s="1">
        <v>3174</v>
      </c>
      <c r="N19" s="3">
        <v>0</v>
      </c>
      <c r="O19" s="1">
        <v>3174</v>
      </c>
      <c r="P19" s="3">
        <v>0</v>
      </c>
    </row>
    <row r="20" spans="2:16" x14ac:dyDescent="0.25">
      <c r="B20" s="4" t="s">
        <v>21</v>
      </c>
      <c r="C20" s="1">
        <v>17943</v>
      </c>
      <c r="D20" s="3">
        <v>0.32324583402998386</v>
      </c>
      <c r="E20" s="1">
        <v>40357</v>
      </c>
      <c r="F20" s="3">
        <v>0.31462478807887928</v>
      </c>
      <c r="G20" s="1">
        <v>91789</v>
      </c>
      <c r="H20" s="3">
        <v>0.2903056462902473</v>
      </c>
      <c r="I20" s="1">
        <v>146303</v>
      </c>
      <c r="J20" s="3">
        <v>0.29242029570385591</v>
      </c>
      <c r="K20" s="1">
        <v>194839</v>
      </c>
      <c r="L20" s="3">
        <v>0.28100791165320588</v>
      </c>
      <c r="M20" s="1">
        <v>240339</v>
      </c>
      <c r="N20" s="3">
        <v>0.28995604395604396</v>
      </c>
      <c r="O20" s="1">
        <v>240339</v>
      </c>
      <c r="P20" s="3">
        <v>0.29356866759036193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4</v>
      </c>
    </row>
    <row r="1002" spans="26:26" x14ac:dyDescent="0.25">
      <c r="Z1002" t="s">
        <v>5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2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5124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"/>
  <sheetViews>
    <sheetView showRuler="0" workbookViewId="0">
      <selection activeCell="B3" sqref="B3"/>
    </sheetView>
  </sheetViews>
  <sheetFormatPr defaultRowHeight="15" x14ac:dyDescent="0.25"/>
  <cols>
    <col min="2" max="2" width="20.42578125" customWidth="1"/>
    <col min="3" max="4" width="20.28515625" customWidth="1"/>
    <col min="5" max="5" width="20.28515625" bestFit="1" customWidth="1"/>
    <col min="6" max="8" width="20.140625" bestFit="1" customWidth="1"/>
  </cols>
  <sheetData>
    <row r="1" spans="2:3" x14ac:dyDescent="0.25">
      <c r="B1" s="2" t="s">
        <v>0</v>
      </c>
      <c r="C1" t="s" vm="1">
        <v>1</v>
      </c>
    </row>
    <row r="3" spans="2:3" x14ac:dyDescent="0.25">
      <c r="B3" t="s">
        <v>3</v>
      </c>
      <c r="C3" t="s">
        <v>2</v>
      </c>
    </row>
    <row r="4" spans="2:3" x14ac:dyDescent="0.25">
      <c r="B4" s="1">
        <v>2750101</v>
      </c>
      <c r="C4" s="3">
        <v>0.23519352894330658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4</v>
      </c>
    </row>
    <row r="1002" spans="26:26" x14ac:dyDescent="0.25">
      <c r="Z1002" t="s">
        <v>5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241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10241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0E67901F-EAD0-49D4-81EF-B29D6B626F4D}">
  <ds:schemaRefs/>
</ds:datastoreItem>
</file>

<file path=customXml/itemProps2.xml><?xml version="1.0" encoding="utf-8"?>
<ds:datastoreItem xmlns:ds="http://schemas.openxmlformats.org/officeDocument/2006/customXml" ds:itemID="{6840284B-C71F-420D-B54B-893747DD9A8D}">
  <ds:schemaRefs/>
</ds:datastoreItem>
</file>

<file path=customXml/itemProps3.xml><?xml version="1.0" encoding="utf-8"?>
<ds:datastoreItem xmlns:ds="http://schemas.openxmlformats.org/officeDocument/2006/customXml" ds:itemID="{2FF78846-250E-4401-BD49-B076ED043500}">
  <ds:schemaRefs/>
</ds:datastoreItem>
</file>

<file path=customXml/itemProps4.xml><?xml version="1.0" encoding="utf-8"?>
<ds:datastoreItem xmlns:ds="http://schemas.openxmlformats.org/officeDocument/2006/customXml" ds:itemID="{441FC1EE-A6D7-4742-9B98-9A4EFF4C4B04}">
  <ds:schemaRefs/>
</ds:datastoreItem>
</file>

<file path=customXml/itemProps5.xml><?xml version="1.0" encoding="utf-8"?>
<ds:datastoreItem xmlns:ds="http://schemas.openxmlformats.org/officeDocument/2006/customXml" ds:itemID="{F3168E95-E64B-49C5-B88C-DB67FFD293AB}">
  <ds:schemaRefs/>
</ds:datastoreItem>
</file>

<file path=customXml/itemProps6.xml><?xml version="1.0" encoding="utf-8"?>
<ds:datastoreItem xmlns:ds="http://schemas.openxmlformats.org/officeDocument/2006/customXml" ds:itemID="{4447BC3B-4110-4BAF-BC64-5188B4913F4D}">
  <ds:schemaRefs/>
</ds:datastoreItem>
</file>

<file path=customXml/itemProps7.xml><?xml version="1.0" encoding="utf-8"?>
<ds:datastoreItem xmlns:ds="http://schemas.openxmlformats.org/officeDocument/2006/customXml" ds:itemID="{75151673-9B68-4402-B266-0028E5D91441}">
  <ds:schemaRefs/>
</ds:datastoreItem>
</file>

<file path=customXml/itemProps8.xml><?xml version="1.0" encoding="utf-8"?>
<ds:datastoreItem xmlns:ds="http://schemas.openxmlformats.org/officeDocument/2006/customXml" ds:itemID="{200A39DA-B4CC-47EF-AFC4-B82E273C22D3}">
  <ds:schemaRefs/>
</ds:datastoreItem>
</file>

<file path=customXml/itemProps9.xml><?xml version="1.0" encoding="utf-8"?>
<ds:datastoreItem xmlns:ds="http://schemas.openxmlformats.org/officeDocument/2006/customXml" ds:itemID="{6999EC93-0D74-4411-B1FF-0551B9463994}">
  <ds:schemaRefs/>
</ds:datastoreItem>
</file>

<file path=customXml/itemProps10.xml><?xml version="1.0" encoding="utf-8"?>
<ds:datastoreItem xmlns:ds="http://schemas.openxmlformats.org/officeDocument/2006/customXml" ds:itemID="{5F6E5402-750A-4F20-9429-7B58BEF1BC8E}">
  <ds:schemaRefs/>
</ds:datastoreItem>
</file>

<file path=customXml/itemProps11.xml><?xml version="1.0" encoding="utf-8"?>
<ds:datastoreItem xmlns:ds="http://schemas.openxmlformats.org/officeDocument/2006/customXml" ds:itemID="{FD4A8761-6980-40E6-A110-AF1E27D94C2D}">
  <ds:schemaRefs/>
</ds:datastoreItem>
</file>

<file path=customXml/itemProps12.xml><?xml version="1.0" encoding="utf-8"?>
<ds:datastoreItem xmlns:ds="http://schemas.openxmlformats.org/officeDocument/2006/customXml" ds:itemID="{9242C19E-9DDB-4B69-92E0-09ECAE1ADFBC}">
  <ds:schemaRefs/>
</ds:datastoreItem>
</file>

<file path=customXml/itemProps13.xml><?xml version="1.0" encoding="utf-8"?>
<ds:datastoreItem xmlns:ds="http://schemas.openxmlformats.org/officeDocument/2006/customXml" ds:itemID="{EC3B7FC3-0418-462B-A8AA-B26A38E0AC7A}">
  <ds:schemaRefs/>
</ds:datastoreItem>
</file>

<file path=customXml/itemProps14.xml><?xml version="1.0" encoding="utf-8"?>
<ds:datastoreItem xmlns:ds="http://schemas.openxmlformats.org/officeDocument/2006/customXml" ds:itemID="{6B563B48-C013-4AB7-9433-747C8819971F}">
  <ds:schemaRefs/>
</ds:datastoreItem>
</file>

<file path=customXml/itemProps15.xml><?xml version="1.0" encoding="utf-8"?>
<ds:datastoreItem xmlns:ds="http://schemas.openxmlformats.org/officeDocument/2006/customXml" ds:itemID="{97B8B158-E68F-4928-AE8F-DC1C2052C29D}">
  <ds:schemaRefs/>
</ds:datastoreItem>
</file>

<file path=customXml/itemProps16.xml><?xml version="1.0" encoding="utf-8"?>
<ds:datastoreItem xmlns:ds="http://schemas.openxmlformats.org/officeDocument/2006/customXml" ds:itemID="{166414AF-0A2A-44A7-8136-7429E4BED5E4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09945327-A0DB-46C9-A48F-6C4B371EAA70}">
  <ds:schemaRefs/>
</ds:datastoreItem>
</file>

<file path=customXml/itemProps18.xml><?xml version="1.0" encoding="utf-8"?>
<ds:datastoreItem xmlns:ds="http://schemas.openxmlformats.org/officeDocument/2006/customXml" ds:itemID="{D73565AB-F543-40B8-8B2B-82B0C853D70C}">
  <ds:schemaRefs/>
</ds:datastoreItem>
</file>

<file path=customXml/itemProps19.xml><?xml version="1.0" encoding="utf-8"?>
<ds:datastoreItem xmlns:ds="http://schemas.openxmlformats.org/officeDocument/2006/customXml" ds:itemID="{CDE25086-0A62-4B74-9FE2-8D634BF3C294}">
  <ds:schemaRefs/>
</ds:datastoreItem>
</file>

<file path=customXml/itemProps20.xml><?xml version="1.0" encoding="utf-8"?>
<ds:datastoreItem xmlns:ds="http://schemas.openxmlformats.org/officeDocument/2006/customXml" ds:itemID="{84EDF1EE-FB1E-49A3-8681-70A180DC9BF8}">
  <ds:schemaRefs/>
</ds:datastoreItem>
</file>

<file path=customXml/itemProps21.xml><?xml version="1.0" encoding="utf-8"?>
<ds:datastoreItem xmlns:ds="http://schemas.openxmlformats.org/officeDocument/2006/customXml" ds:itemID="{17D36F08-3DBB-49F0-982F-B133561CEEF9}">
  <ds:schemaRefs/>
</ds:datastoreItem>
</file>

<file path=customXml/itemProps22.xml><?xml version="1.0" encoding="utf-8"?>
<ds:datastoreItem xmlns:ds="http://schemas.openxmlformats.org/officeDocument/2006/customXml" ds:itemID="{6795F70F-2081-464D-A4E4-D20922817205}">
  <ds:schemaRefs/>
</ds:datastoreItem>
</file>

<file path=customXml/itemProps23.xml><?xml version="1.0" encoding="utf-8"?>
<ds:datastoreItem xmlns:ds="http://schemas.openxmlformats.org/officeDocument/2006/customXml" ds:itemID="{F368F5AE-A51A-4EA2-AE64-A62C5159C56A}">
  <ds:schemaRefs/>
</ds:datastoreItem>
</file>

<file path=customXml/itemProps24.xml><?xml version="1.0" encoding="utf-8"?>
<ds:datastoreItem xmlns:ds="http://schemas.openxmlformats.org/officeDocument/2006/customXml" ds:itemID="{EBF3EB61-ECBB-4210-BE37-31214C2A8F09}">
  <ds:schemaRefs/>
</ds:datastoreItem>
</file>

<file path=customXml/itemProps25.xml><?xml version="1.0" encoding="utf-8"?>
<ds:datastoreItem xmlns:ds="http://schemas.openxmlformats.org/officeDocument/2006/customXml" ds:itemID="{29E39FB8-2780-4945-B1E2-DF50303708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CubeFunctionReport</vt:lpstr>
      <vt:lpstr>PivotTableReport</vt:lpstr>
      <vt:lpstr>Sheet5</vt:lpstr>
      <vt:lpstr>Power View1</vt:lpstr>
      <vt:lpstr>Sheet3</vt:lpstr>
      <vt:lpstr>Power View2</vt:lpstr>
      <vt:lpstr>'Power View1'!Print_Area</vt:lpstr>
      <vt:lpstr>'Power View2'!Print_Area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Nikil Prabhakar</dc:creator>
  <cp:lastModifiedBy>Nikil Prabhakar</cp:lastModifiedBy>
  <dcterms:created xsi:type="dcterms:W3CDTF">2015-05-30T05:09:16Z</dcterms:created>
  <dcterms:modified xsi:type="dcterms:W3CDTF">2015-07-06T03:35:54Z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5</vt:i4>
  </property>
</Properties>
</file>