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mypalomino/Documents/(03.22) InstaCart Basket Analysis/05 Sent to Client/"/>
    </mc:Choice>
  </mc:AlternateContent>
  <xr:revisionPtr revIDLastSave="0" documentId="13_ncr:1_{FF1FFD43-270E-1044-B7E0-B6EB884DA2F1}" xr6:coauthVersionLast="47" xr6:coauthVersionMax="47" xr10:uidLastSave="{00000000-0000-0000-0000-000000000000}"/>
  <bookViews>
    <workbookView xWindow="29080" yWindow="500" windowWidth="38140" windowHeight="21060" activeTab="6" xr2:uid="{DCD45805-5C85-624D-AD56-70BF7FF64014}"/>
  </bookViews>
  <sheets>
    <sheet name="1. Title Page" sheetId="4" r:id="rId1"/>
    <sheet name="2. Population Flow" sheetId="6" r:id="rId2"/>
    <sheet name="3. Consistency checks" sheetId="7" r:id="rId3"/>
    <sheet name="4. Wrangling steps" sheetId="8" r:id="rId4"/>
    <sheet name="5. Column derivations" sheetId="9" r:id="rId5"/>
    <sheet name="6. Visualizations" sheetId="10" r:id="rId6"/>
    <sheet name="7. Recommendations" sheetId="1" r:id="rId7"/>
    <sheet name="8. Day and Hour Crosstabs" sheetId="3" r:id="rId8"/>
    <sheet name="9. day_hour_spending_habits" sheetId="11" r:id="rId9"/>
    <sheet name="10. price_range_spending_flag" sheetId="12" r:id="rId10"/>
    <sheet name="11. Department_order_number" sheetId="13" r:id="rId11"/>
    <sheet name="12. Income_depts" sheetId="14" r:id="rId12"/>
    <sheet name="13. loyalty_flag" sheetId="15" r:id="rId13"/>
    <sheet name="14. family_dept" sheetId="17" r:id="rId14"/>
    <sheet name="15. family_insights" sheetId="18" r:id="rId15"/>
    <sheet name="16. Age_order_frequency" sheetId="19"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4" i="18" l="1"/>
  <c r="E123" i="18"/>
  <c r="E126" i="18"/>
  <c r="E125" i="18"/>
  <c r="C125" i="18"/>
  <c r="J117" i="18"/>
  <c r="J116" i="18"/>
  <c r="J115" i="18"/>
  <c r="J114" i="18"/>
  <c r="C126" i="18"/>
  <c r="C123" i="18"/>
  <c r="C124" i="18"/>
  <c r="C76" i="18"/>
  <c r="D72" i="18" s="1"/>
  <c r="E76" i="18"/>
  <c r="F72" i="18" s="1"/>
  <c r="D50" i="18"/>
  <c r="E47" i="18" s="1"/>
  <c r="B50" i="18"/>
  <c r="C48" i="18" s="1"/>
  <c r="D27" i="18"/>
  <c r="E26" i="18" s="1"/>
  <c r="B27" i="18"/>
  <c r="C25" i="18" s="1"/>
  <c r="D14" i="18"/>
  <c r="E11" i="18" s="1"/>
  <c r="B14" i="18"/>
  <c r="C11" i="18" s="1"/>
  <c r="P16" i="12"/>
  <c r="P17" i="12"/>
  <c r="P15" i="12"/>
  <c r="N16" i="12"/>
  <c r="N17" i="12"/>
  <c r="N15" i="12"/>
  <c r="L16" i="12"/>
  <c r="L17" i="12"/>
  <c r="L15" i="12"/>
  <c r="J16" i="12"/>
  <c r="J17" i="12"/>
  <c r="J15" i="12"/>
  <c r="E4" i="12"/>
  <c r="K14" i="13"/>
  <c r="L14" i="13"/>
  <c r="E5" i="12"/>
  <c r="E6" i="12"/>
  <c r="C5" i="12"/>
  <c r="C6" i="12"/>
  <c r="C4" i="12"/>
  <c r="L25" i="9"/>
  <c r="L29" i="9"/>
  <c r="L33" i="9"/>
  <c r="L37" i="9"/>
  <c r="C46" i="18" l="1"/>
  <c r="E46" i="18"/>
  <c r="D75" i="18"/>
  <c r="F74" i="18"/>
  <c r="F75" i="18"/>
  <c r="F73" i="18"/>
  <c r="D73" i="18"/>
  <c r="D74" i="18"/>
  <c r="C47" i="18"/>
  <c r="E49" i="18"/>
  <c r="C10" i="18"/>
  <c r="C49" i="18"/>
  <c r="E48" i="18"/>
  <c r="C13" i="18"/>
  <c r="C12" i="18"/>
  <c r="E25" i="18"/>
  <c r="C26" i="18"/>
  <c r="E12" i="18"/>
  <c r="E10" i="18"/>
  <c r="E13" i="18"/>
  <c r="K15" i="13"/>
  <c r="M13" i="13" s="1"/>
  <c r="M12" i="13" l="1"/>
  <c r="M11" i="13"/>
  <c r="I33" i="13"/>
</calcChain>
</file>

<file path=xl/sharedStrings.xml><?xml version="1.0" encoding="utf-8"?>
<sst xmlns="http://schemas.openxmlformats.org/spreadsheetml/2006/main" count="700" uniqueCount="312">
  <si>
    <t>Title page</t>
  </si>
  <si>
    <t>Region</t>
  </si>
  <si>
    <t>High Spender</t>
  </si>
  <si>
    <t>as % of total</t>
  </si>
  <si>
    <t>Low Spender</t>
  </si>
  <si>
    <t>Midwest</t>
  </si>
  <si>
    <t>West</t>
  </si>
  <si>
    <t>South</t>
  </si>
  <si>
    <t>Northeast</t>
  </si>
  <si>
    <t>Total Revenue</t>
  </si>
  <si>
    <t>Afternoon</t>
  </si>
  <si>
    <t>Evening</t>
  </si>
  <si>
    <t>Morning</t>
  </si>
  <si>
    <t>Overnight</t>
  </si>
  <si>
    <t>Peak</t>
  </si>
  <si>
    <t>Saturday</t>
  </si>
  <si>
    <t>Sunday</t>
  </si>
  <si>
    <t>Monday</t>
  </si>
  <si>
    <t>Tuesday</t>
  </si>
  <si>
    <t>Wednesday</t>
  </si>
  <si>
    <t>Thursday</t>
  </si>
  <si>
    <t>Friday</t>
  </si>
  <si>
    <t>Weekday</t>
  </si>
  <si>
    <t>order_hour_of_day</t>
  </si>
  <si>
    <t>Weekend</t>
  </si>
  <si>
    <t>Citation: “The InstacartOnline Grocery Shopping Dataset2017”
Accessed from https://www.instacart.com/datasets/grocery-shopping-2017
on 25th March 2022.</t>
  </si>
  <si>
    <t>Recommendations</t>
  </si>
  <si>
    <t>Visualizations</t>
  </si>
  <si>
    <t>Column derivations</t>
  </si>
  <si>
    <t>Wrangling steps</t>
  </si>
  <si>
    <t>Consistency checks</t>
  </si>
  <si>
    <t>Population Flow</t>
  </si>
  <si>
    <t>Contents:</t>
  </si>
  <si>
    <t>First name</t>
  </si>
  <si>
    <t>customers</t>
  </si>
  <si>
    <t>2 incorrect prices  
- Lowfat 2% Milkfat Cottage Cheese - $149,00 
    - 'prices' imputed to $1.49
- 2 % Reduced Fat Milk - $99999
    - 'prices' imputed to $0.99</t>
  </si>
  <si>
    <t>ords_prods_merge</t>
  </si>
  <si>
    <t>orders_products_prior</t>
  </si>
  <si>
    <t>removed from dataframe</t>
  </si>
  <si>
    <t>16 'product_name'</t>
  </si>
  <si>
    <t>products</t>
  </si>
  <si>
    <t>orders</t>
  </si>
  <si>
    <t>Duplicates</t>
  </si>
  <si>
    <t>Data Quality Issues</t>
  </si>
  <si>
    <t>Missing values treatment</t>
  </si>
  <si>
    <t>Missing values</t>
  </si>
  <si>
    <t>Dataset</t>
  </si>
  <si>
    <t>Rename 'average_price' to 'average_basket_spend'</t>
  </si>
  <si>
    <t>Rename 'price_range_loc' to 'product_price_range'</t>
  </si>
  <si>
    <t xml:space="preserve">to keep data PII compliant </t>
  </si>
  <si>
    <t>Surname</t>
  </si>
  <si>
    <t>First Name</t>
  </si>
  <si>
    <t>Another variable replaced the need for this one</t>
  </si>
  <si>
    <t>busiest day</t>
  </si>
  <si>
    <t>No longer relevant to analysis</t>
  </si>
  <si>
    <t>_merge</t>
  </si>
  <si>
    <t>numeric value isn't meangful as it's simply an index. Improved calculation efficiency as string varables aren't calculated</t>
  </si>
  <si>
    <t>user_id - changed to string</t>
  </si>
  <si>
    <t>order_id - changed to string</t>
  </si>
  <si>
    <t>dow not intuiative</t>
  </si>
  <si>
    <t>order_dow renamed  to order_day_of_week</t>
  </si>
  <si>
    <t xml:space="preserve">not relevant to the analysis </t>
  </si>
  <si>
    <t>eval_set (orders)</t>
  </si>
  <si>
    <t>Comment/Reason</t>
  </si>
  <si>
    <t>Columns' type changed</t>
  </si>
  <si>
    <t>Columns renamed</t>
  </si>
  <si>
    <t>Columns dropped</t>
  </si>
  <si>
    <t>Frequency Count</t>
  </si>
  <si>
    <t>'time_of_day_flag'</t>
  </si>
  <si>
    <t>'Weekend_flag'</t>
  </si>
  <si>
    <t>No pets</t>
  </si>
  <si>
    <t>Pets</t>
  </si>
  <si>
    <t>'Pet_owner'</t>
  </si>
  <si>
    <t>Vegan</t>
  </si>
  <si>
    <t>Vegetarian</t>
  </si>
  <si>
    <t>Meateater</t>
  </si>
  <si>
    <t>'Diet'</t>
  </si>
  <si>
    <t>Individual</t>
  </si>
  <si>
    <t>Family</t>
  </si>
  <si>
    <t>'Family_flag'</t>
  </si>
  <si>
    <t xml:space="preserve">Very high income      </t>
  </si>
  <si>
    <t xml:space="preserve">High income          </t>
  </si>
  <si>
    <t xml:space="preserve">Low income           </t>
  </si>
  <si>
    <t xml:space="preserve">Average income      </t>
  </si>
  <si>
    <t>'income_flag'</t>
  </si>
  <si>
    <t xml:space="preserve">Low Activity      </t>
  </si>
  <si>
    <t xml:space="preserve">High Activity    </t>
  </si>
  <si>
    <t>'exclusion_flag'</t>
  </si>
  <si>
    <t xml:space="preserve">Northeast     </t>
  </si>
  <si>
    <t xml:space="preserve">Midwest       </t>
  </si>
  <si>
    <t xml:space="preserve">West          </t>
  </si>
  <si>
    <t xml:space="preserve">South        </t>
  </si>
  <si>
    <t>'Region'</t>
  </si>
  <si>
    <t xml:space="preserve">Non-frequent customer    </t>
  </si>
  <si>
    <t xml:space="preserve">Regular customer          </t>
  </si>
  <si>
    <t xml:space="preserve">Frequent customer        </t>
  </si>
  <si>
    <t>'Order_frequency_flag'</t>
  </si>
  <si>
    <t xml:space="preserve">High Spender      </t>
  </si>
  <si>
    <t>Louisiana</t>
  </si>
  <si>
    <t xml:space="preserve">Low Spender    </t>
  </si>
  <si>
    <t>Oklahoma</t>
  </si>
  <si>
    <t>'High/Low_Spender'</t>
  </si>
  <si>
    <t>Texas</t>
  </si>
  <si>
    <t>value == 'Idaho' or value ==  'Montana' or value ==  'Wyoming' or value ==  'Colorado' or value ==  'Nevada' or value ==  'Utah' or value ==  'Arizona' or value ==  'New Mexico' or value ==  'California' or value ==  'Hawaii' or value ==  'Washington' or value ==  'Oregon' or value ==  'Alaska</t>
  </si>
  <si>
    <t>Arkansas</t>
  </si>
  <si>
    <t xml:space="preserve">New customer  </t>
  </si>
  <si>
    <t>Alaska</t>
  </si>
  <si>
    <t>Alabama</t>
  </si>
  <si>
    <t xml:space="preserve">Loyal customer      </t>
  </si>
  <si>
    <t xml:space="preserve">West </t>
  </si>
  <si>
    <t>Oregon</t>
  </si>
  <si>
    <t>Mississippi</t>
  </si>
  <si>
    <t>North Dakota</t>
  </si>
  <si>
    <t xml:space="preserve">Regular customer    </t>
  </si>
  <si>
    <t>Washington</t>
  </si>
  <si>
    <t>Tennessee</t>
  </si>
  <si>
    <t>Wisconsin</t>
  </si>
  <si>
    <t>'max_order'</t>
  </si>
  <si>
    <t>value == 'Delaware' or value ==  'District of Columbia' or value ==  'Virginia' or value ==  'North Carolina' or value ==  'Maryland' or value ==  'West Virginia' or value ==  'South Carolina' or value ==  'Florida' or value ==  'Georgia' or value ==  'Kentucky' or value ==  'Tennessee' or value ==  'Mississippi' or value ==  'Alabama' or value ==  'Arkansas' or value ==  'Texas' or value ==  'Louisiana' or value ==  'Oklahoma</t>
  </si>
  <si>
    <t>Hawaii</t>
  </si>
  <si>
    <t>Kentucky</t>
  </si>
  <si>
    <t>South Dakota</t>
  </si>
  <si>
    <t>California</t>
  </si>
  <si>
    <t>Georgia</t>
  </si>
  <si>
    <t>Michigan</t>
  </si>
  <si>
    <t>New Jersey</t>
  </si>
  <si>
    <t xml:space="preserve">Average orders    </t>
  </si>
  <si>
    <t>New Mexico</t>
  </si>
  <si>
    <t>Florida</t>
  </si>
  <si>
    <t>Ohio</t>
  </si>
  <si>
    <t>Pennsylvania</t>
  </si>
  <si>
    <t xml:space="preserve">Fewest orders      </t>
  </si>
  <si>
    <t>Arizona</t>
  </si>
  <si>
    <t>North Carolina</t>
  </si>
  <si>
    <t>Indiana</t>
  </si>
  <si>
    <t>New York</t>
  </si>
  <si>
    <t xml:space="preserve">Most orders       </t>
  </si>
  <si>
    <t>value == 'Missouri' or value ==  'Iowa' or value ==  'Minnesota' or value ==  'Kansas' or value ==  'Nebraska' or value ==  'Illinois' or value ==  'Indiana' or value ==  'Ohio' or value ==  'Michigan' or value ==  'South Dakota' or value ==  'Wisconsin' or value ==  'North Dakota</t>
  </si>
  <si>
    <t>Utah</t>
  </si>
  <si>
    <t>South Carolina</t>
  </si>
  <si>
    <t>Illinois</t>
  </si>
  <si>
    <t>Rhode Island</t>
  </si>
  <si>
    <t>'busiest_period_of_day'</t>
  </si>
  <si>
    <t>Nevada</t>
  </si>
  <si>
    <t>Virginia</t>
  </si>
  <si>
    <t>Nebraska</t>
  </si>
  <si>
    <t>Vermont</t>
  </si>
  <si>
    <t>Colorado</t>
  </si>
  <si>
    <t>West Virginia</t>
  </si>
  <si>
    <t>Kansas</t>
  </si>
  <si>
    <t>Massachusetts</t>
  </si>
  <si>
    <t xml:space="preserve">NaN                  </t>
  </si>
  <si>
    <t>Wyoming</t>
  </si>
  <si>
    <t>District of Columbia</t>
  </si>
  <si>
    <t>Minnesota</t>
  </si>
  <si>
    <t>Connecticut</t>
  </si>
  <si>
    <t xml:space="preserve">High range product     </t>
  </si>
  <si>
    <t>value == 'Maine' or value ==  'New Hampshire' or value ==  'Connecticut' or value ==  'Massachusetts' or value ==  'Vermont' or value ==  'Rhode Island' or value ==  'New York' or value ==  'Pennsylvania' or value ==  'New Jersey</t>
  </si>
  <si>
    <t>Montana</t>
  </si>
  <si>
    <t>Maryland</t>
  </si>
  <si>
    <t>Iowa</t>
  </si>
  <si>
    <t>New Hampshire</t>
  </si>
  <si>
    <t>' or value ==  '</t>
  </si>
  <si>
    <t xml:space="preserve">Low range product  </t>
  </si>
  <si>
    <t>Idaho</t>
  </si>
  <si>
    <t>Delaware</t>
  </si>
  <si>
    <t>Missouri</t>
  </si>
  <si>
    <t>Maine</t>
  </si>
  <si>
    <t>value == '</t>
  </si>
  <si>
    <t xml:space="preserve">Mid range product   </t>
  </si>
  <si>
    <t>Defining Regions</t>
  </si>
  <si>
    <t>'price_range_loc'</t>
  </si>
  <si>
    <t>FREQUENCY COUNTS</t>
  </si>
  <si>
    <t>&gt;=19 &amp; &lt;=23 = 'Evening'
&gt; =0  &amp; &lt;=4 = 'Overnight' 
&gt;=5  &amp; &lt;=9 =  'Morning'
&gt;=17 &amp; &lt;18 = 'Afternoon'
else = 'Peak'</t>
  </si>
  <si>
    <t>'order_hour_of_day'</t>
  </si>
  <si>
    <t>ords_prods_customers</t>
  </si>
  <si>
    <t>&lt;= 1 = 'Weekend'
&gt; 1 = 'Weekday'</t>
  </si>
  <si>
    <t>'order_day_of_week'</t>
  </si>
  <si>
    <t>department_id = 8 then 'Pets'
department_id != 8 then 'No pets'</t>
  </si>
  <si>
    <t>department_id'</t>
  </si>
  <si>
    <t>Pet_owner'</t>
  </si>
  <si>
    <t>department_id = 12 then 'Meateater'
department_id != 12 then 'Vegetarian'
department_id != 12 &amp; != 16 then 'Vegan'</t>
  </si>
  <si>
    <t>'department_id'</t>
  </si>
  <si>
    <t>No_of_dependants == 0 &amp; Family_status = divorced/widowed &amp; single = 'Individual'
No_of_dependants &gt;=1 &amp; Family_status = married &amp;b living with parents and siblings = 'Family'</t>
  </si>
  <si>
    <t>'Family_status' and 
'No_of_dependants'</t>
  </si>
  <si>
    <t>&gt;25000 &amp;&lt;= 67,000 = 'low income'
&gt;67,000 &amp;&lt;= 128,000 = 'average income'
&gt;128,000 &amp;&lt;= 200,000 = 'high income'
&gt;200,000 = 'very high income'</t>
  </si>
  <si>
    <t>'income'</t>
  </si>
  <si>
    <t>&lt;5 = 'Low Activity'
&gt;=5 = 'High Activity'</t>
  </si>
  <si>
    <t>States in 'Northeast'
States in 'Midwest'
States in 'South'
States in 'West'</t>
  </si>
  <si>
    <t>'State'</t>
  </si>
  <si>
    <t>&gt;20 = 'Non-frequent customer'
&lt;=20 &amp;  &gt;10 = 'Regular customer'
&lt;=10  = 'Frequent customer'</t>
  </si>
  <si>
    <t>'median_order_frequency'</t>
  </si>
  <si>
    <t xml:space="preserve"> &lt;10 = 'Low Spender'
&gt;=10 = 'High Spender'</t>
  </si>
  <si>
    <t>High/Low_Spender'</t>
  </si>
  <si>
    <t>average_basket_spend'</t>
  </si>
  <si>
    <t xml:space="preserve"> &gt; 40  = 'Loyal customer'
&lt;=40 &amp;  &gt; 10 = 'Regular customer'
&lt;=10 = 'New customer'</t>
  </si>
  <si>
    <t>'loyalty_flag'</t>
  </si>
  <si>
    <t>&gt;= 9 &amp; &lt;=16 = 'Most orders'
&gt;= 17 &amp;  &lt;=22 &amp; ==7 ==8 = 'Average orders'
&gt;= 0 &amp; &lt;=6 ==23 = 'Fewest orders'</t>
  </si>
  <si>
    <t>&gt; 15  = 'High-range product'
&lt;= 15 &amp; &gt; 5  = 'Mid-range product'
&lt;= 5  = 'Low-range product'</t>
  </si>
  <si>
    <t>'prices'</t>
  </si>
  <si>
    <t>'product_price_range'</t>
  </si>
  <si>
    <t>Conditions</t>
  </si>
  <si>
    <t xml:space="preserve">Column/s it was derived from </t>
  </si>
  <si>
    <t xml:space="preserve">New column </t>
  </si>
  <si>
    <t>As expected the income distribution is very right skewed</t>
  </si>
  <si>
    <t>Distribution of income</t>
  </si>
  <si>
    <t>Based on this chart, no-one below the age of 40 has a salary that exceeds $400,000</t>
  </si>
  <si>
    <t>There does appear to be a reasonable correlation between age and spending power. </t>
  </si>
  <si>
    <t>Is there a correlation between age and spending power?</t>
  </si>
  <si>
    <t>Using alternate chart type to show correlation between age and family status</t>
  </si>
  <si>
    <t>The line chart shows there is no correlation between these 2 variables.</t>
  </si>
  <si>
    <t>Determine correlation between age and family status</t>
  </si>
  <si>
    <t>The average_basket_price goes up on Fridays and Saturdays</t>
  </si>
  <si>
    <t>Line chart showing prices over day_of_week</t>
  </si>
  <si>
    <t>Line chart showing prices over hour_of_day</t>
  </si>
  <si>
    <t>The majority of InstaCart customers fall within the 'Regular Customer' profile</t>
  </si>
  <si>
    <t>There is a small range of products priced between $16-$25</t>
  </si>
  <si>
    <t xml:space="preserve">The majority of prices fall between $1 and £15. </t>
  </si>
  <si>
    <t>Histogram of Prices</t>
  </si>
  <si>
    <t>Bar Chart show showing orders by customer loyalty</t>
  </si>
  <si>
    <t>There are very few orders placed overnight</t>
  </si>
  <si>
    <t>Orders gradually decline from late afternoon through to 11pm</t>
  </si>
  <si>
    <t>Legend</t>
  </si>
  <si>
    <t>Orders by day of week</t>
  </si>
  <si>
    <t>Histogram of 'order_hour_of_day'</t>
  </si>
  <si>
    <t>prices</t>
  </si>
  <si>
    <t>median</t>
  </si>
  <si>
    <t>mean</t>
  </si>
  <si>
    <t>Time_of_day_flag</t>
  </si>
  <si>
    <t>Average order spend</t>
  </si>
  <si>
    <t>MEDIAN</t>
  </si>
  <si>
    <t>MEAN</t>
  </si>
  <si>
    <t>product_price_range</t>
  </si>
  <si>
    <t>High range product</t>
  </si>
  <si>
    <t>Low range product</t>
  </si>
  <si>
    <t>Mid range product</t>
  </si>
  <si>
    <t>Average price</t>
  </si>
  <si>
    <t>department_id</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</si>
  <si>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</si>
  <si>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</si>
  <si>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</si>
  <si>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</si>
  <si>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</si>
  <si>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</si>
  <si>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</si>
  <si>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</si>
  <si>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</si>
  <si>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</si>
  <si>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</si>
  <si>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</si>
  <si>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</si>
  <si>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</si>
  <si>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</si>
  <si>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</si>
  <si>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</si>
  <si>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</si>
  <si>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</si>
  <si>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</si>
  <si>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</si>
  <si>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department</t>
  </si>
  <si>
    <t>Department</t>
  </si>
  <si>
    <t>Average Order Frequency</t>
  </si>
  <si>
    <t>Order_frequency_flag</t>
  </si>
  <si>
    <t>Frequent customer</t>
  </si>
  <si>
    <t>Non-frequent customer</t>
  </si>
  <si>
    <t>Regular customer</t>
  </si>
  <si>
    <t>department_id ==18 (babies)</t>
  </si>
  <si>
    <t>Total</t>
  </si>
  <si>
    <t>Avg. Order Frequency</t>
  </si>
  <si>
    <t>as a % of ALL customers</t>
  </si>
  <si>
    <t>% of customers who purchase
goods from babies department</t>
  </si>
  <si>
    <t>Average income</t>
  </si>
  <si>
    <t>High income</t>
  </si>
  <si>
    <t>Low income</t>
  </si>
  <si>
    <t>Very high income</t>
  </si>
  <si>
    <t>as %  of group</t>
  </si>
  <si>
    <t>Loyal customer</t>
  </si>
  <si>
    <t>New customer</t>
  </si>
  <si>
    <t>income_flag</t>
  </si>
  <si>
    <t>Family_flag</t>
  </si>
  <si>
    <t>No_of_dependants</t>
  </si>
  <si>
    <t>babies department</t>
  </si>
  <si>
    <t>No orders</t>
  </si>
  <si>
    <t>Number of children</t>
  </si>
  <si>
    <r>
      <t xml:space="preserve">1.3% </t>
    </r>
    <r>
      <rPr>
        <sz val="11"/>
        <color theme="1"/>
        <rFont val="Calibri"/>
        <family val="2"/>
        <scheme val="minor"/>
      </rPr>
      <t>of the group flagged as  'Individuals '  are buying from the babies department</t>
    </r>
  </si>
  <si>
    <t># Is there a correlation between family status and day order is placed?</t>
  </si>
  <si>
    <t># Is there a correlation between family status and spending power?</t>
  </si>
  <si>
    <t>Family_status</t>
  </si>
  <si>
    <t>divorced/widowed</t>
  </si>
  <si>
    <t>living with parents and siblings</t>
  </si>
  <si>
    <t>married</t>
  </si>
  <si>
    <t>single</t>
  </si>
  <si>
    <t># Is there a correlation between family status and time of day order is placed?</t>
  </si>
  <si>
    <t># Is there a correlation between number of children and day order is placed?</t>
  </si>
  <si>
    <t xml:space="preserve">                                  </t>
  </si>
  <si>
    <t>age_range</t>
  </si>
  <si>
    <t>18-34</t>
  </si>
  <si>
    <t>35-49</t>
  </si>
  <si>
    <t>50-64</t>
  </si>
  <si>
    <t>65+</t>
  </si>
  <si>
    <t>Day and Hour Crosstabs</t>
  </si>
  <si>
    <t>Day_hour_spending habits</t>
  </si>
  <si>
    <t>price_range_spending_habits</t>
  </si>
  <si>
    <t>Department_order_number</t>
  </si>
  <si>
    <t>Imcome_depts</t>
  </si>
  <si>
    <t>Loyalty_flag</t>
  </si>
  <si>
    <t>family_insights</t>
  </si>
  <si>
    <t>Age_order_frequency</t>
  </si>
  <si>
    <t>A scatter chart shows that there really is no discernible correlation to be found between age and number of dependants</t>
  </si>
  <si>
    <t>Histogram clearly shows the most popular hours for placing orders fall between 9am and 4pm</t>
  </si>
  <si>
    <t>The most orders are placed on a Saturday and Sunday with Friday the most popular week day</t>
  </si>
  <si>
    <t>Based on the average price across all orders, there is very little fluctuation across the hours of the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</si>
</sst>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0"/>
    <numFmt numFmtId="165" formatCode="_(* #,##0_);_(* \(#,##0\);_(* &quot;-&quot;??_);_(@_)"/>
    <numFmt numFmtId="166" formatCode="[$$-409]#,##0.0"/>
    <numFmt numFmtId="167" formatCode="[$$-409]#,##0.00"/>
    <numFmt numFmtId="168" formatCode="0.0%"/>
  </numFmts>
  <fonts count="28">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u/>
      <sz val="11"/>
      <color theme="2" tint="-0.499984740745262"/>
      <name val="Adobe Fan Heiti Std B"/>
      <family val="2"/>
      <charset val="128"/>
    </font>
    <font>
      <b/>
      <sz val="12"/>
      <color rgb="FF000000"/>
      <name val="Calibri"/>
      <family val="2"/>
      <scheme val="minor"/>
    </font>
    <font>
      <sz val="12"/>
      <color rgb="FF000000"/>
      <name val="Calibri"/>
      <family val="2"/>
      <scheme val="minor"/>
    </font>
    <font>
      <sz val="8"/>
      <name val="Calibri"/>
      <family val="2"/>
      <scheme val="minor"/>
    </font>
    <font>
      <sz val="11"/>
      <color theme="0"/>
      <name val="Calibri"/>
      <family val="2"/>
      <scheme val="minor"/>
    </font>
    <font>
      <sz val="11"/>
      <color theme="1"/>
      <name val="Adobe Fan Heiti Std B"/>
      <family val="2"/>
      <charset val="128"/>
    </font>
    <font>
      <u/>
      <sz val="14"/>
      <color theme="2" tint="-0.499984740745262"/>
      <name val="Adobe Fan Heiti Std B"/>
      <family val="2"/>
      <charset val="128"/>
    </font>
    <font>
      <sz val="11"/>
      <color rgb="FF000000"/>
      <name val="Calibri"/>
      <family val="2"/>
    </font>
    <font>
      <b/>
      <sz val="11"/>
      <color theme="1"/>
      <name val="Calibri"/>
      <family val="2"/>
      <scheme val="minor"/>
    </font>
    <font>
      <b/>
      <sz val="11"/>
      <color rgb="FF000000"/>
      <name val="Calibri"/>
      <family val="2"/>
      <scheme val="minor"/>
    </font>
    <font>
      <sz val="11"/>
      <color rgb="FF000000"/>
      <name val="Calibri"/>
      <family val="2"/>
      <scheme val="minor"/>
    </font>
    <font>
      <i/>
      <sz val="11"/>
      <color theme="1"/>
      <name val="Calibri"/>
      <family val="2"/>
      <charset val="204"/>
      <scheme val="minor"/>
    </font>
    <font>
      <sz val="11"/>
      <color theme="1"/>
      <name val="Calibri (Body)"/>
    </font>
    <font>
      <sz val="14"/>
      <color rgb="FF000000"/>
      <name val="Helvetica Neue"/>
      <family val="2"/>
    </font>
    <font>
      <b/>
      <sz val="18"/>
      <color rgb="FF000000"/>
      <name val="Helvetica Neue"/>
      <family val="2"/>
    </font>
    <font>
      <b/>
      <sz val="12"/>
      <color rgb="FF000000"/>
      <name val="Helvetica Neue"/>
      <family val="2"/>
    </font>
    <font>
      <sz val="12"/>
      <color rgb="FF000000"/>
      <name val="Helvetica Neue"/>
      <family val="2"/>
    </font>
    <font>
      <sz val="11"/>
      <name val="Calibri"/>
      <family val="2"/>
      <scheme val="minor"/>
    </font>
    <font>
      <sz val="10"/>
      <color theme="1"/>
      <name val="Calibri"/>
      <family val="2"/>
      <scheme val="minor"/>
    </font>
    <font>
      <b/>
      <sz val="11"/>
      <color theme="0"/>
      <name val="Calibri"/>
      <family val="2"/>
      <scheme val="minor"/>
    </font>
    <font>
      <u/>
      <sz val="11"/>
      <color theme="2" tint="-0.499984740745262"/>
      <name val="Calibri"/>
      <family val="2"/>
      <scheme val="minor"/>
    </font>
    <font>
      <b/>
      <u/>
      <sz val="14"/>
      <color theme="0" tint="-0.499984740745262"/>
      <name val="Calibri"/>
      <family val="2"/>
      <scheme val="minor"/>
    </font>
    <font>
      <sz val="14"/>
      <color theme="0" tint="-0.499984740745262"/>
      <name val="Calibri"/>
      <family val="2"/>
      <scheme val="minor"/>
    </font>
    <font>
      <sz val="12"/>
      <color theme="0" tint="-0.499984740745262"/>
      <name val="Calibri"/>
      <family val="2"/>
      <scheme val="minor"/>
    </font>
  </fonts>
  <fills count="10">
    <fill>
      <patternFill patternType="none"/>
    </fill>
    <fill>
      <patternFill patternType="gray125"/>
    </fill>
    <fill>
      <patternFill patternType="solid">
        <fgColor rgb="FFADD9E6"/>
        <bgColor indexed="64"/>
      </patternFill>
    </fill>
    <fill>
      <patternFill patternType="solid">
        <fgColor rgb="FF4682B4"/>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39997558519241921"/>
        <bgColor indexed="64"/>
      </patternFill>
    </fill>
  </fills>
  <borders count="34">
    <border>
      <left/>
      <right/>
      <top/>
      <bottom/>
      <diagonal/>
    </border>
    <border>
      <left style="hair">
        <color theme="2" tint="-0.24994659260841701"/>
      </left>
      <right style="double">
        <color auto="1"/>
      </right>
      <top style="hair">
        <color theme="2" tint="-0.24994659260841701"/>
      </top>
      <bottom style="double">
        <color auto="1"/>
      </bottom>
      <diagonal/>
    </border>
    <border>
      <left style="hair">
        <color theme="2" tint="-0.24994659260841701"/>
      </left>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hair">
        <color theme="2" tint="-0.24994659260841701"/>
      </left>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double">
        <color auto="1"/>
      </top>
      <bottom style="hair">
        <color theme="2" tint="-0.24994659260841701"/>
      </bottom>
      <diagonal/>
    </border>
    <border>
      <left style="thin">
        <color auto="1"/>
      </left>
      <right style="double">
        <color auto="1"/>
      </right>
      <top style="double">
        <color auto="1"/>
      </top>
      <bottom style="double">
        <color auto="1"/>
      </bottom>
      <diagonal/>
    </border>
    <border>
      <left style="thin">
        <color auto="1"/>
      </left>
      <right/>
      <top style="double">
        <color auto="1"/>
      </top>
      <bottom style="double">
        <color auto="1"/>
      </bottom>
      <diagonal/>
    </border>
    <border>
      <left style="thin">
        <color auto="1"/>
      </left>
      <right style="thin">
        <color auto="1"/>
      </right>
      <top style="double">
        <color auto="1"/>
      </top>
      <bottom style="double">
        <color auto="1"/>
      </bottom>
      <diagonal/>
    </border>
    <border>
      <left style="double">
        <color auto="1"/>
      </left>
      <right style="thin">
        <color auto="1"/>
      </right>
      <top style="double">
        <color auto="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tted">
        <color theme="2" tint="-0.24994659260841701"/>
      </bottom>
      <diagonal/>
    </border>
    <border>
      <left/>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uble">
        <color auto="1"/>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thin">
        <color indexed="64"/>
      </left>
      <right style="thin">
        <color indexed="64"/>
      </right>
      <top style="thin">
        <color indexed="64"/>
      </top>
      <bottom style="thin">
        <color indexed="64"/>
      </bottom>
      <diagonal/>
    </border>
    <border>
      <left style="double">
        <color indexed="64"/>
      </left>
      <right style="hair">
        <color rgb="FFAEAAAA"/>
      </right>
      <top/>
      <bottom style="hair">
        <color rgb="FFAEAAAA"/>
      </bottom>
      <diagonal/>
    </border>
    <border>
      <left/>
      <right style="hair">
        <color rgb="FFAEAAAA"/>
      </right>
      <top style="hair">
        <color rgb="FFAEAAAA"/>
      </top>
      <bottom style="hair">
        <color rgb="FFAEAAAA"/>
      </bottom>
      <diagonal/>
    </border>
    <border>
      <left style="double">
        <color auto="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s>
  <cellStyleXfs count="5">
    <xf numFmtId="0" fontId="0" fillId="0" borderId="0"/>
    <xf numFmtId="43" fontId="2"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 fillId="0" borderId="0"/>
  </cellStyleXfs>
  <cellXfs count="191">
    <xf numFmtId="0" fontId="0" fillId="0" borderId="0" xfId="0"/>
    <xf numFmtId="0" fontId="4" fillId="0" borderId="0" xfId="0" applyFont="1"/>
    <xf numFmtId="0" fontId="5" fillId="0" borderId="0" xfId="0" applyFont="1"/>
    <xf numFmtId="0" fontId="5" fillId="0" borderId="0" xfId="0" applyFont="1" applyAlignment="1">
      <alignment horizontal="right"/>
    </xf>
    <xf numFmtId="0" fontId="6" fillId="0" borderId="0" xfId="0" applyFont="1"/>
    <xf numFmtId="0" fontId="1" fillId="0" borderId="0" xfId="0" applyFont="1"/>
    <xf numFmtId="9" fontId="1" fillId="0" borderId="0" xfId="2" applyFont="1"/>
    <xf numFmtId="0" fontId="0" fillId="0" borderId="0" xfId="0" applyAlignment="1">
      <alignment horizontal="center"/>
    </xf>
    <xf numFmtId="0" fontId="0" fillId="0" borderId="0" xfId="0" applyAlignment="1">
      <alignment horizontal="right"/>
    </xf>
    <xf numFmtId="0" fontId="8" fillId="3" borderId="0" xfId="0" applyFont="1" applyFill="1" applyAlignment="1">
      <alignment horizontal="right"/>
    </xf>
    <xf numFmtId="0" fontId="0" fillId="2" borderId="0" xfId="0" applyFill="1" applyAlignment="1">
      <alignment horizontal="right"/>
    </xf>
    <xf numFmtId="0" fontId="9" fillId="0" borderId="0" xfId="0" applyFont="1"/>
    <xf numFmtId="0" fontId="1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6" xfId="0" quotePrefix="1" applyBorder="1" applyAlignment="1">
      <alignment wrapText="1"/>
    </xf>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16" xfId="0" applyFill="1" applyBorder="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0" borderId="0" xfId="0" applyFont="1"/>
    <xf numFmtId="0" fontId="0" fillId="0" borderId="24" xfId="0" quotePrefix="1" applyBorder="1"/>
    <xf numFmtId="0" fontId="0" fillId="0" borderId="21" xfId="0" applyBorder="1" applyAlignment="1">
      <alignment wrapText="1"/>
    </xf>
    <xf numFmtId="0" fontId="0" fillId="0" borderId="25" xfId="0" applyBorder="1"/>
    <xf numFmtId="0" fontId="0" fillId="0" borderId="26" xfId="0" applyBorder="1"/>
    <xf numFmtId="0" fontId="0" fillId="0" borderId="27" xfId="0" applyBorder="1"/>
    <xf numFmtId="165" fontId="0" fillId="0" borderId="28" xfId="3" applyNumberFormat="1" applyFont="1" applyBorder="1" applyAlignment="1">
      <alignment horizontal="right"/>
    </xf>
    <xf numFmtId="0" fontId="0" fillId="0" borderId="28" xfId="0" applyBorder="1" applyAlignment="1">
      <alignment horizontal="left"/>
    </xf>
    <xf numFmtId="0" fontId="12" fillId="0" borderId="28" xfId="0" applyFont="1" applyBorder="1" applyAlignment="1">
      <alignment horizontal="right"/>
    </xf>
    <xf numFmtId="0" fontId="13" fillId="0" borderId="28" xfId="0" quotePrefix="1" applyFont="1" applyBorder="1" applyAlignment="1">
      <alignment horizontal="left" vertical="center"/>
    </xf>
    <xf numFmtId="3" fontId="0" fillId="0" borderId="28" xfId="0" applyNumberFormat="1" applyBorder="1" applyAlignment="1">
      <alignment horizontal="right"/>
    </xf>
    <xf numFmtId="0" fontId="1" fillId="0" borderId="0" xfId="4"/>
    <xf numFmtId="0" fontId="0" fillId="0" borderId="0" xfId="4" applyFont="1"/>
    <xf numFmtId="0" fontId="12" fillId="0" borderId="0" xfId="4" applyFont="1"/>
    <xf numFmtId="0" fontId="0" fillId="0" borderId="0" xfId="4" quotePrefix="1" applyFont="1" applyAlignment="1">
      <alignment horizontal="right"/>
    </xf>
    <xf numFmtId="0" fontId="0" fillId="0" borderId="0" xfId="4" applyFont="1" applyAlignment="1">
      <alignment horizontal="right"/>
    </xf>
    <xf numFmtId="0" fontId="12" fillId="0" borderId="0" xfId="0" applyFont="1" applyAlignment="1">
      <alignment horizontal="right"/>
    </xf>
    <xf numFmtId="0" fontId="14" fillId="0" borderId="0" xfId="0" applyFont="1" applyAlignment="1">
      <alignment horizontal="left" vertical="center"/>
    </xf>
    <xf numFmtId="0" fontId="0" fillId="0" borderId="5" xfId="0" applyBorder="1" applyAlignment="1">
      <alignment vertical="center" wrapText="1"/>
    </xf>
    <xf numFmtId="0" fontId="0" fillId="0" borderId="6" xfId="0" quotePrefix="1" applyBorder="1" applyAlignment="1">
      <alignment vertical="center"/>
    </xf>
    <xf numFmtId="0" fontId="0" fillId="0" borderId="7" xfId="0" quotePrefix="1" applyBorder="1" applyAlignment="1">
      <alignment vertical="center"/>
    </xf>
    <xf numFmtId="0" fontId="14" fillId="0" borderId="29" xfId="0" applyFont="1" applyBorder="1" applyAlignment="1">
      <alignment horizontal="left" vertical="center"/>
    </xf>
    <xf numFmtId="0" fontId="14" fillId="0" borderId="30" xfId="0" quotePrefix="1" applyFont="1" applyBorder="1" applyAlignment="1">
      <alignment horizontal="left" vertical="center"/>
    </xf>
    <xf numFmtId="0" fontId="0" fillId="0" borderId="5" xfId="0" applyBorder="1" applyAlignment="1">
      <alignment horizontal="left" vertical="center" wrapText="1"/>
    </xf>
    <xf numFmtId="0" fontId="0" fillId="0" borderId="7" xfId="0" quotePrefix="1" applyBorder="1" applyAlignment="1">
      <alignment horizontal="left" vertical="center"/>
    </xf>
    <xf numFmtId="0" fontId="0" fillId="0" borderId="31" xfId="0" applyBorder="1" applyAlignment="1">
      <alignment horizontal="left" vertical="center"/>
    </xf>
    <xf numFmtId="0" fontId="0" fillId="0" borderId="5" xfId="0" applyBorder="1" applyAlignment="1">
      <alignment wrapText="1"/>
    </xf>
    <xf numFmtId="0" fontId="0" fillId="0" borderId="7" xfId="0" quotePrefix="1" applyBorder="1" applyAlignment="1">
      <alignment horizontal="left" vertical="center" wrapText="1"/>
    </xf>
    <xf numFmtId="0" fontId="15" fillId="0" borderId="5" xfId="0" applyFont="1" applyBorder="1" applyAlignment="1">
      <alignment horizontal="left" vertical="center" wrapText="1"/>
    </xf>
    <xf numFmtId="0" fontId="0" fillId="0" borderId="7" xfId="0" applyBorder="1" applyAlignment="1">
      <alignment horizontal="left" vertical="center"/>
    </xf>
    <xf numFmtId="0" fontId="0" fillId="0" borderId="7" xfId="0" quotePrefix="1" applyBorder="1"/>
    <xf numFmtId="0" fontId="16" fillId="0" borderId="32" xfId="0" quotePrefix="1" applyFont="1" applyBorder="1" applyAlignment="1">
      <alignment vertical="center" wrapText="1"/>
    </xf>
    <xf numFmtId="49" fontId="0" fillId="0" borderId="33" xfId="0" quotePrefix="1" applyNumberFormat="1" applyBorder="1" applyAlignment="1">
      <alignment vertical="center"/>
    </xf>
    <xf numFmtId="0" fontId="0" fillId="0" borderId="31" xfId="0" applyBorder="1" applyAlignment="1">
      <alignment vertical="center"/>
    </xf>
    <xf numFmtId="0" fontId="17" fillId="0" borderId="0" xfId="0" applyFont="1"/>
    <xf numFmtId="0" fontId="18" fillId="0" borderId="0" xfId="0" applyFont="1"/>
    <xf numFmtId="0" fontId="12" fillId="0" borderId="0" xfId="0" applyFont="1"/>
    <xf numFmtId="0" fontId="19" fillId="0" borderId="0" xfId="0" applyFont="1"/>
    <xf numFmtId="0" fontId="20" fillId="0" borderId="0" xfId="0" applyFont="1"/>
    <xf numFmtId="0" fontId="0" fillId="0" borderId="0" xfId="0" applyFont="1"/>
    <xf numFmtId="0" fontId="14" fillId="0" borderId="0" xfId="0" applyFont="1"/>
    <xf numFmtId="166" fontId="14" fillId="0" borderId="0" xfId="0" applyNumberFormat="1" applyFont="1"/>
    <xf numFmtId="167" fontId="14" fillId="0" borderId="0" xfId="0" applyNumberFormat="1" applyFont="1"/>
    <xf numFmtId="0" fontId="14" fillId="0" borderId="0" xfId="0" applyFont="1" applyAlignment="1">
      <alignment horizontal="center"/>
    </xf>
    <xf numFmtId="0" fontId="14" fillId="0" borderId="0" xfId="0" applyFont="1" applyAlignment="1"/>
    <xf numFmtId="0" fontId="14" fillId="0" borderId="0" xfId="0" applyFont="1" applyAlignment="1">
      <alignment horizontal="right"/>
    </xf>
    <xf numFmtId="167" fontId="14" fillId="0" borderId="0" xfId="0" applyNumberFormat="1" applyFont="1" applyAlignment="1">
      <alignment horizontal="right"/>
    </xf>
    <xf numFmtId="0" fontId="8" fillId="5" borderId="0" xfId="0" applyFont="1" applyFill="1"/>
    <xf numFmtId="167" fontId="8" fillId="5" borderId="0" xfId="0" applyNumberFormat="1" applyFont="1" applyFill="1" applyAlignment="1">
      <alignment horizontal="right"/>
    </xf>
    <xf numFmtId="0" fontId="14" fillId="7" borderId="0" xfId="0" applyFont="1" applyFill="1"/>
    <xf numFmtId="167" fontId="14" fillId="7" borderId="0" xfId="0" applyNumberFormat="1" applyFont="1" applyFill="1" applyAlignment="1">
      <alignment horizontal="right"/>
    </xf>
    <xf numFmtId="0" fontId="14" fillId="8" borderId="0" xfId="0" applyFont="1" applyFill="1"/>
    <xf numFmtId="167" fontId="14" fillId="8" borderId="0" xfId="0" applyNumberFormat="1" applyFont="1" applyFill="1" applyAlignment="1">
      <alignment horizontal="right"/>
    </xf>
    <xf numFmtId="0" fontId="8" fillId="6" borderId="0" xfId="0" applyFont="1" applyFill="1"/>
    <xf numFmtId="167" fontId="8" fillId="6" borderId="0" xfId="0" applyNumberFormat="1" applyFont="1" applyFill="1" applyAlignment="1">
      <alignment horizontal="right"/>
    </xf>
    <xf numFmtId="166" fontId="8" fillId="5" borderId="0" xfId="0" applyNumberFormat="1" applyFont="1" applyFill="1" applyAlignment="1">
      <alignment horizontal="right"/>
    </xf>
    <xf numFmtId="166" fontId="8" fillId="6" borderId="0" xfId="0" applyNumberFormat="1" applyFont="1" applyFill="1" applyAlignment="1">
      <alignment horizontal="right"/>
    </xf>
    <xf numFmtId="166" fontId="14" fillId="8" borderId="0" xfId="0" applyNumberFormat="1" applyFont="1" applyFill="1" applyAlignment="1">
      <alignment horizontal="right"/>
    </xf>
    <xf numFmtId="9" fontId="0" fillId="0" borderId="0" xfId="2" applyFont="1"/>
    <xf numFmtId="9" fontId="0" fillId="0" borderId="0" xfId="2" applyFont="1" applyAlignment="1">
      <alignment horizontal="right"/>
    </xf>
    <xf numFmtId="165" fontId="0" fillId="0" borderId="0" xfId="1" applyNumberFormat="1" applyFont="1" applyAlignment="1">
      <alignment horizontal="right"/>
    </xf>
    <xf numFmtId="165" fontId="0" fillId="0" borderId="0" xfId="0" applyNumberFormat="1"/>
    <xf numFmtId="9" fontId="0" fillId="0" borderId="0" xfId="0" applyNumberFormat="1"/>
    <xf numFmtId="9" fontId="8" fillId="6" borderId="0" xfId="0" applyNumberFormat="1" applyFont="1" applyFill="1"/>
    <xf numFmtId="9" fontId="0" fillId="8" borderId="0" xfId="0" applyNumberFormat="1" applyFill="1"/>
    <xf numFmtId="9" fontId="12" fillId="0" borderId="0" xfId="0" applyNumberFormat="1" applyFont="1"/>
    <xf numFmtId="0" fontId="12" fillId="0" borderId="0" xfId="0" applyFont="1" applyAlignment="1">
      <alignment horizontal="center"/>
    </xf>
    <xf numFmtId="0" fontId="8" fillId="6" borderId="0" xfId="0" applyFont="1" applyFill="1" applyAlignment="1">
      <alignment horizontal="right"/>
    </xf>
    <xf numFmtId="0" fontId="0" fillId="8" borderId="0" xfId="0" applyFill="1" applyAlignment="1">
      <alignment horizontal="right"/>
    </xf>
    <xf numFmtId="0" fontId="0" fillId="0" borderId="0" xfId="0" applyAlignment="1">
      <alignment vertical="center"/>
    </xf>
    <xf numFmtId="168" fontId="0" fillId="0" borderId="0" xfId="2" applyNumberFormat="1" applyFont="1"/>
    <xf numFmtId="10" fontId="0" fillId="0" borderId="0" xfId="0" applyNumberFormat="1" applyFont="1"/>
    <xf numFmtId="0" fontId="6" fillId="0" borderId="0" xfId="0" applyFont="1" applyAlignment="1">
      <alignment horizontal="right"/>
    </xf>
    <xf numFmtId="10" fontId="8" fillId="6" borderId="0" xfId="2" applyNumberFormat="1" applyFont="1" applyFill="1"/>
    <xf numFmtId="10" fontId="0" fillId="8" borderId="0" xfId="0" applyNumberFormat="1" applyFont="1" applyFill="1"/>
    <xf numFmtId="165" fontId="0" fillId="0" borderId="0" xfId="1" applyNumberFormat="1" applyFont="1"/>
    <xf numFmtId="168" fontId="0" fillId="0" borderId="0" xfId="2" applyNumberFormat="1" applyFont="1" applyAlignment="1">
      <alignment horizontal="center"/>
    </xf>
    <xf numFmtId="9" fontId="8" fillId="0" borderId="0" xfId="2" applyNumberFormat="1" applyFont="1" applyAlignment="1">
      <alignment horizontal="center"/>
    </xf>
    <xf numFmtId="9" fontId="0" fillId="0" borderId="0" xfId="2" applyNumberFormat="1" applyFont="1" applyAlignment="1">
      <alignment horizontal="center"/>
    </xf>
    <xf numFmtId="9" fontId="8" fillId="6" borderId="0" xfId="2" applyFont="1" applyFill="1" applyAlignment="1">
      <alignment horizontal="center"/>
    </xf>
    <xf numFmtId="9" fontId="0" fillId="8" borderId="0" xfId="2" applyFont="1" applyFill="1" applyAlignment="1">
      <alignment horizontal="center"/>
    </xf>
    <xf numFmtId="0" fontId="8" fillId="7" borderId="0" xfId="0" applyFont="1" applyFill="1" applyAlignment="1">
      <alignment horizontal="right"/>
    </xf>
    <xf numFmtId="9" fontId="8" fillId="7" borderId="0" xfId="2" applyFont="1" applyFill="1" applyAlignment="1">
      <alignment horizontal="center"/>
    </xf>
    <xf numFmtId="0" fontId="0" fillId="0" borderId="0" xfId="0" applyFont="1" applyAlignment="1">
      <alignment horizontal="center"/>
    </xf>
    <xf numFmtId="165" fontId="1" fillId="0" borderId="0" xfId="1" applyNumberFormat="1" applyFont="1"/>
    <xf numFmtId="165" fontId="6" fillId="0" borderId="0" xfId="1" applyNumberFormat="1" applyFont="1"/>
    <xf numFmtId="168" fontId="1" fillId="0" borderId="0" xfId="2" applyNumberFormat="1" applyFont="1"/>
    <xf numFmtId="165" fontId="6" fillId="0" borderId="0" xfId="1" applyNumberFormat="1" applyFont="1" applyAlignment="1">
      <alignment horizontal="right"/>
    </xf>
    <xf numFmtId="0" fontId="0" fillId="0" borderId="0" xfId="0" applyFont="1" applyAlignment="1">
      <alignment horizontal="right"/>
    </xf>
    <xf numFmtId="37" fontId="6" fillId="0" borderId="0" xfId="1" applyNumberFormat="1" applyFont="1" applyAlignment="1">
      <alignment horizontal="right"/>
    </xf>
    <xf numFmtId="165" fontId="6" fillId="9" borderId="0" xfId="1" applyNumberFormat="1" applyFont="1" applyFill="1" applyAlignment="1">
      <alignment horizontal="right"/>
    </xf>
    <xf numFmtId="37" fontId="6" fillId="9" borderId="0" xfId="1" applyNumberFormat="1" applyFont="1" applyFill="1" applyAlignment="1">
      <alignment horizontal="right"/>
    </xf>
    <xf numFmtId="168" fontId="12" fillId="0" borderId="0" xfId="2" applyNumberFormat="1" applyFont="1" applyAlignment="1">
      <alignment horizontal="left"/>
    </xf>
    <xf numFmtId="9" fontId="12" fillId="0" borderId="0" xfId="2" applyFont="1" applyAlignment="1">
      <alignment horizontal="right"/>
    </xf>
    <xf numFmtId="0" fontId="23" fillId="3" borderId="0" xfId="0" applyFont="1" applyFill="1" applyAlignment="1">
      <alignment horizontal="right"/>
    </xf>
    <xf numFmtId="9" fontId="23" fillId="3" borderId="0" xfId="2" applyFont="1" applyFill="1" applyAlignment="1">
      <alignment horizontal="right"/>
    </xf>
    <xf numFmtId="0" fontId="21" fillId="2" borderId="0" xfId="0" applyFont="1" applyFill="1" applyAlignment="1">
      <alignment horizontal="right"/>
    </xf>
    <xf numFmtId="9" fontId="8" fillId="3" borderId="0" xfId="2" applyFont="1" applyFill="1" applyAlignment="1">
      <alignment horizontal="right"/>
    </xf>
    <xf numFmtId="9" fontId="21" fillId="2" borderId="0" xfId="2" applyFont="1" applyFill="1" applyAlignment="1">
      <alignment horizontal="right"/>
    </xf>
    <xf numFmtId="168" fontId="0" fillId="0" borderId="0" xfId="2" applyNumberFormat="1" applyFont="1" applyAlignment="1">
      <alignment horizontal="right"/>
    </xf>
    <xf numFmtId="168" fontId="0" fillId="2" borderId="0" xfId="2" applyNumberFormat="1" applyFont="1" applyFill="1" applyAlignment="1">
      <alignment horizontal="right"/>
    </xf>
    <xf numFmtId="0" fontId="13" fillId="0" borderId="0" xfId="0" applyFont="1" applyAlignment="1">
      <alignment horizontal="right"/>
    </xf>
    <xf numFmtId="3" fontId="14" fillId="0" borderId="0" xfId="0" applyNumberFormat="1" applyFont="1" applyAlignment="1">
      <alignment horizontal="right"/>
    </xf>
    <xf numFmtId="0" fontId="14" fillId="0" borderId="0" xfId="0" applyFont="1" applyAlignment="1">
      <alignment horizontal="center" vertical="center"/>
    </xf>
    <xf numFmtId="0" fontId="14" fillId="0" borderId="0" xfId="0" applyFont="1" applyAlignment="1">
      <alignment horizontal="right" vertical="center"/>
    </xf>
    <xf numFmtId="164" fontId="14" fillId="2" borderId="0" xfId="0" applyNumberFormat="1" applyFont="1" applyFill="1" applyAlignment="1">
      <alignment horizontal="right"/>
    </xf>
    <xf numFmtId="164" fontId="14" fillId="0" borderId="0" xfId="0" applyNumberFormat="1" applyFont="1" applyAlignment="1">
      <alignment horizontal="right"/>
    </xf>
    <xf numFmtId="0" fontId="13" fillId="2" borderId="0" xfId="0" applyFont="1" applyFill="1" applyAlignment="1">
      <alignment horizontal="right"/>
    </xf>
    <xf numFmtId="3" fontId="14" fillId="0" borderId="0" xfId="0" applyNumberFormat="1" applyFont="1" applyFill="1" applyAlignment="1">
      <alignment horizontal="right"/>
    </xf>
    <xf numFmtId="10" fontId="14" fillId="0" borderId="0" xfId="2" applyNumberFormat="1" applyFont="1" applyAlignment="1">
      <alignment horizontal="center"/>
    </xf>
    <xf numFmtId="10" fontId="13" fillId="2" borderId="0" xfId="2" applyNumberFormat="1" applyFont="1" applyFill="1" applyAlignment="1">
      <alignment horizontal="center"/>
    </xf>
    <xf numFmtId="3" fontId="14" fillId="0" borderId="0" xfId="0" applyNumberFormat="1" applyFont="1" applyAlignment="1">
      <alignment horizontal="center" vertical="center" wrapText="1"/>
    </xf>
    <xf numFmtId="0" fontId="14" fillId="0" borderId="0" xfId="0" applyFont="1" applyAlignment="1">
      <alignment horizontal="right" vertical="center" wrapText="1"/>
    </xf>
    <xf numFmtId="168" fontId="14" fillId="0" borderId="0" xfId="2" applyNumberFormat="1" applyFont="1" applyFill="1" applyAlignment="1">
      <alignment horizontal="center"/>
    </xf>
    <xf numFmtId="0" fontId="13" fillId="0" borderId="0" xfId="0" applyFont="1" applyAlignment="1">
      <alignment horizontal="right" vertical="center"/>
    </xf>
    <xf numFmtId="0" fontId="24" fillId="0" borderId="0" xfId="0" applyFont="1"/>
    <xf numFmtId="0" fontId="0" fillId="0" borderId="0" xfId="0" applyFont="1" applyAlignment="1"/>
    <xf numFmtId="0" fontId="22" fillId="0" borderId="0" xfId="0" applyFont="1"/>
    <xf numFmtId="0" fontId="0" fillId="0" borderId="0" xfId="0" applyFont="1" applyAlignment="1">
      <alignment horizontal="left"/>
    </xf>
    <xf numFmtId="9" fontId="12" fillId="2" borderId="0" xfId="2" applyFont="1" applyFill="1" applyAlignment="1">
      <alignment horizontal="right"/>
    </xf>
    <xf numFmtId="0" fontId="25" fillId="0" borderId="0" xfId="0" applyFont="1"/>
    <xf numFmtId="0" fontId="26" fillId="0" borderId="0" xfId="0" applyFont="1"/>
    <xf numFmtId="0" fontId="27" fillId="0" borderId="0" xfId="0" applyFont="1" applyAlignment="1">
      <alignment vertical="center" wrapText="1"/>
    </xf>
    <xf numFmtId="1" fontId="8" fillId="0" borderId="0" xfId="0" applyNumberFormat="1" applyFont="1" applyAlignment="1">
      <alignment horizontal="center"/>
    </xf>
    <xf numFmtId="1" fontId="14" fillId="0" borderId="0" xfId="0" applyNumberFormat="1" applyFont="1" applyAlignment="1">
      <alignment horizontal="center"/>
    </xf>
    <xf numFmtId="1" fontId="0" fillId="0" borderId="0" xfId="0" applyNumberFormat="1" applyFont="1" applyAlignment="1">
      <alignment horizontal="center"/>
    </xf>
    <xf numFmtId="0" fontId="14" fillId="8" borderId="0" xfId="0" applyFont="1" applyFill="1" applyAlignment="1">
      <alignment horizontal="left"/>
    </xf>
    <xf numFmtId="0" fontId="14" fillId="0" borderId="0" xfId="0" applyFont="1" applyAlignment="1">
      <alignment horizontal="left"/>
    </xf>
    <xf numFmtId="1" fontId="8" fillId="6" borderId="0" xfId="0" applyNumberFormat="1" applyFont="1" applyFill="1" applyAlignment="1">
      <alignment horizontal="center"/>
    </xf>
    <xf numFmtId="0" fontId="8" fillId="6" borderId="0" xfId="0" applyFont="1" applyFill="1" applyAlignment="1">
      <alignment horizontal="left"/>
    </xf>
    <xf numFmtId="10" fontId="3" fillId="0" borderId="0" xfId="2" applyNumberFormat="1" applyFont="1"/>
    <xf numFmtId="0" fontId="1" fillId="0" borderId="0" xfId="0" applyFont="1" applyAlignment="1">
      <alignment horizontal="center" vertical="center"/>
    </xf>
    <xf numFmtId="0" fontId="0" fillId="0" borderId="0" xfId="0" applyFont="1" applyAlignment="1">
      <alignment horizontal="center"/>
    </xf>
    <xf numFmtId="0" fontId="14" fillId="0" borderId="0" xfId="0" applyFont="1" applyAlignment="1">
      <alignment horizontal="center"/>
    </xf>
    <xf numFmtId="0" fontId="12" fillId="0" borderId="0" xfId="0" applyFont="1" applyAlignment="1">
      <alignment horizontal="center" vertical="center"/>
    </xf>
    <xf numFmtId="0" fontId="0" fillId="0" borderId="0" xfId="0" applyAlignment="1">
      <alignment horizontal="center"/>
    </xf>
    <xf numFmtId="0" fontId="0" fillId="0" borderId="0" xfId="0" applyFont="1" applyAlignment="1">
      <alignment horizontal="center" vertical="center" wrapText="1"/>
    </xf>
    <xf numFmtId="0" fontId="14" fillId="0" borderId="0" xfId="0" applyFont="1" applyAlignment="1">
      <alignment horizontal="center" vertical="center" wrapText="1"/>
    </xf>
    <xf numFmtId="0" fontId="0" fillId="0" borderId="0" xfId="0" applyFont="1" applyFill="1" applyBorder="1" applyAlignment="1">
      <alignment horizontal="center"/>
    </xf>
    <xf numFmtId="0" fontId="0" fillId="0" borderId="0" xfId="0" applyFont="1" applyFill="1" applyBorder="1"/>
    <xf numFmtId="0" fontId="8" fillId="0" borderId="0" xfId="0" applyFont="1" applyFill="1" applyBorder="1" applyAlignment="1">
      <alignment horizontal="left"/>
    </xf>
    <xf numFmtId="0" fontId="0" fillId="0" borderId="0" xfId="0" applyFont="1" applyFill="1" applyBorder="1" applyAlignment="1">
      <alignment horizontal="left"/>
    </xf>
    <xf numFmtId="0" fontId="14" fillId="0" borderId="0" xfId="0" applyFont="1" applyFill="1" applyAlignment="1">
      <alignment horizontal="center"/>
    </xf>
    <xf numFmtId="0" fontId="0" fillId="0" borderId="0" xfId="0" applyFont="1" applyFill="1"/>
    <xf numFmtId="0" fontId="14" fillId="0" borderId="0" xfId="0" applyFont="1" applyFill="1"/>
    <xf numFmtId="0" fontId="14" fillId="0" borderId="0" xfId="0" applyFont="1" applyFill="1" applyAlignment="1">
      <alignment horizontal="right"/>
    </xf>
    <xf numFmtId="0" fontId="8" fillId="0" borderId="0" xfId="0" applyFont="1" applyFill="1"/>
    <xf numFmtId="167" fontId="8" fillId="0" borderId="0" xfId="0" applyNumberFormat="1" applyFont="1" applyFill="1" applyAlignment="1">
      <alignment horizontal="right"/>
    </xf>
    <xf numFmtId="166" fontId="8" fillId="0" borderId="0" xfId="0" applyNumberFormat="1" applyFont="1" applyFill="1" applyAlignment="1">
      <alignment horizontal="right"/>
    </xf>
    <xf numFmtId="167" fontId="14" fillId="0" borderId="0" xfId="0" applyNumberFormat="1" applyFont="1" applyFill="1" applyAlignment="1">
      <alignment horizontal="right"/>
    </xf>
    <xf numFmtId="166" fontId="14" fillId="0" borderId="0" xfId="0" applyNumberFormat="1" applyFont="1" applyFill="1" applyAlignment="1">
      <alignment horizontal="right"/>
    </xf>
    <xf numFmtId="0" fontId="0" fillId="0" borderId="0" xfId="0" applyFont="1" applyFill="1" applyBorder="1" applyAlignment="1">
      <alignment horizontal="center"/>
    </xf>
  </cellXfs>
  <cellStyles count="5">
    <cellStyle name="Comma" xfId="1" builtinId="3"/>
    <cellStyle name="Comma 2" xfId="3" xr:uid="{85B4468C-0D5A-C046-B125-7F02C04F69E3}"/>
    <cellStyle name="Normal" xfId="0" builtinId="0"/>
    <cellStyle name="Normal 2" xfId="4" xr:uid="{CBB491F5-852C-1E4D-BA6E-4AB82DA0571F}"/>
    <cellStyle name="Per cent" xfId="2" builtinId="5"/>
  </cellStyles>
  <dxfs count="0"/>
  <tableStyles count="0" defaultTableStyle="TableStyleMedium2" defaultPivotStyle="PivotStyleLight16"/>
  <colors>
    <mruColors>
      <color rgb="FFADD9E6"/>
      <color rgb="FF4682B4"/>
      <color rgb="FF7788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7.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21.emf"/><Relationship Id="rId18" Type="http://schemas.openxmlformats.org/officeDocument/2006/relationships/image" Target="../media/image25.emf"/><Relationship Id="rId26" Type="http://schemas.openxmlformats.org/officeDocument/2006/relationships/image" Target="../media/image33.emf"/><Relationship Id="rId3" Type="http://schemas.openxmlformats.org/officeDocument/2006/relationships/image" Target="../media/image14.png"/><Relationship Id="rId21" Type="http://schemas.openxmlformats.org/officeDocument/2006/relationships/image" Target="../media/image28.emf"/><Relationship Id="rId7" Type="http://schemas.openxmlformats.org/officeDocument/2006/relationships/image" Target="../media/image12.png"/><Relationship Id="rId12" Type="http://schemas.openxmlformats.org/officeDocument/2006/relationships/image" Target="../media/image20.emf"/><Relationship Id="rId17" Type="http://schemas.openxmlformats.org/officeDocument/2006/relationships/image" Target="../media/image24.emf"/><Relationship Id="rId25" Type="http://schemas.openxmlformats.org/officeDocument/2006/relationships/image" Target="../media/image32.emf"/><Relationship Id="rId2" Type="http://schemas.openxmlformats.org/officeDocument/2006/relationships/image" Target="../media/image13.png"/><Relationship Id="rId16" Type="http://schemas.openxmlformats.org/officeDocument/2006/relationships/image" Target="../media/image23.emf"/><Relationship Id="rId20" Type="http://schemas.openxmlformats.org/officeDocument/2006/relationships/image" Target="../media/image27.emf"/><Relationship Id="rId29" Type="http://schemas.openxmlformats.org/officeDocument/2006/relationships/image" Target="../media/image36.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9.emf"/><Relationship Id="rId24" Type="http://schemas.openxmlformats.org/officeDocument/2006/relationships/image" Target="../media/image31.png"/><Relationship Id="rId5" Type="http://schemas.openxmlformats.org/officeDocument/2006/relationships/image" Target="../media/image16.png"/><Relationship Id="rId15" Type="http://schemas.openxmlformats.org/officeDocument/2006/relationships/image" Target="../media/image22.png"/><Relationship Id="rId23" Type="http://schemas.openxmlformats.org/officeDocument/2006/relationships/image" Target="../media/image30.png"/><Relationship Id="rId28" Type="http://schemas.openxmlformats.org/officeDocument/2006/relationships/image" Target="../media/image35.emf"/><Relationship Id="rId10" Type="http://schemas.openxmlformats.org/officeDocument/2006/relationships/image" Target="../media/image18.emf"/><Relationship Id="rId19" Type="http://schemas.openxmlformats.org/officeDocument/2006/relationships/image" Target="../media/image26.png"/><Relationship Id="rId4" Type="http://schemas.openxmlformats.org/officeDocument/2006/relationships/image" Target="../media/image15.png"/><Relationship Id="rId9" Type="http://schemas.openxmlformats.org/officeDocument/2006/relationships/image" Target="../media/image17.emf"/><Relationship Id="rId14" Type="http://schemas.openxmlformats.org/officeDocument/2006/relationships/image" Target="../media/image5.png"/><Relationship Id="rId22" Type="http://schemas.openxmlformats.org/officeDocument/2006/relationships/image" Target="../media/image29.emf"/><Relationship Id="rId27" Type="http://schemas.openxmlformats.org/officeDocument/2006/relationships/image" Target="../media/image34.emf"/><Relationship Id="rId30" Type="http://schemas.openxmlformats.org/officeDocument/2006/relationships/image" Target="../media/image37.emf"/></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2</xdr:col>
      <xdr:colOff>4381500</xdr:colOff>
      <xdr:row>10</xdr:row>
      <xdr:rowOff>38098</xdr:rowOff>
    </xdr:to>
    <xdr:sp macro="" textlink="">
      <xdr:nvSpPr>
        <xdr:cNvPr id="2" name="TextBox 1">
          <a:extLst>
            <a:ext uri="{FF2B5EF4-FFF2-40B4-BE49-F238E27FC236}">
              <a16:creationId xmlns:a16="http://schemas.microsoft.com/office/drawing/2014/main" id="{A5E884BC-52C5-034F-9CAA-7AD9A43FF544}"/>
            </a:ext>
          </a:extLst>
        </xdr:cNvPr>
        <xdr:cNvSpPr txBox="1"/>
      </xdr:nvSpPr>
      <xdr:spPr>
        <a:xfrm>
          <a:off x="679450" y="747710"/>
          <a:ext cx="10191750"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 May 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Amy Palomino</a:t>
          </a:r>
        </a:p>
        <a:p>
          <a:endParaRPr lang="en-US" sz="1100" baseline="0"/>
        </a:p>
        <a:p>
          <a:endParaRPr lang="en-US" sz="1100"/>
        </a:p>
      </xdr:txBody>
    </xdr:sp>
    <xdr:clientData/>
  </xdr:twoCellAnchor>
  <xdr:oneCellAnchor>
    <xdr:from>
      <xdr:col>0</xdr:col>
      <xdr:colOff>177801</xdr:colOff>
      <xdr:row>1</xdr:row>
      <xdr:rowOff>19050</xdr:rowOff>
    </xdr:from>
    <xdr:ext cx="2311400" cy="438137"/>
    <xdr:pic>
      <xdr:nvPicPr>
        <xdr:cNvPr id="3" name="Picture 2">
          <a:extLst>
            <a:ext uri="{FF2B5EF4-FFF2-40B4-BE49-F238E27FC236}">
              <a16:creationId xmlns:a16="http://schemas.microsoft.com/office/drawing/2014/main" id="{D5BA3781-87E1-D14C-878F-BB0E58D54C75}"/>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177801" y="209550"/>
          <a:ext cx="2311400" cy="438137"/>
        </a:xfrm>
        <a:prstGeom prst="rect">
          <a:avLst/>
        </a:prstGeom>
      </xdr:spPr>
    </xdr:pic>
    <xdr:clientData/>
  </xdr:oneCellAnchor>
  <xdr:twoCellAnchor>
    <xdr:from>
      <xdr:col>1</xdr:col>
      <xdr:colOff>2232025</xdr:colOff>
      <xdr:row>0</xdr:row>
      <xdr:rowOff>73025</xdr:rowOff>
    </xdr:from>
    <xdr:to>
      <xdr:col>5</xdr:col>
      <xdr:colOff>644525</xdr:colOff>
      <xdr:row>3</xdr:row>
      <xdr:rowOff>73025</xdr:rowOff>
    </xdr:to>
    <xdr:sp macro="" textlink="">
      <xdr:nvSpPr>
        <xdr:cNvPr id="4" name="TextBox 3">
          <a:extLst>
            <a:ext uri="{FF2B5EF4-FFF2-40B4-BE49-F238E27FC236}">
              <a16:creationId xmlns:a16="http://schemas.microsoft.com/office/drawing/2014/main" id="{4ADC89F8-8DD9-A740-8569-C49A918CDF08}"/>
            </a:ext>
          </a:extLst>
        </xdr:cNvPr>
        <xdr:cNvSpPr txBox="1"/>
      </xdr:nvSpPr>
      <xdr:spPr>
        <a:xfrm>
          <a:off x="1343025" y="73025"/>
          <a:ext cx="26670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11780</xdr:colOff>
      <xdr:row>42</xdr:row>
      <xdr:rowOff>111136</xdr:rowOff>
    </xdr:to>
    <xdr:pic>
      <xdr:nvPicPr>
        <xdr:cNvPr id="3" name="Picture 2">
          <a:extLst>
            <a:ext uri="{FF2B5EF4-FFF2-40B4-BE49-F238E27FC236}">
              <a16:creationId xmlns:a16="http://schemas.microsoft.com/office/drawing/2014/main" id="{77E088B9-42D5-F348-6C8C-2561501041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918780" cy="75406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589152</xdr:colOff>
      <xdr:row>0</xdr:row>
      <xdr:rowOff>33513</xdr:rowOff>
    </xdr:from>
    <xdr:ext cx="1143221" cy="232834"/>
    <xdr:pic>
      <xdr:nvPicPr>
        <xdr:cNvPr id="2" name="Picture 1">
          <a:extLst>
            <a:ext uri="{FF2B5EF4-FFF2-40B4-BE49-F238E27FC236}">
              <a16:creationId xmlns:a16="http://schemas.microsoft.com/office/drawing/2014/main" id="{86E54326-AF07-D642-A2FE-78AC7164094C}"/>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89152" y="33513"/>
          <a:ext cx="1143221" cy="232834"/>
        </a:xfrm>
        <a:prstGeom prst="rect">
          <a:avLst/>
        </a:prstGeom>
      </xdr:spPr>
    </xdr:pic>
    <xdr:clientData/>
  </xdr:oneCellAnchor>
  <xdr:twoCellAnchor>
    <xdr:from>
      <xdr:col>0</xdr:col>
      <xdr:colOff>321906</xdr:colOff>
      <xdr:row>3</xdr:row>
      <xdr:rowOff>156982</xdr:rowOff>
    </xdr:from>
    <xdr:to>
      <xdr:col>6</xdr:col>
      <xdr:colOff>7938</xdr:colOff>
      <xdr:row>3</xdr:row>
      <xdr:rowOff>156982</xdr:rowOff>
    </xdr:to>
    <xdr:cxnSp macro="">
      <xdr:nvCxnSpPr>
        <xdr:cNvPr id="3" name="Straight Connector 2">
          <a:extLst>
            <a:ext uri="{FF2B5EF4-FFF2-40B4-BE49-F238E27FC236}">
              <a16:creationId xmlns:a16="http://schemas.microsoft.com/office/drawing/2014/main" id="{4BBAE6B9-6035-CA44-80F7-8AE5A07F3BAC}"/>
            </a:ext>
          </a:extLst>
        </xdr:cNvPr>
        <xdr:cNvCxnSpPr/>
      </xdr:nvCxnSpPr>
      <xdr:spPr>
        <a:xfrm>
          <a:off x="321906" y="728482"/>
          <a:ext cx="3724632"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74861B45-B47D-2643-B4EB-F19B332A3FF7}"/>
            </a:ext>
          </a:extLst>
        </xdr:cNvPr>
        <xdr:cNvSpPr txBox="1"/>
      </xdr:nvSpPr>
      <xdr:spPr>
        <a:xfrm>
          <a:off x="237943" y="340427"/>
          <a:ext cx="1778679" cy="3245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8831</xdr:colOff>
      <xdr:row>0</xdr:row>
      <xdr:rowOff>35280</xdr:rowOff>
    </xdr:from>
    <xdr:ext cx="1151159" cy="232834"/>
    <xdr:pic>
      <xdr:nvPicPr>
        <xdr:cNvPr id="2" name="Picture 1">
          <a:extLst>
            <a:ext uri="{FF2B5EF4-FFF2-40B4-BE49-F238E27FC236}">
              <a16:creationId xmlns:a16="http://schemas.microsoft.com/office/drawing/2014/main" id="{D0430827-3393-F443-9799-623CC529DCF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681931" y="35280"/>
          <a:ext cx="1151159" cy="232834"/>
        </a:xfrm>
        <a:prstGeom prst="rect">
          <a:avLst/>
        </a:prstGeom>
      </xdr:spPr>
    </xdr:pic>
    <xdr:clientData/>
  </xdr:one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F6C1832B-0EF1-7545-8162-B3AE1FBC6FD4}"/>
            </a:ext>
          </a:extLst>
        </xdr:cNvPr>
        <xdr:cNvCxnSpPr/>
      </xdr:nvCxnSpPr>
      <xdr:spPr>
        <a:xfrm>
          <a:off x="675742" y="736416"/>
          <a:ext cx="268499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24B866B1-C291-D745-8D0C-8B49D41F1428}"/>
            </a:ext>
          </a:extLst>
        </xdr:cNvPr>
        <xdr:cNvSpPr txBox="1"/>
      </xdr:nvSpPr>
      <xdr:spPr>
        <a:xfrm>
          <a:off x="247649" y="365119"/>
          <a:ext cx="1772884"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17655</xdr:colOff>
      <xdr:row>0</xdr:row>
      <xdr:rowOff>42336</xdr:rowOff>
    </xdr:from>
    <xdr:ext cx="1151159" cy="232834"/>
    <xdr:pic>
      <xdr:nvPicPr>
        <xdr:cNvPr id="2" name="Picture 1">
          <a:extLst>
            <a:ext uri="{FF2B5EF4-FFF2-40B4-BE49-F238E27FC236}">
              <a16:creationId xmlns:a16="http://schemas.microsoft.com/office/drawing/2014/main" id="{FFDA5C3E-61CC-5A4D-A31B-1F28247619B9}"/>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690755" y="42336"/>
          <a:ext cx="1151159" cy="232834"/>
        </a:xfrm>
        <a:prstGeom prst="rect">
          <a:avLst/>
        </a:prstGeom>
      </xdr:spPr>
    </xdr:pic>
    <xdr:clientData/>
  </xdr:one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E0ED2370-4234-994B-AA48-486DEDFAA70D}"/>
            </a:ext>
          </a:extLst>
        </xdr:cNvPr>
        <xdr:cNvCxnSpPr/>
      </xdr:nvCxnSpPr>
      <xdr:spPr>
        <a:xfrm>
          <a:off x="675737" y="743478"/>
          <a:ext cx="268976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695D645E-D020-0247-8D9E-8BF49FBF4198}"/>
            </a:ext>
          </a:extLst>
        </xdr:cNvPr>
        <xdr:cNvSpPr txBox="1"/>
      </xdr:nvSpPr>
      <xdr:spPr>
        <a:xfrm>
          <a:off x="233357" y="381000"/>
          <a:ext cx="3805243" cy="324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6</xdr:row>
      <xdr:rowOff>238125</xdr:rowOff>
    </xdr:to>
    <xdr:sp macro="" textlink="">
      <xdr:nvSpPr>
        <xdr:cNvPr id="5" name="TextBox 4">
          <a:extLst>
            <a:ext uri="{FF2B5EF4-FFF2-40B4-BE49-F238E27FC236}">
              <a16:creationId xmlns:a16="http://schemas.microsoft.com/office/drawing/2014/main" id="{45DB91FC-CDE3-334E-B6AE-5D254A045D50}"/>
            </a:ext>
          </a:extLst>
        </xdr:cNvPr>
        <xdr:cNvSpPr txBox="1"/>
      </xdr:nvSpPr>
      <xdr:spPr>
        <a:xfrm>
          <a:off x="4038600" y="952507"/>
          <a:ext cx="7234422" cy="37781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A8212F57-3A48-9740-9E20-5544E84C78D9}"/>
            </a:ext>
          </a:extLst>
        </xdr:cNvPr>
        <xdr:cNvSpPr txBox="1"/>
      </xdr:nvSpPr>
      <xdr:spPr>
        <a:xfrm>
          <a:off x="280811" y="944740"/>
          <a:ext cx="8324850"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visualisations from Exercises 4.9 and 4.10, alongside  the questions from the project brief that they answer. Include any commentary on the relationship between different variables.</a:t>
          </a:r>
          <a:endParaRPr lang="en-US" sz="1100"/>
        </a:p>
      </xdr:txBody>
    </xdr:sp>
    <xdr:clientData/>
  </xdr:twoCellAnchor>
  <xdr:oneCellAnchor>
    <xdr:from>
      <xdr:col>0</xdr:col>
      <xdr:colOff>594792</xdr:colOff>
      <xdr:row>0</xdr:row>
      <xdr:rowOff>44450</xdr:rowOff>
    </xdr:from>
    <xdr:ext cx="1130653" cy="218888"/>
    <xdr:pic>
      <xdr:nvPicPr>
        <xdr:cNvPr id="3" name="Picture 2">
          <a:extLst>
            <a:ext uri="{FF2B5EF4-FFF2-40B4-BE49-F238E27FC236}">
              <a16:creationId xmlns:a16="http://schemas.microsoft.com/office/drawing/2014/main" id="{2960DC0B-1623-554F-8B01-8113DB71C42E}"/>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94792" y="44450"/>
          <a:ext cx="1130653" cy="218888"/>
        </a:xfrm>
        <a:prstGeom prst="rect">
          <a:avLst/>
        </a:prstGeom>
      </xdr:spPr>
    </xdr:pic>
    <xdr:clientData/>
  </xdr:one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a16="http://schemas.microsoft.com/office/drawing/2014/main" id="{734BDC67-DDDF-3942-AE55-458513B4F554}"/>
            </a:ext>
          </a:extLst>
        </xdr:cNvPr>
        <xdr:cNvCxnSpPr/>
      </xdr:nvCxnSpPr>
      <xdr:spPr>
        <a:xfrm>
          <a:off x="744005" y="7425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a16="http://schemas.microsoft.com/office/drawing/2014/main" id="{4F919FAD-D625-2641-97BF-A8CB0A67F028}"/>
            </a:ext>
          </a:extLst>
        </xdr:cNvPr>
        <xdr:cNvSpPr txBox="1"/>
      </xdr:nvSpPr>
      <xdr:spPr>
        <a:xfrm>
          <a:off x="673100" y="381000"/>
          <a:ext cx="46466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0</xdr:col>
      <xdr:colOff>280811</xdr:colOff>
      <xdr:row>4</xdr:row>
      <xdr:rowOff>182740</xdr:rowOff>
    </xdr:from>
    <xdr:to>
      <xdr:col>12</xdr:col>
      <xdr:colOff>528461</xdr:colOff>
      <xdr:row>7</xdr:row>
      <xdr:rowOff>148168</xdr:rowOff>
    </xdr:to>
    <xdr:sp macro="" textlink="">
      <xdr:nvSpPr>
        <xdr:cNvPr id="6" name="TextBox 5">
          <a:extLst>
            <a:ext uri="{FF2B5EF4-FFF2-40B4-BE49-F238E27FC236}">
              <a16:creationId xmlns:a16="http://schemas.microsoft.com/office/drawing/2014/main" id="{302160C3-7419-C04D-B1E1-79C37BFA4BF5}"/>
            </a:ext>
          </a:extLst>
        </xdr:cNvPr>
        <xdr:cNvSpPr txBox="1"/>
      </xdr:nvSpPr>
      <xdr:spPr>
        <a:xfrm>
          <a:off x="280811" y="944740"/>
          <a:ext cx="8324850"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visualisations from Exercises 4.9 and 4.10, alongside  the questions from the project brief that they answer. Include any commentary on the relationship between different variables.</a:t>
          </a:r>
          <a:endParaRPr lang="en-US" sz="1100"/>
        </a:p>
      </xdr:txBody>
    </xdr:sp>
    <xdr:clientData/>
  </xdr:twoCellAnchor>
  <xdr:oneCellAnchor>
    <xdr:from>
      <xdr:col>0</xdr:col>
      <xdr:colOff>594792</xdr:colOff>
      <xdr:row>0</xdr:row>
      <xdr:rowOff>44450</xdr:rowOff>
    </xdr:from>
    <xdr:ext cx="1130653" cy="218888"/>
    <xdr:pic>
      <xdr:nvPicPr>
        <xdr:cNvPr id="7" name="Picture 6">
          <a:extLst>
            <a:ext uri="{FF2B5EF4-FFF2-40B4-BE49-F238E27FC236}">
              <a16:creationId xmlns:a16="http://schemas.microsoft.com/office/drawing/2014/main" id="{FE802D48-4D9A-6643-876B-E9D121F39304}"/>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594792" y="44450"/>
          <a:ext cx="1130653" cy="218888"/>
        </a:xfrm>
        <a:prstGeom prst="rect">
          <a:avLst/>
        </a:prstGeom>
      </xdr:spPr>
    </xdr:pic>
    <xdr:clientData/>
  </xdr:oneCellAnchor>
  <xdr:twoCellAnchor>
    <xdr:from>
      <xdr:col>1</xdr:col>
      <xdr:colOff>70905</xdr:colOff>
      <xdr:row>3</xdr:row>
      <xdr:rowOff>171097</xdr:rowOff>
    </xdr:from>
    <xdr:to>
      <xdr:col>12</xdr:col>
      <xdr:colOff>522111</xdr:colOff>
      <xdr:row>3</xdr:row>
      <xdr:rowOff>171097</xdr:rowOff>
    </xdr:to>
    <xdr:cxnSp macro="">
      <xdr:nvCxnSpPr>
        <xdr:cNvPr id="8" name="Straight Connector 7">
          <a:extLst>
            <a:ext uri="{FF2B5EF4-FFF2-40B4-BE49-F238E27FC236}">
              <a16:creationId xmlns:a16="http://schemas.microsoft.com/office/drawing/2014/main" id="{FC1FD072-0C77-AD49-B74E-4F1D7856F006}"/>
            </a:ext>
          </a:extLst>
        </xdr:cNvPr>
        <xdr:cNvCxnSpPr/>
      </xdr:nvCxnSpPr>
      <xdr:spPr>
        <a:xfrm>
          <a:off x="744005" y="7425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9" name="TextBox 8">
          <a:extLst>
            <a:ext uri="{FF2B5EF4-FFF2-40B4-BE49-F238E27FC236}">
              <a16:creationId xmlns:a16="http://schemas.microsoft.com/office/drawing/2014/main" id="{CC61E9B7-D802-E849-9788-1A826894CEAE}"/>
            </a:ext>
          </a:extLst>
        </xdr:cNvPr>
        <xdr:cNvSpPr txBox="1"/>
      </xdr:nvSpPr>
      <xdr:spPr>
        <a:xfrm>
          <a:off x="673100" y="381000"/>
          <a:ext cx="464661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oneCellAnchor>
    <xdr:from>
      <xdr:col>0</xdr:col>
      <xdr:colOff>111124</xdr:colOff>
      <xdr:row>88</xdr:row>
      <xdr:rowOff>175579</xdr:rowOff>
    </xdr:from>
    <xdr:ext cx="4968875" cy="3335971"/>
    <xdr:pic>
      <xdr:nvPicPr>
        <xdr:cNvPr id="10" name="Picture 9">
          <a:extLst>
            <a:ext uri="{FF2B5EF4-FFF2-40B4-BE49-F238E27FC236}">
              <a16:creationId xmlns:a16="http://schemas.microsoft.com/office/drawing/2014/main" id="{D940D9B2-AFCE-9046-AA61-DEAC5A20D1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111124" y="17669829"/>
          <a:ext cx="4968875" cy="33359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11</xdr:row>
      <xdr:rowOff>0</xdr:rowOff>
    </xdr:from>
    <xdr:ext cx="4857750" cy="3289300"/>
    <xdr:pic>
      <xdr:nvPicPr>
        <xdr:cNvPr id="11" name="Picture 10">
          <a:extLst>
            <a:ext uri="{FF2B5EF4-FFF2-40B4-BE49-F238E27FC236}">
              <a16:creationId xmlns:a16="http://schemas.microsoft.com/office/drawing/2014/main" id="{6FB4B9B3-B24C-3C4D-9EDE-4C56B1C7E5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a:ext>
          </a:extLst>
        </a:blip>
        <a:srcRect/>
        <a:stretch>
          <a:fillRect/>
        </a:stretch>
      </xdr:blipFill>
      <xdr:spPr bwMode="auto">
        <a:xfrm>
          <a:off x="673100" y="2095500"/>
          <a:ext cx="4857750" cy="3289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36</xdr:row>
      <xdr:rowOff>0</xdr:rowOff>
    </xdr:from>
    <xdr:ext cx="4762500" cy="4368318"/>
    <xdr:pic>
      <xdr:nvPicPr>
        <xdr:cNvPr id="12" name="Picture 11">
          <a:extLst>
            <a:ext uri="{FF2B5EF4-FFF2-40B4-BE49-F238E27FC236}">
              <a16:creationId xmlns:a16="http://schemas.microsoft.com/office/drawing/2014/main" id="{BC3324AB-A02F-D146-A5FF-AB11587277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301625" y="7239000"/>
          <a:ext cx="4762500" cy="4368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301624</xdr:colOff>
      <xdr:row>64</xdr:row>
      <xdr:rowOff>142875</xdr:rowOff>
    </xdr:from>
    <xdr:ext cx="5004435" cy="3381375"/>
    <xdr:pic>
      <xdr:nvPicPr>
        <xdr:cNvPr id="13" name="Picture 12">
          <a:extLst>
            <a:ext uri="{FF2B5EF4-FFF2-40B4-BE49-F238E27FC236}">
              <a16:creationId xmlns:a16="http://schemas.microsoft.com/office/drawing/2014/main" id="{26B68CC1-D671-4045-BE05-D7B2EF6CDEA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a:ext>
          </a:extLst>
        </a:blip>
        <a:srcRect/>
        <a:stretch>
          <a:fillRect/>
        </a:stretch>
      </xdr:blipFill>
      <xdr:spPr bwMode="auto">
        <a:xfrm>
          <a:off x="301624" y="12938125"/>
          <a:ext cx="5004435" cy="3381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174625</xdr:colOff>
      <xdr:row>110</xdr:row>
      <xdr:rowOff>127000</xdr:rowOff>
    </xdr:from>
    <xdr:ext cx="4870450" cy="3327400"/>
    <xdr:pic>
      <xdr:nvPicPr>
        <xdr:cNvPr id="14" name="Picture 13">
          <a:extLst>
            <a:ext uri="{FF2B5EF4-FFF2-40B4-BE49-F238E27FC236}">
              <a16:creationId xmlns:a16="http://schemas.microsoft.com/office/drawing/2014/main" id="{4F6B584A-E0F1-994A-BE9F-CDEE1FE1320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a:ext>
          </a:extLst>
        </a:blip>
        <a:srcRect/>
        <a:stretch>
          <a:fillRect/>
        </a:stretch>
      </xdr:blipFill>
      <xdr:spPr bwMode="auto">
        <a:xfrm>
          <a:off x="174625" y="21082000"/>
          <a:ext cx="4870450" cy="3327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95250</xdr:colOff>
      <xdr:row>134</xdr:row>
      <xdr:rowOff>47625</xdr:rowOff>
    </xdr:from>
    <xdr:ext cx="5137150" cy="3327400"/>
    <xdr:pic>
      <xdr:nvPicPr>
        <xdr:cNvPr id="15" name="Picture 14">
          <a:extLst>
            <a:ext uri="{FF2B5EF4-FFF2-40B4-BE49-F238E27FC236}">
              <a16:creationId xmlns:a16="http://schemas.microsoft.com/office/drawing/2014/main" id="{F28E71C8-07A4-6249-8E02-B1C10C43DAE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a:ext>
          </a:extLst>
        </a:blip>
        <a:srcRect/>
        <a:stretch>
          <a:fillRect/>
        </a:stretch>
      </xdr:blipFill>
      <xdr:spPr bwMode="auto">
        <a:xfrm>
          <a:off x="95250" y="25574625"/>
          <a:ext cx="5137150" cy="3327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158</xdr:row>
      <xdr:rowOff>0</xdr:rowOff>
    </xdr:from>
    <xdr:ext cx="4946650" cy="3289300"/>
    <xdr:pic>
      <xdr:nvPicPr>
        <xdr:cNvPr id="16" name="Picture 15">
          <a:extLst>
            <a:ext uri="{FF2B5EF4-FFF2-40B4-BE49-F238E27FC236}">
              <a16:creationId xmlns:a16="http://schemas.microsoft.com/office/drawing/2014/main" id="{8F1AE1F7-8AF8-154D-8C7B-FE6130B5C55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673100" y="30099000"/>
          <a:ext cx="4946650" cy="3289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333375</xdr:colOff>
      <xdr:row>10</xdr:row>
      <xdr:rowOff>127000</xdr:rowOff>
    </xdr:from>
    <xdr:ext cx="4552950" cy="3327400"/>
    <xdr:pic>
      <xdr:nvPicPr>
        <xdr:cNvPr id="17" name="Picture 16">
          <a:extLst>
            <a:ext uri="{FF2B5EF4-FFF2-40B4-BE49-F238E27FC236}">
              <a16:creationId xmlns:a16="http://schemas.microsoft.com/office/drawing/2014/main" id="{5A670463-A7E7-A842-A40C-04F5EF59C02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a:ext>
          </a:extLst>
        </a:blip>
        <a:srcRect/>
        <a:stretch>
          <a:fillRect/>
        </a:stretch>
      </xdr:blipFill>
      <xdr:spPr bwMode="auto">
        <a:xfrm>
          <a:off x="9756775" y="2032000"/>
          <a:ext cx="4552950" cy="3327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728626</xdr:colOff>
      <xdr:row>36</xdr:row>
      <xdr:rowOff>158749</xdr:rowOff>
    </xdr:from>
    <xdr:ext cx="5462624" cy="3698875"/>
    <xdr:pic>
      <xdr:nvPicPr>
        <xdr:cNvPr id="18" name="Picture 17">
          <a:extLst>
            <a:ext uri="{FF2B5EF4-FFF2-40B4-BE49-F238E27FC236}">
              <a16:creationId xmlns:a16="http://schemas.microsoft.com/office/drawing/2014/main" id="{36F16BB5-23FC-D343-AE52-B94B2506029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a:ext>
          </a:extLst>
        </a:blip>
        <a:srcRect/>
        <a:stretch>
          <a:fillRect/>
        </a:stretch>
      </xdr:blipFill>
      <xdr:spPr bwMode="auto">
        <a:xfrm>
          <a:off x="9031251" y="7397749"/>
          <a:ext cx="5462624" cy="3698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269875</xdr:colOff>
      <xdr:row>65</xdr:row>
      <xdr:rowOff>89631</xdr:rowOff>
    </xdr:from>
    <xdr:ext cx="4965700" cy="3361594"/>
    <xdr:pic>
      <xdr:nvPicPr>
        <xdr:cNvPr id="19" name="Picture 18">
          <a:extLst>
            <a:ext uri="{FF2B5EF4-FFF2-40B4-BE49-F238E27FC236}">
              <a16:creationId xmlns:a16="http://schemas.microsoft.com/office/drawing/2014/main" id="{82760788-B9DF-6049-863D-D64FEC72467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a:ext>
          </a:extLst>
        </a:blip>
        <a:srcRect/>
        <a:stretch>
          <a:fillRect/>
        </a:stretch>
      </xdr:blipFill>
      <xdr:spPr bwMode="auto">
        <a:xfrm>
          <a:off x="9620250" y="13075381"/>
          <a:ext cx="4965700" cy="33615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9E583997-F715-A845-8AE4-8B36923C42EB}"/>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452270</xdr:colOff>
      <xdr:row>1</xdr:row>
      <xdr:rowOff>72838</xdr:rowOff>
    </xdr:to>
    <xdr:pic>
      <xdr:nvPicPr>
        <xdr:cNvPr id="3" name="Picture 2">
          <a:extLst>
            <a:ext uri="{FF2B5EF4-FFF2-40B4-BE49-F238E27FC236}">
              <a16:creationId xmlns:a16="http://schemas.microsoft.com/office/drawing/2014/main" id="{8D349B4F-A41C-AA43-9EDE-0D3EDCBB5661}"/>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4" name="Straight Connector 3">
          <a:extLst>
            <a:ext uri="{FF2B5EF4-FFF2-40B4-BE49-F238E27FC236}">
              <a16:creationId xmlns:a16="http://schemas.microsoft.com/office/drawing/2014/main" id="{1DF4683B-7115-B84F-ACC0-BC2E0B461A54}"/>
            </a:ext>
          </a:extLst>
        </xdr:cNvPr>
        <xdr:cNvCxnSpPr/>
      </xdr:nvCxnSpPr>
      <xdr:spPr>
        <a:xfrm>
          <a:off x="305148" y="742597"/>
          <a:ext cx="79696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5" name="TextBox 4">
          <a:extLst>
            <a:ext uri="{FF2B5EF4-FFF2-40B4-BE49-F238E27FC236}">
              <a16:creationId xmlns:a16="http://schemas.microsoft.com/office/drawing/2014/main" id="{118AF592-887F-3841-9902-B122F046E52C}"/>
            </a:ext>
          </a:extLst>
        </xdr:cNvPr>
        <xdr:cNvSpPr txBox="1"/>
      </xdr:nvSpPr>
      <xdr:spPr>
        <a:xfrm>
          <a:off x="211665" y="381000"/>
          <a:ext cx="46691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2</xdr:row>
      <xdr:rowOff>0</xdr:rowOff>
    </xdr:from>
    <xdr:to>
      <xdr:col>1</xdr:col>
      <xdr:colOff>304800</xdr:colOff>
      <xdr:row>3</xdr:row>
      <xdr:rowOff>120650</xdr:rowOff>
    </xdr:to>
    <xdr:sp macro="" textlink="">
      <xdr:nvSpPr>
        <xdr:cNvPr id="6"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788C1BFE-A3D9-9D45-BF42-FAB44C5A155B}"/>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452270</xdr:colOff>
      <xdr:row>1</xdr:row>
      <xdr:rowOff>72838</xdr:rowOff>
    </xdr:to>
    <xdr:pic>
      <xdr:nvPicPr>
        <xdr:cNvPr id="7" name="Picture 6">
          <a:extLst>
            <a:ext uri="{FF2B5EF4-FFF2-40B4-BE49-F238E27FC236}">
              <a16:creationId xmlns:a16="http://schemas.microsoft.com/office/drawing/2014/main" id="{BA140932-3605-1143-B4D5-E89CA6EF5112}"/>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165100</xdr:rowOff>
    </xdr:from>
    <xdr:to>
      <xdr:col>25</xdr:col>
      <xdr:colOff>571500</xdr:colOff>
      <xdr:row>3</xdr:row>
      <xdr:rowOff>171097</xdr:rowOff>
    </xdr:to>
    <xdr:cxnSp macro="">
      <xdr:nvCxnSpPr>
        <xdr:cNvPr id="8" name="Straight Connector 7">
          <a:extLst>
            <a:ext uri="{FF2B5EF4-FFF2-40B4-BE49-F238E27FC236}">
              <a16:creationId xmlns:a16="http://schemas.microsoft.com/office/drawing/2014/main" id="{9ECC7ADC-C2D6-C94B-9186-6481E86210B7}"/>
            </a:ext>
          </a:extLst>
        </xdr:cNvPr>
        <xdr:cNvCxnSpPr/>
      </xdr:nvCxnSpPr>
      <xdr:spPr>
        <a:xfrm flipV="1">
          <a:off x="305148" y="736600"/>
          <a:ext cx="18376552" cy="5997"/>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9" name="TextBox 8">
          <a:extLst>
            <a:ext uri="{FF2B5EF4-FFF2-40B4-BE49-F238E27FC236}">
              <a16:creationId xmlns:a16="http://schemas.microsoft.com/office/drawing/2014/main" id="{18D06BC3-AB98-B140-ADF3-EBED06383908}"/>
            </a:ext>
          </a:extLst>
        </xdr:cNvPr>
        <xdr:cNvSpPr txBox="1"/>
      </xdr:nvSpPr>
      <xdr:spPr>
        <a:xfrm>
          <a:off x="211665" y="381000"/>
          <a:ext cx="46691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oneCellAnchor>
    <xdr:from>
      <xdr:col>1</xdr:col>
      <xdr:colOff>215900</xdr:colOff>
      <xdr:row>9</xdr:row>
      <xdr:rowOff>1</xdr:rowOff>
    </xdr:from>
    <xdr:ext cx="3530600" cy="843821"/>
    <xdr:sp macro="" textlink="">
      <xdr:nvSpPr>
        <xdr:cNvPr id="10" name="TextBox 9">
          <a:extLst>
            <a:ext uri="{FF2B5EF4-FFF2-40B4-BE49-F238E27FC236}">
              <a16:creationId xmlns:a16="http://schemas.microsoft.com/office/drawing/2014/main" id="{26C41B48-3B51-DF4E-B27E-16DAD619E12F}"/>
            </a:ext>
          </a:extLst>
        </xdr:cNvPr>
        <xdr:cNvSpPr txBox="1"/>
      </xdr:nvSpPr>
      <xdr:spPr>
        <a:xfrm>
          <a:off x="520700" y="1714501"/>
          <a:ext cx="3530600"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 The sales team needs to know what the busiest days of the week and hours of the day are (i.e., the days and times with the most orders) in order to schedule ads at timeswhen there are fewer orders. </a:t>
          </a:r>
          <a:endParaRPr lang="en-GB" sz="1200"/>
        </a:p>
      </xdr:txBody>
    </xdr:sp>
    <xdr:clientData/>
  </xdr:oneCellAnchor>
  <xdr:oneCellAnchor>
    <xdr:from>
      <xdr:col>1</xdr:col>
      <xdr:colOff>127001</xdr:colOff>
      <xdr:row>58</xdr:row>
      <xdr:rowOff>139700</xdr:rowOff>
    </xdr:from>
    <xdr:ext cx="3657599" cy="843821"/>
    <xdr:sp macro="" textlink="">
      <xdr:nvSpPr>
        <xdr:cNvPr id="11" name="TextBox 10">
          <a:extLst>
            <a:ext uri="{FF2B5EF4-FFF2-40B4-BE49-F238E27FC236}">
              <a16:creationId xmlns:a16="http://schemas.microsoft.com/office/drawing/2014/main" id="{41F882CE-43A3-4141-8BFC-935BDD5E12D3}"/>
            </a:ext>
          </a:extLst>
        </xdr:cNvPr>
        <xdr:cNvSpPr txBox="1"/>
      </xdr:nvSpPr>
      <xdr:spPr>
        <a:xfrm>
          <a:off x="431801" y="11125200"/>
          <a:ext cx="3657599"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 They also want to know whether there are particular times of the day when people spend the most money, as this might inform the type of products they advertise at these times.</a:t>
          </a:r>
          <a:r>
            <a:rPr lang="en-GB" sz="1200"/>
            <a:t> </a:t>
          </a:r>
        </a:p>
      </xdr:txBody>
    </xdr:sp>
    <xdr:clientData/>
  </xdr:oneCellAnchor>
  <xdr:oneCellAnchor>
    <xdr:from>
      <xdr:col>1</xdr:col>
      <xdr:colOff>431799</xdr:colOff>
      <xdr:row>97</xdr:row>
      <xdr:rowOff>0</xdr:rowOff>
    </xdr:from>
    <xdr:ext cx="3441701" cy="655949"/>
    <xdr:sp macro="" textlink="">
      <xdr:nvSpPr>
        <xdr:cNvPr id="12" name="TextBox 11">
          <a:extLst>
            <a:ext uri="{FF2B5EF4-FFF2-40B4-BE49-F238E27FC236}">
              <a16:creationId xmlns:a16="http://schemas.microsoft.com/office/drawing/2014/main" id="{9FBAA053-3748-1245-99FA-AEDE465EEA4C}"/>
            </a:ext>
          </a:extLst>
        </xdr:cNvPr>
        <xdr:cNvSpPr txBox="1"/>
      </xdr:nvSpPr>
      <xdr:spPr>
        <a:xfrm>
          <a:off x="736599" y="18288000"/>
          <a:ext cx="3441701"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 Instacart has a lot of products with different price tags. Marketing and sales want to use simpler price range groupings to help direct their efforts.</a:t>
          </a:r>
          <a:r>
            <a:rPr lang="en-GB" sz="1200"/>
            <a:t> </a:t>
          </a:r>
        </a:p>
      </xdr:txBody>
    </xdr:sp>
    <xdr:clientData/>
  </xdr:oneCellAnchor>
  <xdr:oneCellAnchor>
    <xdr:from>
      <xdr:col>1</xdr:col>
      <xdr:colOff>431800</xdr:colOff>
      <xdr:row>121</xdr:row>
      <xdr:rowOff>165100</xdr:rowOff>
    </xdr:from>
    <xdr:ext cx="3314700" cy="843821"/>
    <xdr:sp macro="" textlink="">
      <xdr:nvSpPr>
        <xdr:cNvPr id="13" name="TextBox 12">
          <a:extLst>
            <a:ext uri="{FF2B5EF4-FFF2-40B4-BE49-F238E27FC236}">
              <a16:creationId xmlns:a16="http://schemas.microsoft.com/office/drawing/2014/main" id="{22EF12B3-B31A-4E40-B6CB-BACA10BA9D34}"/>
            </a:ext>
          </a:extLst>
        </xdr:cNvPr>
        <xdr:cNvSpPr txBox="1"/>
      </xdr:nvSpPr>
      <xdr:spPr>
        <a:xfrm>
          <a:off x="736600" y="23596600"/>
          <a:ext cx="3314700"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 Are there certain types of products that are more popular than others? The marketing and sales teams want to know which departments have the highest frequency of product orders.</a:t>
          </a:r>
          <a:r>
            <a:rPr lang="en-GB" sz="1200"/>
            <a:t> </a:t>
          </a:r>
        </a:p>
      </xdr:txBody>
    </xdr:sp>
    <xdr:clientData/>
  </xdr:oneCellAnchor>
  <xdr:twoCellAnchor editAs="oneCell">
    <xdr:from>
      <xdr:col>7</xdr:col>
      <xdr:colOff>177800</xdr:colOff>
      <xdr:row>190</xdr:row>
      <xdr:rowOff>152400</xdr:rowOff>
    </xdr:from>
    <xdr:to>
      <xdr:col>13</xdr:col>
      <xdr:colOff>790220</xdr:colOff>
      <xdr:row>208</xdr:row>
      <xdr:rowOff>136525</xdr:rowOff>
    </xdr:to>
    <xdr:pic>
      <xdr:nvPicPr>
        <xdr:cNvPr id="14" name="Picture 13">
          <a:extLst>
            <a:ext uri="{FF2B5EF4-FFF2-40B4-BE49-F238E27FC236}">
              <a16:creationId xmlns:a16="http://schemas.microsoft.com/office/drawing/2014/main" id="{A4CFF423-B337-5B41-BC70-567A5810DC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4940300" y="36766500"/>
          <a:ext cx="4905020"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622300</xdr:colOff>
      <xdr:row>7</xdr:row>
      <xdr:rowOff>0</xdr:rowOff>
    </xdr:from>
    <xdr:to>
      <xdr:col>12</xdr:col>
      <xdr:colOff>863600</xdr:colOff>
      <xdr:row>25</xdr:row>
      <xdr:rowOff>60333</xdr:rowOff>
    </xdr:to>
    <xdr:pic>
      <xdr:nvPicPr>
        <xdr:cNvPr id="15" name="Picture 14">
          <a:extLst>
            <a:ext uri="{FF2B5EF4-FFF2-40B4-BE49-F238E27FC236}">
              <a16:creationId xmlns:a16="http://schemas.microsoft.com/office/drawing/2014/main" id="{0E4FA213-E95C-C260-EA2A-411893C8DD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27500" y="1333500"/>
          <a:ext cx="4813300" cy="3489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254000</xdr:colOff>
      <xdr:row>7</xdr:row>
      <xdr:rowOff>38100</xdr:rowOff>
    </xdr:from>
    <xdr:to>
      <xdr:col>19</xdr:col>
      <xdr:colOff>241300</xdr:colOff>
      <xdr:row>25</xdr:row>
      <xdr:rowOff>43807</xdr:rowOff>
    </xdr:to>
    <xdr:pic>
      <xdr:nvPicPr>
        <xdr:cNvPr id="17" name="Picture 16">
          <a:extLst>
            <a:ext uri="{FF2B5EF4-FFF2-40B4-BE49-F238E27FC236}">
              <a16:creationId xmlns:a16="http://schemas.microsoft.com/office/drawing/2014/main" id="{8EC6C71B-6264-2627-FE01-250CE15B255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309100" y="1371600"/>
          <a:ext cx="5003800" cy="3434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12700</xdr:colOff>
      <xdr:row>27</xdr:row>
      <xdr:rowOff>165100</xdr:rowOff>
    </xdr:from>
    <xdr:to>
      <xdr:col>13</xdr:col>
      <xdr:colOff>0</xdr:colOff>
      <xdr:row>45</xdr:row>
      <xdr:rowOff>123116</xdr:rowOff>
    </xdr:to>
    <xdr:pic>
      <xdr:nvPicPr>
        <xdr:cNvPr id="18" name="Picture 17">
          <a:extLst>
            <a:ext uri="{FF2B5EF4-FFF2-40B4-BE49-F238E27FC236}">
              <a16:creationId xmlns:a16="http://schemas.microsoft.com/office/drawing/2014/main" id="{B2FF36A6-2627-6771-E5D3-A82AA773A99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67200" y="5308600"/>
          <a:ext cx="4787900" cy="3323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254000</xdr:colOff>
      <xdr:row>55</xdr:row>
      <xdr:rowOff>38100</xdr:rowOff>
    </xdr:from>
    <xdr:ext cx="4933950" cy="3333750"/>
    <xdr:pic>
      <xdr:nvPicPr>
        <xdr:cNvPr id="19" name="Picture 18">
          <a:extLst>
            <a:ext uri="{FF2B5EF4-FFF2-40B4-BE49-F238E27FC236}">
              <a16:creationId xmlns:a16="http://schemas.microsoft.com/office/drawing/2014/main" id="{0C8C65C0-C798-E043-9B12-B5D55EDBD3A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a:ext>
          </a:extLst>
        </a:blip>
        <a:srcRect/>
        <a:stretch>
          <a:fillRect/>
        </a:stretch>
      </xdr:blipFill>
      <xdr:spPr bwMode="auto">
        <a:xfrm>
          <a:off x="4508500" y="10452100"/>
          <a:ext cx="4933950" cy="3333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215900</xdr:colOff>
      <xdr:row>74</xdr:row>
      <xdr:rowOff>25400</xdr:rowOff>
    </xdr:from>
    <xdr:ext cx="4933950" cy="3340100"/>
    <xdr:pic>
      <xdr:nvPicPr>
        <xdr:cNvPr id="20" name="Picture 19">
          <a:extLst>
            <a:ext uri="{FF2B5EF4-FFF2-40B4-BE49-F238E27FC236}">
              <a16:creationId xmlns:a16="http://schemas.microsoft.com/office/drawing/2014/main" id="{778CBAA4-119D-214A-AD80-16B098BD02A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a:ext>
          </a:extLst>
        </a:blip>
        <a:srcRect/>
        <a:stretch>
          <a:fillRect/>
        </a:stretch>
      </xdr:blipFill>
      <xdr:spPr bwMode="auto">
        <a:xfrm>
          <a:off x="4470400" y="13957300"/>
          <a:ext cx="4933950" cy="3340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330200</xdr:colOff>
      <xdr:row>28</xdr:row>
      <xdr:rowOff>76200</xdr:rowOff>
    </xdr:from>
    <xdr:ext cx="3429000" cy="843821"/>
    <xdr:sp macro="" textlink="">
      <xdr:nvSpPr>
        <xdr:cNvPr id="21" name="TextBox 20">
          <a:extLst>
            <a:ext uri="{FF2B5EF4-FFF2-40B4-BE49-F238E27FC236}">
              <a16:creationId xmlns:a16="http://schemas.microsoft.com/office/drawing/2014/main" id="{74021754-8E7C-ADC2-FB51-D726871EEAC5}"/>
            </a:ext>
          </a:extLst>
        </xdr:cNvPr>
        <xdr:cNvSpPr txBox="1"/>
      </xdr:nvSpPr>
      <xdr:spPr>
        <a:xfrm>
          <a:off x="15074900" y="5410200"/>
          <a:ext cx="3429000"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Recommendation - The most orders are placed over the weekend, with the fewest orders are placed midweek. Targeted ads could be run specifically in the mornings  and evenings everyday.</a:t>
          </a:r>
          <a:r>
            <a:rPr lang="en-GB" sz="1200"/>
            <a:t> </a:t>
          </a:r>
        </a:p>
      </xdr:txBody>
    </xdr:sp>
    <xdr:clientData/>
  </xdr:oneCellAnchor>
  <xdr:oneCellAnchor>
    <xdr:from>
      <xdr:col>20</xdr:col>
      <xdr:colOff>215899</xdr:colOff>
      <xdr:row>8</xdr:row>
      <xdr:rowOff>12700</xdr:rowOff>
    </xdr:from>
    <xdr:ext cx="3771901" cy="876300"/>
    <xdr:sp macro="" textlink="">
      <xdr:nvSpPr>
        <xdr:cNvPr id="22" name="TextBox 21">
          <a:extLst>
            <a:ext uri="{FF2B5EF4-FFF2-40B4-BE49-F238E27FC236}">
              <a16:creationId xmlns:a16="http://schemas.microsoft.com/office/drawing/2014/main" id="{9118C85D-F9C4-4419-D2F0-31CB5FB7BAB9}"/>
            </a:ext>
          </a:extLst>
        </xdr:cNvPr>
        <xdr:cNvSpPr txBox="1"/>
      </xdr:nvSpPr>
      <xdr:spPr>
        <a:xfrm>
          <a:off x="14960599" y="1536700"/>
          <a:ext cx="3771901" cy="876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Recommendation - Peak ordering occurs from around 9am to 3-4pm. The best time to schedule ads would be in the early morning, up to 9am and  in the late afternoon, from 4-5pm, throughout the evening. </a:t>
          </a:r>
          <a:endParaRPr lang="en-GB" sz="1200"/>
        </a:p>
      </xdr:txBody>
    </xdr:sp>
    <xdr:clientData/>
  </xdr:oneCellAnchor>
  <xdr:twoCellAnchor>
    <xdr:from>
      <xdr:col>1</xdr:col>
      <xdr:colOff>25400</xdr:colOff>
      <xdr:row>50</xdr:row>
      <xdr:rowOff>127000</xdr:rowOff>
    </xdr:from>
    <xdr:to>
      <xdr:col>25</xdr:col>
      <xdr:colOff>647700</xdr:colOff>
      <xdr:row>50</xdr:row>
      <xdr:rowOff>127000</xdr:rowOff>
    </xdr:to>
    <xdr:cxnSp macro="">
      <xdr:nvCxnSpPr>
        <xdr:cNvPr id="23" name="Straight Connector 22">
          <a:extLst>
            <a:ext uri="{FF2B5EF4-FFF2-40B4-BE49-F238E27FC236}">
              <a16:creationId xmlns:a16="http://schemas.microsoft.com/office/drawing/2014/main" id="{5504E214-BA1C-A34E-B605-987C74AC51F0}"/>
            </a:ext>
          </a:extLst>
        </xdr:cNvPr>
        <xdr:cNvCxnSpPr/>
      </xdr:nvCxnSpPr>
      <xdr:spPr>
        <a:xfrm>
          <a:off x="330200" y="9588500"/>
          <a:ext cx="184277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63501</xdr:colOff>
      <xdr:row>59</xdr:row>
      <xdr:rowOff>50800</xdr:rowOff>
    </xdr:from>
    <xdr:ext cx="3797299" cy="2057400"/>
    <xdr:sp macro="" textlink="">
      <xdr:nvSpPr>
        <xdr:cNvPr id="24" name="TextBox 23">
          <a:extLst>
            <a:ext uri="{FF2B5EF4-FFF2-40B4-BE49-F238E27FC236}">
              <a16:creationId xmlns:a16="http://schemas.microsoft.com/office/drawing/2014/main" id="{E8FB08C7-FAED-9E93-0DD3-9A1386A8F46A}"/>
            </a:ext>
          </a:extLst>
        </xdr:cNvPr>
        <xdr:cNvSpPr txBox="1"/>
      </xdr:nvSpPr>
      <xdr:spPr>
        <a:xfrm>
          <a:off x="13462001" y="11226800"/>
          <a:ext cx="3797299" cy="2057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0" i="0" u="none" strike="noStrike">
              <a:solidFill>
                <a:schemeClr val="tx1"/>
              </a:solidFill>
              <a:effectLst/>
              <a:latin typeface="+mn-lt"/>
              <a:ea typeface="+mn-ea"/>
              <a:cs typeface="+mn-cs"/>
            </a:rPr>
            <a:t>Recommendations - </a:t>
          </a:r>
        </a:p>
        <a:p>
          <a:r>
            <a:rPr lang="en-GB" sz="1200" b="0" i="0" u="none" strike="noStrike">
              <a:solidFill>
                <a:schemeClr val="tx1"/>
              </a:solidFill>
              <a:effectLst/>
              <a:latin typeface="+mn-lt"/>
              <a:ea typeface="+mn-ea"/>
              <a:cs typeface="+mn-cs"/>
            </a:rPr>
            <a:t>- The average amount spent per order is very consistent throughout the day. There is a  small uplift during the early hours of the morning however. Ads could be scheduled between</a:t>
          </a:r>
          <a:r>
            <a:rPr lang="en-GB" sz="1200" b="0" i="0" u="none" strike="noStrike" baseline="0">
              <a:solidFill>
                <a:schemeClr val="tx1"/>
              </a:solidFill>
              <a:effectLst/>
              <a:latin typeface="+mn-lt"/>
              <a:ea typeface="+mn-ea"/>
              <a:cs typeface="+mn-cs"/>
            </a:rPr>
            <a:t> 3-6am to maximise this higher average spend.</a:t>
          </a:r>
        </a:p>
        <a:p>
          <a:r>
            <a:rPr lang="en-GB" sz="1200" b="0" i="0" u="none" strike="noStrike">
              <a:solidFill>
                <a:schemeClr val="tx1"/>
              </a:solidFill>
              <a:effectLst/>
              <a:latin typeface="+mn-lt"/>
              <a:ea typeface="+mn-ea"/>
              <a:cs typeface="+mn-cs"/>
            </a:rPr>
            <a:t>- The lowest spend is around mid-morning between around 9-11am,</a:t>
          </a:r>
          <a:r>
            <a:rPr lang="en-GB" sz="1200" b="0" i="0" u="none" strike="noStrike" baseline="0">
              <a:solidFill>
                <a:schemeClr val="tx1"/>
              </a:solidFill>
              <a:effectLst/>
              <a:latin typeface="+mn-lt"/>
              <a:ea typeface="+mn-ea"/>
              <a:cs typeface="+mn-cs"/>
            </a:rPr>
            <a:t> ads could be scheduled during this time-frame to target improving the average spend.</a:t>
          </a:r>
          <a:endParaRPr lang="en-GB" sz="1200"/>
        </a:p>
      </xdr:txBody>
    </xdr:sp>
    <xdr:clientData/>
  </xdr:oneCellAnchor>
  <xdr:twoCellAnchor>
    <xdr:from>
      <xdr:col>1</xdr:col>
      <xdr:colOff>0</xdr:colOff>
      <xdr:row>93</xdr:row>
      <xdr:rowOff>0</xdr:rowOff>
    </xdr:from>
    <xdr:to>
      <xdr:col>26</xdr:col>
      <xdr:colOff>203200</xdr:colOff>
      <xdr:row>93</xdr:row>
      <xdr:rowOff>0</xdr:rowOff>
    </xdr:to>
    <xdr:cxnSp macro="">
      <xdr:nvCxnSpPr>
        <xdr:cNvPr id="25" name="Straight Connector 24">
          <a:extLst>
            <a:ext uri="{FF2B5EF4-FFF2-40B4-BE49-F238E27FC236}">
              <a16:creationId xmlns:a16="http://schemas.microsoft.com/office/drawing/2014/main" id="{E547C865-BACB-F04E-8791-71BF973EEE2A}"/>
            </a:ext>
          </a:extLst>
        </xdr:cNvPr>
        <xdr:cNvCxnSpPr/>
      </xdr:nvCxnSpPr>
      <xdr:spPr>
        <a:xfrm>
          <a:off x="304800" y="17526000"/>
          <a:ext cx="186817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330200</xdr:colOff>
      <xdr:row>95</xdr:row>
      <xdr:rowOff>139700</xdr:rowOff>
    </xdr:from>
    <xdr:ext cx="4857750" cy="3289300"/>
    <xdr:pic>
      <xdr:nvPicPr>
        <xdr:cNvPr id="26" name="Picture 25">
          <a:extLst>
            <a:ext uri="{FF2B5EF4-FFF2-40B4-BE49-F238E27FC236}">
              <a16:creationId xmlns:a16="http://schemas.microsoft.com/office/drawing/2014/main" id="{2BD435C8-4601-B04C-B942-0F2356097C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a:ext>
          </a:extLst>
        </a:blip>
        <a:srcRect/>
        <a:stretch>
          <a:fillRect/>
        </a:stretch>
      </xdr:blipFill>
      <xdr:spPr bwMode="auto">
        <a:xfrm>
          <a:off x="4584700" y="18046700"/>
          <a:ext cx="4857750" cy="32893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14</xdr:col>
      <xdr:colOff>279400</xdr:colOff>
      <xdr:row>105</xdr:row>
      <xdr:rowOff>177800</xdr:rowOff>
    </xdr:from>
    <xdr:to>
      <xdr:col>19</xdr:col>
      <xdr:colOff>50800</xdr:colOff>
      <xdr:row>111</xdr:row>
      <xdr:rowOff>114300</xdr:rowOff>
    </xdr:to>
    <xdr:pic>
      <xdr:nvPicPr>
        <xdr:cNvPr id="29" name="Picture 28">
          <a:extLst>
            <a:ext uri="{FF2B5EF4-FFF2-40B4-BE49-F238E27FC236}">
              <a16:creationId xmlns:a16="http://schemas.microsoft.com/office/drawing/2014/main" id="{D35582BA-B5A3-8B45-9DEF-62C096D13539}"/>
            </a:ext>
          </a:extLst>
        </xdr:cNvPr>
        <xdr:cNvPicPr>
          <a:picLocks noChangeAspect="1"/>
        </xdr:cNvPicPr>
      </xdr:nvPicPr>
      <xdr:blipFill>
        <a:blip xmlns:r="http://schemas.openxmlformats.org/officeDocument/2006/relationships" r:embed="rId9"/>
        <a:stretch>
          <a:fillRect/>
        </a:stretch>
      </xdr:blipFill>
      <xdr:spPr>
        <a:xfrm>
          <a:off x="10312400" y="19989800"/>
          <a:ext cx="3810000" cy="1079500"/>
        </a:xfrm>
        <a:prstGeom prst="rect">
          <a:avLst/>
        </a:prstGeom>
      </xdr:spPr>
    </xdr:pic>
    <xdr:clientData/>
  </xdr:twoCellAnchor>
  <xdr:twoCellAnchor editAs="oneCell">
    <xdr:from>
      <xdr:col>16</xdr:col>
      <xdr:colOff>215900</xdr:colOff>
      <xdr:row>96</xdr:row>
      <xdr:rowOff>152400</xdr:rowOff>
    </xdr:from>
    <xdr:to>
      <xdr:col>19</xdr:col>
      <xdr:colOff>38100</xdr:colOff>
      <xdr:row>100</xdr:row>
      <xdr:rowOff>165100</xdr:rowOff>
    </xdr:to>
    <xdr:pic>
      <xdr:nvPicPr>
        <xdr:cNvPr id="30" name="Picture 29">
          <a:extLst>
            <a:ext uri="{FF2B5EF4-FFF2-40B4-BE49-F238E27FC236}">
              <a16:creationId xmlns:a16="http://schemas.microsoft.com/office/drawing/2014/main" id="{EE5DD7BE-F392-9542-8090-B447240EEA89}"/>
            </a:ext>
          </a:extLst>
        </xdr:cNvPr>
        <xdr:cNvPicPr>
          <a:picLocks noChangeAspect="1"/>
        </xdr:cNvPicPr>
      </xdr:nvPicPr>
      <xdr:blipFill>
        <a:blip xmlns:r="http://schemas.openxmlformats.org/officeDocument/2006/relationships" r:embed="rId10"/>
        <a:stretch>
          <a:fillRect/>
        </a:stretch>
      </xdr:blipFill>
      <xdr:spPr>
        <a:xfrm>
          <a:off x="12268200" y="18249900"/>
          <a:ext cx="1841500" cy="774700"/>
        </a:xfrm>
        <a:prstGeom prst="rect">
          <a:avLst/>
        </a:prstGeom>
      </xdr:spPr>
    </xdr:pic>
    <xdr:clientData/>
  </xdr:twoCellAnchor>
  <xdr:oneCellAnchor>
    <xdr:from>
      <xdr:col>20</xdr:col>
      <xdr:colOff>431800</xdr:colOff>
      <xdr:row>96</xdr:row>
      <xdr:rowOff>139700</xdr:rowOff>
    </xdr:from>
    <xdr:ext cx="3517899" cy="1595309"/>
    <xdr:sp macro="" textlink="">
      <xdr:nvSpPr>
        <xdr:cNvPr id="31" name="TextBox 30">
          <a:extLst>
            <a:ext uri="{FF2B5EF4-FFF2-40B4-BE49-F238E27FC236}">
              <a16:creationId xmlns:a16="http://schemas.microsoft.com/office/drawing/2014/main" id="{35F3AEAE-C043-D0E5-CF7B-BE212C9E6D76}"/>
            </a:ext>
          </a:extLst>
        </xdr:cNvPr>
        <xdr:cNvSpPr txBox="1"/>
      </xdr:nvSpPr>
      <xdr:spPr>
        <a:xfrm>
          <a:off x="15176500" y="18237200"/>
          <a:ext cx="3517899" cy="1595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Recommendation - There is a small number of products that fall within the High-range price range. These are purchased almost exclusively by the High Spenders. This group also spends much less on the Low-price range products than the Low Spenders. Marketing campaigns that focus on these price ranges to the target demographics may help improve sales overall. </a:t>
          </a:r>
          <a:r>
            <a:rPr lang="en-GB" sz="1200"/>
            <a:t> </a:t>
          </a:r>
        </a:p>
      </xdr:txBody>
    </xdr:sp>
    <xdr:clientData/>
  </xdr:oneCellAnchor>
  <xdr:twoCellAnchor>
    <xdr:from>
      <xdr:col>1</xdr:col>
      <xdr:colOff>0</xdr:colOff>
      <xdr:row>118</xdr:row>
      <xdr:rowOff>127000</xdr:rowOff>
    </xdr:from>
    <xdr:to>
      <xdr:col>26</xdr:col>
      <xdr:colOff>114300</xdr:colOff>
      <xdr:row>118</xdr:row>
      <xdr:rowOff>127000</xdr:rowOff>
    </xdr:to>
    <xdr:cxnSp macro="">
      <xdr:nvCxnSpPr>
        <xdr:cNvPr id="32" name="Straight Connector 31">
          <a:extLst>
            <a:ext uri="{FF2B5EF4-FFF2-40B4-BE49-F238E27FC236}">
              <a16:creationId xmlns:a16="http://schemas.microsoft.com/office/drawing/2014/main" id="{0FC0441C-93D7-D745-9EE4-F3CEE5F7B5D0}"/>
            </a:ext>
          </a:extLst>
        </xdr:cNvPr>
        <xdr:cNvCxnSpPr/>
      </xdr:nvCxnSpPr>
      <xdr:spPr>
        <a:xfrm>
          <a:off x="304800" y="22987000"/>
          <a:ext cx="185928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165100</xdr:colOff>
      <xdr:row>122</xdr:row>
      <xdr:rowOff>12700</xdr:rowOff>
    </xdr:from>
    <xdr:to>
      <xdr:col>10</xdr:col>
      <xdr:colOff>673100</xdr:colOff>
      <xdr:row>146</xdr:row>
      <xdr:rowOff>114300</xdr:rowOff>
    </xdr:to>
    <xdr:pic>
      <xdr:nvPicPr>
        <xdr:cNvPr id="33" name="Picture 32">
          <a:extLst>
            <a:ext uri="{FF2B5EF4-FFF2-40B4-BE49-F238E27FC236}">
              <a16:creationId xmlns:a16="http://schemas.microsoft.com/office/drawing/2014/main" id="{C3F2F3BA-D89A-6248-A207-718B1830BA78}"/>
            </a:ext>
          </a:extLst>
        </xdr:cNvPr>
        <xdr:cNvPicPr>
          <a:picLocks noChangeAspect="1"/>
        </xdr:cNvPicPr>
      </xdr:nvPicPr>
      <xdr:blipFill>
        <a:blip xmlns:r="http://schemas.openxmlformats.org/officeDocument/2006/relationships" r:embed="rId11"/>
        <a:stretch>
          <a:fillRect/>
        </a:stretch>
      </xdr:blipFill>
      <xdr:spPr>
        <a:xfrm>
          <a:off x="4927600" y="23634700"/>
          <a:ext cx="1905000" cy="4673600"/>
        </a:xfrm>
        <a:prstGeom prst="rect">
          <a:avLst/>
        </a:prstGeom>
      </xdr:spPr>
    </xdr:pic>
    <xdr:clientData/>
  </xdr:twoCellAnchor>
  <xdr:twoCellAnchor editAs="oneCell">
    <xdr:from>
      <xdr:col>11</xdr:col>
      <xdr:colOff>622300</xdr:colOff>
      <xdr:row>121</xdr:row>
      <xdr:rowOff>152400</xdr:rowOff>
    </xdr:from>
    <xdr:to>
      <xdr:col>13</xdr:col>
      <xdr:colOff>698500</xdr:colOff>
      <xdr:row>129</xdr:row>
      <xdr:rowOff>38100</xdr:rowOff>
    </xdr:to>
    <xdr:pic>
      <xdr:nvPicPr>
        <xdr:cNvPr id="34" name="Picture 33">
          <a:extLst>
            <a:ext uri="{FF2B5EF4-FFF2-40B4-BE49-F238E27FC236}">
              <a16:creationId xmlns:a16="http://schemas.microsoft.com/office/drawing/2014/main" id="{4AA6BBA0-02A0-CE40-9DF8-8BCF7B7B5090}"/>
            </a:ext>
          </a:extLst>
        </xdr:cNvPr>
        <xdr:cNvPicPr>
          <a:picLocks noChangeAspect="1"/>
        </xdr:cNvPicPr>
      </xdr:nvPicPr>
      <xdr:blipFill>
        <a:blip xmlns:r="http://schemas.openxmlformats.org/officeDocument/2006/relationships" r:embed="rId12"/>
        <a:stretch>
          <a:fillRect/>
        </a:stretch>
      </xdr:blipFill>
      <xdr:spPr>
        <a:xfrm>
          <a:off x="7620000" y="23583900"/>
          <a:ext cx="2133600" cy="1409700"/>
        </a:xfrm>
        <a:prstGeom prst="rect">
          <a:avLst/>
        </a:prstGeom>
      </xdr:spPr>
    </xdr:pic>
    <xdr:clientData/>
  </xdr:twoCellAnchor>
  <xdr:oneCellAnchor>
    <xdr:from>
      <xdr:col>2</xdr:col>
      <xdr:colOff>12700</xdr:colOff>
      <xdr:row>225</xdr:row>
      <xdr:rowOff>0</xdr:rowOff>
    </xdr:from>
    <xdr:ext cx="3492500" cy="608628"/>
    <xdr:sp macro="" textlink="">
      <xdr:nvSpPr>
        <xdr:cNvPr id="37" name="TextBox 36">
          <a:extLst>
            <a:ext uri="{FF2B5EF4-FFF2-40B4-BE49-F238E27FC236}">
              <a16:creationId xmlns:a16="http://schemas.microsoft.com/office/drawing/2014/main" id="{15E0CC12-67EB-80A2-5AD5-8710C530CE14}"/>
            </a:ext>
          </a:extLst>
        </xdr:cNvPr>
        <xdr:cNvSpPr txBox="1"/>
      </xdr:nvSpPr>
      <xdr:spPr>
        <a:xfrm>
          <a:off x="1003300" y="43078400"/>
          <a:ext cx="3492500" cy="608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 What differences can you find in ordering habits of different customer profiles? </a:t>
          </a:r>
          <a:r>
            <a:rPr lang="en-GB"/>
            <a:t> </a:t>
          </a:r>
          <a:endParaRPr lang="en-GB" sz="1100"/>
        </a:p>
        <a:p>
          <a:endParaRPr lang="en-GB" sz="1100"/>
        </a:p>
      </xdr:txBody>
    </xdr:sp>
    <xdr:clientData/>
  </xdr:oneCellAnchor>
  <xdr:twoCellAnchor editAs="oneCell">
    <xdr:from>
      <xdr:col>8</xdr:col>
      <xdr:colOff>406400</xdr:colOff>
      <xdr:row>223</xdr:row>
      <xdr:rowOff>76200</xdr:rowOff>
    </xdr:from>
    <xdr:to>
      <xdr:col>14</xdr:col>
      <xdr:colOff>520700</xdr:colOff>
      <xdr:row>246</xdr:row>
      <xdr:rowOff>127000</xdr:rowOff>
    </xdr:to>
    <xdr:pic>
      <xdr:nvPicPr>
        <xdr:cNvPr id="38" name="Picture 37">
          <a:extLst>
            <a:ext uri="{FF2B5EF4-FFF2-40B4-BE49-F238E27FC236}">
              <a16:creationId xmlns:a16="http://schemas.microsoft.com/office/drawing/2014/main" id="{27EC0347-1D25-844A-BC56-BBFD3492A5D0}"/>
            </a:ext>
          </a:extLst>
        </xdr:cNvPr>
        <xdr:cNvPicPr>
          <a:picLocks noChangeAspect="1"/>
        </xdr:cNvPicPr>
      </xdr:nvPicPr>
      <xdr:blipFill>
        <a:blip xmlns:r="http://schemas.openxmlformats.org/officeDocument/2006/relationships" r:embed="rId13"/>
        <a:stretch>
          <a:fillRect/>
        </a:stretch>
      </xdr:blipFill>
      <xdr:spPr>
        <a:xfrm>
          <a:off x="5689600" y="42773600"/>
          <a:ext cx="4864100" cy="4470400"/>
        </a:xfrm>
        <a:prstGeom prst="rect">
          <a:avLst/>
        </a:prstGeom>
      </xdr:spPr>
    </xdr:pic>
    <xdr:clientData/>
  </xdr:twoCellAnchor>
  <xdr:twoCellAnchor>
    <xdr:from>
      <xdr:col>1</xdr:col>
      <xdr:colOff>0</xdr:colOff>
      <xdr:row>151</xdr:row>
      <xdr:rowOff>0</xdr:rowOff>
    </xdr:from>
    <xdr:to>
      <xdr:col>26</xdr:col>
      <xdr:colOff>279400</xdr:colOff>
      <xdr:row>151</xdr:row>
      <xdr:rowOff>0</xdr:rowOff>
    </xdr:to>
    <xdr:cxnSp macro="">
      <xdr:nvCxnSpPr>
        <xdr:cNvPr id="39" name="Straight Connector 38">
          <a:extLst>
            <a:ext uri="{FF2B5EF4-FFF2-40B4-BE49-F238E27FC236}">
              <a16:creationId xmlns:a16="http://schemas.microsoft.com/office/drawing/2014/main" id="{4A3D816A-2C57-924B-80D5-BD06A8F0AB47}"/>
            </a:ext>
          </a:extLst>
        </xdr:cNvPr>
        <xdr:cNvCxnSpPr/>
      </xdr:nvCxnSpPr>
      <xdr:spPr>
        <a:xfrm>
          <a:off x="304800" y="29146500"/>
          <a:ext cx="187579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469900</xdr:colOff>
      <xdr:row>153</xdr:row>
      <xdr:rowOff>38100</xdr:rowOff>
    </xdr:from>
    <xdr:ext cx="4679950" cy="4292600"/>
    <xdr:pic>
      <xdr:nvPicPr>
        <xdr:cNvPr id="40" name="Picture 39">
          <a:extLst>
            <a:ext uri="{FF2B5EF4-FFF2-40B4-BE49-F238E27FC236}">
              <a16:creationId xmlns:a16="http://schemas.microsoft.com/office/drawing/2014/main" id="{3BCB277A-C394-5240-BD2C-066E1999E66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a:ext>
          </a:extLst>
        </a:blip>
        <a:srcRect/>
        <a:stretch>
          <a:fillRect/>
        </a:stretch>
      </xdr:blipFill>
      <xdr:spPr bwMode="auto">
        <a:xfrm>
          <a:off x="5232400" y="29565600"/>
          <a:ext cx="4679950" cy="4292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14</xdr:col>
      <xdr:colOff>38100</xdr:colOff>
      <xdr:row>153</xdr:row>
      <xdr:rowOff>139700</xdr:rowOff>
    </xdr:from>
    <xdr:to>
      <xdr:col>20</xdr:col>
      <xdr:colOff>647700</xdr:colOff>
      <xdr:row>170</xdr:row>
      <xdr:rowOff>177800</xdr:rowOff>
    </xdr:to>
    <xdr:pic>
      <xdr:nvPicPr>
        <xdr:cNvPr id="41" name="Picture 40">
          <a:extLst>
            <a:ext uri="{FF2B5EF4-FFF2-40B4-BE49-F238E27FC236}">
              <a16:creationId xmlns:a16="http://schemas.microsoft.com/office/drawing/2014/main" id="{96668DB3-035D-F8AB-13D7-4599E9CE1D5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071100" y="29667200"/>
          <a:ext cx="5321300"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xdr:col>
      <xdr:colOff>914400</xdr:colOff>
      <xdr:row>122</xdr:row>
      <xdr:rowOff>0</xdr:rowOff>
    </xdr:from>
    <xdr:ext cx="4783487" cy="1219565"/>
    <xdr:sp macro="" textlink="">
      <xdr:nvSpPr>
        <xdr:cNvPr id="43" name="TextBox 42">
          <a:extLst>
            <a:ext uri="{FF2B5EF4-FFF2-40B4-BE49-F238E27FC236}">
              <a16:creationId xmlns:a16="http://schemas.microsoft.com/office/drawing/2014/main" id="{6700BEE8-57E4-914F-5DD5-23194ED4B2B5}"/>
            </a:ext>
          </a:extLst>
        </xdr:cNvPr>
        <xdr:cNvSpPr txBox="1"/>
      </xdr:nvSpPr>
      <xdr:spPr>
        <a:xfrm>
          <a:off x="10947400" y="23622000"/>
          <a:ext cx="4783487"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t>Recommendations - The sale</a:t>
          </a:r>
          <a:r>
            <a:rPr lang="en-GB" sz="1200" baseline="0"/>
            <a:t> of products in the babies department have a very high frequency of order. The majority of the orders are placed by 'Frequent customers'. Only 1.32% of all customers account for sales in this department but place orders on a frequent basis. Ads specifically targeting customers who have bought these products before would likely return again and again.</a:t>
          </a:r>
          <a:endParaRPr lang="en-GB" sz="1200"/>
        </a:p>
      </xdr:txBody>
    </xdr:sp>
    <xdr:clientData/>
  </xdr:oneCellAnchor>
  <xdr:oneCellAnchor>
    <xdr:from>
      <xdr:col>21</xdr:col>
      <xdr:colOff>495299</xdr:colOff>
      <xdr:row>155</xdr:row>
      <xdr:rowOff>114300</xdr:rowOff>
    </xdr:from>
    <xdr:ext cx="3200401" cy="1970411"/>
    <xdr:sp macro="" textlink="">
      <xdr:nvSpPr>
        <xdr:cNvPr id="44" name="TextBox 43">
          <a:extLst>
            <a:ext uri="{FF2B5EF4-FFF2-40B4-BE49-F238E27FC236}">
              <a16:creationId xmlns:a16="http://schemas.microsoft.com/office/drawing/2014/main" id="{732F5B79-A161-AD6F-8845-956F2C3EC8EA}"/>
            </a:ext>
          </a:extLst>
        </xdr:cNvPr>
        <xdr:cNvSpPr txBox="1"/>
      </xdr:nvSpPr>
      <xdr:spPr>
        <a:xfrm>
          <a:off x="15913099" y="30035500"/>
          <a:ext cx="3200401" cy="1970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a:t>Recommendations - </a:t>
          </a:r>
        </a:p>
        <a:p>
          <a:r>
            <a:rPr lang="en-GB" sz="1200"/>
            <a:t>- Around 50% of customers are 'Regular Customers'. There</a:t>
          </a:r>
          <a:r>
            <a:rPr lang="en-GB" sz="1200" baseline="0"/>
            <a:t> is a larger proportion of the 'Loyal Customers' who fall within the very high income bracket. I'd recommend that ads are targeted to grow this demographic of customer. </a:t>
          </a:r>
        </a:p>
        <a:p>
          <a:r>
            <a:rPr lang="en-GB" sz="1200" baseline="0"/>
            <a:t>- New customers have a slightly larger skew towards the lower income bracket. Ads could be targeted at this demographic to convert them into loyal customers.</a:t>
          </a:r>
          <a:endParaRPr lang="en-GB" sz="1200"/>
        </a:p>
      </xdr:txBody>
    </xdr:sp>
    <xdr:clientData/>
  </xdr:oneCellAnchor>
  <xdr:twoCellAnchor>
    <xdr:from>
      <xdr:col>1</xdr:col>
      <xdr:colOff>0</xdr:colOff>
      <xdr:row>188</xdr:row>
      <xdr:rowOff>0</xdr:rowOff>
    </xdr:from>
    <xdr:to>
      <xdr:col>25</xdr:col>
      <xdr:colOff>596900</xdr:colOff>
      <xdr:row>188</xdr:row>
      <xdr:rowOff>0</xdr:rowOff>
    </xdr:to>
    <xdr:cxnSp macro="">
      <xdr:nvCxnSpPr>
        <xdr:cNvPr id="45" name="Straight Connector 44">
          <a:extLst>
            <a:ext uri="{FF2B5EF4-FFF2-40B4-BE49-F238E27FC236}">
              <a16:creationId xmlns:a16="http://schemas.microsoft.com/office/drawing/2014/main" id="{CFE3469B-6E98-7141-BBEC-CD8E49ECAF6F}"/>
            </a:ext>
          </a:extLst>
        </xdr:cNvPr>
        <xdr:cNvCxnSpPr/>
      </xdr:nvCxnSpPr>
      <xdr:spPr>
        <a:xfrm>
          <a:off x="304800" y="36233100"/>
          <a:ext cx="184023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444500</xdr:colOff>
      <xdr:row>250</xdr:row>
      <xdr:rowOff>88900</xdr:rowOff>
    </xdr:from>
    <xdr:to>
      <xdr:col>17</xdr:col>
      <xdr:colOff>526282</xdr:colOff>
      <xdr:row>260</xdr:row>
      <xdr:rowOff>88900</xdr:rowOff>
    </xdr:to>
    <xdr:pic>
      <xdr:nvPicPr>
        <xdr:cNvPr id="46" name="Picture 45">
          <a:extLst>
            <a:ext uri="{FF2B5EF4-FFF2-40B4-BE49-F238E27FC236}">
              <a16:creationId xmlns:a16="http://schemas.microsoft.com/office/drawing/2014/main" id="{A7D8671F-BB85-C846-89D0-47B02DA5A986}"/>
            </a:ext>
          </a:extLst>
        </xdr:cNvPr>
        <xdr:cNvPicPr>
          <a:picLocks noChangeAspect="1"/>
        </xdr:cNvPicPr>
      </xdr:nvPicPr>
      <xdr:blipFill>
        <a:blip xmlns:r="http://schemas.openxmlformats.org/officeDocument/2006/relationships" r:embed="rId16"/>
        <a:stretch>
          <a:fillRect/>
        </a:stretch>
      </xdr:blipFill>
      <xdr:spPr>
        <a:xfrm>
          <a:off x="5207000" y="47396400"/>
          <a:ext cx="8044682" cy="1905000"/>
        </a:xfrm>
        <a:prstGeom prst="rect">
          <a:avLst/>
        </a:prstGeom>
      </xdr:spPr>
    </xdr:pic>
    <xdr:clientData/>
  </xdr:twoCellAnchor>
  <xdr:oneCellAnchor>
    <xdr:from>
      <xdr:col>18</xdr:col>
      <xdr:colOff>647700</xdr:colOff>
      <xdr:row>237</xdr:row>
      <xdr:rowOff>190500</xdr:rowOff>
    </xdr:from>
    <xdr:ext cx="3979529" cy="1406988"/>
    <xdr:sp macro="" textlink="">
      <xdr:nvSpPr>
        <xdr:cNvPr id="47" name="TextBox 46">
          <a:extLst>
            <a:ext uri="{FF2B5EF4-FFF2-40B4-BE49-F238E27FC236}">
              <a16:creationId xmlns:a16="http://schemas.microsoft.com/office/drawing/2014/main" id="{95F44173-B49F-C455-6D38-2E06D3CC98EA}"/>
            </a:ext>
          </a:extLst>
        </xdr:cNvPr>
        <xdr:cNvSpPr txBox="1"/>
      </xdr:nvSpPr>
      <xdr:spPr>
        <a:xfrm>
          <a:off x="14046200" y="45580300"/>
          <a:ext cx="3979529" cy="1406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 The lowest income bracket accounts for the highest sales of snacks</a:t>
          </a:r>
          <a:r>
            <a:rPr lang="en-GB" sz="1200"/>
            <a:t> </a:t>
          </a:r>
        </a:p>
        <a:p>
          <a:r>
            <a:rPr lang="en-GB" sz="1200"/>
            <a:t>- </a:t>
          </a:r>
          <a:r>
            <a:rPr lang="en-GB" sz="1200" b="0" i="0" u="none" strike="noStrike">
              <a:solidFill>
                <a:schemeClr val="tx1"/>
              </a:solidFill>
              <a:effectLst/>
              <a:latin typeface="+mn-lt"/>
              <a:ea typeface="+mn-ea"/>
              <a:cs typeface="+mn-cs"/>
            </a:rPr>
            <a:t>Bakery sales are highest for those in the higher income brackets</a:t>
          </a:r>
          <a:r>
            <a:rPr lang="en-GB" sz="1200"/>
            <a:t> </a:t>
          </a:r>
        </a:p>
        <a:p>
          <a:r>
            <a:rPr lang="en-GB" sz="1200"/>
            <a:t>- </a:t>
          </a:r>
          <a:r>
            <a:rPr lang="en-GB" sz="1200" b="0" i="0" u="none" strike="noStrike">
              <a:solidFill>
                <a:schemeClr val="tx1"/>
              </a:solidFill>
              <a:effectLst/>
              <a:latin typeface="+mn-lt"/>
              <a:ea typeface="+mn-ea"/>
              <a:cs typeface="+mn-cs"/>
            </a:rPr>
            <a:t>Household items, bakery,</a:t>
          </a:r>
          <a:r>
            <a:rPr lang="en-GB" sz="1200" b="0" i="0" u="none" strike="noStrike" baseline="0">
              <a:solidFill>
                <a:schemeClr val="tx1"/>
              </a:solidFill>
              <a:effectLst/>
              <a:latin typeface="+mn-lt"/>
              <a:ea typeface="+mn-ea"/>
              <a:cs typeface="+mn-cs"/>
            </a:rPr>
            <a:t> breakfast and  the alcohol departments</a:t>
          </a:r>
          <a:r>
            <a:rPr lang="en-GB" sz="1200" b="0" i="0" u="none" strike="noStrike">
              <a:solidFill>
                <a:schemeClr val="tx1"/>
              </a:solidFill>
              <a:effectLst/>
              <a:latin typeface="+mn-lt"/>
              <a:ea typeface="+mn-ea"/>
              <a:cs typeface="+mn-cs"/>
            </a:rPr>
            <a:t> are most popular with the very high income bracket of customers</a:t>
          </a:r>
          <a:r>
            <a:rPr lang="en-GB" sz="1200"/>
            <a:t> </a:t>
          </a:r>
        </a:p>
      </xdr:txBody>
    </xdr:sp>
    <xdr:clientData/>
  </xdr:oneCellAnchor>
  <xdr:oneCellAnchor>
    <xdr:from>
      <xdr:col>19</xdr:col>
      <xdr:colOff>50800</xdr:colOff>
      <xdr:row>250</xdr:row>
      <xdr:rowOff>50800</xdr:rowOff>
    </xdr:from>
    <xdr:ext cx="4432300" cy="1782604"/>
    <xdr:sp macro="" textlink="">
      <xdr:nvSpPr>
        <xdr:cNvPr id="48" name="TextBox 47">
          <a:extLst>
            <a:ext uri="{FF2B5EF4-FFF2-40B4-BE49-F238E27FC236}">
              <a16:creationId xmlns:a16="http://schemas.microsoft.com/office/drawing/2014/main" id="{AFBF607B-73F6-60CC-0E8A-9AD517109926}"/>
            </a:ext>
          </a:extLst>
        </xdr:cNvPr>
        <xdr:cNvSpPr txBox="1"/>
      </xdr:nvSpPr>
      <xdr:spPr>
        <a:xfrm>
          <a:off x="14122400" y="47929800"/>
          <a:ext cx="4432300" cy="1782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0" i="0" u="none" strike="noStrike">
              <a:solidFill>
                <a:schemeClr val="tx1"/>
              </a:solidFill>
              <a:effectLst/>
              <a:latin typeface="+mn-lt"/>
              <a:ea typeface="+mn-ea"/>
              <a:cs typeface="+mn-cs"/>
            </a:rPr>
            <a:t>Family status shows that there roughly a quarter of all customers registered</a:t>
          </a:r>
          <a:r>
            <a:rPr lang="en-GB" sz="1200" b="0" i="0" u="none" strike="noStrike" baseline="0">
              <a:solidFill>
                <a:schemeClr val="tx1"/>
              </a:solidFill>
              <a:effectLst/>
              <a:latin typeface="+mn-lt"/>
              <a:ea typeface="+mn-ea"/>
              <a:cs typeface="+mn-cs"/>
            </a:rPr>
            <a:t> as  having no dependants, which flags them as an </a:t>
          </a:r>
          <a:r>
            <a:rPr lang="en-GB" sz="1200" b="0" i="0" u="none" strike="noStrike">
              <a:solidFill>
                <a:schemeClr val="tx1"/>
              </a:solidFill>
              <a:effectLst/>
              <a:latin typeface="+mn-lt"/>
              <a:ea typeface="+mn-ea"/>
              <a:cs typeface="+mn-cs"/>
            </a:rPr>
            <a:t>'Individual', yet 1.3% of this group are buying from the babies department which indicates that they are new parents since registering.</a:t>
          </a:r>
          <a:r>
            <a:rPr lang="en-GB" sz="1200"/>
            <a:t> </a:t>
          </a:r>
        </a:p>
        <a:p>
          <a:r>
            <a:rPr lang="en-GB" sz="1200"/>
            <a:t>- Recommendation - could customer metrics be updated to reflect changes in circumstance? Otherwise, targeting</a:t>
          </a:r>
          <a:r>
            <a:rPr lang="en-GB" sz="1200" baseline="0"/>
            <a:t> ads not based just on a customer profile, but also on their regular purchases would avoid missing specific groups of people. </a:t>
          </a:r>
        </a:p>
      </xdr:txBody>
    </xdr:sp>
    <xdr:clientData/>
  </xdr:oneCellAnchor>
  <xdr:twoCellAnchor editAs="oneCell">
    <xdr:from>
      <xdr:col>15</xdr:col>
      <xdr:colOff>977900</xdr:colOff>
      <xdr:row>288</xdr:row>
      <xdr:rowOff>114300</xdr:rowOff>
    </xdr:from>
    <xdr:to>
      <xdr:col>18</xdr:col>
      <xdr:colOff>647700</xdr:colOff>
      <xdr:row>295</xdr:row>
      <xdr:rowOff>127000</xdr:rowOff>
    </xdr:to>
    <xdr:pic>
      <xdr:nvPicPr>
        <xdr:cNvPr id="49" name="Picture 48">
          <a:extLst>
            <a:ext uri="{FF2B5EF4-FFF2-40B4-BE49-F238E27FC236}">
              <a16:creationId xmlns:a16="http://schemas.microsoft.com/office/drawing/2014/main" id="{63D9FB19-9F84-A04B-B5D3-7AEE6646B51C}"/>
            </a:ext>
          </a:extLst>
        </xdr:cNvPr>
        <xdr:cNvPicPr>
          <a:picLocks noChangeAspect="1"/>
        </xdr:cNvPicPr>
      </xdr:nvPicPr>
      <xdr:blipFill>
        <a:blip xmlns:r="http://schemas.openxmlformats.org/officeDocument/2006/relationships" r:embed="rId17"/>
        <a:stretch>
          <a:fillRect/>
        </a:stretch>
      </xdr:blipFill>
      <xdr:spPr>
        <a:xfrm>
          <a:off x="11988800" y="54673500"/>
          <a:ext cx="2057400" cy="1231900"/>
        </a:xfrm>
        <a:prstGeom prst="rect">
          <a:avLst/>
        </a:prstGeom>
      </xdr:spPr>
    </xdr:pic>
    <xdr:clientData/>
  </xdr:twoCellAnchor>
  <xdr:twoCellAnchor editAs="oneCell">
    <xdr:from>
      <xdr:col>14</xdr:col>
      <xdr:colOff>139700</xdr:colOff>
      <xdr:row>298</xdr:row>
      <xdr:rowOff>88900</xdr:rowOff>
    </xdr:from>
    <xdr:to>
      <xdr:col>18</xdr:col>
      <xdr:colOff>660400</xdr:colOff>
      <xdr:row>303</xdr:row>
      <xdr:rowOff>165100</xdr:rowOff>
    </xdr:to>
    <xdr:pic>
      <xdr:nvPicPr>
        <xdr:cNvPr id="50" name="Picture 49">
          <a:extLst>
            <a:ext uri="{FF2B5EF4-FFF2-40B4-BE49-F238E27FC236}">
              <a16:creationId xmlns:a16="http://schemas.microsoft.com/office/drawing/2014/main" id="{B5E44D96-D16B-7248-AAEA-98FEE36CA1A0}"/>
            </a:ext>
          </a:extLst>
        </xdr:cNvPr>
        <xdr:cNvPicPr>
          <a:picLocks noChangeAspect="1"/>
        </xdr:cNvPicPr>
      </xdr:nvPicPr>
      <xdr:blipFill>
        <a:blip xmlns:r="http://schemas.openxmlformats.org/officeDocument/2006/relationships" r:embed="rId18"/>
        <a:stretch>
          <a:fillRect/>
        </a:stretch>
      </xdr:blipFill>
      <xdr:spPr>
        <a:xfrm>
          <a:off x="10172700" y="56438800"/>
          <a:ext cx="3886200" cy="1028700"/>
        </a:xfrm>
        <a:prstGeom prst="rect">
          <a:avLst/>
        </a:prstGeom>
      </xdr:spPr>
    </xdr:pic>
    <xdr:clientData/>
  </xdr:twoCellAnchor>
  <xdr:oneCellAnchor>
    <xdr:from>
      <xdr:col>20</xdr:col>
      <xdr:colOff>482600</xdr:colOff>
      <xdr:row>274</xdr:row>
      <xdr:rowOff>139700</xdr:rowOff>
    </xdr:from>
    <xdr:ext cx="3646112" cy="1124923"/>
    <xdr:sp macro="" textlink="">
      <xdr:nvSpPr>
        <xdr:cNvPr id="51" name="TextBox 50">
          <a:extLst>
            <a:ext uri="{FF2B5EF4-FFF2-40B4-BE49-F238E27FC236}">
              <a16:creationId xmlns:a16="http://schemas.microsoft.com/office/drawing/2014/main" id="{F2F400DC-133C-1930-1DB4-F161C9297DF2}"/>
            </a:ext>
          </a:extLst>
        </xdr:cNvPr>
        <xdr:cNvSpPr txBox="1"/>
      </xdr:nvSpPr>
      <xdr:spPr>
        <a:xfrm>
          <a:off x="15227300" y="52031900"/>
          <a:ext cx="3646112" cy="1124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There are very small differences to be found in the ordering habits of across family statuses.</a:t>
          </a:r>
        </a:p>
        <a:p>
          <a:r>
            <a:rPr lang="en-GB" sz="1100"/>
            <a:t>-</a:t>
          </a:r>
          <a:r>
            <a:rPr lang="en-GB" sz="1100" baseline="0"/>
            <a:t> Single/Individuals are most likely to order on the weekend or in the evenings - targeted ads should be made at these times specifically for these groups</a:t>
          </a:r>
        </a:p>
        <a:p>
          <a:endParaRPr lang="en-GB" sz="1100"/>
        </a:p>
      </xdr:txBody>
    </xdr:sp>
    <xdr:clientData/>
  </xdr:oneCellAnchor>
  <xdr:twoCellAnchor editAs="oneCell">
    <xdr:from>
      <xdr:col>7</xdr:col>
      <xdr:colOff>177800</xdr:colOff>
      <xdr:row>308</xdr:row>
      <xdr:rowOff>88900</xdr:rowOff>
    </xdr:from>
    <xdr:to>
      <xdr:col>14</xdr:col>
      <xdr:colOff>228600</xdr:colOff>
      <xdr:row>325</xdr:row>
      <xdr:rowOff>165100</xdr:rowOff>
    </xdr:to>
    <xdr:pic>
      <xdr:nvPicPr>
        <xdr:cNvPr id="52" name="Picture 51">
          <a:extLst>
            <a:ext uri="{FF2B5EF4-FFF2-40B4-BE49-F238E27FC236}">
              <a16:creationId xmlns:a16="http://schemas.microsoft.com/office/drawing/2014/main" id="{5A6EFC76-5CC5-999C-699C-C539C626D33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40300" y="58343800"/>
          <a:ext cx="5321300"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203200</xdr:colOff>
      <xdr:row>313</xdr:row>
      <xdr:rowOff>12700</xdr:rowOff>
    </xdr:from>
    <xdr:to>
      <xdr:col>21</xdr:col>
      <xdr:colOff>660400</xdr:colOff>
      <xdr:row>318</xdr:row>
      <xdr:rowOff>88900</xdr:rowOff>
    </xdr:to>
    <xdr:pic>
      <xdr:nvPicPr>
        <xdr:cNvPr id="53" name="Picture 52">
          <a:extLst>
            <a:ext uri="{FF2B5EF4-FFF2-40B4-BE49-F238E27FC236}">
              <a16:creationId xmlns:a16="http://schemas.microsoft.com/office/drawing/2014/main" id="{704E5590-3EFB-1144-8DBA-DBBFBFD36824}"/>
            </a:ext>
          </a:extLst>
        </xdr:cNvPr>
        <xdr:cNvPicPr>
          <a:picLocks noChangeAspect="1"/>
        </xdr:cNvPicPr>
      </xdr:nvPicPr>
      <xdr:blipFill>
        <a:blip xmlns:r="http://schemas.openxmlformats.org/officeDocument/2006/relationships" r:embed="rId20"/>
        <a:stretch>
          <a:fillRect/>
        </a:stretch>
      </xdr:blipFill>
      <xdr:spPr>
        <a:xfrm>
          <a:off x="11214100" y="59220100"/>
          <a:ext cx="4864100" cy="1028700"/>
        </a:xfrm>
        <a:prstGeom prst="rect">
          <a:avLst/>
        </a:prstGeom>
      </xdr:spPr>
    </xdr:pic>
    <xdr:clientData/>
  </xdr:twoCellAnchor>
  <xdr:oneCellAnchor>
    <xdr:from>
      <xdr:col>22</xdr:col>
      <xdr:colOff>596900</xdr:colOff>
      <xdr:row>311</xdr:row>
      <xdr:rowOff>165100</xdr:rowOff>
    </xdr:from>
    <xdr:ext cx="4572000" cy="1297022"/>
    <xdr:sp macro="" textlink="">
      <xdr:nvSpPr>
        <xdr:cNvPr id="54" name="TextBox 53">
          <a:extLst>
            <a:ext uri="{FF2B5EF4-FFF2-40B4-BE49-F238E27FC236}">
              <a16:creationId xmlns:a16="http://schemas.microsoft.com/office/drawing/2014/main" id="{32955898-37EC-8393-09A3-9BE1DFE5B775}"/>
            </a:ext>
          </a:extLst>
        </xdr:cNvPr>
        <xdr:cNvSpPr txBox="1"/>
      </xdr:nvSpPr>
      <xdr:spPr>
        <a:xfrm>
          <a:off x="16687800" y="58991500"/>
          <a:ext cx="4572000" cy="12970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Across regions, the family status of customers is very evenly distributed. The majority of customers are married with children.</a:t>
          </a:r>
          <a:r>
            <a:rPr lang="en-GB" sz="1100" baseline="0"/>
            <a:t> </a:t>
          </a:r>
        </a:p>
        <a:p>
          <a:r>
            <a:rPr lang="en-GB" sz="1100" baseline="0"/>
            <a:t>- Recommendations -</a:t>
          </a:r>
        </a:p>
        <a:p>
          <a:r>
            <a:rPr lang="en-GB" sz="1100" baseline="0"/>
            <a:t>- Scheduling ads at the times when these groups are most likely to be ordering, such as individuals in the evenings and weekends, families during the day. To increase orders during the mornings and  afternoon would help to spread the peak purchasing a bit more evenly across the day. </a:t>
          </a:r>
          <a:endParaRPr lang="en-GB" sz="1100"/>
        </a:p>
      </xdr:txBody>
    </xdr:sp>
    <xdr:clientData/>
  </xdr:oneCellAnchor>
  <xdr:twoCellAnchor editAs="oneCell">
    <xdr:from>
      <xdr:col>14</xdr:col>
      <xdr:colOff>736600</xdr:colOff>
      <xdr:row>209</xdr:row>
      <xdr:rowOff>12700</xdr:rowOff>
    </xdr:from>
    <xdr:to>
      <xdr:col>19</xdr:col>
      <xdr:colOff>139700</xdr:colOff>
      <xdr:row>214</xdr:row>
      <xdr:rowOff>88900</xdr:rowOff>
    </xdr:to>
    <xdr:pic>
      <xdr:nvPicPr>
        <xdr:cNvPr id="55" name="Picture 54">
          <a:extLst>
            <a:ext uri="{FF2B5EF4-FFF2-40B4-BE49-F238E27FC236}">
              <a16:creationId xmlns:a16="http://schemas.microsoft.com/office/drawing/2014/main" id="{54C37BBF-654D-D548-ABD0-C0067C3FC494}"/>
            </a:ext>
          </a:extLst>
        </xdr:cNvPr>
        <xdr:cNvPicPr>
          <a:picLocks noChangeAspect="1"/>
        </xdr:cNvPicPr>
      </xdr:nvPicPr>
      <xdr:blipFill>
        <a:blip xmlns:r="http://schemas.openxmlformats.org/officeDocument/2006/relationships" r:embed="rId21"/>
        <a:stretch>
          <a:fillRect/>
        </a:stretch>
      </xdr:blipFill>
      <xdr:spPr>
        <a:xfrm>
          <a:off x="10769600" y="40043100"/>
          <a:ext cx="3441700" cy="1028700"/>
        </a:xfrm>
        <a:prstGeom prst="rect">
          <a:avLst/>
        </a:prstGeom>
      </xdr:spPr>
    </xdr:pic>
    <xdr:clientData/>
  </xdr:twoCellAnchor>
  <xdr:twoCellAnchor editAs="oneCell">
    <xdr:from>
      <xdr:col>14</xdr:col>
      <xdr:colOff>736600</xdr:colOff>
      <xdr:row>198</xdr:row>
      <xdr:rowOff>152400</xdr:rowOff>
    </xdr:from>
    <xdr:to>
      <xdr:col>17</xdr:col>
      <xdr:colOff>38100</xdr:colOff>
      <xdr:row>205</xdr:row>
      <xdr:rowOff>177800</xdr:rowOff>
    </xdr:to>
    <xdr:pic>
      <xdr:nvPicPr>
        <xdr:cNvPr id="60" name="Picture 59">
          <a:extLst>
            <a:ext uri="{FF2B5EF4-FFF2-40B4-BE49-F238E27FC236}">
              <a16:creationId xmlns:a16="http://schemas.microsoft.com/office/drawing/2014/main" id="{F047072C-2A6B-0248-A363-4F81BA10463E}"/>
            </a:ext>
          </a:extLst>
        </xdr:cNvPr>
        <xdr:cNvPicPr>
          <a:picLocks noChangeAspect="1"/>
        </xdr:cNvPicPr>
      </xdr:nvPicPr>
      <xdr:blipFill>
        <a:blip xmlns:r="http://schemas.openxmlformats.org/officeDocument/2006/relationships" r:embed="rId22"/>
        <a:stretch>
          <a:fillRect/>
        </a:stretch>
      </xdr:blipFill>
      <xdr:spPr>
        <a:xfrm>
          <a:off x="10769600" y="38188900"/>
          <a:ext cx="1993900" cy="1257300"/>
        </a:xfrm>
        <a:prstGeom prst="rect">
          <a:avLst/>
        </a:prstGeom>
      </xdr:spPr>
    </xdr:pic>
    <xdr:clientData/>
  </xdr:twoCellAnchor>
  <xdr:oneCellAnchor>
    <xdr:from>
      <xdr:col>20</xdr:col>
      <xdr:colOff>419100</xdr:colOff>
      <xdr:row>192</xdr:row>
      <xdr:rowOff>88900</xdr:rowOff>
    </xdr:from>
    <xdr:ext cx="2545671" cy="780727"/>
    <xdr:sp macro="" textlink="">
      <xdr:nvSpPr>
        <xdr:cNvPr id="61" name="TextBox 60">
          <a:extLst>
            <a:ext uri="{FF2B5EF4-FFF2-40B4-BE49-F238E27FC236}">
              <a16:creationId xmlns:a16="http://schemas.microsoft.com/office/drawing/2014/main" id="{840D83F1-BB61-16BA-DE3D-3D14A66C165C}"/>
            </a:ext>
          </a:extLst>
        </xdr:cNvPr>
        <xdr:cNvSpPr txBox="1"/>
      </xdr:nvSpPr>
      <xdr:spPr>
        <a:xfrm>
          <a:off x="15163800" y="37084000"/>
          <a:ext cx="2545671" cy="780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The customers with the highest spending flag are in the Midwest region. </a:t>
          </a:r>
        </a:p>
        <a:p>
          <a:r>
            <a:rPr lang="en-GB" sz="1100"/>
            <a:t>- Recommendation - schedule</a:t>
          </a:r>
          <a:r>
            <a:rPr lang="en-GB" sz="1100" baseline="0"/>
            <a:t> ads to these high spenders in this region.</a:t>
          </a:r>
          <a:endParaRPr lang="en-GB" sz="1100"/>
        </a:p>
      </xdr:txBody>
    </xdr:sp>
    <xdr:clientData/>
  </xdr:oneCellAnchor>
  <xdr:twoCellAnchor>
    <xdr:from>
      <xdr:col>0</xdr:col>
      <xdr:colOff>292100</xdr:colOff>
      <xdr:row>219</xdr:row>
      <xdr:rowOff>127000</xdr:rowOff>
    </xdr:from>
    <xdr:to>
      <xdr:col>25</xdr:col>
      <xdr:colOff>444500</xdr:colOff>
      <xdr:row>219</xdr:row>
      <xdr:rowOff>127000</xdr:rowOff>
    </xdr:to>
    <xdr:cxnSp macro="">
      <xdr:nvCxnSpPr>
        <xdr:cNvPr id="62" name="Straight Connector 61">
          <a:extLst>
            <a:ext uri="{FF2B5EF4-FFF2-40B4-BE49-F238E27FC236}">
              <a16:creationId xmlns:a16="http://schemas.microsoft.com/office/drawing/2014/main" id="{1AE2E7B8-626D-E647-8987-AA2678234827}"/>
            </a:ext>
          </a:extLst>
        </xdr:cNvPr>
        <xdr:cNvCxnSpPr/>
      </xdr:nvCxnSpPr>
      <xdr:spPr>
        <a:xfrm>
          <a:off x="292100" y="42062400"/>
          <a:ext cx="182626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419100</xdr:colOff>
      <xdr:row>268</xdr:row>
      <xdr:rowOff>50800</xdr:rowOff>
    </xdr:from>
    <xdr:to>
      <xdr:col>14</xdr:col>
      <xdr:colOff>215900</xdr:colOff>
      <xdr:row>286</xdr:row>
      <xdr:rowOff>139700</xdr:rowOff>
    </xdr:to>
    <xdr:pic>
      <xdr:nvPicPr>
        <xdr:cNvPr id="63" name="Picture 62">
          <a:extLst>
            <a:ext uri="{FF2B5EF4-FFF2-40B4-BE49-F238E27FC236}">
              <a16:creationId xmlns:a16="http://schemas.microsoft.com/office/drawing/2014/main" id="{6AB89F3F-9A6F-77CF-63B5-503ED41E8D17}"/>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81600" y="50787300"/>
          <a:ext cx="5067300" cy="353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254000</xdr:colOff>
      <xdr:row>288</xdr:row>
      <xdr:rowOff>25400</xdr:rowOff>
    </xdr:from>
    <xdr:to>
      <xdr:col>14</xdr:col>
      <xdr:colOff>228600</xdr:colOff>
      <xdr:row>307</xdr:row>
      <xdr:rowOff>38100</xdr:rowOff>
    </xdr:to>
    <xdr:pic>
      <xdr:nvPicPr>
        <xdr:cNvPr id="64" name="Picture 63">
          <a:extLst>
            <a:ext uri="{FF2B5EF4-FFF2-40B4-BE49-F238E27FC236}">
              <a16:creationId xmlns:a16="http://schemas.microsoft.com/office/drawing/2014/main" id="{062A0CD4-FCDC-3FC9-31B2-7D556EBD482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759200" y="54584600"/>
          <a:ext cx="6502400" cy="351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685800</xdr:colOff>
      <xdr:row>191</xdr:row>
      <xdr:rowOff>38100</xdr:rowOff>
    </xdr:from>
    <xdr:to>
      <xdr:col>17</xdr:col>
      <xdr:colOff>596900</xdr:colOff>
      <xdr:row>197</xdr:row>
      <xdr:rowOff>25400</xdr:rowOff>
    </xdr:to>
    <xdr:pic>
      <xdr:nvPicPr>
        <xdr:cNvPr id="65" name="Picture 64">
          <a:extLst>
            <a:ext uri="{FF2B5EF4-FFF2-40B4-BE49-F238E27FC236}">
              <a16:creationId xmlns:a16="http://schemas.microsoft.com/office/drawing/2014/main" id="{91A9A0F4-D653-4B4F-A6A0-DA8F3FBFE6B8}"/>
            </a:ext>
          </a:extLst>
        </xdr:cNvPr>
        <xdr:cNvPicPr>
          <a:picLocks noChangeAspect="1"/>
        </xdr:cNvPicPr>
      </xdr:nvPicPr>
      <xdr:blipFill>
        <a:blip xmlns:r="http://schemas.openxmlformats.org/officeDocument/2006/relationships" r:embed="rId25"/>
        <a:stretch>
          <a:fillRect/>
        </a:stretch>
      </xdr:blipFill>
      <xdr:spPr>
        <a:xfrm>
          <a:off x="10718800" y="36842700"/>
          <a:ext cx="2603500" cy="1028700"/>
        </a:xfrm>
        <a:prstGeom prst="rect">
          <a:avLst/>
        </a:prstGeom>
      </xdr:spPr>
    </xdr:pic>
    <xdr:clientData/>
  </xdr:twoCellAnchor>
  <xdr:twoCellAnchor>
    <xdr:from>
      <xdr:col>1</xdr:col>
      <xdr:colOff>0</xdr:colOff>
      <xdr:row>267</xdr:row>
      <xdr:rowOff>0</xdr:rowOff>
    </xdr:from>
    <xdr:to>
      <xdr:col>26</xdr:col>
      <xdr:colOff>12700</xdr:colOff>
      <xdr:row>267</xdr:row>
      <xdr:rowOff>0</xdr:rowOff>
    </xdr:to>
    <xdr:cxnSp macro="">
      <xdr:nvCxnSpPr>
        <xdr:cNvPr id="66" name="Straight Connector 65">
          <a:extLst>
            <a:ext uri="{FF2B5EF4-FFF2-40B4-BE49-F238E27FC236}">
              <a16:creationId xmlns:a16="http://schemas.microsoft.com/office/drawing/2014/main" id="{CC6449BB-D2F8-4F49-A1A3-CEC6769461D0}"/>
            </a:ext>
          </a:extLst>
        </xdr:cNvPr>
        <xdr:cNvCxnSpPr/>
      </xdr:nvCxnSpPr>
      <xdr:spPr>
        <a:xfrm>
          <a:off x="304800" y="50546000"/>
          <a:ext cx="1849120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939800</xdr:colOff>
      <xdr:row>28</xdr:row>
      <xdr:rowOff>12700</xdr:rowOff>
    </xdr:from>
    <xdr:to>
      <xdr:col>15</xdr:col>
      <xdr:colOff>101600</xdr:colOff>
      <xdr:row>36</xdr:row>
      <xdr:rowOff>165100</xdr:rowOff>
    </xdr:to>
    <xdr:pic>
      <xdr:nvPicPr>
        <xdr:cNvPr id="27" name="Picture 26">
          <a:extLst>
            <a:ext uri="{FF2B5EF4-FFF2-40B4-BE49-F238E27FC236}">
              <a16:creationId xmlns:a16="http://schemas.microsoft.com/office/drawing/2014/main" id="{CF483CDF-9204-F7E2-630E-8348D3556B83}"/>
            </a:ext>
          </a:extLst>
        </xdr:cNvPr>
        <xdr:cNvPicPr>
          <a:picLocks noChangeAspect="1"/>
        </xdr:cNvPicPr>
      </xdr:nvPicPr>
      <xdr:blipFill>
        <a:blip xmlns:r="http://schemas.openxmlformats.org/officeDocument/2006/relationships" r:embed="rId26"/>
        <a:stretch>
          <a:fillRect/>
        </a:stretch>
      </xdr:blipFill>
      <xdr:spPr>
        <a:xfrm>
          <a:off x="9994900" y="5346700"/>
          <a:ext cx="1117600" cy="1612900"/>
        </a:xfrm>
        <a:prstGeom prst="rect">
          <a:avLst/>
        </a:prstGeom>
      </xdr:spPr>
    </xdr:pic>
    <xdr:clientData/>
  </xdr:twoCellAnchor>
  <xdr:twoCellAnchor editAs="oneCell">
    <xdr:from>
      <xdr:col>14</xdr:col>
      <xdr:colOff>292100</xdr:colOff>
      <xdr:row>59</xdr:row>
      <xdr:rowOff>76200</xdr:rowOff>
    </xdr:from>
    <xdr:to>
      <xdr:col>15</xdr:col>
      <xdr:colOff>1003300</xdr:colOff>
      <xdr:row>68</xdr:row>
      <xdr:rowOff>165100</xdr:rowOff>
    </xdr:to>
    <xdr:pic>
      <xdr:nvPicPr>
        <xdr:cNvPr id="35" name="Picture 34">
          <a:extLst>
            <a:ext uri="{FF2B5EF4-FFF2-40B4-BE49-F238E27FC236}">
              <a16:creationId xmlns:a16="http://schemas.microsoft.com/office/drawing/2014/main" id="{F3B59EA8-E8E2-6504-9083-C99D68ED628C}"/>
            </a:ext>
          </a:extLst>
        </xdr:cNvPr>
        <xdr:cNvPicPr>
          <a:picLocks noChangeAspect="1"/>
        </xdr:cNvPicPr>
      </xdr:nvPicPr>
      <xdr:blipFill rotWithShape="1">
        <a:blip xmlns:r="http://schemas.openxmlformats.org/officeDocument/2006/relationships" r:embed="rId27"/>
        <a:srcRect r="60767"/>
        <a:stretch/>
      </xdr:blipFill>
      <xdr:spPr>
        <a:xfrm>
          <a:off x="10325100" y="11252200"/>
          <a:ext cx="1689100" cy="1701800"/>
        </a:xfrm>
        <a:prstGeom prst="rect">
          <a:avLst/>
        </a:prstGeom>
      </xdr:spPr>
    </xdr:pic>
    <xdr:clientData/>
  </xdr:twoCellAnchor>
  <xdr:twoCellAnchor editAs="oneCell">
    <xdr:from>
      <xdr:col>14</xdr:col>
      <xdr:colOff>190500</xdr:colOff>
      <xdr:row>76</xdr:row>
      <xdr:rowOff>101600</xdr:rowOff>
    </xdr:from>
    <xdr:to>
      <xdr:col>16</xdr:col>
      <xdr:colOff>25400</xdr:colOff>
      <xdr:row>85</xdr:row>
      <xdr:rowOff>139700</xdr:rowOff>
    </xdr:to>
    <xdr:pic>
      <xdr:nvPicPr>
        <xdr:cNvPr id="67" name="Picture 66">
          <a:extLst>
            <a:ext uri="{FF2B5EF4-FFF2-40B4-BE49-F238E27FC236}">
              <a16:creationId xmlns:a16="http://schemas.microsoft.com/office/drawing/2014/main" id="{F09C9ED9-0649-1045-AD04-2F6AD5CACADF}"/>
            </a:ext>
          </a:extLst>
        </xdr:cNvPr>
        <xdr:cNvPicPr>
          <a:picLocks noChangeAspect="1"/>
        </xdr:cNvPicPr>
      </xdr:nvPicPr>
      <xdr:blipFill rotWithShape="1">
        <a:blip xmlns:r="http://schemas.openxmlformats.org/officeDocument/2006/relationships" r:embed="rId28"/>
        <a:srcRect l="56932" b="-1492"/>
        <a:stretch/>
      </xdr:blipFill>
      <xdr:spPr>
        <a:xfrm>
          <a:off x="10223500" y="14414500"/>
          <a:ext cx="1854200" cy="1727200"/>
        </a:xfrm>
        <a:prstGeom prst="rect">
          <a:avLst/>
        </a:prstGeom>
      </xdr:spPr>
    </xdr:pic>
    <xdr:clientData/>
  </xdr:twoCellAnchor>
  <xdr:twoCellAnchor editAs="oneCell">
    <xdr:from>
      <xdr:col>14</xdr:col>
      <xdr:colOff>711200</xdr:colOff>
      <xdr:row>176</xdr:row>
      <xdr:rowOff>114300</xdr:rowOff>
    </xdr:from>
    <xdr:to>
      <xdr:col>21</xdr:col>
      <xdr:colOff>393700</xdr:colOff>
      <xdr:row>183</xdr:row>
      <xdr:rowOff>127000</xdr:rowOff>
    </xdr:to>
    <xdr:pic>
      <xdr:nvPicPr>
        <xdr:cNvPr id="57" name="Picture 56">
          <a:extLst>
            <a:ext uri="{FF2B5EF4-FFF2-40B4-BE49-F238E27FC236}">
              <a16:creationId xmlns:a16="http://schemas.microsoft.com/office/drawing/2014/main" id="{0767872A-00DC-9BCD-3013-16987635929A}"/>
            </a:ext>
          </a:extLst>
        </xdr:cNvPr>
        <xdr:cNvPicPr>
          <a:picLocks noChangeAspect="1"/>
        </xdr:cNvPicPr>
      </xdr:nvPicPr>
      <xdr:blipFill>
        <a:blip xmlns:r="http://schemas.openxmlformats.org/officeDocument/2006/relationships" r:embed="rId29"/>
        <a:stretch>
          <a:fillRect/>
        </a:stretch>
      </xdr:blipFill>
      <xdr:spPr>
        <a:xfrm>
          <a:off x="10744200" y="34061400"/>
          <a:ext cx="5067300" cy="1346200"/>
        </a:xfrm>
        <a:prstGeom prst="rect">
          <a:avLst/>
        </a:prstGeom>
      </xdr:spPr>
    </xdr:pic>
    <xdr:clientData/>
  </xdr:twoCellAnchor>
  <xdr:twoCellAnchor editAs="oneCell">
    <xdr:from>
      <xdr:col>7</xdr:col>
      <xdr:colOff>12700</xdr:colOff>
      <xdr:row>178</xdr:row>
      <xdr:rowOff>38100</xdr:rowOff>
    </xdr:from>
    <xdr:to>
      <xdr:col>13</xdr:col>
      <xdr:colOff>787400</xdr:colOff>
      <xdr:row>183</xdr:row>
      <xdr:rowOff>152400</xdr:rowOff>
    </xdr:to>
    <xdr:pic>
      <xdr:nvPicPr>
        <xdr:cNvPr id="58" name="Picture 57">
          <a:extLst>
            <a:ext uri="{FF2B5EF4-FFF2-40B4-BE49-F238E27FC236}">
              <a16:creationId xmlns:a16="http://schemas.microsoft.com/office/drawing/2014/main" id="{1F91EB7D-C0F2-181F-2DE6-933E97719A6F}"/>
            </a:ext>
          </a:extLst>
        </xdr:cNvPr>
        <xdr:cNvPicPr>
          <a:picLocks noChangeAspect="1"/>
        </xdr:cNvPicPr>
      </xdr:nvPicPr>
      <xdr:blipFill>
        <a:blip xmlns:r="http://schemas.openxmlformats.org/officeDocument/2006/relationships" r:embed="rId30"/>
        <a:stretch>
          <a:fillRect/>
        </a:stretch>
      </xdr:blipFill>
      <xdr:spPr>
        <a:xfrm>
          <a:off x="4775200" y="34366200"/>
          <a:ext cx="5067300" cy="1066800"/>
        </a:xfrm>
        <a:prstGeom prst="rect">
          <a:avLst/>
        </a:prstGeom>
      </xdr:spPr>
    </xdr:pic>
    <xdr:clientData/>
  </xdr:twoCellAnchor>
  <xdr:oneCellAnchor>
    <xdr:from>
      <xdr:col>1</xdr:col>
      <xdr:colOff>241300</xdr:colOff>
      <xdr:row>155</xdr:row>
      <xdr:rowOff>88900</xdr:rowOff>
    </xdr:from>
    <xdr:ext cx="3975100" cy="2832100"/>
    <xdr:sp macro="" textlink="">
      <xdr:nvSpPr>
        <xdr:cNvPr id="59" name="TextBox 58">
          <a:extLst>
            <a:ext uri="{FF2B5EF4-FFF2-40B4-BE49-F238E27FC236}">
              <a16:creationId xmlns:a16="http://schemas.microsoft.com/office/drawing/2014/main" id="{5A10B73C-D3A0-897C-E563-ADC5C0373E41}"/>
            </a:ext>
          </a:extLst>
        </xdr:cNvPr>
        <xdr:cNvSpPr txBox="1"/>
      </xdr:nvSpPr>
      <xdr:spPr>
        <a:xfrm>
          <a:off x="546100" y="30010100"/>
          <a:ext cx="3975100" cy="283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u="none" strike="noStrike">
              <a:solidFill>
                <a:schemeClr val="tx1"/>
              </a:solidFill>
              <a:effectLst/>
              <a:latin typeface="+mn-lt"/>
              <a:ea typeface="+mn-ea"/>
              <a:cs typeface="+mn-cs"/>
            </a:rPr>
            <a:t>● The marketing and sales teams are particularly interested in the different types of customers in their system and how their ordering behaviors differ. </a:t>
          </a:r>
          <a:r>
            <a:rPr lang="en-GB"/>
            <a:t> </a:t>
          </a:r>
        </a:p>
        <a:p>
          <a:endParaRPr lang="en-GB"/>
        </a:p>
        <a:p>
          <a:endParaRPr lang="en-GB"/>
        </a:p>
        <a:p>
          <a:endParaRPr lang="en-GB"/>
        </a:p>
        <a:p>
          <a:r>
            <a:rPr lang="en-GB" sz="1100" b="0" i="0" u="none" strike="noStrike">
              <a:solidFill>
                <a:schemeClr val="tx1"/>
              </a:solidFill>
              <a:effectLst/>
              <a:latin typeface="+mn-lt"/>
              <a:ea typeface="+mn-ea"/>
              <a:cs typeface="+mn-cs"/>
            </a:rPr>
            <a:t>	● What’s the distribution among users in 	regards to their brand loyalty (i.e., how often 	do they return to Instacart)?</a:t>
          </a:r>
          <a:r>
            <a:rPr lang="en-GB"/>
            <a:t> </a:t>
          </a:r>
        </a:p>
        <a:p>
          <a:endParaRPr lang="en-GB"/>
        </a:p>
        <a:p>
          <a:r>
            <a:rPr lang="en-GB" sz="1100" b="0" i="0" u="none" strike="noStrike">
              <a:solidFill>
                <a:schemeClr val="tx1"/>
              </a:solidFill>
              <a:effectLst/>
              <a:latin typeface="+mn-lt"/>
              <a:ea typeface="+mn-ea"/>
              <a:cs typeface="+mn-cs"/>
            </a:rPr>
            <a:t>	● Are there differences in ordering habits 	based on a customer’s loyalty status?</a:t>
          </a:r>
          <a:r>
            <a:rPr lang="en-GB"/>
            <a:t> </a:t>
          </a:r>
          <a:endParaRPr lang="en-GB" sz="1100"/>
        </a:p>
      </xdr:txBody>
    </xdr:sp>
    <xdr:clientData/>
  </xdr:oneCellAnchor>
  <xdr:oneCellAnchor>
    <xdr:from>
      <xdr:col>2</xdr:col>
      <xdr:colOff>38100</xdr:colOff>
      <xdr:row>192</xdr:row>
      <xdr:rowOff>101600</xdr:rowOff>
    </xdr:from>
    <xdr:ext cx="2374900" cy="436530"/>
    <xdr:sp macro="" textlink="">
      <xdr:nvSpPr>
        <xdr:cNvPr id="69" name="TextBox 68">
          <a:extLst>
            <a:ext uri="{FF2B5EF4-FFF2-40B4-BE49-F238E27FC236}">
              <a16:creationId xmlns:a16="http://schemas.microsoft.com/office/drawing/2014/main" id="{67BC1CB0-0A7C-0C9F-4228-E8C3CC710969}"/>
            </a:ext>
          </a:extLst>
        </xdr:cNvPr>
        <xdr:cNvSpPr txBox="1"/>
      </xdr:nvSpPr>
      <xdr:spPr>
        <a:xfrm>
          <a:off x="1028700" y="37096700"/>
          <a:ext cx="2374900" cy="436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0" i="0" u="none" strike="noStrike">
              <a:solidFill>
                <a:schemeClr val="tx1"/>
              </a:solidFill>
              <a:effectLst/>
              <a:latin typeface="+mn-lt"/>
              <a:ea typeface="+mn-ea"/>
              <a:cs typeface="+mn-cs"/>
            </a:rPr>
            <a:t>● Are there differences in ordering habits based on a customer’s region?</a:t>
          </a:r>
          <a:r>
            <a:rPr lang="en-GB"/>
            <a:t> </a:t>
          </a:r>
          <a:endParaRPr lang="en-GB" sz="1100"/>
        </a:p>
      </xdr:txBody>
    </xdr:sp>
    <xdr:clientData/>
  </xdr:oneCellAnchor>
  <xdr:oneCellAnchor>
    <xdr:from>
      <xdr:col>2</xdr:col>
      <xdr:colOff>241300</xdr:colOff>
      <xdr:row>272</xdr:row>
      <xdr:rowOff>63500</xdr:rowOff>
    </xdr:from>
    <xdr:ext cx="2438400" cy="609600"/>
    <xdr:sp macro="" textlink="">
      <xdr:nvSpPr>
        <xdr:cNvPr id="74" name="TextBox 73">
          <a:extLst>
            <a:ext uri="{FF2B5EF4-FFF2-40B4-BE49-F238E27FC236}">
              <a16:creationId xmlns:a16="http://schemas.microsoft.com/office/drawing/2014/main" id="{A2D6B2A9-B892-6CA0-DE00-BCB057473F26}"/>
            </a:ext>
          </a:extLst>
        </xdr:cNvPr>
        <xdr:cNvSpPr txBox="1"/>
      </xdr:nvSpPr>
      <xdr:spPr>
        <a:xfrm>
          <a:off x="1231900" y="51574700"/>
          <a:ext cx="24384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0" i="0" u="none" strike="noStrike">
              <a:solidFill>
                <a:schemeClr val="tx1"/>
              </a:solidFill>
              <a:effectLst/>
              <a:latin typeface="+mn-lt"/>
              <a:ea typeface="+mn-ea"/>
              <a:cs typeface="+mn-cs"/>
            </a:rPr>
            <a:t>●Is there a connection between age and family status in terms of ordering habits?</a:t>
          </a:r>
          <a:r>
            <a:rPr lang="en-GB"/>
            <a:t> </a:t>
          </a:r>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6F8C-42D7-6E46-9A33-406645775715}">
  <dimension ref="B11:B30"/>
  <sheetViews>
    <sheetView showGridLines="0" zoomScaleNormal="100" workbookViewId="0">
      <selection activeCell="B30" sqref="B30"/>
    </sheetView>
  </sheetViews>
  <sheetFormatPr baseColWidth="10" defaultColWidth="8.83203125" defaultRowHeight="15"/>
  <cols>
    <col min="2" max="2" width="63.5" customWidth="1"/>
    <col min="3" max="3" width="58.6640625" customWidth="1"/>
  </cols>
  <sheetData>
    <row r="11" spans="2:2" ht="20" customHeight="1"/>
    <row r="12" spans="2:2" ht="19">
      <c r="B12" s="159" t="s">
        <v>32</v>
      </c>
    </row>
    <row r="13" spans="2:2" ht="19">
      <c r="B13" s="160" t="s">
        <v>31</v>
      </c>
    </row>
    <row r="14" spans="2:2" ht="19">
      <c r="B14" s="160" t="s">
        <v>30</v>
      </c>
    </row>
    <row r="15" spans="2:2" ht="19">
      <c r="B15" s="160" t="s">
        <v>29</v>
      </c>
    </row>
    <row r="16" spans="2:2" ht="19">
      <c r="B16" s="160" t="s">
        <v>28</v>
      </c>
    </row>
    <row r="17" spans="2:2" ht="19">
      <c r="B17" s="160" t="s">
        <v>27</v>
      </c>
    </row>
    <row r="18" spans="2:2" ht="19">
      <c r="B18" s="160" t="s">
        <v>26</v>
      </c>
    </row>
    <row r="19" spans="2:2" ht="19">
      <c r="B19" s="160" t="s">
        <v>300</v>
      </c>
    </row>
    <row r="20" spans="2:2" ht="19">
      <c r="B20" s="160" t="s">
        <v>301</v>
      </c>
    </row>
    <row r="21" spans="2:2" ht="19">
      <c r="B21" s="160" t="s">
        <v>302</v>
      </c>
    </row>
    <row r="22" spans="2:2" ht="19">
      <c r="B22" s="160" t="s">
        <v>303</v>
      </c>
    </row>
    <row r="23" spans="2:2" ht="19">
      <c r="B23" s="160" t="s">
        <v>304</v>
      </c>
    </row>
    <row r="24" spans="2:2" ht="19">
      <c r="B24" s="160" t="s">
        <v>305</v>
      </c>
    </row>
    <row r="25" spans="2:2" ht="19">
      <c r="B25" s="160" t="s">
        <v>306</v>
      </c>
    </row>
    <row r="26" spans="2:2" ht="19">
      <c r="B26" s="160" t="s">
        <v>307</v>
      </c>
    </row>
    <row r="30" spans="2:2" ht="68">
      <c r="B30" s="161" t="s">
        <v>25</v>
      </c>
    </row>
  </sheetData>
  <hyperlinks>
    <hyperlink ref="B13" location="'2. Population Flow'!A1" display="Population Flow" xr:uid="{28BE7756-A0EB-EA4D-98DD-6F787E381784}"/>
    <hyperlink ref="B14" location="'3. Consistency checks'!A1" display="Consistency checks" xr:uid="{5E6B17D7-99C9-FC4D-8E2A-B3CAAC28E38B}"/>
    <hyperlink ref="B15" location="'4. Wrangling steps'!A1" display="Wrangling steps" xr:uid="{FADA82DB-8321-4A40-BF82-FC8AC376CECD}"/>
    <hyperlink ref="B16" location="'5. Column derivations'!A1" display="Column derivations" xr:uid="{64CE6F92-B374-D646-80D1-88596CEF898B}"/>
    <hyperlink ref="B17" location="'6. Visualizations'!A1" display="Visualizations" xr:uid="{D2E84072-C4FD-E948-A134-21466D758117}"/>
    <hyperlink ref="B18" location="'7. Recommendations'!A1" display="Recommendations" xr:uid="{A75E8F69-41D7-134F-BC55-C692F5E225B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FC6DD-4F2B-EF42-98C3-7175D103BCD7}">
  <dimension ref="A3:P21"/>
  <sheetViews>
    <sheetView showGridLines="0" topLeftCell="B1" workbookViewId="0">
      <selection activeCell="L20" sqref="L20"/>
    </sheetView>
  </sheetViews>
  <sheetFormatPr baseColWidth="10" defaultRowHeight="15"/>
  <cols>
    <col min="1" max="1" width="15.1640625" customWidth="1"/>
    <col min="2" max="2" width="8.83203125" customWidth="1"/>
    <col min="3" max="3" width="7" customWidth="1"/>
    <col min="4" max="4" width="11" customWidth="1"/>
    <col min="5" max="5" width="7.83203125" customWidth="1"/>
    <col min="8" max="8" width="18.1640625" bestFit="1" customWidth="1"/>
    <col min="9" max="9" width="10.33203125" bestFit="1" customWidth="1"/>
    <col min="10" max="10" width="11.33203125" bestFit="1" customWidth="1"/>
    <col min="11" max="11" width="13" bestFit="1" customWidth="1"/>
    <col min="12" max="12" width="11.33203125" bestFit="1" customWidth="1"/>
    <col min="13" max="13" width="10.6640625" bestFit="1" customWidth="1"/>
    <col min="14" max="14" width="11.33203125" bestFit="1" customWidth="1"/>
    <col min="15" max="15" width="14.1640625" bestFit="1" customWidth="1"/>
    <col min="16" max="16" width="11.33203125" bestFit="1" customWidth="1"/>
  </cols>
  <sheetData>
    <row r="3" spans="1:16" ht="16">
      <c r="A3" t="s">
        <v>232</v>
      </c>
      <c r="B3" s="8" t="s">
        <v>2</v>
      </c>
      <c r="C3" s="8" t="s">
        <v>3</v>
      </c>
      <c r="D3" s="8" t="s">
        <v>4</v>
      </c>
      <c r="E3" s="8" t="s">
        <v>3</v>
      </c>
      <c r="H3" s="4" t="s">
        <v>225</v>
      </c>
      <c r="I3" s="5"/>
      <c r="J3" s="5"/>
    </row>
    <row r="4" spans="1:16" ht="16">
      <c r="A4" t="s">
        <v>233</v>
      </c>
      <c r="B4" s="99">
        <v>6791</v>
      </c>
      <c r="C4" s="98">
        <f>B4/(SUM($B$4:$B$6))</f>
        <v>6.9702039433844135E-2</v>
      </c>
      <c r="D4" s="99">
        <v>391162</v>
      </c>
      <c r="E4" s="98">
        <f>D4/(SUM($D$4:$D$6))</f>
        <v>1.2672440249649296E-2</v>
      </c>
      <c r="H4" s="4"/>
      <c r="I4" s="4" t="s">
        <v>226</v>
      </c>
      <c r="J4" s="4" t="s">
        <v>227</v>
      </c>
    </row>
    <row r="5" spans="1:16" ht="16">
      <c r="A5" t="s">
        <v>234</v>
      </c>
      <c r="B5" s="99">
        <v>13868</v>
      </c>
      <c r="C5" s="98">
        <f>B5/(SUM($B$4:$B$6))</f>
        <v>0.14233954982602715</v>
      </c>
      <c r="D5" s="99">
        <v>9660974</v>
      </c>
      <c r="E5" s="98">
        <f>D5/(SUM($D$4:$D$6))</f>
        <v>0.31298570865374281</v>
      </c>
      <c r="H5" s="4" t="s">
        <v>232</v>
      </c>
      <c r="I5" s="4"/>
      <c r="J5" s="4"/>
    </row>
    <row r="6" spans="1:16" ht="16">
      <c r="A6" t="s">
        <v>235</v>
      </c>
      <c r="B6" s="99">
        <v>76770</v>
      </c>
      <c r="C6" s="98">
        <f>B6/(SUM($B$4:$B$6))</f>
        <v>0.78795841074012873</v>
      </c>
      <c r="D6" s="99">
        <v>20815005</v>
      </c>
      <c r="E6" s="98">
        <f>D6/(SUM($D$4:$D$6))</f>
        <v>0.67434185109660782</v>
      </c>
      <c r="H6" s="4" t="s">
        <v>233</v>
      </c>
      <c r="I6" s="4">
        <v>20.8</v>
      </c>
      <c r="J6" s="4">
        <v>20.378564999999998</v>
      </c>
    </row>
    <row r="7" spans="1:16" ht="16">
      <c r="H7" s="4" t="s">
        <v>234</v>
      </c>
      <c r="I7" s="4">
        <v>3.1</v>
      </c>
      <c r="J7" s="4">
        <v>3.0238330000000002</v>
      </c>
    </row>
    <row r="8" spans="1:16" ht="16">
      <c r="H8" s="4" t="s">
        <v>235</v>
      </c>
      <c r="I8" s="4">
        <v>9.5</v>
      </c>
      <c r="J8" s="4">
        <v>9.7567780000000006</v>
      </c>
    </row>
    <row r="11" spans="1:16" s="108" customFormat="1" ht="19" customHeight="1">
      <c r="B11" s="173" t="s">
        <v>2</v>
      </c>
      <c r="C11" s="173"/>
      <c r="D11" s="173" t="s">
        <v>4</v>
      </c>
      <c r="E11" s="173"/>
    </row>
    <row r="12" spans="1:16">
      <c r="C12" s="8" t="s">
        <v>3</v>
      </c>
      <c r="E12" s="8" t="s">
        <v>3</v>
      </c>
      <c r="I12" s="174" t="s">
        <v>273</v>
      </c>
      <c r="J12" s="174"/>
      <c r="K12" s="174" t="s">
        <v>271</v>
      </c>
      <c r="L12" s="174"/>
      <c r="M12" s="174" t="s">
        <v>272</v>
      </c>
      <c r="N12" s="174"/>
      <c r="O12" s="174" t="s">
        <v>274</v>
      </c>
      <c r="P12" s="174"/>
    </row>
    <row r="13" spans="1:16" ht="4" customHeight="1">
      <c r="C13" s="8"/>
      <c r="E13" s="8"/>
    </row>
    <row r="14" spans="1:16" ht="16" customHeight="1">
      <c r="A14" s="106" t="s">
        <v>233</v>
      </c>
      <c r="B14" s="100">
        <v>6791</v>
      </c>
      <c r="C14" s="102">
        <v>6.9702039433844135E-2</v>
      </c>
      <c r="D14" s="100">
        <v>391162</v>
      </c>
      <c r="E14" s="101">
        <v>1.2672440249649296E-2</v>
      </c>
      <c r="H14" t="s">
        <v>232</v>
      </c>
      <c r="J14" t="s">
        <v>275</v>
      </c>
      <c r="L14" t="s">
        <v>275</v>
      </c>
      <c r="N14" t="s">
        <v>275</v>
      </c>
      <c r="P14" t="s">
        <v>275</v>
      </c>
    </row>
    <row r="15" spans="1:16">
      <c r="A15" s="107" t="s">
        <v>234</v>
      </c>
      <c r="B15" s="100">
        <v>13868</v>
      </c>
      <c r="C15" s="101">
        <v>0.14233954982602715</v>
      </c>
      <c r="D15" s="100">
        <v>9660974</v>
      </c>
      <c r="E15" s="103">
        <v>0.31298570865374281</v>
      </c>
      <c r="H15" t="s">
        <v>233</v>
      </c>
      <c r="I15" s="114">
        <v>70507</v>
      </c>
      <c r="J15" s="109">
        <f>I15/(SUM($I$15:$I$17))</f>
        <v>9.2027935079889277E-3</v>
      </c>
      <c r="K15" s="114">
        <v>215450</v>
      </c>
      <c r="L15" s="109">
        <f>K15/(SUM($K$15:$K$17))</f>
        <v>1.3855333087802298E-2</v>
      </c>
      <c r="M15" s="114">
        <v>106004</v>
      </c>
      <c r="N15" s="109">
        <f>M15/(SUM($M$15:$M$17))</f>
        <v>1.4135787248960892E-2</v>
      </c>
      <c r="O15" s="114">
        <v>5992</v>
      </c>
      <c r="P15" s="109">
        <f>O15/(SUM($O$15:$O$17))</f>
        <v>2.3577370131658677E-2</v>
      </c>
    </row>
    <row r="16" spans="1:16">
      <c r="A16" s="55" t="s">
        <v>235</v>
      </c>
      <c r="B16" s="100">
        <v>76770</v>
      </c>
      <c r="C16" s="104">
        <v>0.78795841074012873</v>
      </c>
      <c r="D16" s="100">
        <v>20815005</v>
      </c>
      <c r="E16" s="104">
        <v>0.67434185109660782</v>
      </c>
      <c r="H16" t="s">
        <v>234</v>
      </c>
      <c r="I16" s="114">
        <v>2747863</v>
      </c>
      <c r="J16" s="109">
        <f t="shared" ref="J16:J17" si="0">I16/(SUM($I$15:$I$17))</f>
        <v>0.35865964765545238</v>
      </c>
      <c r="K16" s="114">
        <v>4619279</v>
      </c>
      <c r="L16" s="109">
        <f t="shared" ref="L16:L17" si="1">K16/(SUM($K$15:$K$17))</f>
        <v>0.29706033497558743</v>
      </c>
      <c r="M16" s="114">
        <v>2228817</v>
      </c>
      <c r="N16" s="109">
        <f t="shared" ref="N16:N17" si="2">M16/(SUM($M$15:$M$17))</f>
        <v>0.29721598174471969</v>
      </c>
      <c r="O16" s="114">
        <v>78883</v>
      </c>
      <c r="P16" s="109">
        <f t="shared" ref="P16:P17" si="3">O16/(SUM($O$15:$O$17))</f>
        <v>0.31038946730567951</v>
      </c>
    </row>
    <row r="17" spans="1:16">
      <c r="H17" t="s">
        <v>235</v>
      </c>
      <c r="I17" s="114">
        <v>4843108</v>
      </c>
      <c r="J17" s="109">
        <f t="shared" si="0"/>
        <v>0.63213755883655864</v>
      </c>
      <c r="K17" s="114">
        <v>10715240</v>
      </c>
      <c r="L17" s="109">
        <f t="shared" si="1"/>
        <v>0.68908433193661034</v>
      </c>
      <c r="M17" s="114">
        <v>5164160</v>
      </c>
      <c r="N17" s="109">
        <f t="shared" si="2"/>
        <v>0.68864823100631944</v>
      </c>
      <c r="O17" s="114">
        <v>169267</v>
      </c>
      <c r="P17" s="109">
        <f t="shared" si="3"/>
        <v>0.66603316256266187</v>
      </c>
    </row>
    <row r="18" spans="1:16">
      <c r="B18" s="8" t="s">
        <v>236</v>
      </c>
    </row>
    <row r="19" spans="1:16">
      <c r="A19" s="79" t="s">
        <v>233</v>
      </c>
      <c r="B19" s="85">
        <v>20.378564999999998</v>
      </c>
    </row>
    <row r="20" spans="1:16">
      <c r="A20" s="79" t="s">
        <v>235</v>
      </c>
      <c r="B20" s="85">
        <v>9.7567780000000006</v>
      </c>
    </row>
    <row r="21" spans="1:16">
      <c r="A21" s="79" t="s">
        <v>234</v>
      </c>
      <c r="B21" s="85">
        <v>3.0238330000000002</v>
      </c>
    </row>
  </sheetData>
  <sortState xmlns:xlrd2="http://schemas.microsoft.com/office/spreadsheetml/2017/richdata2" ref="A4:E6">
    <sortCondition ref="C4:C6"/>
  </sortState>
  <mergeCells count="6">
    <mergeCell ref="O12:P12"/>
    <mergeCell ref="B11:C11"/>
    <mergeCell ref="D11:E11"/>
    <mergeCell ref="I12:J12"/>
    <mergeCell ref="K12:L12"/>
    <mergeCell ref="M12:N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37C6F-8A59-7444-B626-301E11E6F2E5}">
  <dimension ref="A2:M49"/>
  <sheetViews>
    <sheetView showGridLines="0" topLeftCell="J1" workbookViewId="0">
      <selection activeCell="K20" sqref="K20"/>
    </sheetView>
  </sheetViews>
  <sheetFormatPr baseColWidth="10" defaultRowHeight="15"/>
  <cols>
    <col min="1" max="1" width="14" style="78" bestFit="1" customWidth="1"/>
    <col min="2" max="2" width="10.83203125" style="78"/>
    <col min="3" max="3" width="10.83203125" style="122"/>
    <col min="4" max="7" width="10.83203125" style="78"/>
    <col min="8" max="8" width="21.83203125" style="78" customWidth="1"/>
    <col min="9" max="9" width="6" style="78" bestFit="1" customWidth="1"/>
    <col min="10" max="11" width="23.6640625" style="78" bestFit="1" customWidth="1"/>
    <col min="12" max="12" width="18.33203125" style="78" bestFit="1" customWidth="1"/>
    <col min="13" max="16384" width="10.83203125" style="78"/>
  </cols>
  <sheetData>
    <row r="2" spans="1:13">
      <c r="A2" s="79" t="s">
        <v>260</v>
      </c>
      <c r="B2" s="79" t="s">
        <v>226</v>
      </c>
      <c r="C2" s="122" t="s">
        <v>261</v>
      </c>
      <c r="D2" s="79"/>
      <c r="E2" s="79"/>
      <c r="G2" s="79"/>
      <c r="J2" s="78" t="s">
        <v>266</v>
      </c>
    </row>
    <row r="3" spans="1:13">
      <c r="B3" s="79"/>
      <c r="C3" s="82"/>
      <c r="D3" s="79"/>
      <c r="F3" s="79" t="s">
        <v>237</v>
      </c>
      <c r="G3" s="79" t="s">
        <v>259</v>
      </c>
    </row>
    <row r="4" spans="1:13">
      <c r="A4" s="79" t="s">
        <v>258</v>
      </c>
      <c r="B4" s="79">
        <v>18</v>
      </c>
      <c r="C4" s="162">
        <v>24.281327000000001</v>
      </c>
      <c r="D4" s="79"/>
      <c r="E4" s="79">
        <v>0</v>
      </c>
      <c r="F4" s="79">
        <v>1</v>
      </c>
      <c r="G4" s="79" t="s">
        <v>238</v>
      </c>
      <c r="J4" s="79" t="s">
        <v>262</v>
      </c>
      <c r="K4" s="79" t="s">
        <v>263</v>
      </c>
      <c r="L4" s="79" t="s">
        <v>264</v>
      </c>
      <c r="M4" s="79" t="s">
        <v>265</v>
      </c>
    </row>
    <row r="5" spans="1:13">
      <c r="A5" s="79" t="s">
        <v>247</v>
      </c>
      <c r="B5" s="79">
        <v>14</v>
      </c>
      <c r="C5" s="162">
        <v>20.797554999999999</v>
      </c>
      <c r="D5" s="79"/>
      <c r="E5" s="79">
        <v>1</v>
      </c>
      <c r="F5" s="79">
        <v>2</v>
      </c>
      <c r="G5" s="79" t="s">
        <v>239</v>
      </c>
      <c r="J5" s="79" t="s">
        <v>237</v>
      </c>
      <c r="K5" s="79"/>
      <c r="L5" s="79"/>
      <c r="M5" s="79"/>
    </row>
    <row r="6" spans="1:13">
      <c r="A6" s="79" t="s">
        <v>255</v>
      </c>
      <c r="B6" s="79">
        <v>14</v>
      </c>
      <c r="C6" s="162">
        <v>19.867090000000001</v>
      </c>
      <c r="D6" s="79"/>
      <c r="E6" s="79">
        <v>2</v>
      </c>
      <c r="F6" s="79">
        <v>3</v>
      </c>
      <c r="G6" s="79" t="s">
        <v>240</v>
      </c>
      <c r="J6" s="79" t="b">
        <v>0</v>
      </c>
      <c r="K6" s="79">
        <v>20906508</v>
      </c>
      <c r="L6" s="79">
        <v>2872183</v>
      </c>
      <c r="M6" s="79">
        <v>6804406</v>
      </c>
    </row>
    <row r="7" spans="1:13">
      <c r="A7" s="79" t="s">
        <v>241</v>
      </c>
      <c r="B7" s="79">
        <v>12</v>
      </c>
      <c r="C7" s="163">
        <v>18.495723999999999</v>
      </c>
      <c r="D7" s="79"/>
      <c r="E7" s="79">
        <v>3</v>
      </c>
      <c r="F7" s="79">
        <v>4</v>
      </c>
      <c r="G7" s="79" t="s">
        <v>241</v>
      </c>
      <c r="J7" s="79" t="b">
        <v>1</v>
      </c>
      <c r="K7" s="79">
        <v>316136</v>
      </c>
      <c r="L7" s="79">
        <v>25287</v>
      </c>
      <c r="M7" s="79">
        <v>68969</v>
      </c>
    </row>
    <row r="8" spans="1:13">
      <c r="A8" s="79" t="s">
        <v>253</v>
      </c>
      <c r="B8" s="79">
        <v>12</v>
      </c>
      <c r="C8" s="163">
        <v>18.324691999999999</v>
      </c>
      <c r="D8" s="79"/>
      <c r="E8" s="79">
        <v>4</v>
      </c>
      <c r="F8" s="79">
        <v>5</v>
      </c>
      <c r="G8" s="79" t="s">
        <v>242</v>
      </c>
    </row>
    <row r="9" spans="1:13">
      <c r="A9" s="79" t="s">
        <v>239</v>
      </c>
      <c r="B9" s="79">
        <v>12</v>
      </c>
      <c r="C9" s="163">
        <v>18.096481000000001</v>
      </c>
      <c r="D9" s="79"/>
      <c r="E9" s="79">
        <v>5</v>
      </c>
      <c r="F9" s="79">
        <v>6</v>
      </c>
      <c r="G9" s="79" t="s">
        <v>243</v>
      </c>
    </row>
    <row r="10" spans="1:13">
      <c r="A10" s="79" t="s">
        <v>244</v>
      </c>
      <c r="B10" s="79">
        <v>12</v>
      </c>
      <c r="C10" s="163">
        <v>17.901478999999998</v>
      </c>
      <c r="D10" s="79"/>
      <c r="E10" s="79">
        <v>6</v>
      </c>
      <c r="F10" s="79">
        <v>7</v>
      </c>
      <c r="G10" s="79" t="s">
        <v>244</v>
      </c>
      <c r="J10" s="79" t="s">
        <v>262</v>
      </c>
      <c r="K10" s="79" t="b">
        <v>0</v>
      </c>
      <c r="L10" s="79" t="b">
        <v>1</v>
      </c>
    </row>
    <row r="11" spans="1:13">
      <c r="A11" s="79" t="s">
        <v>240</v>
      </c>
      <c r="B11" s="79">
        <v>12</v>
      </c>
      <c r="C11" s="163">
        <v>17.856618999999998</v>
      </c>
      <c r="D11" s="79"/>
      <c r="E11" s="79">
        <v>7</v>
      </c>
      <c r="F11" s="79">
        <v>8</v>
      </c>
      <c r="G11" s="79" t="s">
        <v>245</v>
      </c>
      <c r="J11" s="79" t="s">
        <v>263</v>
      </c>
      <c r="K11" s="79">
        <v>20906508</v>
      </c>
      <c r="L11" s="79">
        <v>316136</v>
      </c>
      <c r="M11" s="169">
        <f>L11/$K$15</f>
        <v>1.0200077829249879E-2</v>
      </c>
    </row>
    <row r="12" spans="1:13">
      <c r="A12" s="79" t="s">
        <v>256</v>
      </c>
      <c r="B12" s="79">
        <v>12</v>
      </c>
      <c r="C12" s="163">
        <v>17.830354</v>
      </c>
      <c r="D12" s="79"/>
      <c r="E12" s="79">
        <v>8</v>
      </c>
      <c r="F12" s="79">
        <v>9</v>
      </c>
      <c r="G12" s="79" t="s">
        <v>246</v>
      </c>
      <c r="J12" s="79" t="s">
        <v>264</v>
      </c>
      <c r="K12" s="79">
        <v>2872183</v>
      </c>
      <c r="L12" s="79">
        <v>25287</v>
      </c>
      <c r="M12" s="169">
        <f>L12/$K$15</f>
        <v>8.1588103875623679E-4</v>
      </c>
    </row>
    <row r="13" spans="1:13">
      <c r="A13" s="79" t="s">
        <v>251</v>
      </c>
      <c r="B13" s="79">
        <v>11</v>
      </c>
      <c r="C13" s="163">
        <v>17.469987</v>
      </c>
      <c r="D13" s="79"/>
      <c r="E13" s="79">
        <v>9</v>
      </c>
      <c r="F13" s="79">
        <v>10</v>
      </c>
      <c r="G13" s="79" t="s">
        <v>247</v>
      </c>
      <c r="J13" s="79" t="s">
        <v>265</v>
      </c>
      <c r="K13" s="79">
        <v>6804406</v>
      </c>
      <c r="L13" s="79">
        <v>68969</v>
      </c>
      <c r="M13" s="169">
        <f>L13/$K$15</f>
        <v>2.225273830900419E-3</v>
      </c>
    </row>
    <row r="14" spans="1:13">
      <c r="A14" s="79" t="s">
        <v>250</v>
      </c>
      <c r="B14" s="79">
        <v>11</v>
      </c>
      <c r="C14" s="163">
        <v>17.328319</v>
      </c>
      <c r="D14" s="79"/>
      <c r="E14" s="79">
        <v>10</v>
      </c>
      <c r="F14" s="79">
        <v>11</v>
      </c>
      <c r="G14" s="79" t="s">
        <v>248</v>
      </c>
      <c r="J14" s="79" t="s">
        <v>267</v>
      </c>
      <c r="K14" s="78">
        <f>SUM(K11:K13)</f>
        <v>30583097</v>
      </c>
      <c r="L14" s="78">
        <f>SUM(L11:L13)</f>
        <v>410392</v>
      </c>
    </row>
    <row r="15" spans="1:13">
      <c r="A15" s="79" t="s">
        <v>243</v>
      </c>
      <c r="B15" s="79">
        <v>11</v>
      </c>
      <c r="C15" s="163">
        <v>17.174693999999999</v>
      </c>
      <c r="D15" s="79"/>
      <c r="E15" s="79">
        <v>11</v>
      </c>
      <c r="F15" s="79">
        <v>12</v>
      </c>
      <c r="G15" s="79" t="s">
        <v>249</v>
      </c>
      <c r="K15" s="78">
        <f>SUM(K14:L14)</f>
        <v>30993489</v>
      </c>
    </row>
    <row r="16" spans="1:13">
      <c r="A16" s="79" t="s">
        <v>257</v>
      </c>
      <c r="B16" s="79">
        <v>11</v>
      </c>
      <c r="C16" s="163">
        <v>17.144801999999999</v>
      </c>
      <c r="D16" s="79"/>
      <c r="E16" s="79">
        <v>12</v>
      </c>
      <c r="F16" s="79">
        <v>13</v>
      </c>
      <c r="G16" s="79" t="s">
        <v>250</v>
      </c>
    </row>
    <row r="17" spans="1:9">
      <c r="A17" s="79" t="s">
        <v>252</v>
      </c>
      <c r="B17" s="79">
        <v>11</v>
      </c>
      <c r="C17" s="163">
        <v>16.933858000000001</v>
      </c>
      <c r="D17" s="79"/>
      <c r="E17" s="79">
        <v>13</v>
      </c>
      <c r="F17" s="79">
        <v>14</v>
      </c>
      <c r="G17" s="79" t="s">
        <v>251</v>
      </c>
    </row>
    <row r="18" spans="1:9">
      <c r="A18" s="79" t="s">
        <v>248</v>
      </c>
      <c r="B18" s="79">
        <v>11</v>
      </c>
      <c r="C18" s="163">
        <v>16.933392000000001</v>
      </c>
      <c r="D18" s="79"/>
      <c r="E18" s="79">
        <v>14</v>
      </c>
      <c r="F18" s="79">
        <v>15</v>
      </c>
      <c r="G18" s="79" t="s">
        <v>252</v>
      </c>
    </row>
    <row r="19" spans="1:9" ht="16" customHeight="1">
      <c r="A19" s="79" t="s">
        <v>246</v>
      </c>
      <c r="B19" s="79">
        <v>11</v>
      </c>
      <c r="C19" s="163">
        <v>16.633019000000001</v>
      </c>
      <c r="D19" s="79"/>
      <c r="E19" s="79">
        <v>15</v>
      </c>
      <c r="F19" s="79">
        <v>16</v>
      </c>
      <c r="G19" s="79" t="s">
        <v>253</v>
      </c>
    </row>
    <row r="20" spans="1:9">
      <c r="A20" s="79" t="s">
        <v>249</v>
      </c>
      <c r="B20" s="79">
        <v>11</v>
      </c>
      <c r="C20" s="163">
        <v>16.576910000000002</v>
      </c>
      <c r="D20" s="79"/>
      <c r="E20" s="79">
        <v>16</v>
      </c>
      <c r="F20" s="79">
        <v>17</v>
      </c>
      <c r="G20" s="79" t="s">
        <v>254</v>
      </c>
    </row>
    <row r="21" spans="1:9" ht="16" customHeight="1">
      <c r="A21" s="79" t="s">
        <v>254</v>
      </c>
      <c r="B21" s="79">
        <v>11</v>
      </c>
      <c r="C21" s="163">
        <v>16.438891999999999</v>
      </c>
      <c r="D21" s="79"/>
      <c r="E21" s="79">
        <v>17</v>
      </c>
      <c r="F21" s="79">
        <v>18</v>
      </c>
      <c r="G21" s="79" t="s">
        <v>255</v>
      </c>
    </row>
    <row r="22" spans="1:9">
      <c r="A22" s="79" t="s">
        <v>245</v>
      </c>
      <c r="B22" s="79">
        <v>11</v>
      </c>
      <c r="C22" s="163">
        <v>15.995927</v>
      </c>
      <c r="D22" s="79"/>
      <c r="E22" s="79">
        <v>18</v>
      </c>
      <c r="F22" s="79">
        <v>19</v>
      </c>
      <c r="G22" s="79" t="s">
        <v>256</v>
      </c>
    </row>
    <row r="23" spans="1:9">
      <c r="A23" s="79" t="s">
        <v>238</v>
      </c>
      <c r="B23" s="79">
        <v>10</v>
      </c>
      <c r="C23" s="163">
        <v>16.160730999999998</v>
      </c>
      <c r="D23" s="79"/>
      <c r="E23" s="79">
        <v>19</v>
      </c>
      <c r="F23" s="79">
        <v>20</v>
      </c>
      <c r="G23" s="79" t="s">
        <v>257</v>
      </c>
    </row>
    <row r="24" spans="1:9">
      <c r="A24" s="79" t="s">
        <v>242</v>
      </c>
      <c r="B24" s="79">
        <v>10</v>
      </c>
      <c r="C24" s="163">
        <v>16.034226</v>
      </c>
      <c r="D24" s="79"/>
      <c r="E24" s="79"/>
    </row>
    <row r="27" spans="1:9">
      <c r="A27" s="176" t="s">
        <v>260</v>
      </c>
      <c r="B27" s="175" t="s">
        <v>268</v>
      </c>
      <c r="H27" s="175" t="s">
        <v>270</v>
      </c>
      <c r="I27" s="175"/>
    </row>
    <row r="28" spans="1:9" ht="24" customHeight="1">
      <c r="A28" s="176"/>
      <c r="B28" s="175"/>
      <c r="H28" s="175"/>
      <c r="I28" s="175"/>
    </row>
    <row r="29" spans="1:9">
      <c r="A29" s="79" t="s">
        <v>258</v>
      </c>
      <c r="B29" s="164">
        <v>24.281327000000001</v>
      </c>
      <c r="H29" s="165" t="s">
        <v>263</v>
      </c>
      <c r="I29" s="113">
        <v>1.0200077829249879E-2</v>
      </c>
    </row>
    <row r="30" spans="1:9">
      <c r="A30" s="79" t="s">
        <v>247</v>
      </c>
      <c r="B30" s="164">
        <v>20.797554999999999</v>
      </c>
      <c r="H30" s="166" t="s">
        <v>265</v>
      </c>
      <c r="I30" s="110">
        <v>2.225273830900419E-3</v>
      </c>
    </row>
    <row r="31" spans="1:9">
      <c r="A31" s="92" t="s">
        <v>255</v>
      </c>
      <c r="B31" s="167">
        <v>19.867090000000001</v>
      </c>
      <c r="H31" s="166" t="s">
        <v>264</v>
      </c>
      <c r="I31" s="110">
        <v>8.1588103875623679E-4</v>
      </c>
    </row>
    <row r="32" spans="1:9">
      <c r="A32" s="79" t="s">
        <v>241</v>
      </c>
      <c r="B32" s="163">
        <v>18.495723999999999</v>
      </c>
    </row>
    <row r="33" spans="1:9">
      <c r="A33" s="79" t="s">
        <v>253</v>
      </c>
      <c r="B33" s="163">
        <v>18.324691999999999</v>
      </c>
      <c r="H33" s="168" t="s">
        <v>269</v>
      </c>
      <c r="I33" s="112">
        <f>L14/$K$15</f>
        <v>1.3241232698906535E-2</v>
      </c>
    </row>
    <row r="34" spans="1:9">
      <c r="A34" s="79" t="s">
        <v>239</v>
      </c>
      <c r="B34" s="163">
        <v>18.096481000000001</v>
      </c>
    </row>
    <row r="35" spans="1:9">
      <c r="A35" s="79" t="s">
        <v>244</v>
      </c>
      <c r="B35" s="163">
        <v>17.901478999999998</v>
      </c>
    </row>
    <row r="36" spans="1:9">
      <c r="A36" s="79" t="s">
        <v>240</v>
      </c>
      <c r="B36" s="163">
        <v>17.856618999999998</v>
      </c>
    </row>
    <row r="37" spans="1:9">
      <c r="A37" s="79" t="s">
        <v>256</v>
      </c>
      <c r="B37" s="163">
        <v>17.830354</v>
      </c>
    </row>
    <row r="38" spans="1:9">
      <c r="A38" s="79" t="s">
        <v>251</v>
      </c>
      <c r="B38" s="163">
        <v>17.469987</v>
      </c>
    </row>
    <row r="39" spans="1:9">
      <c r="A39" s="79" t="s">
        <v>250</v>
      </c>
      <c r="B39" s="163">
        <v>17.328319</v>
      </c>
    </row>
    <row r="40" spans="1:9">
      <c r="A40" s="79" t="s">
        <v>243</v>
      </c>
      <c r="B40" s="163">
        <v>17.174693999999999</v>
      </c>
    </row>
    <row r="41" spans="1:9">
      <c r="A41" s="79" t="s">
        <v>257</v>
      </c>
      <c r="B41" s="163">
        <v>17.144801999999999</v>
      </c>
    </row>
    <row r="42" spans="1:9">
      <c r="A42" s="79" t="s">
        <v>252</v>
      </c>
      <c r="B42" s="163">
        <v>16.933858000000001</v>
      </c>
    </row>
    <row r="43" spans="1:9">
      <c r="A43" s="79" t="s">
        <v>248</v>
      </c>
      <c r="B43" s="163">
        <v>16.933392000000001</v>
      </c>
    </row>
    <row r="44" spans="1:9">
      <c r="A44" s="79" t="s">
        <v>246</v>
      </c>
      <c r="B44" s="163">
        <v>16.633019000000001</v>
      </c>
    </row>
    <row r="45" spans="1:9">
      <c r="A45" s="79" t="s">
        <v>249</v>
      </c>
      <c r="B45" s="163">
        <v>16.576910000000002</v>
      </c>
    </row>
    <row r="46" spans="1:9">
      <c r="A46" s="79" t="s">
        <v>254</v>
      </c>
      <c r="B46" s="163">
        <v>16.438891999999999</v>
      </c>
    </row>
    <row r="47" spans="1:9">
      <c r="A47" s="79" t="s">
        <v>245</v>
      </c>
      <c r="B47" s="163">
        <v>15.995927</v>
      </c>
    </row>
    <row r="48" spans="1:9">
      <c r="A48" s="79" t="s">
        <v>238</v>
      </c>
      <c r="B48" s="163">
        <v>16.160730999999998</v>
      </c>
    </row>
    <row r="49" spans="1:2">
      <c r="A49" s="79" t="s">
        <v>242</v>
      </c>
      <c r="B49" s="163">
        <v>16.034226</v>
      </c>
    </row>
  </sheetData>
  <sortState xmlns:xlrd2="http://schemas.microsoft.com/office/spreadsheetml/2017/richdata2" ref="A4:C24">
    <sortCondition descending="1" ref="B4:B24"/>
  </sortState>
  <mergeCells count="3">
    <mergeCell ref="B27:B28"/>
    <mergeCell ref="A27:A28"/>
    <mergeCell ref="H27:I28"/>
  </mergeCells>
  <conditionalFormatting sqref="C4:C24">
    <cfRule type="colorScale" priority="2">
      <colorScale>
        <cfvo type="min"/>
        <cfvo type="max"/>
        <color theme="3" tint="0.79998168889431442"/>
        <color theme="3" tint="0.39997558519241921"/>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D0C68-8F96-1E42-AFE9-81C823EC9670}">
  <dimension ref="A1:N22"/>
  <sheetViews>
    <sheetView showGridLines="0" topLeftCell="E1" workbookViewId="0">
      <selection activeCell="H2" sqref="H2:H22"/>
    </sheetView>
  </sheetViews>
  <sheetFormatPr baseColWidth="10" defaultRowHeight="15"/>
  <cols>
    <col min="1" max="1" width="15.5" bestFit="1" customWidth="1"/>
    <col min="7" max="7" width="12.5" bestFit="1" customWidth="1"/>
    <col min="8" max="8" width="15.5" bestFit="1" customWidth="1"/>
    <col min="10" max="10" width="15.5" bestFit="1" customWidth="1"/>
    <col min="11" max="11" width="10.33203125" style="7" bestFit="1" customWidth="1"/>
    <col min="12" max="12" width="13" style="7" bestFit="1" customWidth="1"/>
    <col min="13" max="13" width="10.6640625" style="7" bestFit="1" customWidth="1"/>
    <col min="14" max="14" width="14.1640625" style="7" bestFit="1" customWidth="1"/>
  </cols>
  <sheetData>
    <row r="1" spans="1:14">
      <c r="A1" t="s">
        <v>237</v>
      </c>
      <c r="B1" t="s">
        <v>271</v>
      </c>
      <c r="C1" t="s">
        <v>272</v>
      </c>
      <c r="D1" t="s">
        <v>273</v>
      </c>
      <c r="E1" t="s">
        <v>274</v>
      </c>
      <c r="G1" t="s">
        <v>237</v>
      </c>
      <c r="H1" t="s">
        <v>259</v>
      </c>
      <c r="J1" t="s">
        <v>260</v>
      </c>
      <c r="K1" s="7" t="s">
        <v>273</v>
      </c>
      <c r="L1" s="7" t="s">
        <v>271</v>
      </c>
      <c r="M1" s="7" t="s">
        <v>272</v>
      </c>
      <c r="N1" s="7" t="s">
        <v>274</v>
      </c>
    </row>
    <row r="2" spans="1:14" ht="16">
      <c r="A2">
        <v>1</v>
      </c>
      <c r="B2">
        <v>1074462</v>
      </c>
      <c r="C2">
        <v>522162</v>
      </c>
      <c r="D2">
        <v>505256</v>
      </c>
      <c r="E2">
        <v>19852</v>
      </c>
      <c r="G2" s="77">
        <v>1</v>
      </c>
      <c r="H2" s="4" t="s">
        <v>238</v>
      </c>
      <c r="J2" s="2" t="s">
        <v>241</v>
      </c>
      <c r="K2" s="116">
        <v>0.27418469386716243</v>
      </c>
      <c r="L2" s="116">
        <v>0.30130928235291016</v>
      </c>
      <c r="M2" s="116">
        <v>0.29922372119625318</v>
      </c>
      <c r="N2" s="116">
        <v>0.19435197645410834</v>
      </c>
    </row>
    <row r="3" spans="1:14" ht="16">
      <c r="A3">
        <v>2</v>
      </c>
      <c r="B3">
        <v>17193</v>
      </c>
      <c r="C3">
        <v>8252</v>
      </c>
      <c r="D3">
        <v>8495</v>
      </c>
      <c r="E3">
        <v>471</v>
      </c>
      <c r="G3" s="77">
        <v>2</v>
      </c>
      <c r="H3" s="4" t="s">
        <v>239</v>
      </c>
      <c r="J3" s="2" t="s">
        <v>253</v>
      </c>
      <c r="K3" s="116">
        <v>0.15870358173710086</v>
      </c>
      <c r="L3" s="116">
        <v>0.17011365103042972</v>
      </c>
      <c r="M3" s="116">
        <v>0.16958437419697422</v>
      </c>
      <c r="N3" s="116">
        <v>0.1743395424605142</v>
      </c>
    </row>
    <row r="4" spans="1:14" ht="16">
      <c r="A4">
        <v>3</v>
      </c>
      <c r="B4">
        <v>568258</v>
      </c>
      <c r="C4">
        <v>278203</v>
      </c>
      <c r="D4">
        <v>261763</v>
      </c>
      <c r="E4">
        <v>12604</v>
      </c>
      <c r="G4" s="77">
        <v>3</v>
      </c>
      <c r="H4" s="4" t="s">
        <v>240</v>
      </c>
      <c r="J4" s="2" t="s">
        <v>244</v>
      </c>
      <c r="K4" s="117">
        <v>9.6201150744020927E-2</v>
      </c>
      <c r="L4" s="117">
        <v>7.8167487021999854E-2</v>
      </c>
      <c r="M4" s="117">
        <v>7.9303441360899563E-2</v>
      </c>
      <c r="N4" s="117">
        <v>9.7036302539525152E-2</v>
      </c>
    </row>
    <row r="5" spans="1:14" ht="16">
      <c r="A5">
        <v>4</v>
      </c>
      <c r="B5">
        <v>4685350</v>
      </c>
      <c r="C5">
        <v>2243873</v>
      </c>
      <c r="D5">
        <v>2100660</v>
      </c>
      <c r="E5">
        <v>49393</v>
      </c>
      <c r="G5" s="77">
        <v>4</v>
      </c>
      <c r="H5" s="4" t="s">
        <v>241</v>
      </c>
      <c r="J5" s="2" t="s">
        <v>256</v>
      </c>
      <c r="K5" s="116">
        <v>0.12438853182114469</v>
      </c>
      <c r="L5" s="117">
        <v>7.7849287030732989E-2</v>
      </c>
      <c r="M5" s="117">
        <v>7.7330506638168567E-2</v>
      </c>
      <c r="N5" s="117">
        <v>9.0311715497635184E-2</v>
      </c>
    </row>
    <row r="6" spans="1:14" ht="16">
      <c r="A6">
        <v>5</v>
      </c>
      <c r="B6">
        <v>66878</v>
      </c>
      <c r="C6">
        <v>34972</v>
      </c>
      <c r="D6">
        <v>36650</v>
      </c>
      <c r="E6">
        <v>6127</v>
      </c>
      <c r="G6" s="77">
        <v>5</v>
      </c>
      <c r="H6" s="4" t="s">
        <v>242</v>
      </c>
      <c r="J6" s="4" t="s">
        <v>238</v>
      </c>
      <c r="K6" s="117">
        <v>6.5947588702858634E-2</v>
      </c>
      <c r="L6" s="117">
        <v>6.9097372477076965E-2</v>
      </c>
      <c r="M6" s="117">
        <v>6.9631060540092049E-2</v>
      </c>
      <c r="N6" s="117">
        <v>7.8113810389467311E-2</v>
      </c>
    </row>
    <row r="7" spans="1:14" ht="16">
      <c r="A7">
        <v>6</v>
      </c>
      <c r="B7">
        <v>133456</v>
      </c>
      <c r="C7">
        <v>63409</v>
      </c>
      <c r="D7">
        <v>57089</v>
      </c>
      <c r="E7">
        <v>2037</v>
      </c>
      <c r="G7" s="77">
        <v>6</v>
      </c>
      <c r="H7" s="4" t="s">
        <v>243</v>
      </c>
      <c r="J7" s="4" t="s">
        <v>250</v>
      </c>
      <c r="K7" s="117">
        <v>5.3911399340962673E-2</v>
      </c>
      <c r="L7" s="117">
        <v>5.8637030080252894E-2</v>
      </c>
      <c r="M7" s="117">
        <v>5.8939207873709772E-2</v>
      </c>
      <c r="N7" s="117">
        <v>6.2469013386217152E-2</v>
      </c>
    </row>
    <row r="8" spans="1:14" ht="16">
      <c r="A8">
        <v>7</v>
      </c>
      <c r="B8">
        <v>1215502</v>
      </c>
      <c r="C8">
        <v>594695</v>
      </c>
      <c r="D8">
        <v>737043</v>
      </c>
      <c r="E8">
        <v>24661</v>
      </c>
      <c r="G8" s="77">
        <v>7</v>
      </c>
      <c r="H8" s="4" t="s">
        <v>244</v>
      </c>
      <c r="J8" s="4" t="s">
        <v>240</v>
      </c>
      <c r="K8" s="117">
        <v>3.4166123037878589E-2</v>
      </c>
      <c r="L8" s="117">
        <v>3.6543995682563737E-2</v>
      </c>
      <c r="M8" s="117">
        <v>3.7098773820069687E-2</v>
      </c>
      <c r="N8" s="117">
        <v>4.9594321284950935E-2</v>
      </c>
    </row>
    <row r="9" spans="1:14" ht="16">
      <c r="A9">
        <v>8</v>
      </c>
      <c r="B9">
        <v>46492</v>
      </c>
      <c r="C9">
        <v>23092</v>
      </c>
      <c r="D9">
        <v>21593</v>
      </c>
      <c r="E9">
        <v>1883</v>
      </c>
      <c r="G9" s="77">
        <v>8</v>
      </c>
      <c r="H9" s="4" t="s">
        <v>245</v>
      </c>
      <c r="J9" s="4" t="s">
        <v>252</v>
      </c>
      <c r="K9" s="117">
        <v>2.8694332868932079E-2</v>
      </c>
      <c r="L9" s="117">
        <v>3.3823668715995514E-2</v>
      </c>
      <c r="M9" s="117">
        <v>3.4296259718487085E-2</v>
      </c>
      <c r="N9" s="117">
        <v>3.5763470815528324E-2</v>
      </c>
    </row>
    <row r="10" spans="1:14" ht="16">
      <c r="A10">
        <v>9</v>
      </c>
      <c r="B10">
        <v>431141</v>
      </c>
      <c r="C10">
        <v>206331</v>
      </c>
      <c r="D10">
        <v>177781</v>
      </c>
      <c r="E10">
        <v>6883</v>
      </c>
      <c r="G10" s="77">
        <v>9</v>
      </c>
      <c r="H10" s="4" t="s">
        <v>246</v>
      </c>
      <c r="J10" s="4" t="s">
        <v>257</v>
      </c>
      <c r="K10" s="117">
        <v>3.2035202607120977E-2</v>
      </c>
      <c r="L10" s="117">
        <v>3.2607782047668392E-2</v>
      </c>
      <c r="M10" s="117">
        <v>3.25429548361304E-2</v>
      </c>
      <c r="N10" s="117">
        <v>2.8755577590480912E-2</v>
      </c>
    </row>
    <row r="11" spans="1:14" ht="16">
      <c r="A11">
        <v>10</v>
      </c>
      <c r="B11">
        <v>16581</v>
      </c>
      <c r="C11">
        <v>7523</v>
      </c>
      <c r="D11">
        <v>9320</v>
      </c>
      <c r="E11">
        <v>27</v>
      </c>
      <c r="G11" s="77">
        <v>10</v>
      </c>
      <c r="H11" s="4" t="s">
        <v>247</v>
      </c>
      <c r="J11" s="4" t="s">
        <v>246</v>
      </c>
      <c r="K11" s="117">
        <v>2.3204530509648401E-2</v>
      </c>
      <c r="L11" s="117">
        <v>2.7726164598784731E-2</v>
      </c>
      <c r="M11" s="117">
        <v>2.7514538308604862E-2</v>
      </c>
      <c r="N11" s="117">
        <v>2.7083284148232092E-2</v>
      </c>
    </row>
    <row r="12" spans="1:14" ht="16">
      <c r="A12">
        <v>11</v>
      </c>
      <c r="B12">
        <v>211215</v>
      </c>
      <c r="C12">
        <v>102277</v>
      </c>
      <c r="D12">
        <v>106777</v>
      </c>
      <c r="E12">
        <v>4037</v>
      </c>
      <c r="G12" s="77">
        <v>11</v>
      </c>
      <c r="H12" s="4" t="s">
        <v>248</v>
      </c>
      <c r="J12" s="4" t="s">
        <v>249</v>
      </c>
      <c r="K12" s="117">
        <v>1.6419286200391098E-2</v>
      </c>
      <c r="L12" s="117">
        <v>2.3525448828869047E-2</v>
      </c>
      <c r="M12" s="117">
        <v>2.3604006997750761E-2</v>
      </c>
      <c r="N12" s="117">
        <v>2.4234483084259982E-2</v>
      </c>
    </row>
    <row r="13" spans="1:14" ht="16">
      <c r="A13">
        <v>12</v>
      </c>
      <c r="B13">
        <v>365820</v>
      </c>
      <c r="C13">
        <v>177006</v>
      </c>
      <c r="D13">
        <v>125796</v>
      </c>
      <c r="E13">
        <v>6159</v>
      </c>
      <c r="G13" s="77">
        <v>12</v>
      </c>
      <c r="H13" s="4" t="s">
        <v>249</v>
      </c>
      <c r="J13" s="4" t="s">
        <v>254</v>
      </c>
      <c r="K13" s="117">
        <v>2.370234568316975E-2</v>
      </c>
      <c r="L13" s="117">
        <v>2.1906860393097891E-2</v>
      </c>
      <c r="M13" s="117">
        <v>2.2147809149003043E-2</v>
      </c>
      <c r="N13" s="117">
        <v>4.5352598153788039E-2</v>
      </c>
    </row>
    <row r="14" spans="1:14" ht="16">
      <c r="A14">
        <v>13</v>
      </c>
      <c r="B14">
        <v>911804</v>
      </c>
      <c r="C14">
        <v>441984</v>
      </c>
      <c r="D14">
        <v>413041</v>
      </c>
      <c r="E14">
        <v>15876</v>
      </c>
      <c r="G14" s="77">
        <v>13</v>
      </c>
      <c r="H14" s="4" t="s">
        <v>250</v>
      </c>
      <c r="J14" s="4" t="s">
        <v>251</v>
      </c>
      <c r="K14" s="117">
        <v>2.4263203522871174E-2</v>
      </c>
      <c r="L14" s="117">
        <v>2.0698690781955898E-2</v>
      </c>
      <c r="M14" s="117">
        <v>2.0878169980694711E-2</v>
      </c>
      <c r="N14" s="117">
        <v>2.5690362081041307E-2</v>
      </c>
    </row>
    <row r="15" spans="1:14" ht="16">
      <c r="A15">
        <v>14</v>
      </c>
      <c r="B15">
        <v>321864</v>
      </c>
      <c r="C15">
        <v>156565</v>
      </c>
      <c r="D15">
        <v>185892</v>
      </c>
      <c r="E15">
        <v>6529</v>
      </c>
      <c r="G15" s="77">
        <v>14</v>
      </c>
      <c r="H15" s="4" t="s">
        <v>251</v>
      </c>
      <c r="J15" s="4" t="s">
        <v>255</v>
      </c>
      <c r="K15" s="117">
        <v>1.0807705771653981E-2</v>
      </c>
      <c r="L15" s="117">
        <v>1.42648515890932E-2</v>
      </c>
      <c r="M15" s="117">
        <v>1.3824144907154719E-2</v>
      </c>
      <c r="N15" s="117">
        <v>8.2788362411565196E-3</v>
      </c>
    </row>
    <row r="16" spans="1:14" ht="16">
      <c r="A16">
        <v>15</v>
      </c>
      <c r="B16">
        <v>525957</v>
      </c>
      <c r="C16">
        <v>257187</v>
      </c>
      <c r="D16">
        <v>219841</v>
      </c>
      <c r="E16">
        <v>9089</v>
      </c>
      <c r="G16" s="77">
        <v>15</v>
      </c>
      <c r="H16" s="4" t="s">
        <v>252</v>
      </c>
      <c r="J16" s="4" t="s">
        <v>248</v>
      </c>
      <c r="K16" s="117">
        <v>1.3936867011822E-2</v>
      </c>
      <c r="L16" s="117">
        <v>1.3582985277977081E-2</v>
      </c>
      <c r="M16" s="117">
        <v>1.3638786389777491E-2</v>
      </c>
      <c r="N16" s="117">
        <v>1.5884820297314101E-2</v>
      </c>
    </row>
    <row r="17" spans="1:14" ht="16">
      <c r="A17">
        <v>16</v>
      </c>
      <c r="B17">
        <v>2645262</v>
      </c>
      <c r="C17">
        <v>1271710</v>
      </c>
      <c r="D17">
        <v>1215904</v>
      </c>
      <c r="E17">
        <v>44307</v>
      </c>
      <c r="G17" s="77">
        <v>16</v>
      </c>
      <c r="H17" s="4" t="s">
        <v>253</v>
      </c>
      <c r="J17" s="4" t="s">
        <v>243</v>
      </c>
      <c r="K17" s="117">
        <v>7.4514343054956234E-3</v>
      </c>
      <c r="L17" s="117">
        <v>8.5823965308226662E-3</v>
      </c>
      <c r="M17" s="117">
        <v>8.4556821786853434E-3</v>
      </c>
      <c r="N17" s="117">
        <v>8.0152040984961155E-3</v>
      </c>
    </row>
    <row r="18" spans="1:14" ht="16">
      <c r="A18">
        <v>17</v>
      </c>
      <c r="B18">
        <v>340651</v>
      </c>
      <c r="C18">
        <v>166086</v>
      </c>
      <c r="D18">
        <v>181595</v>
      </c>
      <c r="E18">
        <v>11526</v>
      </c>
      <c r="G18" s="77">
        <v>17</v>
      </c>
      <c r="H18" s="4" t="s">
        <v>254</v>
      </c>
      <c r="J18" s="4" t="s">
        <v>242</v>
      </c>
      <c r="K18" s="115">
        <v>4.7836722888194676E-3</v>
      </c>
      <c r="L18" s="115">
        <v>4.3008445868927452E-3</v>
      </c>
      <c r="M18" s="115">
        <v>4.6635669566305075E-3</v>
      </c>
      <c r="N18" s="117">
        <v>2.4108569225078893E-2</v>
      </c>
    </row>
    <row r="19" spans="1:14" ht="16">
      <c r="A19">
        <v>18</v>
      </c>
      <c r="B19">
        <v>221818</v>
      </c>
      <c r="C19">
        <v>103667</v>
      </c>
      <c r="D19">
        <v>82803</v>
      </c>
      <c r="E19">
        <v>2104</v>
      </c>
      <c r="G19" s="77">
        <v>18</v>
      </c>
      <c r="H19" s="4" t="s">
        <v>255</v>
      </c>
      <c r="J19" s="4" t="s">
        <v>245</v>
      </c>
      <c r="K19" s="115">
        <v>2.8183856952927358E-3</v>
      </c>
      <c r="L19" s="115">
        <v>2.9898451887588971E-3</v>
      </c>
      <c r="M19" s="115">
        <v>3.0793517145862883E-3</v>
      </c>
      <c r="N19" s="117">
        <v>7.4092436511871314E-3</v>
      </c>
    </row>
    <row r="20" spans="1:14" ht="16">
      <c r="A20">
        <v>19</v>
      </c>
      <c r="B20">
        <v>1210554</v>
      </c>
      <c r="C20">
        <v>579900</v>
      </c>
      <c r="D20">
        <v>953000</v>
      </c>
      <c r="E20">
        <v>22952</v>
      </c>
      <c r="G20" s="77">
        <v>19</v>
      </c>
      <c r="H20" s="4" t="s">
        <v>256</v>
      </c>
      <c r="J20" s="4" t="s">
        <v>258</v>
      </c>
      <c r="K20" s="115">
        <v>2.0546949296206293E-3</v>
      </c>
      <c r="L20" s="115">
        <v>2.1003900393627793E-3</v>
      </c>
      <c r="M20" s="115">
        <v>2.1400240912732012E-3</v>
      </c>
      <c r="N20" s="115">
        <v>1.2473341675126504E-3</v>
      </c>
    </row>
    <row r="21" spans="1:14" ht="16">
      <c r="A21">
        <v>20</v>
      </c>
      <c r="B21">
        <v>507050</v>
      </c>
      <c r="C21">
        <v>244039</v>
      </c>
      <c r="D21">
        <v>245437</v>
      </c>
      <c r="E21">
        <v>7308</v>
      </c>
      <c r="G21" s="77">
        <v>20</v>
      </c>
      <c r="H21" s="4" t="s">
        <v>257</v>
      </c>
      <c r="J21" s="4" t="s">
        <v>239</v>
      </c>
      <c r="K21" s="115">
        <v>1.1087938906827117E-3</v>
      </c>
      <c r="L21" s="115">
        <v>1.1056613681995121E-3</v>
      </c>
      <c r="M21" s="115">
        <v>1.1004161765445198E-3</v>
      </c>
      <c r="N21" s="115">
        <v>1.8532946148216351E-3</v>
      </c>
    </row>
    <row r="22" spans="1:14" ht="16">
      <c r="A22">
        <v>21</v>
      </c>
      <c r="B22">
        <v>32661</v>
      </c>
      <c r="C22">
        <v>16048</v>
      </c>
      <c r="D22">
        <v>15742</v>
      </c>
      <c r="E22">
        <v>317</v>
      </c>
      <c r="G22" s="77">
        <v>21</v>
      </c>
      <c r="H22" s="4" t="s">
        <v>258</v>
      </c>
      <c r="J22" s="4" t="s">
        <v>247</v>
      </c>
      <c r="K22" s="115">
        <v>1.2164754633505442E-3</v>
      </c>
      <c r="L22" s="115">
        <v>1.0663043765553487E-3</v>
      </c>
      <c r="M22" s="115">
        <v>1.0032029685099883E-3</v>
      </c>
      <c r="N22" s="115">
        <v>1.0623981868404278E-4</v>
      </c>
    </row>
  </sheetData>
  <sortState xmlns:xlrd2="http://schemas.microsoft.com/office/spreadsheetml/2017/richdata2" ref="J2:N22">
    <sortCondition descending="1" ref="L2:L22"/>
  </sortState>
  <conditionalFormatting sqref="K2:N22">
    <cfRule type="colorScale" priority="1">
      <colorScale>
        <cfvo type="min"/>
        <cfvo type="max"/>
        <color theme="3" tint="0.79998168889431442"/>
        <color theme="3" tint="-0.249977111117893"/>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26968-147A-F743-BB83-7621702C6D77}">
  <dimension ref="A1:K20"/>
  <sheetViews>
    <sheetView showGridLines="0" workbookViewId="0">
      <selection activeCell="G16" sqref="G16:K19"/>
    </sheetView>
  </sheetViews>
  <sheetFormatPr baseColWidth="10" defaultRowHeight="15"/>
  <cols>
    <col min="1" max="1" width="14.33203125" bestFit="1" customWidth="1"/>
    <col min="2" max="4" width="12.6640625" bestFit="1" customWidth="1"/>
    <col min="7" max="7" width="14.33203125" bestFit="1" customWidth="1"/>
    <col min="8" max="8" width="10.33203125" bestFit="1" customWidth="1"/>
    <col min="9" max="9" width="13" bestFit="1" customWidth="1"/>
    <col min="10" max="10" width="10.6640625" bestFit="1" customWidth="1"/>
    <col min="11" max="11" width="14.1640625" bestFit="1" customWidth="1"/>
  </cols>
  <sheetData>
    <row r="1" spans="1:11">
      <c r="A1" t="s">
        <v>1</v>
      </c>
      <c r="B1" t="s">
        <v>276</v>
      </c>
      <c r="C1" t="s">
        <v>277</v>
      </c>
      <c r="D1" t="s">
        <v>265</v>
      </c>
    </row>
    <row r="2" spans="1:11">
      <c r="A2" t="s">
        <v>5</v>
      </c>
      <c r="B2" s="114">
        <v>2375999</v>
      </c>
      <c r="C2" s="114">
        <v>1137766</v>
      </c>
      <c r="D2" s="114">
        <v>3754137</v>
      </c>
    </row>
    <row r="3" spans="1:11">
      <c r="A3" t="s">
        <v>8</v>
      </c>
      <c r="B3" s="114">
        <v>1843777</v>
      </c>
      <c r="C3" s="114">
        <v>842966</v>
      </c>
      <c r="D3" s="114">
        <v>2783421</v>
      </c>
    </row>
    <row r="4" spans="1:11">
      <c r="A4" t="s">
        <v>7</v>
      </c>
      <c r="B4" s="114">
        <v>3408979</v>
      </c>
      <c r="C4" s="114">
        <v>1595088</v>
      </c>
      <c r="D4" s="114">
        <v>5316764</v>
      </c>
    </row>
    <row r="5" spans="1:11">
      <c r="A5" t="s">
        <v>6</v>
      </c>
      <c r="B5" s="114">
        <v>2665272</v>
      </c>
      <c r="C5" s="114">
        <v>1232135</v>
      </c>
      <c r="D5" s="114">
        <v>4037185</v>
      </c>
    </row>
    <row r="8" spans="1:11">
      <c r="B8" s="105" t="s">
        <v>8</v>
      </c>
      <c r="C8" s="105" t="s">
        <v>5</v>
      </c>
      <c r="D8" s="105" t="s">
        <v>6</v>
      </c>
      <c r="E8" s="105" t="s">
        <v>7</v>
      </c>
    </row>
    <row r="9" spans="1:11" ht="6" customHeight="1">
      <c r="A9" s="55"/>
    </row>
    <row r="10" spans="1:11">
      <c r="A10" s="106" t="s">
        <v>265</v>
      </c>
      <c r="B10" s="118">
        <v>0.50883684657352135</v>
      </c>
      <c r="C10" s="118">
        <v>0.51653654658524562</v>
      </c>
      <c r="D10" s="118">
        <v>0.508808140355547</v>
      </c>
      <c r="E10" s="118">
        <v>0.51514882861661038</v>
      </c>
    </row>
    <row r="11" spans="1:11">
      <c r="A11" s="120" t="s">
        <v>276</v>
      </c>
      <c r="B11" s="121">
        <v>0.33706064388563123</v>
      </c>
      <c r="C11" s="121">
        <v>0.32691676359972932</v>
      </c>
      <c r="D11" s="121">
        <v>0.33590536224168804</v>
      </c>
      <c r="E11" s="121">
        <v>0.3303008255827462</v>
      </c>
    </row>
    <row r="12" spans="1:11">
      <c r="A12" s="107" t="s">
        <v>277</v>
      </c>
      <c r="B12" s="119">
        <v>0.15410250954084739</v>
      </c>
      <c r="C12" s="119">
        <v>0.15654668981502504</v>
      </c>
      <c r="D12" s="119">
        <v>0.15528649740276501</v>
      </c>
      <c r="E12" s="119">
        <v>0.15455034580064339</v>
      </c>
    </row>
    <row r="16" spans="1:11">
      <c r="A16" t="s">
        <v>278</v>
      </c>
      <c r="B16" t="s">
        <v>276</v>
      </c>
      <c r="C16" t="s">
        <v>277</v>
      </c>
      <c r="D16" t="s">
        <v>265</v>
      </c>
      <c r="H16" t="s">
        <v>273</v>
      </c>
      <c r="I16" t="s">
        <v>271</v>
      </c>
      <c r="J16" t="s">
        <v>272</v>
      </c>
      <c r="K16" t="s">
        <v>274</v>
      </c>
    </row>
    <row r="17" spans="1:11">
      <c r="A17" t="s">
        <v>271</v>
      </c>
      <c r="B17" s="114">
        <v>5250135</v>
      </c>
      <c r="C17" s="114">
        <v>2330782</v>
      </c>
      <c r="D17" s="114">
        <v>7983405</v>
      </c>
      <c r="G17" t="s">
        <v>276</v>
      </c>
      <c r="H17" s="97">
        <v>0.32232233876841782</v>
      </c>
      <c r="I17" s="97">
        <v>0.33731858027609557</v>
      </c>
      <c r="J17" s="97">
        <v>0.32939595723817444</v>
      </c>
      <c r="K17" s="97">
        <v>0.39165306964949181</v>
      </c>
    </row>
    <row r="18" spans="1:11">
      <c r="A18" t="s">
        <v>272</v>
      </c>
      <c r="B18" s="114">
        <v>2472367</v>
      </c>
      <c r="C18" s="114">
        <v>1155109</v>
      </c>
      <c r="D18" s="114">
        <v>3878284</v>
      </c>
      <c r="G18" t="s">
        <v>277</v>
      </c>
      <c r="H18" s="97">
        <v>0.16958292943778522</v>
      </c>
      <c r="I18" s="97">
        <v>0.14975159213488387</v>
      </c>
      <c r="J18" s="97">
        <v>0.15389634094348872</v>
      </c>
      <c r="K18" s="97">
        <v>8.4617350449193024E-2</v>
      </c>
    </row>
    <row r="19" spans="1:11">
      <c r="A19" t="s">
        <v>273</v>
      </c>
      <c r="B19" s="114">
        <v>2471910</v>
      </c>
      <c r="C19" s="114">
        <v>1300542</v>
      </c>
      <c r="D19" s="114">
        <v>3896610</v>
      </c>
      <c r="G19" t="s">
        <v>265</v>
      </c>
      <c r="H19" s="97">
        <v>0.50809473179379694</v>
      </c>
      <c r="I19" s="97">
        <v>0.51292982758902061</v>
      </c>
      <c r="J19" s="97">
        <v>0.51670770181833681</v>
      </c>
      <c r="K19" s="97">
        <v>0.52372957990131519</v>
      </c>
    </row>
    <row r="20" spans="1:11">
      <c r="A20" t="s">
        <v>274</v>
      </c>
      <c r="B20" s="114">
        <v>99615</v>
      </c>
      <c r="C20" s="114">
        <v>21522</v>
      </c>
      <c r="D20" s="114">
        <v>133208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0E9D-3043-FD4B-9FBC-B944A649C138}">
  <dimension ref="A6:G50"/>
  <sheetViews>
    <sheetView showGridLines="0" workbookViewId="0">
      <selection activeCell="F53" sqref="F53"/>
    </sheetView>
  </sheetViews>
  <sheetFormatPr baseColWidth="10" defaultRowHeight="15"/>
  <cols>
    <col min="1" max="1" width="20.6640625" bestFit="1" customWidth="1"/>
    <col min="2" max="2" width="11.83203125" bestFit="1" customWidth="1"/>
    <col min="3" max="3" width="10.1640625" bestFit="1" customWidth="1"/>
    <col min="5" max="5" width="18.83203125" bestFit="1" customWidth="1"/>
    <col min="6" max="6" width="13" customWidth="1"/>
    <col min="7" max="7" width="14.1640625" bestFit="1" customWidth="1"/>
  </cols>
  <sheetData>
    <row r="6" spans="1:7" ht="16">
      <c r="A6" t="s">
        <v>237</v>
      </c>
      <c r="B6" t="s">
        <v>78</v>
      </c>
      <c r="C6" t="s">
        <v>77</v>
      </c>
      <c r="E6" s="123" t="s">
        <v>259</v>
      </c>
      <c r="F6" s="123" t="s">
        <v>78</v>
      </c>
      <c r="G6" s="123" t="s">
        <v>77</v>
      </c>
    </row>
    <row r="7" spans="1:7" ht="16">
      <c r="A7">
        <v>1</v>
      </c>
      <c r="B7">
        <v>1592384</v>
      </c>
      <c r="C7">
        <v>529348</v>
      </c>
      <c r="E7" s="124" t="s">
        <v>241</v>
      </c>
      <c r="F7" s="6">
        <v>0.29295443749825617</v>
      </c>
      <c r="G7" s="6">
        <v>0.29399683346163319</v>
      </c>
    </row>
    <row r="8" spans="1:7" ht="16">
      <c r="A8">
        <v>2</v>
      </c>
      <c r="B8">
        <v>25697</v>
      </c>
      <c r="C8">
        <v>8714</v>
      </c>
      <c r="E8" s="124" t="s">
        <v>253</v>
      </c>
      <c r="F8" s="6">
        <v>0.16718302365979118</v>
      </c>
      <c r="G8" s="6">
        <v>0.1672389123997601</v>
      </c>
    </row>
    <row r="9" spans="1:7" ht="16">
      <c r="A9">
        <v>3</v>
      </c>
      <c r="B9">
        <v>839433</v>
      </c>
      <c r="C9">
        <v>281395</v>
      </c>
      <c r="E9" s="124" t="s">
        <v>256</v>
      </c>
      <c r="F9" s="125">
        <v>8.9385490255109085E-2</v>
      </c>
      <c r="G9" s="125">
        <v>8.9207541085021325E-2</v>
      </c>
    </row>
    <row r="10" spans="1:7" ht="16">
      <c r="A10">
        <v>4</v>
      </c>
      <c r="B10">
        <v>6803834</v>
      </c>
      <c r="C10">
        <v>2275442</v>
      </c>
      <c r="E10" s="124" t="s">
        <v>244</v>
      </c>
      <c r="F10" s="125">
        <v>8.2952391417345048E-2</v>
      </c>
      <c r="G10" s="125">
        <v>8.3380815904322683E-2</v>
      </c>
    </row>
    <row r="11" spans="1:7" ht="16">
      <c r="A11">
        <v>5</v>
      </c>
      <c r="B11">
        <v>107800</v>
      </c>
      <c r="C11">
        <v>36827</v>
      </c>
      <c r="E11" s="124" t="s">
        <v>238</v>
      </c>
      <c r="F11" s="125">
        <v>6.8563689090771929E-2</v>
      </c>
      <c r="G11" s="125">
        <v>6.8394024457335584E-2</v>
      </c>
    </row>
    <row r="12" spans="1:7" ht="16">
      <c r="A12">
        <v>6</v>
      </c>
      <c r="B12">
        <v>191530</v>
      </c>
      <c r="C12">
        <v>64461</v>
      </c>
      <c r="E12" s="124" t="s">
        <v>250</v>
      </c>
      <c r="F12" s="125">
        <v>5.7645100376802677E-2</v>
      </c>
      <c r="G12" s="125">
        <v>5.7354294401242845E-2</v>
      </c>
    </row>
    <row r="13" spans="1:7" ht="16">
      <c r="A13">
        <v>7</v>
      </c>
      <c r="B13">
        <v>1926560</v>
      </c>
      <c r="C13">
        <v>645341</v>
      </c>
      <c r="E13" s="124" t="s">
        <v>240</v>
      </c>
      <c r="F13" s="125">
        <v>3.6143683448548812E-2</v>
      </c>
      <c r="G13" s="125">
        <v>3.6357436907614553E-2</v>
      </c>
    </row>
    <row r="14" spans="1:7" ht="16">
      <c r="A14">
        <v>8</v>
      </c>
      <c r="B14">
        <v>69458</v>
      </c>
      <c r="C14">
        <v>23602</v>
      </c>
      <c r="E14" s="124" t="s">
        <v>252</v>
      </c>
      <c r="F14" s="125">
        <v>3.2768898605668194E-2</v>
      </c>
      <c r="G14" s="125">
        <v>3.2432857060535565E-2</v>
      </c>
    </row>
    <row r="15" spans="1:7" ht="16">
      <c r="A15">
        <v>9</v>
      </c>
      <c r="B15">
        <v>617840</v>
      </c>
      <c r="C15">
        <v>204296</v>
      </c>
      <c r="E15" s="124" t="s">
        <v>257</v>
      </c>
      <c r="F15" s="125">
        <v>3.2312405553904071E-2</v>
      </c>
      <c r="G15" s="125">
        <v>3.2738037557615417E-2</v>
      </c>
    </row>
    <row r="16" spans="1:7" ht="16">
      <c r="A16">
        <v>10</v>
      </c>
      <c r="B16">
        <v>25451</v>
      </c>
      <c r="C16">
        <v>8000</v>
      </c>
      <c r="E16" s="124" t="s">
        <v>246</v>
      </c>
      <c r="F16" s="125">
        <v>2.660249642538642E-2</v>
      </c>
      <c r="G16" s="125">
        <v>2.6395916524735771E-2</v>
      </c>
    </row>
    <row r="17" spans="1:7" ht="16">
      <c r="A17">
        <v>11</v>
      </c>
      <c r="B17">
        <v>318101</v>
      </c>
      <c r="C17">
        <v>106205</v>
      </c>
      <c r="E17" s="124" t="s">
        <v>254</v>
      </c>
      <c r="F17" s="125">
        <v>2.275576097503678E-2</v>
      </c>
      <c r="G17" s="125">
        <v>2.2140186121341936E-2</v>
      </c>
    </row>
    <row r="18" spans="1:7" ht="16">
      <c r="A18">
        <v>12</v>
      </c>
      <c r="B18">
        <v>508903</v>
      </c>
      <c r="C18">
        <v>165878</v>
      </c>
      <c r="E18" s="124" t="s">
        <v>249</v>
      </c>
      <c r="F18" s="125">
        <v>2.1911967885485606E-2</v>
      </c>
      <c r="G18" s="125">
        <v>2.1432146695432707E-2</v>
      </c>
    </row>
    <row r="19" spans="1:7" ht="16">
      <c r="A19">
        <v>13</v>
      </c>
      <c r="B19">
        <v>1338801</v>
      </c>
      <c r="C19">
        <v>443904</v>
      </c>
      <c r="E19" s="124" t="s">
        <v>251</v>
      </c>
      <c r="F19" s="125">
        <v>2.1718856082319965E-2</v>
      </c>
      <c r="G19" s="125">
        <v>2.1503725863672433E-2</v>
      </c>
    </row>
    <row r="20" spans="1:7" ht="16">
      <c r="A20">
        <v>14</v>
      </c>
      <c r="B20">
        <v>504418</v>
      </c>
      <c r="C20">
        <v>166432</v>
      </c>
      <c r="E20" s="124" t="s">
        <v>248</v>
      </c>
      <c r="F20" s="125">
        <v>1.3696556900511209E-2</v>
      </c>
      <c r="G20" s="125">
        <v>1.3722140005235358E-2</v>
      </c>
    </row>
    <row r="21" spans="1:7" ht="16">
      <c r="A21">
        <v>15</v>
      </c>
      <c r="B21">
        <v>761054</v>
      </c>
      <c r="C21">
        <v>251020</v>
      </c>
      <c r="E21" s="124" t="s">
        <v>255</v>
      </c>
      <c r="F21" s="125">
        <v>1.3221333941416639E-2</v>
      </c>
      <c r="G21" s="125">
        <v>1.3350419306633011E-2</v>
      </c>
    </row>
    <row r="22" spans="1:7" ht="16">
      <c r="A22">
        <v>16</v>
      </c>
      <c r="B22">
        <v>3882807</v>
      </c>
      <c r="C22">
        <v>1294376</v>
      </c>
      <c r="E22" s="124" t="s">
        <v>243</v>
      </c>
      <c r="F22" s="125">
        <v>8.2467566689664977E-3</v>
      </c>
      <c r="G22" s="125">
        <v>8.3286367579443188E-3</v>
      </c>
    </row>
    <row r="23" spans="1:7" ht="16">
      <c r="A23">
        <v>17</v>
      </c>
      <c r="B23">
        <v>528500</v>
      </c>
      <c r="C23">
        <v>171358</v>
      </c>
      <c r="E23" s="124" t="s">
        <v>242</v>
      </c>
      <c r="F23" s="125">
        <v>4.6415724372922702E-3</v>
      </c>
      <c r="G23" s="125">
        <v>4.7582058280947461E-3</v>
      </c>
    </row>
    <row r="24" spans="1:7" ht="16">
      <c r="A24">
        <v>18</v>
      </c>
      <c r="B24">
        <v>307064</v>
      </c>
      <c r="C24">
        <v>103328</v>
      </c>
      <c r="E24" s="124" t="s">
        <v>245</v>
      </c>
      <c r="F24" s="125">
        <v>2.9906710422026579E-3</v>
      </c>
      <c r="G24" s="125">
        <v>3.0494792938521248E-3</v>
      </c>
    </row>
    <row r="25" spans="1:7" ht="16">
      <c r="A25">
        <v>19</v>
      </c>
      <c r="B25">
        <v>2075968</v>
      </c>
      <c r="C25">
        <v>690438</v>
      </c>
      <c r="E25" s="124" t="s">
        <v>258</v>
      </c>
      <c r="F25" s="125">
        <v>2.1026150911901062E-3</v>
      </c>
      <c r="G25" s="125">
        <v>2.0588701189532075E-3</v>
      </c>
    </row>
    <row r="26" spans="1:7" ht="16">
      <c r="A26">
        <v>20</v>
      </c>
      <c r="B26">
        <v>750452</v>
      </c>
      <c r="C26">
        <v>253382</v>
      </c>
      <c r="E26" s="124" t="s">
        <v>239</v>
      </c>
      <c r="F26" s="125">
        <v>1.1064423647597352E-3</v>
      </c>
      <c r="G26" s="125">
        <v>1.1258860506155163E-3</v>
      </c>
    </row>
    <row r="27" spans="1:7" ht="16">
      <c r="A27">
        <v>21</v>
      </c>
      <c r="B27">
        <v>48833</v>
      </c>
      <c r="C27">
        <v>15935</v>
      </c>
      <c r="E27" s="124" t="s">
        <v>247</v>
      </c>
      <c r="F27" s="125">
        <v>1.0958502792349312E-3</v>
      </c>
      <c r="G27" s="125">
        <v>1.0336341984076348E-3</v>
      </c>
    </row>
    <row r="28" spans="1:7">
      <c r="F28" s="100"/>
    </row>
    <row r="31" spans="1:7" ht="16">
      <c r="B31" s="76" t="s">
        <v>279</v>
      </c>
      <c r="F31" s="76" t="s">
        <v>279</v>
      </c>
    </row>
    <row r="32" spans="1:7" ht="16">
      <c r="A32" s="76" t="s">
        <v>281</v>
      </c>
      <c r="B32" s="76" t="s">
        <v>78</v>
      </c>
      <c r="C32" s="76" t="s">
        <v>77</v>
      </c>
      <c r="F32" s="76" t="s">
        <v>78</v>
      </c>
      <c r="G32" s="76" t="s">
        <v>77</v>
      </c>
    </row>
    <row r="33" spans="1:7" ht="16">
      <c r="E33" s="76" t="s">
        <v>280</v>
      </c>
      <c r="F33" s="76"/>
      <c r="G33" s="76"/>
    </row>
    <row r="34" spans="1:7" ht="16">
      <c r="A34" s="76" t="s">
        <v>41</v>
      </c>
      <c r="B34" s="77">
        <v>307064</v>
      </c>
      <c r="C34" s="77">
        <v>103328</v>
      </c>
      <c r="E34" s="76">
        <v>0</v>
      </c>
      <c r="F34" s="77">
        <v>0</v>
      </c>
      <c r="G34" s="77">
        <v>7747183</v>
      </c>
    </row>
    <row r="35" spans="1:7" ht="16">
      <c r="A35" s="76" t="s">
        <v>282</v>
      </c>
      <c r="B35" s="77">
        <v>22939242</v>
      </c>
      <c r="C35" s="77">
        <v>7643855</v>
      </c>
      <c r="E35" s="76">
        <v>1</v>
      </c>
      <c r="F35" s="77">
        <v>7726129</v>
      </c>
      <c r="G35" s="77">
        <v>0</v>
      </c>
    </row>
    <row r="36" spans="1:7" ht="16">
      <c r="E36" s="76">
        <v>2</v>
      </c>
      <c r="F36" s="77">
        <v>7740539</v>
      </c>
      <c r="G36" s="77">
        <v>0</v>
      </c>
    </row>
    <row r="37" spans="1:7" ht="16">
      <c r="E37" s="76">
        <v>3</v>
      </c>
      <c r="F37" s="77">
        <v>7779638</v>
      </c>
      <c r="G37" s="77">
        <v>0</v>
      </c>
    </row>
    <row r="41" spans="1:7" ht="16">
      <c r="A41" s="3" t="s">
        <v>281</v>
      </c>
      <c r="B41" s="111" t="s">
        <v>78</v>
      </c>
      <c r="C41" s="3" t="s">
        <v>77</v>
      </c>
    </row>
    <row r="42" spans="1:7" ht="7" customHeight="1">
      <c r="A42" s="127"/>
      <c r="B42" s="127"/>
      <c r="C42" s="127"/>
    </row>
    <row r="43" spans="1:7" ht="16">
      <c r="A43" s="111" t="s">
        <v>41</v>
      </c>
      <c r="B43" s="126">
        <v>307064</v>
      </c>
      <c r="C43" s="129">
        <v>103328</v>
      </c>
    </row>
    <row r="45" spans="1:7" ht="16">
      <c r="A45" s="3" t="s">
        <v>283</v>
      </c>
      <c r="B45" s="111" t="s">
        <v>78</v>
      </c>
      <c r="C45" s="3" t="s">
        <v>77</v>
      </c>
      <c r="F45" s="76"/>
    </row>
    <row r="46" spans="1:7" ht="7" customHeight="1">
      <c r="A46" s="4"/>
      <c r="B46" s="111"/>
      <c r="C46" s="111"/>
    </row>
    <row r="47" spans="1:7" ht="16">
      <c r="A47" s="4">
        <v>0</v>
      </c>
      <c r="B47" s="128">
        <v>0</v>
      </c>
      <c r="C47" s="130">
        <v>7747183</v>
      </c>
      <c r="D47" s="131" t="s">
        <v>284</v>
      </c>
    </row>
    <row r="48" spans="1:7" ht="16">
      <c r="A48" s="4">
        <v>1</v>
      </c>
      <c r="B48" s="128">
        <v>7726129</v>
      </c>
      <c r="C48" s="128">
        <v>0</v>
      </c>
    </row>
    <row r="49" spans="1:3" ht="16">
      <c r="A49" s="4">
        <v>2</v>
      </c>
      <c r="B49" s="128">
        <v>7740539</v>
      </c>
      <c r="C49" s="128">
        <v>0</v>
      </c>
    </row>
    <row r="50" spans="1:3" ht="16">
      <c r="A50" s="4">
        <v>3</v>
      </c>
      <c r="B50" s="128">
        <v>7779638</v>
      </c>
      <c r="C50" s="128">
        <v>0</v>
      </c>
    </row>
  </sheetData>
  <sortState xmlns:xlrd2="http://schemas.microsoft.com/office/spreadsheetml/2017/richdata2" ref="E7:G27">
    <sortCondition descending="1" ref="F7:F2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1960-0726-9645-90B3-3D8EAEB19A2A}">
  <dimension ref="A2:K126"/>
  <sheetViews>
    <sheetView showGridLines="0" topLeftCell="A87" workbookViewId="0">
      <selection activeCell="K116" sqref="K116"/>
    </sheetView>
  </sheetViews>
  <sheetFormatPr baseColWidth="10" defaultRowHeight="15"/>
  <cols>
    <col min="1" max="1" width="12.33203125" customWidth="1"/>
    <col min="2" max="2" width="14.83203125" customWidth="1"/>
    <col min="3" max="3" width="11.33203125" customWidth="1"/>
    <col min="4" max="4" width="12.33203125" customWidth="1"/>
    <col min="5" max="5" width="15" customWidth="1"/>
    <col min="6" max="6" width="7.33203125" customWidth="1"/>
    <col min="9" max="9" width="12.33203125" customWidth="1"/>
    <col min="12" max="12" width="10.83203125" customWidth="1"/>
  </cols>
  <sheetData>
    <row r="2" spans="1:5">
      <c r="A2" t="s">
        <v>286</v>
      </c>
    </row>
    <row r="4" spans="1:5">
      <c r="A4" s="8" t="s">
        <v>279</v>
      </c>
      <c r="B4" t="s">
        <v>271</v>
      </c>
      <c r="C4" t="s">
        <v>272</v>
      </c>
      <c r="D4" t="s">
        <v>273</v>
      </c>
      <c r="E4" t="s">
        <v>274</v>
      </c>
    </row>
    <row r="5" spans="1:5">
      <c r="A5" s="8" t="s">
        <v>78</v>
      </c>
      <c r="B5">
        <v>11679960</v>
      </c>
      <c r="C5">
        <v>5622050</v>
      </c>
      <c r="D5">
        <v>5754655</v>
      </c>
      <c r="E5">
        <v>189641</v>
      </c>
    </row>
    <row r="6" spans="1:5">
      <c r="A6" s="8" t="s">
        <v>77</v>
      </c>
      <c r="B6">
        <v>3884362</v>
      </c>
      <c r="C6">
        <v>1883710</v>
      </c>
      <c r="D6">
        <v>1914407</v>
      </c>
      <c r="E6">
        <v>64704</v>
      </c>
    </row>
    <row r="7" spans="1:5">
      <c r="A7" s="8"/>
    </row>
    <row r="8" spans="1:5">
      <c r="A8" s="8"/>
    </row>
    <row r="9" spans="1:5">
      <c r="A9" s="127"/>
      <c r="B9" s="171" t="s">
        <v>78</v>
      </c>
      <c r="C9" s="171"/>
      <c r="D9" s="171" t="s">
        <v>77</v>
      </c>
      <c r="E9" s="171"/>
    </row>
    <row r="10" spans="1:5">
      <c r="A10" s="127" t="s">
        <v>271</v>
      </c>
      <c r="B10" s="99">
        <v>11679960</v>
      </c>
      <c r="C10" s="98">
        <f>B10/$B$14</f>
        <v>0.50244370008723105</v>
      </c>
      <c r="D10" s="99">
        <v>3884362</v>
      </c>
      <c r="E10" s="98">
        <f>D10/$D$14</f>
        <v>0.50139024726794246</v>
      </c>
    </row>
    <row r="11" spans="1:5">
      <c r="A11" s="127" t="s">
        <v>272</v>
      </c>
      <c r="B11" s="99">
        <v>5622050</v>
      </c>
      <c r="C11" s="98">
        <f>B11/$B$14</f>
        <v>0.24184702722230361</v>
      </c>
      <c r="D11" s="99">
        <v>1883710</v>
      </c>
      <c r="E11" s="98">
        <f>D11/$D$14</f>
        <v>0.24314773511868765</v>
      </c>
    </row>
    <row r="12" spans="1:5">
      <c r="A12" s="127" t="s">
        <v>273</v>
      </c>
      <c r="B12" s="99">
        <v>5754655</v>
      </c>
      <c r="C12" s="98">
        <f>B12/$B$14</f>
        <v>0.24755137439901204</v>
      </c>
      <c r="D12" s="99">
        <v>1914407</v>
      </c>
      <c r="E12" s="98">
        <f>D12/$D$14</f>
        <v>0.24711007859243805</v>
      </c>
    </row>
    <row r="13" spans="1:5">
      <c r="A13" s="127" t="s">
        <v>274</v>
      </c>
      <c r="B13" s="99">
        <v>189641</v>
      </c>
      <c r="C13" s="98">
        <f>B13/$B$14</f>
        <v>8.1578982914532749E-3</v>
      </c>
      <c r="D13" s="99">
        <v>64704</v>
      </c>
      <c r="E13" s="98">
        <f>D13/$D$14</f>
        <v>8.3519390209318665E-3</v>
      </c>
    </row>
    <row r="14" spans="1:5">
      <c r="A14" s="78"/>
      <c r="B14" s="99">
        <f>SUM(B10:B13)</f>
        <v>23246306</v>
      </c>
      <c r="C14" s="127"/>
      <c r="D14" s="99">
        <f>SUM(D10:D13)</f>
        <v>7747183</v>
      </c>
      <c r="E14" s="127"/>
    </row>
    <row r="17" spans="1:5">
      <c r="A17" t="s">
        <v>285</v>
      </c>
    </row>
    <row r="19" spans="1:5">
      <c r="A19" s="8" t="s">
        <v>279</v>
      </c>
      <c r="B19" t="s">
        <v>22</v>
      </c>
      <c r="C19" t="s">
        <v>24</v>
      </c>
    </row>
    <row r="20" spans="1:5">
      <c r="A20" s="8" t="s">
        <v>78</v>
      </c>
      <c r="B20">
        <v>14757354</v>
      </c>
      <c r="C20">
        <v>8488952</v>
      </c>
    </row>
    <row r="21" spans="1:5">
      <c r="A21" s="8" t="s">
        <v>77</v>
      </c>
      <c r="B21">
        <v>4904993</v>
      </c>
      <c r="C21">
        <v>2842190</v>
      </c>
    </row>
    <row r="22" spans="1:5">
      <c r="A22" s="8"/>
    </row>
    <row r="23" spans="1:5">
      <c r="A23" s="8"/>
    </row>
    <row r="24" spans="1:5">
      <c r="A24" s="8"/>
      <c r="B24" t="s">
        <v>78</v>
      </c>
      <c r="D24" t="s">
        <v>77</v>
      </c>
    </row>
    <row r="25" spans="1:5">
      <c r="A25" s="8" t="s">
        <v>22</v>
      </c>
      <c r="B25">
        <v>14757354</v>
      </c>
      <c r="C25" s="98">
        <f>B25/$B$27</f>
        <v>0.63482576543559222</v>
      </c>
      <c r="D25">
        <v>4904993</v>
      </c>
      <c r="E25" s="98">
        <f>D25/$D$27</f>
        <v>0.6331324560165934</v>
      </c>
    </row>
    <row r="26" spans="1:5">
      <c r="A26" s="8" t="s">
        <v>24</v>
      </c>
      <c r="B26">
        <v>8488952</v>
      </c>
      <c r="C26" s="98">
        <f>B26/$B$27</f>
        <v>0.36517423456440778</v>
      </c>
      <c r="D26">
        <v>2842190</v>
      </c>
      <c r="E26" s="98">
        <f>D26/$D$27</f>
        <v>0.3668675439834066</v>
      </c>
    </row>
    <row r="27" spans="1:5">
      <c r="A27" s="8"/>
      <c r="B27">
        <f>SUM(B25:B26)</f>
        <v>23246306</v>
      </c>
      <c r="D27">
        <f>SUM(D25:D26)</f>
        <v>7747183</v>
      </c>
    </row>
    <row r="28" spans="1:5">
      <c r="A28" s="8"/>
    </row>
    <row r="29" spans="1:5">
      <c r="A29" s="8"/>
    </row>
    <row r="30" spans="1:5">
      <c r="A30" s="8" t="s">
        <v>287</v>
      </c>
      <c r="B30" t="s">
        <v>22</v>
      </c>
      <c r="C30" t="s">
        <v>24</v>
      </c>
    </row>
    <row r="31" spans="1:5">
      <c r="A31" s="8" t="s">
        <v>288</v>
      </c>
      <c r="B31">
        <v>1685144</v>
      </c>
      <c r="C31">
        <v>962655</v>
      </c>
    </row>
    <row r="32" spans="1:5">
      <c r="A32" s="8" t="s">
        <v>289</v>
      </c>
      <c r="B32">
        <v>941862</v>
      </c>
      <c r="C32">
        <v>540859</v>
      </c>
    </row>
    <row r="33" spans="1:5">
      <c r="A33" s="8" t="s">
        <v>290</v>
      </c>
      <c r="B33">
        <v>13815492</v>
      </c>
      <c r="C33">
        <v>7948093</v>
      </c>
    </row>
    <row r="34" spans="1:5">
      <c r="A34" s="8" t="s">
        <v>291</v>
      </c>
      <c r="B34">
        <v>3219849</v>
      </c>
      <c r="C34">
        <v>1879535</v>
      </c>
    </row>
    <row r="36" spans="1:5">
      <c r="C36" s="8" t="s">
        <v>22</v>
      </c>
      <c r="D36" s="55" t="s">
        <v>24</v>
      </c>
    </row>
    <row r="37" spans="1:5" ht="5" customHeight="1">
      <c r="B37" s="8"/>
    </row>
    <row r="38" spans="1:5">
      <c r="B38" s="8" t="s">
        <v>290</v>
      </c>
      <c r="C38" s="98">
        <v>0.7026369741109747</v>
      </c>
      <c r="D38" s="98">
        <v>0.70143794861983022</v>
      </c>
    </row>
    <row r="39" spans="1:5">
      <c r="B39" s="133" t="s">
        <v>291</v>
      </c>
      <c r="C39" s="98">
        <v>0.16375710386964487</v>
      </c>
      <c r="D39" s="134">
        <v>0.16587339563832137</v>
      </c>
    </row>
    <row r="40" spans="1:5">
      <c r="B40" s="55" t="s">
        <v>288</v>
      </c>
      <c r="C40" s="132">
        <v>8.5704112535497409E-2</v>
      </c>
      <c r="D40" s="98">
        <v>8.4956573662213389E-2</v>
      </c>
    </row>
    <row r="41" spans="1:5">
      <c r="B41" s="8" t="s">
        <v>289</v>
      </c>
      <c r="C41" s="98">
        <v>4.7901809483883076E-2</v>
      </c>
      <c r="D41" s="98">
        <v>4.7732082079635044E-2</v>
      </c>
    </row>
    <row r="43" spans="1:5">
      <c r="A43" t="s">
        <v>293</v>
      </c>
    </row>
    <row r="45" spans="1:5">
      <c r="A45" s="8" t="s">
        <v>280</v>
      </c>
      <c r="B45" t="s">
        <v>22</v>
      </c>
      <c r="D45" t="s">
        <v>24</v>
      </c>
    </row>
    <row r="46" spans="1:5">
      <c r="A46">
        <v>0</v>
      </c>
      <c r="B46">
        <v>4904993</v>
      </c>
      <c r="C46" s="98">
        <f>B46/$B$50</f>
        <v>0.24946121640514227</v>
      </c>
      <c r="D46">
        <v>2842190</v>
      </c>
      <c r="E46" s="98">
        <f>D46/$D$50</f>
        <v>0.25082996930053475</v>
      </c>
    </row>
    <row r="47" spans="1:5">
      <c r="A47">
        <v>1</v>
      </c>
      <c r="B47">
        <v>4906406</v>
      </c>
      <c r="C47" s="98">
        <f t="shared" ref="C47:C49" si="0">B47/$B$50</f>
        <v>0.24953307964710419</v>
      </c>
      <c r="D47">
        <v>2819723</v>
      </c>
      <c r="E47" s="98">
        <f t="shared" ref="E47:E49" si="1">D47/$D$50</f>
        <v>0.24884720357400869</v>
      </c>
    </row>
    <row r="48" spans="1:5">
      <c r="A48">
        <v>2</v>
      </c>
      <c r="B48">
        <v>4926221</v>
      </c>
      <c r="C48" s="98">
        <f t="shared" si="0"/>
        <v>0.25054084336930887</v>
      </c>
      <c r="D48">
        <v>2814318</v>
      </c>
      <c r="E48" s="98">
        <f t="shared" si="1"/>
        <v>0.24837019957917747</v>
      </c>
    </row>
    <row r="49" spans="1:6">
      <c r="A49">
        <v>3</v>
      </c>
      <c r="B49">
        <v>4924727</v>
      </c>
      <c r="C49" s="98">
        <f t="shared" si="0"/>
        <v>0.25046486057844469</v>
      </c>
      <c r="D49">
        <v>2854911</v>
      </c>
      <c r="E49" s="98">
        <f t="shared" si="1"/>
        <v>0.25195262754627912</v>
      </c>
    </row>
    <row r="50" spans="1:6">
      <c r="B50">
        <f>SUM(B46:B49)</f>
        <v>19662347</v>
      </c>
      <c r="D50">
        <f>SUM(D46:D49)</f>
        <v>11331142</v>
      </c>
    </row>
    <row r="52" spans="1:6">
      <c r="A52" t="s">
        <v>292</v>
      </c>
    </row>
    <row r="54" spans="1:6">
      <c r="A54" s="8" t="s">
        <v>279</v>
      </c>
      <c r="B54" t="s">
        <v>10</v>
      </c>
      <c r="C54" t="s">
        <v>11</v>
      </c>
      <c r="D54" t="s">
        <v>12</v>
      </c>
      <c r="E54" t="s">
        <v>13</v>
      </c>
      <c r="F54" t="s">
        <v>14</v>
      </c>
    </row>
    <row r="55" spans="1:6">
      <c r="A55" s="8" t="s">
        <v>78</v>
      </c>
      <c r="B55">
        <v>2657448</v>
      </c>
      <c r="C55">
        <v>2904023</v>
      </c>
      <c r="D55">
        <v>3937504</v>
      </c>
      <c r="E55">
        <v>363735</v>
      </c>
      <c r="F55">
        <v>13383596</v>
      </c>
    </row>
    <row r="56" spans="1:6">
      <c r="A56" s="8" t="s">
        <v>77</v>
      </c>
      <c r="B56">
        <v>879231</v>
      </c>
      <c r="C56">
        <v>978882</v>
      </c>
      <c r="D56">
        <v>1319385</v>
      </c>
      <c r="E56">
        <v>119570</v>
      </c>
      <c r="F56">
        <v>4450115</v>
      </c>
    </row>
    <row r="58" spans="1:6">
      <c r="D58" s="55" t="s">
        <v>78</v>
      </c>
      <c r="E58" s="55" t="s">
        <v>77</v>
      </c>
    </row>
    <row r="59" spans="1:6" ht="6" customHeight="1">
      <c r="C59" s="8"/>
      <c r="D59" s="8"/>
      <c r="E59" s="8"/>
    </row>
    <row r="60" spans="1:6">
      <c r="C60" s="8" t="s">
        <v>10</v>
      </c>
      <c r="D60" s="98">
        <v>0.1143170015915647</v>
      </c>
      <c r="E60" s="98">
        <v>0.11349041322503935</v>
      </c>
    </row>
    <row r="61" spans="1:6">
      <c r="C61" s="9" t="s">
        <v>11</v>
      </c>
      <c r="D61" s="98">
        <v>0.12492406320384838</v>
      </c>
      <c r="E61" s="136">
        <v>0.12635328221884007</v>
      </c>
    </row>
    <row r="62" spans="1:6">
      <c r="C62" s="8" t="s">
        <v>12</v>
      </c>
      <c r="D62" s="98">
        <v>0.16938192244393582</v>
      </c>
      <c r="E62" s="98">
        <v>0.17030512897397673</v>
      </c>
    </row>
    <row r="63" spans="1:6">
      <c r="C63" s="8" t="s">
        <v>13</v>
      </c>
      <c r="D63" s="98">
        <v>1.5647002151653686E-2</v>
      </c>
      <c r="E63" s="98">
        <v>1.5433997105786711E-2</v>
      </c>
    </row>
    <row r="64" spans="1:6">
      <c r="C64" s="135" t="s">
        <v>14</v>
      </c>
      <c r="D64" s="137">
        <v>0.57573001060899742</v>
      </c>
      <c r="E64" s="98">
        <v>0.57441717847635709</v>
      </c>
    </row>
    <row r="71" spans="2:6">
      <c r="B71" s="8" t="s">
        <v>1</v>
      </c>
      <c r="C71" s="8" t="s">
        <v>2</v>
      </c>
      <c r="E71" s="8" t="s">
        <v>4</v>
      </c>
    </row>
    <row r="72" spans="2:6">
      <c r="B72" s="8" t="s">
        <v>5</v>
      </c>
      <c r="C72" s="8">
        <v>24117</v>
      </c>
      <c r="D72" s="98">
        <f>C72/$C$76</f>
        <v>0.24721692601020973</v>
      </c>
      <c r="E72" s="8">
        <v>7243785</v>
      </c>
      <c r="F72" s="98">
        <f>E72/$E$76</f>
        <v>0.23445754271557084</v>
      </c>
    </row>
    <row r="73" spans="2:6">
      <c r="B73" s="8" t="s">
        <v>8</v>
      </c>
      <c r="C73" s="8">
        <v>15071</v>
      </c>
      <c r="D73" s="98">
        <f t="shared" ref="D73:D75" si="2">C73/$C$76</f>
        <v>0.15448879594891035</v>
      </c>
      <c r="E73" s="8">
        <v>5455093</v>
      </c>
      <c r="F73" s="98">
        <f t="shared" ref="F73:F75" si="3">E73/$E$76</f>
        <v>0.17656345405957127</v>
      </c>
    </row>
    <row r="74" spans="2:6">
      <c r="B74" s="8" t="s">
        <v>7</v>
      </c>
      <c r="C74" s="8">
        <v>33296</v>
      </c>
      <c r="D74" s="98">
        <f t="shared" si="2"/>
        <v>0.3413084035508539</v>
      </c>
      <c r="E74" s="8">
        <v>10287535</v>
      </c>
      <c r="F74" s="98">
        <f t="shared" si="3"/>
        <v>0.3329737391019239</v>
      </c>
    </row>
    <row r="75" spans="2:6">
      <c r="B75" s="8" t="s">
        <v>6</v>
      </c>
      <c r="C75" s="8">
        <v>25070</v>
      </c>
      <c r="D75" s="98">
        <f t="shared" si="2"/>
        <v>0.25698587449002602</v>
      </c>
      <c r="E75" s="8">
        <v>7909522</v>
      </c>
      <c r="F75" s="98">
        <f t="shared" si="3"/>
        <v>0.25600526412293395</v>
      </c>
    </row>
    <row r="76" spans="2:6">
      <c r="C76">
        <f>SUM(C72:C75)</f>
        <v>97554</v>
      </c>
      <c r="E76">
        <f>SUM(E72:E75)</f>
        <v>30895935</v>
      </c>
    </row>
    <row r="80" spans="2:6">
      <c r="B80" s="8" t="s">
        <v>1</v>
      </c>
      <c r="C80" s="8" t="s">
        <v>78</v>
      </c>
      <c r="D80" s="8" t="s">
        <v>77</v>
      </c>
    </row>
    <row r="81" spans="1:6">
      <c r="B81" s="8" t="s">
        <v>5</v>
      </c>
      <c r="C81" s="98">
        <v>0.23416154807563835</v>
      </c>
      <c r="D81" s="98">
        <v>0.23550637696308452</v>
      </c>
    </row>
    <row r="82" spans="1:6">
      <c r="B82" s="8" t="s">
        <v>8</v>
      </c>
      <c r="C82" s="98">
        <v>0.17698820621220421</v>
      </c>
      <c r="D82" s="98">
        <v>0.17501096850300296</v>
      </c>
    </row>
    <row r="83" spans="1:6">
      <c r="B83" s="8" t="s">
        <v>7</v>
      </c>
      <c r="C83" s="98">
        <v>0.33279919828982724</v>
      </c>
      <c r="D83" s="98">
        <v>0.33360242038944993</v>
      </c>
    </row>
    <row r="84" spans="1:6">
      <c r="B84" s="8" t="s">
        <v>6</v>
      </c>
      <c r="C84" s="98">
        <v>0.25605104742233026</v>
      </c>
      <c r="D84" s="98">
        <v>0.25588023414446259</v>
      </c>
    </row>
    <row r="89" spans="1:6">
      <c r="B89" t="s">
        <v>1</v>
      </c>
      <c r="C89" t="s">
        <v>288</v>
      </c>
      <c r="D89" t="s">
        <v>289</v>
      </c>
      <c r="E89" t="s">
        <v>290</v>
      </c>
      <c r="F89" t="s">
        <v>291</v>
      </c>
    </row>
    <row r="90" spans="1:6">
      <c r="B90" t="s">
        <v>5</v>
      </c>
      <c r="C90">
        <v>617718</v>
      </c>
      <c r="D90">
        <v>351719</v>
      </c>
      <c r="E90">
        <v>5091672</v>
      </c>
      <c r="F90">
        <v>1206793</v>
      </c>
    </row>
    <row r="91" spans="1:6">
      <c r="B91" t="s">
        <v>8</v>
      </c>
      <c r="C91">
        <v>479247</v>
      </c>
      <c r="D91">
        <v>256791</v>
      </c>
      <c r="E91">
        <v>3857531</v>
      </c>
      <c r="F91">
        <v>876595</v>
      </c>
    </row>
    <row r="92" spans="1:6">
      <c r="B92" t="s">
        <v>7</v>
      </c>
      <c r="C92">
        <v>878059</v>
      </c>
      <c r="D92">
        <v>505953</v>
      </c>
      <c r="E92">
        <v>7230399</v>
      </c>
      <c r="F92">
        <v>1706420</v>
      </c>
    </row>
    <row r="93" spans="1:6">
      <c r="B93" t="s">
        <v>6</v>
      </c>
      <c r="C93">
        <v>672775</v>
      </c>
      <c r="D93">
        <v>368258</v>
      </c>
      <c r="E93">
        <v>5583983</v>
      </c>
      <c r="F93">
        <v>1309576</v>
      </c>
    </row>
    <row r="95" spans="1:6">
      <c r="A95" s="8"/>
      <c r="B95" s="8" t="s">
        <v>5</v>
      </c>
      <c r="C95" s="8" t="s">
        <v>8</v>
      </c>
      <c r="D95" s="8" t="s">
        <v>7</v>
      </c>
      <c r="E95" s="8" t="s">
        <v>6</v>
      </c>
    </row>
    <row r="96" spans="1:6" ht="5" customHeight="1"/>
    <row r="97" spans="1:11">
      <c r="A97" s="8" t="s">
        <v>290</v>
      </c>
      <c r="B97" s="98">
        <v>0.70056971048866645</v>
      </c>
      <c r="C97" s="98">
        <v>0.70519476198519826</v>
      </c>
      <c r="D97" s="98">
        <v>0.70056364647381597</v>
      </c>
      <c r="E97" s="98">
        <v>0.70375174930229556</v>
      </c>
    </row>
    <row r="98" spans="1:11">
      <c r="A98" s="8" t="s">
        <v>291</v>
      </c>
      <c r="B98" s="98">
        <v>0.1660442036780353</v>
      </c>
      <c r="C98" s="98">
        <v>0.16025022284523827</v>
      </c>
      <c r="D98" s="98">
        <v>0.16533746168307573</v>
      </c>
      <c r="E98" s="98">
        <v>0.16504641952604493</v>
      </c>
    </row>
    <row r="99" spans="1:11">
      <c r="A99" s="8" t="s">
        <v>288</v>
      </c>
      <c r="B99" s="98">
        <v>8.4992615475552646E-2</v>
      </c>
      <c r="C99" s="98">
        <v>8.761108442086929E-2</v>
      </c>
      <c r="D99" s="98">
        <v>8.50763858065305E-2</v>
      </c>
      <c r="E99" s="98">
        <v>8.4790119013050697E-2</v>
      </c>
    </row>
    <row r="100" spans="1:11">
      <c r="A100" s="8" t="s">
        <v>289</v>
      </c>
      <c r="B100" s="98">
        <v>4.8393470357745605E-2</v>
      </c>
      <c r="C100" s="98">
        <v>4.6943930748694192E-2</v>
      </c>
      <c r="D100" s="98">
        <v>4.9022506036577866E-2</v>
      </c>
      <c r="E100" s="98">
        <v>4.6411712158608787E-2</v>
      </c>
    </row>
    <row r="105" spans="1:11">
      <c r="B105" t="s">
        <v>1</v>
      </c>
      <c r="C105" t="s">
        <v>271</v>
      </c>
      <c r="D105" t="s">
        <v>272</v>
      </c>
      <c r="E105" t="s">
        <v>273</v>
      </c>
      <c r="F105" t="s">
        <v>274</v>
      </c>
    </row>
    <row r="106" spans="1:11">
      <c r="B106" t="s">
        <v>5</v>
      </c>
      <c r="C106">
        <v>3649908</v>
      </c>
      <c r="D106">
        <v>1781310</v>
      </c>
      <c r="E106">
        <v>1772561</v>
      </c>
      <c r="F106">
        <v>64123</v>
      </c>
    </row>
    <row r="107" spans="1:11">
      <c r="B107" t="s">
        <v>8</v>
      </c>
      <c r="C107">
        <v>2739145</v>
      </c>
      <c r="D107">
        <v>1335424</v>
      </c>
      <c r="E107">
        <v>1355470</v>
      </c>
      <c r="F107">
        <v>40125</v>
      </c>
    </row>
    <row r="108" spans="1:11">
      <c r="B108" t="s">
        <v>7</v>
      </c>
      <c r="C108">
        <v>5194883</v>
      </c>
      <c r="D108">
        <v>2472199</v>
      </c>
      <c r="E108">
        <v>2570196</v>
      </c>
      <c r="F108">
        <v>83553</v>
      </c>
    </row>
    <row r="109" spans="1:11">
      <c r="B109" t="s">
        <v>6</v>
      </c>
      <c r="C109">
        <v>3980386</v>
      </c>
      <c r="D109">
        <v>1916827</v>
      </c>
      <c r="E109">
        <v>1970835</v>
      </c>
      <c r="F109">
        <v>66544</v>
      </c>
    </row>
    <row r="110" spans="1:11">
      <c r="H110" s="78"/>
      <c r="I110" s="127"/>
      <c r="J110" s="78"/>
      <c r="K110" s="78"/>
    </row>
    <row r="111" spans="1:11">
      <c r="H111" s="142"/>
      <c r="I111" s="143"/>
      <c r="J111" s="142"/>
      <c r="K111" s="78"/>
    </row>
    <row r="112" spans="1:11">
      <c r="B112" s="8"/>
      <c r="C112" s="8" t="s">
        <v>5</v>
      </c>
      <c r="D112" s="8" t="s">
        <v>8</v>
      </c>
      <c r="E112" s="8" t="s">
        <v>7</v>
      </c>
      <c r="F112" s="8" t="s">
        <v>6</v>
      </c>
      <c r="H112" s="140"/>
      <c r="I112" s="55" t="s">
        <v>9</v>
      </c>
      <c r="J112" s="127" t="s">
        <v>3</v>
      </c>
      <c r="K112" s="78"/>
    </row>
    <row r="113" spans="1:11" ht="5" customHeight="1">
      <c r="G113" s="97"/>
      <c r="H113" s="127"/>
      <c r="I113" s="140"/>
      <c r="J113" s="127"/>
      <c r="K113" s="78"/>
    </row>
    <row r="114" spans="1:11">
      <c r="B114" s="8" t="s">
        <v>273</v>
      </c>
      <c r="C114" s="138">
        <v>0.24388895172224392</v>
      </c>
      <c r="D114" s="138">
        <v>0.24779330199240826</v>
      </c>
      <c r="E114" s="138">
        <v>0.24902994729784839</v>
      </c>
      <c r="F114" s="138">
        <v>0.24838517216764264</v>
      </c>
      <c r="G114" s="97"/>
      <c r="H114" s="146" t="s">
        <v>7</v>
      </c>
      <c r="I114" s="144">
        <v>10801982</v>
      </c>
      <c r="J114" s="158">
        <f>I114/(SUM($I$114:$I$117))</f>
        <v>0.33303414061926018</v>
      </c>
      <c r="K114" s="78"/>
    </row>
    <row r="115" spans="1:11">
      <c r="B115" s="10" t="s">
        <v>271</v>
      </c>
      <c r="C115" s="139">
        <v>0.50219554418868062</v>
      </c>
      <c r="D115" s="139">
        <v>0.50074275652430167</v>
      </c>
      <c r="E115" s="139">
        <v>0.50333960511513076</v>
      </c>
      <c r="F115" s="139">
        <v>0.50164973826001391</v>
      </c>
      <c r="G115" s="97"/>
      <c r="H115" s="84" t="s">
        <v>6</v>
      </c>
      <c r="I115" s="145">
        <v>8300617</v>
      </c>
      <c r="J115" s="98">
        <f>I115/(SUM($I$114:$I$117))</f>
        <v>0.25591496534660224</v>
      </c>
      <c r="K115" s="78"/>
    </row>
    <row r="116" spans="1:11">
      <c r="B116" s="8" t="s">
        <v>272</v>
      </c>
      <c r="C116" s="138">
        <v>0.24509273790428104</v>
      </c>
      <c r="D116" s="138">
        <v>0.24412869522741915</v>
      </c>
      <c r="E116" s="138">
        <v>0.23953487853836575</v>
      </c>
      <c r="F116" s="138">
        <v>0.24157852098759458</v>
      </c>
      <c r="G116" s="97"/>
      <c r="H116" s="84" t="s">
        <v>5</v>
      </c>
      <c r="I116" s="145">
        <v>7604016</v>
      </c>
      <c r="J116" s="98">
        <f>I116/(SUM($I$114:$I$117))</f>
        <v>0.23443817382912729</v>
      </c>
      <c r="K116" s="78"/>
    </row>
    <row r="117" spans="1:11">
      <c r="B117" s="8" t="s">
        <v>274</v>
      </c>
      <c r="C117" s="138">
        <v>8.8227661847944568E-3</v>
      </c>
      <c r="D117" s="138">
        <v>7.3352462558709391E-3</v>
      </c>
      <c r="E117" s="138">
        <v>8.0955690486550942E-3</v>
      </c>
      <c r="F117" s="138">
        <v>8.3865685847489078E-3</v>
      </c>
      <c r="H117" s="84" t="s">
        <v>8</v>
      </c>
      <c r="I117" s="145">
        <v>5728444</v>
      </c>
      <c r="J117" s="98">
        <f>I117/(SUM($I$114:$I$117))</f>
        <v>0.17661272020501026</v>
      </c>
      <c r="K117" s="78"/>
    </row>
    <row r="121" spans="1:11" ht="16">
      <c r="A121" s="140"/>
      <c r="B121" s="153" t="s">
        <v>2</v>
      </c>
      <c r="C121" s="150" t="s">
        <v>3</v>
      </c>
      <c r="D121" s="151" t="s">
        <v>4</v>
      </c>
      <c r="E121" s="150" t="s">
        <v>3</v>
      </c>
    </row>
    <row r="122" spans="1:11" ht="6" customHeight="1">
      <c r="C122" s="7"/>
      <c r="E122" s="7"/>
    </row>
    <row r="123" spans="1:11">
      <c r="A123" s="84" t="s">
        <v>7</v>
      </c>
      <c r="B123" s="141">
        <v>40628</v>
      </c>
      <c r="C123" s="148">
        <f>B123/(SUM(B123+D123))</f>
        <v>3.7611616090454511E-3</v>
      </c>
      <c r="D123" s="141">
        <v>10761354</v>
      </c>
      <c r="E123" s="115">
        <f>D123/(SUM(D123+B123))</f>
        <v>0.99623883839095451</v>
      </c>
    </row>
    <row r="124" spans="1:11">
      <c r="A124" s="84" t="s">
        <v>6</v>
      </c>
      <c r="B124" s="141">
        <v>31256</v>
      </c>
      <c r="C124" s="148">
        <f>B124/(SUM(B124+D124))</f>
        <v>3.7655032150019693E-3</v>
      </c>
      <c r="D124" s="141">
        <v>8269361</v>
      </c>
      <c r="E124" s="115">
        <f>D124/(SUM(D124+B124))</f>
        <v>0.99623449678499798</v>
      </c>
    </row>
    <row r="125" spans="1:11">
      <c r="A125" s="146" t="s">
        <v>5</v>
      </c>
      <c r="B125" s="147">
        <v>29299</v>
      </c>
      <c r="C125" s="149">
        <f>B125/(SUM(B125+D125))</f>
        <v>3.8530955221556611E-3</v>
      </c>
      <c r="D125" s="147">
        <v>7574717</v>
      </c>
      <c r="E125" s="152">
        <f>D125/(SUM(D125+B125))</f>
        <v>0.99614690447784437</v>
      </c>
    </row>
    <row r="126" spans="1:11">
      <c r="A126" s="84" t="s">
        <v>8</v>
      </c>
      <c r="B126" s="141">
        <v>18663</v>
      </c>
      <c r="C126" s="148">
        <f>B126/(SUM(B126+D126))</f>
        <v>3.2579527704207287E-3</v>
      </c>
      <c r="D126" s="141">
        <v>5709781</v>
      </c>
      <c r="E126" s="115">
        <f>D126/(SUM(D126+B126))</f>
        <v>0.99674204722957926</v>
      </c>
    </row>
  </sheetData>
  <sortState xmlns:xlrd2="http://schemas.microsoft.com/office/spreadsheetml/2017/richdata2" ref="A121:E126">
    <sortCondition descending="1" ref="D121:D126"/>
  </sortState>
  <mergeCells count="2">
    <mergeCell ref="B9:C9"/>
    <mergeCell ref="D9:E9"/>
  </mergeCells>
  <conditionalFormatting sqref="B97:E100">
    <cfRule type="colorScale" priority="1">
      <colorScale>
        <cfvo type="min"/>
        <cfvo type="max"/>
        <color theme="3" tint="0.79998168889431442"/>
        <color theme="3" tint="0.39997558519241921"/>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F66C-1CBF-8A4D-B0DB-AFA0DB9713E8}">
  <dimension ref="A1:E15"/>
  <sheetViews>
    <sheetView workbookViewId="0">
      <selection activeCell="B22" sqref="B22"/>
    </sheetView>
  </sheetViews>
  <sheetFormatPr baseColWidth="10" defaultRowHeight="15"/>
  <sheetData>
    <row r="1" spans="1:5">
      <c r="A1" t="s">
        <v>295</v>
      </c>
      <c r="B1" t="s">
        <v>263</v>
      </c>
      <c r="C1" t="s">
        <v>264</v>
      </c>
      <c r="D1" t="s">
        <v>265</v>
      </c>
    </row>
    <row r="2" spans="1:5">
      <c r="A2" t="s">
        <v>296</v>
      </c>
      <c r="B2">
        <v>5639605</v>
      </c>
      <c r="C2">
        <v>767920</v>
      </c>
      <c r="D2">
        <v>1842494</v>
      </c>
    </row>
    <row r="3" spans="1:5">
      <c r="A3" t="s">
        <v>297</v>
      </c>
      <c r="B3">
        <v>5019566</v>
      </c>
      <c r="C3">
        <v>683988</v>
      </c>
      <c r="D3">
        <v>1609197</v>
      </c>
    </row>
    <row r="4" spans="1:5">
      <c r="A4" t="s">
        <v>298</v>
      </c>
      <c r="B4">
        <v>4927984</v>
      </c>
      <c r="C4">
        <v>685203</v>
      </c>
      <c r="D4">
        <v>1614616</v>
      </c>
    </row>
    <row r="5" spans="1:5">
      <c r="A5" t="s">
        <v>299</v>
      </c>
      <c r="B5">
        <v>5635489</v>
      </c>
      <c r="C5">
        <v>760359</v>
      </c>
      <c r="D5">
        <v>1807068</v>
      </c>
    </row>
    <row r="11" spans="1:5">
      <c r="A11" t="s">
        <v>295</v>
      </c>
      <c r="B11" t="s">
        <v>288</v>
      </c>
      <c r="C11" t="s">
        <v>289</v>
      </c>
      <c r="D11" t="s">
        <v>290</v>
      </c>
      <c r="E11" t="s">
        <v>291</v>
      </c>
    </row>
    <row r="12" spans="1:5">
      <c r="A12" t="s">
        <v>296</v>
      </c>
      <c r="B12">
        <v>0</v>
      </c>
      <c r="C12">
        <v>1482721</v>
      </c>
      <c r="D12">
        <v>4701730</v>
      </c>
      <c r="E12">
        <v>2065568</v>
      </c>
    </row>
    <row r="13" spans="1:5">
      <c r="A13" t="s">
        <v>297</v>
      </c>
      <c r="B13">
        <v>0</v>
      </c>
      <c r="C13">
        <v>0</v>
      </c>
      <c r="D13">
        <v>5500455</v>
      </c>
      <c r="E13">
        <v>1812296</v>
      </c>
    </row>
    <row r="14" spans="1:5">
      <c r="A14" t="s">
        <v>298</v>
      </c>
      <c r="B14">
        <v>623839</v>
      </c>
      <c r="C14">
        <v>0</v>
      </c>
      <c r="D14">
        <v>5382444</v>
      </c>
      <c r="E14">
        <v>1221520</v>
      </c>
    </row>
    <row r="15" spans="1:5">
      <c r="A15" t="s">
        <v>299</v>
      </c>
      <c r="B15">
        <v>2023960</v>
      </c>
      <c r="C15">
        <v>0</v>
      </c>
      <c r="D15">
        <v>6178956</v>
      </c>
      <c r="E1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1A19E-07AF-994F-BED1-08DDF0F6A5A0}">
  <dimension ref="Y2:Y6"/>
  <sheetViews>
    <sheetView showGridLines="0" zoomScaleNormal="100" workbookViewId="0">
      <selection activeCell="K49" sqref="K49"/>
    </sheetView>
  </sheetViews>
  <sheetFormatPr baseColWidth="10" defaultColWidth="8.6640625" defaultRowHeight="14"/>
  <cols>
    <col min="1" max="1" width="5.5" style="11" customWidth="1"/>
    <col min="2" max="24" width="8.6640625" style="11"/>
    <col min="25" max="25" width="12.83203125" style="11" bestFit="1" customWidth="1"/>
    <col min="26" max="16384" width="8.6640625" style="11"/>
  </cols>
  <sheetData>
    <row r="2" spans="25:25" ht="17">
      <c r="Y2" s="12"/>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7B6A-A38A-9B48-A0A1-19EEA991FC10}">
  <dimension ref="B1:J22"/>
  <sheetViews>
    <sheetView showGridLines="0" zoomScaleNormal="100" workbookViewId="0">
      <selection activeCell="D11" sqref="D11"/>
    </sheetView>
  </sheetViews>
  <sheetFormatPr baseColWidth="10" defaultColWidth="8.83203125" defaultRowHeight="15"/>
  <cols>
    <col min="1" max="1" width="4.6640625" customWidth="1"/>
    <col min="2" max="3" width="22.33203125" customWidth="1"/>
    <col min="4" max="4" width="21.83203125" bestFit="1" customWidth="1"/>
    <col min="5" max="5" width="37.33203125" customWidth="1"/>
    <col min="6" max="6" width="35.33203125" customWidth="1"/>
  </cols>
  <sheetData>
    <row r="1" spans="2:10">
      <c r="J1" s="1" t="s">
        <v>0</v>
      </c>
    </row>
    <row r="5" spans="2:10" ht="16" thickBot="1"/>
    <row r="6" spans="2:10" ht="24.5" customHeight="1" thickTop="1" thickBot="1">
      <c r="B6" s="30" t="s">
        <v>46</v>
      </c>
      <c r="C6" s="29" t="s">
        <v>45</v>
      </c>
      <c r="D6" s="29" t="s">
        <v>44</v>
      </c>
      <c r="E6" s="28" t="s">
        <v>43</v>
      </c>
      <c r="F6" s="27" t="s">
        <v>42</v>
      </c>
    </row>
    <row r="7" spans="2:10" ht="16" thickTop="1">
      <c r="B7" s="26" t="s">
        <v>41</v>
      </c>
      <c r="C7" s="25"/>
      <c r="D7" s="25"/>
      <c r="E7" s="24"/>
      <c r="F7" s="23"/>
    </row>
    <row r="8" spans="2:10">
      <c r="B8" s="20" t="s">
        <v>40</v>
      </c>
      <c r="C8" s="19" t="s">
        <v>39</v>
      </c>
      <c r="D8" s="19" t="s">
        <v>38</v>
      </c>
      <c r="E8" s="18"/>
      <c r="F8" s="17"/>
    </row>
    <row r="9" spans="2:10">
      <c r="B9" s="20" t="s">
        <v>37</v>
      </c>
      <c r="C9" s="19"/>
      <c r="D9" s="19"/>
      <c r="E9" s="18"/>
      <c r="F9" s="17"/>
    </row>
    <row r="10" spans="2:10" ht="80">
      <c r="B10" s="22" t="s">
        <v>36</v>
      </c>
      <c r="C10" s="19"/>
      <c r="D10" s="19"/>
      <c r="E10" s="21" t="s">
        <v>35</v>
      </c>
      <c r="F10" s="17"/>
    </row>
    <row r="11" spans="2:10">
      <c r="B11" s="20" t="s">
        <v>34</v>
      </c>
      <c r="C11" s="19" t="s">
        <v>33</v>
      </c>
      <c r="D11" s="19"/>
      <c r="E11" s="18"/>
      <c r="F11" s="17"/>
    </row>
    <row r="12" spans="2:10">
      <c r="B12" s="20"/>
      <c r="C12" s="19"/>
      <c r="D12" s="19"/>
      <c r="E12" s="18"/>
      <c r="F12" s="17"/>
    </row>
    <row r="13" spans="2:10">
      <c r="B13" s="20"/>
      <c r="C13" s="19"/>
      <c r="D13" s="19"/>
      <c r="E13" s="18"/>
      <c r="F13" s="17"/>
    </row>
    <row r="14" spans="2:10">
      <c r="B14" s="20"/>
      <c r="C14" s="19"/>
      <c r="D14" s="19"/>
      <c r="E14" s="18"/>
      <c r="F14" s="17"/>
    </row>
    <row r="15" spans="2:10">
      <c r="B15" s="20"/>
      <c r="C15" s="19"/>
      <c r="D15" s="19"/>
      <c r="E15" s="18"/>
      <c r="F15" s="17"/>
    </row>
    <row r="16" spans="2:10">
      <c r="B16" s="20"/>
      <c r="C16" s="19"/>
      <c r="D16" s="19"/>
      <c r="E16" s="18"/>
      <c r="F16" s="17"/>
    </row>
    <row r="17" spans="2:6">
      <c r="B17" s="20"/>
      <c r="C17" s="19"/>
      <c r="D17" s="19"/>
      <c r="E17" s="18"/>
      <c r="F17" s="17"/>
    </row>
    <row r="18" spans="2:6">
      <c r="B18" s="20"/>
      <c r="C18" s="19"/>
      <c r="D18" s="19"/>
      <c r="E18" s="18"/>
      <c r="F18" s="17"/>
    </row>
    <row r="19" spans="2:6">
      <c r="B19" s="20"/>
      <c r="C19" s="19"/>
      <c r="D19" s="19"/>
      <c r="E19" s="18"/>
      <c r="F19" s="17"/>
    </row>
    <row r="20" spans="2:6">
      <c r="B20" s="20"/>
      <c r="C20" s="19"/>
      <c r="D20" s="19"/>
      <c r="E20" s="18"/>
      <c r="F20" s="17"/>
    </row>
    <row r="21" spans="2:6" ht="16" thickBot="1">
      <c r="B21" s="16"/>
      <c r="C21" s="15"/>
      <c r="D21" s="15"/>
      <c r="E21" s="14"/>
      <c r="F21" s="13"/>
    </row>
    <row r="22" spans="2:6" ht="16" thickTop="1"/>
  </sheetData>
  <hyperlinks>
    <hyperlink ref="J1" location="'Title Page'!A1" display="Title page" xr:uid="{A3169909-B6E5-C940-8370-F2F169765016}"/>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64E7-2249-A640-8E1A-236624AB0A84}">
  <dimension ref="B1:H21"/>
  <sheetViews>
    <sheetView showGridLines="0" zoomScaleNormal="100" workbookViewId="0">
      <selection activeCell="E38" sqref="E38"/>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1" t="s">
        <v>0</v>
      </c>
    </row>
    <row r="5" spans="2:8" ht="16" thickBot="1"/>
    <row r="6" spans="2:8" ht="23" customHeight="1" thickTop="1" thickBot="1">
      <c r="B6" s="30" t="s">
        <v>66</v>
      </c>
      <c r="C6" s="29" t="s">
        <v>65</v>
      </c>
      <c r="D6" s="29" t="s">
        <v>64</v>
      </c>
      <c r="E6" s="27" t="s">
        <v>63</v>
      </c>
    </row>
    <row r="7" spans="2:8" ht="16" thickTop="1">
      <c r="B7" s="44" t="s">
        <v>62</v>
      </c>
      <c r="C7" s="43"/>
      <c r="D7" s="43"/>
      <c r="E7" s="42" t="s">
        <v>61</v>
      </c>
    </row>
    <row r="8" spans="2:8">
      <c r="B8" s="40"/>
      <c r="C8" s="37" t="s">
        <v>60</v>
      </c>
      <c r="D8" s="36"/>
      <c r="E8" s="35" t="s">
        <v>59</v>
      </c>
    </row>
    <row r="9" spans="2:8" ht="48">
      <c r="B9" s="38"/>
      <c r="C9" s="37"/>
      <c r="D9" s="36" t="s">
        <v>58</v>
      </c>
      <c r="E9" s="41" t="s">
        <v>56</v>
      </c>
    </row>
    <row r="10" spans="2:8" ht="48">
      <c r="B10" s="38"/>
      <c r="C10" s="37"/>
      <c r="D10" s="36" t="s">
        <v>57</v>
      </c>
      <c r="E10" s="41" t="s">
        <v>56</v>
      </c>
    </row>
    <row r="11" spans="2:8">
      <c r="B11" s="38" t="s">
        <v>55</v>
      </c>
      <c r="C11" s="37"/>
      <c r="D11" s="36"/>
      <c r="E11" s="35" t="s">
        <v>54</v>
      </c>
    </row>
    <row r="12" spans="2:8">
      <c r="B12" s="40" t="s">
        <v>53</v>
      </c>
      <c r="C12" s="37"/>
      <c r="D12" s="36"/>
      <c r="E12" s="35" t="s">
        <v>52</v>
      </c>
    </row>
    <row r="13" spans="2:8">
      <c r="B13" s="38" t="s">
        <v>51</v>
      </c>
      <c r="C13" s="37"/>
      <c r="D13" s="36"/>
      <c r="E13" s="35" t="s">
        <v>49</v>
      </c>
    </row>
    <row r="14" spans="2:8">
      <c r="B14" s="38" t="s">
        <v>50</v>
      </c>
      <c r="C14" s="37"/>
      <c r="D14" s="36"/>
      <c r="E14" s="35" t="s">
        <v>49</v>
      </c>
    </row>
    <row r="15" spans="2:8">
      <c r="B15" s="38"/>
      <c r="C15" s="39" t="s">
        <v>48</v>
      </c>
      <c r="D15" s="36"/>
      <c r="E15" s="35"/>
    </row>
    <row r="16" spans="2:8">
      <c r="B16" s="38"/>
      <c r="C16" s="37" t="s">
        <v>47</v>
      </c>
      <c r="D16" s="36"/>
      <c r="E16" s="35"/>
    </row>
    <row r="17" spans="2:5">
      <c r="B17" s="38"/>
      <c r="C17" s="37"/>
      <c r="D17" s="36"/>
      <c r="E17" s="35"/>
    </row>
    <row r="18" spans="2:5">
      <c r="B18" s="38"/>
      <c r="C18" s="37"/>
      <c r="D18" s="36"/>
      <c r="E18" s="35"/>
    </row>
    <row r="19" spans="2:5">
      <c r="B19" s="38"/>
      <c r="C19" s="37"/>
      <c r="D19" s="36"/>
      <c r="E19" s="35"/>
    </row>
    <row r="20" spans="2:5" ht="16" thickBot="1">
      <c r="B20" s="34"/>
      <c r="C20" s="33"/>
      <c r="D20" s="32"/>
      <c r="E20" s="31"/>
    </row>
    <row r="21" spans="2:5" ht="16" thickTop="1"/>
  </sheetData>
  <hyperlinks>
    <hyperlink ref="H1" location="'Title Page'!A1" display="Title page" xr:uid="{05A053B6-C56A-2842-883D-20038797A64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2C99-BE48-E047-80D7-0AE57773C694}">
  <dimension ref="B1:L87"/>
  <sheetViews>
    <sheetView showGridLines="0" zoomScaleNormal="100" workbookViewId="0">
      <selection activeCell="L29" sqref="L29"/>
    </sheetView>
  </sheetViews>
  <sheetFormatPr baseColWidth="10" defaultColWidth="8.83203125" defaultRowHeight="15"/>
  <cols>
    <col min="1" max="1" width="4.33203125" customWidth="1"/>
    <col min="2" max="2" width="19.33203125" customWidth="1"/>
    <col min="3" max="3" width="21.5" bestFit="1" customWidth="1"/>
    <col min="4" max="4" width="28" customWidth="1"/>
    <col min="5" max="5" width="37.33203125" customWidth="1"/>
    <col min="6" max="6" width="5.6640625" customWidth="1"/>
    <col min="7" max="7" width="13" bestFit="1" customWidth="1"/>
    <col min="8" max="8" width="11.33203125" bestFit="1" customWidth="1"/>
    <col min="9" max="9" width="16.5" bestFit="1" customWidth="1"/>
    <col min="10" max="10" width="10.33203125" bestFit="1" customWidth="1"/>
  </cols>
  <sheetData>
    <row r="1" spans="2:11">
      <c r="K1" s="1" t="s">
        <v>0</v>
      </c>
    </row>
    <row r="5" spans="2:11" ht="16" thickBot="1"/>
    <row r="6" spans="2:11" ht="21.5" customHeight="1" thickTop="1" thickBot="1">
      <c r="B6" s="30" t="s">
        <v>46</v>
      </c>
      <c r="C6" s="29" t="s">
        <v>203</v>
      </c>
      <c r="D6" s="29" t="s">
        <v>202</v>
      </c>
      <c r="E6" s="27" t="s">
        <v>201</v>
      </c>
    </row>
    <row r="7" spans="2:11" ht="49" thickTop="1">
      <c r="B7" s="72" t="s">
        <v>36</v>
      </c>
      <c r="C7" s="59" t="s">
        <v>200</v>
      </c>
      <c r="D7" s="71" t="s">
        <v>199</v>
      </c>
      <c r="E7" s="70" t="s">
        <v>198</v>
      </c>
    </row>
    <row r="8" spans="2:11" ht="48">
      <c r="B8" s="64" t="s">
        <v>36</v>
      </c>
      <c r="C8" s="68" t="s">
        <v>142</v>
      </c>
      <c r="D8" s="68" t="s">
        <v>174</v>
      </c>
      <c r="E8" s="62" t="s">
        <v>197</v>
      </c>
    </row>
    <row r="9" spans="2:11" ht="48">
      <c r="B9" s="64" t="s">
        <v>36</v>
      </c>
      <c r="C9" s="63" t="s">
        <v>196</v>
      </c>
      <c r="D9" s="63" t="s">
        <v>117</v>
      </c>
      <c r="E9" s="57" t="s">
        <v>195</v>
      </c>
    </row>
    <row r="10" spans="2:11" ht="32">
      <c r="B10" s="64" t="s">
        <v>36</v>
      </c>
      <c r="C10" s="69" t="s">
        <v>194</v>
      </c>
      <c r="D10" s="69" t="s">
        <v>193</v>
      </c>
      <c r="E10" s="65" t="s">
        <v>192</v>
      </c>
    </row>
    <row r="11" spans="2:11" ht="48">
      <c r="B11" s="64" t="s">
        <v>36</v>
      </c>
      <c r="C11" s="68" t="s">
        <v>96</v>
      </c>
      <c r="D11" s="68" t="s">
        <v>191</v>
      </c>
      <c r="E11" s="57" t="s">
        <v>190</v>
      </c>
    </row>
    <row r="12" spans="2:11" ht="64">
      <c r="B12" s="64" t="s">
        <v>175</v>
      </c>
      <c r="C12" s="63" t="s">
        <v>92</v>
      </c>
      <c r="D12" s="63" t="s">
        <v>189</v>
      </c>
      <c r="E12" s="62" t="s">
        <v>188</v>
      </c>
    </row>
    <row r="13" spans="2:11" ht="32">
      <c r="B13" s="64" t="s">
        <v>175</v>
      </c>
      <c r="C13" s="63" t="s">
        <v>87</v>
      </c>
      <c r="D13" s="63" t="s">
        <v>117</v>
      </c>
      <c r="E13" s="67" t="s">
        <v>187</v>
      </c>
    </row>
    <row r="14" spans="2:11" ht="64">
      <c r="B14" s="64" t="s">
        <v>175</v>
      </c>
      <c r="C14" s="63" t="s">
        <v>84</v>
      </c>
      <c r="D14" s="63" t="s">
        <v>186</v>
      </c>
      <c r="E14" s="62" t="s">
        <v>185</v>
      </c>
    </row>
    <row r="15" spans="2:11" ht="96">
      <c r="B15" s="64" t="s">
        <v>175</v>
      </c>
      <c r="C15" s="63" t="s">
        <v>79</v>
      </c>
      <c r="D15" s="66" t="s">
        <v>184</v>
      </c>
      <c r="E15" s="65" t="s">
        <v>183</v>
      </c>
    </row>
    <row r="16" spans="2:11" ht="48">
      <c r="B16" s="64" t="s">
        <v>175</v>
      </c>
      <c r="C16" s="63" t="s">
        <v>76</v>
      </c>
      <c r="D16" s="63" t="s">
        <v>182</v>
      </c>
      <c r="E16" s="62" t="s">
        <v>181</v>
      </c>
    </row>
    <row r="17" spans="2:12" ht="32">
      <c r="B17" s="60" t="s">
        <v>175</v>
      </c>
      <c r="C17" s="61" t="s">
        <v>180</v>
      </c>
      <c r="D17" s="61" t="s">
        <v>179</v>
      </c>
      <c r="E17" s="57" t="s">
        <v>178</v>
      </c>
    </row>
    <row r="18" spans="2:12" ht="32">
      <c r="B18" s="60" t="s">
        <v>175</v>
      </c>
      <c r="C18" s="59" t="s">
        <v>69</v>
      </c>
      <c r="D18" s="58" t="s">
        <v>177</v>
      </c>
      <c r="E18" s="57" t="s">
        <v>176</v>
      </c>
    </row>
    <row r="19" spans="2:12" ht="80">
      <c r="B19" s="60" t="s">
        <v>175</v>
      </c>
      <c r="C19" s="59" t="s">
        <v>68</v>
      </c>
      <c r="D19" s="58" t="s">
        <v>174</v>
      </c>
      <c r="E19" s="57" t="s">
        <v>173</v>
      </c>
    </row>
    <row r="20" spans="2:12" ht="16" thickBot="1">
      <c r="B20" s="16"/>
      <c r="C20" s="15"/>
      <c r="D20" s="14"/>
      <c r="E20" s="13"/>
    </row>
    <row r="21" spans="2:12" ht="16" thickTop="1"/>
    <row r="22" spans="2:12">
      <c r="B22" s="56" t="s">
        <v>172</v>
      </c>
    </row>
    <row r="24" spans="2:12">
      <c r="B24" s="48" t="s">
        <v>171</v>
      </c>
      <c r="C24" s="47" t="s">
        <v>67</v>
      </c>
      <c r="E24" s="55" t="s">
        <v>170</v>
      </c>
      <c r="F24" s="51"/>
      <c r="G24" s="52" t="s">
        <v>8</v>
      </c>
      <c r="H24" s="52" t="s">
        <v>5</v>
      </c>
      <c r="I24" s="52" t="s">
        <v>7</v>
      </c>
      <c r="J24" s="52" t="s">
        <v>109</v>
      </c>
      <c r="K24" s="51"/>
      <c r="L24" s="52" t="s">
        <v>8</v>
      </c>
    </row>
    <row r="25" spans="2:12">
      <c r="B25" s="46" t="s">
        <v>169</v>
      </c>
      <c r="C25" s="49">
        <v>21860860</v>
      </c>
      <c r="E25" s="54" t="s">
        <v>168</v>
      </c>
      <c r="F25" s="51"/>
      <c r="G25" s="51" t="s">
        <v>167</v>
      </c>
      <c r="H25" s="51" t="s">
        <v>166</v>
      </c>
      <c r="I25" s="51" t="s">
        <v>165</v>
      </c>
      <c r="J25" s="51" t="s">
        <v>164</v>
      </c>
      <c r="K25" s="51"/>
      <c r="L25" s="51" t="str">
        <f>E25&amp;G25&amp;E26&amp;G26&amp;E26&amp;G27&amp;E26&amp;G28&amp;E26&amp;G29&amp;E26&amp;G30&amp;E26&amp;G31&amp;E26&amp;G32&amp;E26&amp;G33</f>
        <v>value == 'Maine' or value ==  'New Hampshire' or value ==  'Connecticut' or value ==  'Massachusetts' or value ==  'Vermont' or value ==  'Rhode Island' or value ==  'New York' or value ==  'Pennsylvania' or value ==  'New Jersey</v>
      </c>
    </row>
    <row r="26" spans="2:12">
      <c r="B26" s="46" t="s">
        <v>163</v>
      </c>
      <c r="C26" s="49">
        <v>10126321</v>
      </c>
      <c r="E26" s="53" t="s">
        <v>162</v>
      </c>
      <c r="F26" s="51"/>
      <c r="G26" s="51" t="s">
        <v>161</v>
      </c>
      <c r="H26" s="51" t="s">
        <v>160</v>
      </c>
      <c r="I26" s="51" t="s">
        <v>159</v>
      </c>
      <c r="J26" s="51" t="s">
        <v>158</v>
      </c>
      <c r="K26" s="51"/>
      <c r="L26" s="51" t="s">
        <v>157</v>
      </c>
    </row>
    <row r="27" spans="2:12">
      <c r="B27" s="46" t="s">
        <v>156</v>
      </c>
      <c r="C27" s="49">
        <v>417678</v>
      </c>
      <c r="E27" s="51"/>
      <c r="F27" s="51"/>
      <c r="G27" s="51" t="s">
        <v>155</v>
      </c>
      <c r="H27" s="51" t="s">
        <v>154</v>
      </c>
      <c r="I27" s="51" t="s">
        <v>153</v>
      </c>
      <c r="J27" s="51" t="s">
        <v>152</v>
      </c>
      <c r="K27" s="51"/>
    </row>
    <row r="28" spans="2:12">
      <c r="B28" s="46" t="s">
        <v>151</v>
      </c>
      <c r="C28" s="49">
        <v>30200</v>
      </c>
      <c r="E28" s="51"/>
      <c r="F28" s="51"/>
      <c r="G28" s="51" t="s">
        <v>150</v>
      </c>
      <c r="H28" s="51" t="s">
        <v>149</v>
      </c>
      <c r="I28" s="51" t="s">
        <v>148</v>
      </c>
      <c r="J28" s="51" t="s">
        <v>147</v>
      </c>
      <c r="K28" s="51"/>
      <c r="L28" s="52" t="s">
        <v>5</v>
      </c>
    </row>
    <row r="29" spans="2:12">
      <c r="C29" s="8"/>
      <c r="E29" s="51"/>
      <c r="F29" s="51"/>
      <c r="G29" s="51" t="s">
        <v>146</v>
      </c>
      <c r="H29" s="51" t="s">
        <v>145</v>
      </c>
      <c r="I29" s="51" t="s">
        <v>144</v>
      </c>
      <c r="J29" s="51" t="s">
        <v>143</v>
      </c>
      <c r="K29" s="51"/>
      <c r="L29" s="51" t="str">
        <f>$A$3&amp;H25&amp;$A$4&amp;H26&amp;$A$4&amp;H27&amp;$A$4&amp;H28&amp;$A$4&amp;H29&amp;$A$4&amp;H30&amp;$A$4&amp;H31&amp;$A$4&amp;H32&amp;$A$4&amp;H33&amp;$A$4&amp;H34&amp;$A$4&amp;H35&amp;$A$4&amp;H36</f>
        <v>MissouriIowaMinnesotaKansasNebraskaIllinoisIndianaOhioMichiganSouth DakotaWisconsinNorth Dakota</v>
      </c>
    </row>
    <row r="30" spans="2:12">
      <c r="B30" s="48" t="s">
        <v>142</v>
      </c>
      <c r="C30" s="47" t="s">
        <v>67</v>
      </c>
      <c r="E30" s="51"/>
      <c r="F30" s="51"/>
      <c r="G30" s="51" t="s">
        <v>141</v>
      </c>
      <c r="H30" s="51" t="s">
        <v>140</v>
      </c>
      <c r="I30" s="51" t="s">
        <v>139</v>
      </c>
      <c r="J30" s="51" t="s">
        <v>138</v>
      </c>
      <c r="K30" s="51"/>
      <c r="L30" s="51" t="s">
        <v>137</v>
      </c>
    </row>
    <row r="31" spans="2:12">
      <c r="B31" s="46" t="s">
        <v>136</v>
      </c>
      <c r="C31" s="49">
        <v>21137805</v>
      </c>
      <c r="E31" s="51"/>
      <c r="F31" s="51"/>
      <c r="G31" s="51" t="s">
        <v>135</v>
      </c>
      <c r="H31" s="51" t="s">
        <v>134</v>
      </c>
      <c r="I31" s="51" t="s">
        <v>133</v>
      </c>
      <c r="J31" s="51" t="s">
        <v>132</v>
      </c>
      <c r="K31" s="51"/>
      <c r="L31" s="51"/>
    </row>
    <row r="32" spans="2:12">
      <c r="B32" s="46" t="s">
        <v>131</v>
      </c>
      <c r="C32" s="49">
        <v>9577263</v>
      </c>
      <c r="E32" s="51"/>
      <c r="F32" s="51"/>
      <c r="G32" s="51" t="s">
        <v>130</v>
      </c>
      <c r="H32" s="51" t="s">
        <v>129</v>
      </c>
      <c r="I32" s="51" t="s">
        <v>128</v>
      </c>
      <c r="J32" s="51" t="s">
        <v>127</v>
      </c>
      <c r="K32" s="51"/>
      <c r="L32" s="52" t="s">
        <v>7</v>
      </c>
    </row>
    <row r="33" spans="2:12">
      <c r="B33" s="46" t="s">
        <v>126</v>
      </c>
      <c r="C33" s="49">
        <v>1719991</v>
      </c>
      <c r="E33" s="51"/>
      <c r="F33" s="51"/>
      <c r="G33" s="51" t="s">
        <v>125</v>
      </c>
      <c r="H33" s="51" t="s">
        <v>124</v>
      </c>
      <c r="I33" s="51" t="s">
        <v>123</v>
      </c>
      <c r="J33" s="51" t="s">
        <v>122</v>
      </c>
      <c r="K33" s="51"/>
      <c r="L33" s="51" t="str">
        <f>$A$3&amp;I25&amp;$A$4&amp;I27&amp;$A$4&amp;I29&amp;$A$4&amp;I31&amp;$A$4&amp;I26&amp;$A$4&amp;I28&amp;$A$4&amp;I30&amp;$A$4&amp;I32&amp;$A$4&amp;I33&amp;$A$4&amp;I34&amp;$A$4&amp;I35&amp;$A$4&amp;I36&amp;$A$4&amp;I37&amp;$A$4&amp;I38&amp;$A$4&amp;I39&amp;$A$4&amp;I41&amp;$A$4&amp;I40</f>
        <v>DelawareDistrict of ColumbiaVirginiaNorth CarolinaMarylandWest VirginiaSouth CarolinaFloridaGeorgiaKentuckyTennesseeMississippiAlabamaArkansasTexasLouisianaOklahoma</v>
      </c>
    </row>
    <row r="34" spans="2:12">
      <c r="C34" s="8"/>
      <c r="E34" s="51"/>
      <c r="F34" s="51"/>
      <c r="G34" s="51"/>
      <c r="H34" s="51" t="s">
        <v>121</v>
      </c>
      <c r="I34" s="51" t="s">
        <v>120</v>
      </c>
      <c r="J34" s="51" t="s">
        <v>119</v>
      </c>
      <c r="K34" s="51"/>
      <c r="L34" s="51" t="s">
        <v>118</v>
      </c>
    </row>
    <row r="35" spans="2:12">
      <c r="B35" s="48" t="s">
        <v>117</v>
      </c>
      <c r="C35" s="47" t="s">
        <v>67</v>
      </c>
      <c r="E35" s="51"/>
      <c r="F35" s="51"/>
      <c r="G35" s="51"/>
      <c r="H35" s="51" t="s">
        <v>116</v>
      </c>
      <c r="I35" s="51" t="s">
        <v>115</v>
      </c>
      <c r="J35" s="51" t="s">
        <v>114</v>
      </c>
      <c r="K35" s="51"/>
      <c r="L35" s="51"/>
    </row>
    <row r="36" spans="2:12">
      <c r="B36" s="46" t="s">
        <v>113</v>
      </c>
      <c r="C36" s="49">
        <v>15891507</v>
      </c>
      <c r="E36" s="51"/>
      <c r="F36" s="51"/>
      <c r="G36" s="51"/>
      <c r="H36" s="51" t="s">
        <v>112</v>
      </c>
      <c r="I36" s="51" t="s">
        <v>111</v>
      </c>
      <c r="J36" s="51" t="s">
        <v>110</v>
      </c>
      <c r="K36" s="51"/>
      <c r="L36" s="52" t="s">
        <v>109</v>
      </c>
    </row>
    <row r="37" spans="2:12">
      <c r="B37" s="46" t="s">
        <v>108</v>
      </c>
      <c r="C37" s="49">
        <v>10294027</v>
      </c>
      <c r="E37" s="51"/>
      <c r="F37" s="51"/>
      <c r="G37" s="51"/>
      <c r="H37" s="51"/>
      <c r="I37" s="51" t="s">
        <v>107</v>
      </c>
      <c r="J37" s="51" t="s">
        <v>106</v>
      </c>
      <c r="K37" s="51"/>
      <c r="L37" s="51" t="str">
        <f>$A$3&amp;J25&amp;$A$4&amp;J26&amp;$A$4&amp;J27&amp;$A$4&amp;J28&amp;$A$4&amp;J29&amp;$A$4&amp;J30&amp;$A$4&amp;J31&amp;$A$4&amp;J32&amp;$A$4&amp;J33&amp;$A$4&amp;J34&amp;$A$4&amp;J35&amp;$A$4&amp;J36&amp;$A$4&amp;J37</f>
        <v>IdahoMontanaWyomingColoradoNevadaUtahArizonaNew MexicoCaliforniaHawaiiWashingtonOregonAlaska</v>
      </c>
    </row>
    <row r="38" spans="2:12">
      <c r="B38" s="46" t="s">
        <v>105</v>
      </c>
      <c r="C38" s="49">
        <v>6249525</v>
      </c>
      <c r="E38" s="51"/>
      <c r="F38" s="51"/>
      <c r="G38" s="51"/>
      <c r="H38" s="51"/>
      <c r="I38" s="51" t="s">
        <v>104</v>
      </c>
      <c r="J38" s="51"/>
      <c r="K38" s="51"/>
      <c r="L38" s="51" t="s">
        <v>103</v>
      </c>
    </row>
    <row r="39" spans="2:12">
      <c r="C39" s="8"/>
      <c r="E39" s="51"/>
      <c r="F39" s="51"/>
      <c r="G39" s="51"/>
      <c r="H39" s="51"/>
      <c r="I39" s="51" t="s">
        <v>102</v>
      </c>
      <c r="J39" s="51"/>
      <c r="K39" s="51"/>
      <c r="L39" s="51"/>
    </row>
    <row r="40" spans="2:12">
      <c r="B40" s="48" t="s">
        <v>101</v>
      </c>
      <c r="C40" s="47" t="s">
        <v>67</v>
      </c>
      <c r="E40" s="51"/>
      <c r="F40" s="51"/>
      <c r="G40" s="51"/>
      <c r="H40" s="51"/>
      <c r="I40" s="51" t="s">
        <v>100</v>
      </c>
      <c r="J40" s="51"/>
      <c r="K40" s="51"/>
      <c r="L40" s="51"/>
    </row>
    <row r="41" spans="2:12">
      <c r="B41" s="46" t="s">
        <v>99</v>
      </c>
      <c r="C41" s="49">
        <v>32315213</v>
      </c>
      <c r="E41" s="51"/>
      <c r="F41" s="51"/>
      <c r="G41" s="51"/>
      <c r="H41" s="51"/>
      <c r="I41" s="51" t="s">
        <v>98</v>
      </c>
      <c r="J41" s="51"/>
      <c r="K41" s="51"/>
      <c r="L41" s="51"/>
    </row>
    <row r="42" spans="2:12" ht="16">
      <c r="B42" s="46" t="s">
        <v>97</v>
      </c>
      <c r="C42" s="49">
        <v>119846</v>
      </c>
      <c r="E42" s="50"/>
      <c r="F42" s="50"/>
      <c r="G42" s="50"/>
      <c r="H42" s="50"/>
      <c r="I42" s="50"/>
      <c r="J42" s="50"/>
      <c r="K42" s="50"/>
      <c r="L42" s="50"/>
    </row>
    <row r="43" spans="2:12">
      <c r="C43" s="8"/>
    </row>
    <row r="44" spans="2:12">
      <c r="B44" s="48" t="s">
        <v>96</v>
      </c>
      <c r="C44" s="47" t="s">
        <v>67</v>
      </c>
    </row>
    <row r="45" spans="2:12">
      <c r="B45" s="46" t="s">
        <v>95</v>
      </c>
      <c r="C45" s="49">
        <v>21578273</v>
      </c>
    </row>
    <row r="46" spans="2:12">
      <c r="B46" s="46" t="s">
        <v>94</v>
      </c>
      <c r="C46" s="49">
        <v>7217066</v>
      </c>
    </row>
    <row r="47" spans="2:12">
      <c r="B47" s="46" t="s">
        <v>93</v>
      </c>
      <c r="C47" s="49">
        <v>3639720</v>
      </c>
    </row>
    <row r="48" spans="2:12">
      <c r="C48" s="8"/>
    </row>
    <row r="49" spans="2:3">
      <c r="B49" s="48" t="s">
        <v>92</v>
      </c>
      <c r="C49" s="47" t="s">
        <v>67</v>
      </c>
    </row>
    <row r="50" spans="2:3">
      <c r="B50" s="46" t="s">
        <v>91</v>
      </c>
      <c r="C50" s="49">
        <v>10801982</v>
      </c>
    </row>
    <row r="51" spans="2:3">
      <c r="B51" s="46" t="s">
        <v>90</v>
      </c>
      <c r="C51" s="49">
        <v>8300617</v>
      </c>
    </row>
    <row r="52" spans="2:3">
      <c r="B52" s="46" t="s">
        <v>89</v>
      </c>
      <c r="C52" s="49">
        <v>7604016</v>
      </c>
    </row>
    <row r="53" spans="2:3">
      <c r="B53" s="46" t="s">
        <v>88</v>
      </c>
      <c r="C53" s="49">
        <v>5728444</v>
      </c>
    </row>
    <row r="54" spans="2:3">
      <c r="C54" s="8"/>
    </row>
    <row r="55" spans="2:3">
      <c r="B55" s="48" t="s">
        <v>87</v>
      </c>
      <c r="C55" s="47" t="s">
        <v>67</v>
      </c>
    </row>
    <row r="56" spans="2:3">
      <c r="B56" s="46" t="s">
        <v>86</v>
      </c>
      <c r="C56" s="49">
        <v>30993489</v>
      </c>
    </row>
    <row r="57" spans="2:3">
      <c r="B57" s="46" t="s">
        <v>85</v>
      </c>
      <c r="C57" s="49">
        <v>1441570</v>
      </c>
    </row>
    <row r="59" spans="2:3">
      <c r="B59" s="48" t="s">
        <v>84</v>
      </c>
      <c r="C59" s="47" t="s">
        <v>67</v>
      </c>
    </row>
    <row r="60" spans="2:3">
      <c r="B60" s="46" t="s">
        <v>83</v>
      </c>
      <c r="C60" s="45">
        <v>15564322</v>
      </c>
    </row>
    <row r="61" spans="2:3">
      <c r="B61" s="46" t="s">
        <v>82</v>
      </c>
      <c r="C61" s="45">
        <v>7669062</v>
      </c>
    </row>
    <row r="62" spans="2:3">
      <c r="B62" s="46" t="s">
        <v>81</v>
      </c>
      <c r="C62" s="45">
        <v>7505760</v>
      </c>
    </row>
    <row r="63" spans="2:3">
      <c r="B63" s="46" t="s">
        <v>80</v>
      </c>
      <c r="C63" s="45">
        <v>254345</v>
      </c>
    </row>
    <row r="65" spans="2:3">
      <c r="B65" s="48" t="s">
        <v>79</v>
      </c>
      <c r="C65" s="47" t="s">
        <v>67</v>
      </c>
    </row>
    <row r="66" spans="2:3">
      <c r="B66" s="46" t="s">
        <v>78</v>
      </c>
      <c r="C66" s="49">
        <v>23246306</v>
      </c>
    </row>
    <row r="67" spans="2:3">
      <c r="B67" s="46" t="s">
        <v>77</v>
      </c>
      <c r="C67" s="49">
        <v>7747183</v>
      </c>
    </row>
    <row r="69" spans="2:3">
      <c r="B69" s="48" t="s">
        <v>76</v>
      </c>
      <c r="C69" s="47" t="s">
        <v>67</v>
      </c>
    </row>
    <row r="70" spans="2:3">
      <c r="B70" s="46" t="s">
        <v>75</v>
      </c>
      <c r="C70" s="45">
        <v>25141525</v>
      </c>
    </row>
    <row r="71" spans="2:3">
      <c r="B71" s="46" t="s">
        <v>74</v>
      </c>
      <c r="C71" s="45">
        <v>5177183</v>
      </c>
    </row>
    <row r="72" spans="2:3">
      <c r="B72" s="46" t="s">
        <v>73</v>
      </c>
      <c r="C72" s="45">
        <v>674781</v>
      </c>
    </row>
    <row r="74" spans="2:3">
      <c r="B74" s="48" t="s">
        <v>72</v>
      </c>
      <c r="C74" s="47" t="s">
        <v>67</v>
      </c>
    </row>
    <row r="75" spans="2:3">
      <c r="B75" s="46" t="s">
        <v>71</v>
      </c>
      <c r="C75" s="45">
        <v>93060</v>
      </c>
    </row>
    <row r="76" spans="2:3">
      <c r="B76" s="46" t="s">
        <v>70</v>
      </c>
      <c r="C76" s="45">
        <v>30900429</v>
      </c>
    </row>
    <row r="78" spans="2:3">
      <c r="B78" s="48" t="s">
        <v>69</v>
      </c>
      <c r="C78" s="47" t="s">
        <v>67</v>
      </c>
    </row>
    <row r="79" spans="2:3">
      <c r="B79" s="46" t="s">
        <v>22</v>
      </c>
      <c r="C79" s="45">
        <v>19662347</v>
      </c>
    </row>
    <row r="80" spans="2:3">
      <c r="B80" s="46" t="s">
        <v>24</v>
      </c>
      <c r="C80" s="45">
        <v>11331142</v>
      </c>
    </row>
    <row r="82" spans="2:3">
      <c r="B82" s="48" t="s">
        <v>68</v>
      </c>
      <c r="C82" s="47" t="s">
        <v>67</v>
      </c>
    </row>
    <row r="83" spans="2:3">
      <c r="B83" s="46" t="s">
        <v>14</v>
      </c>
      <c r="C83" s="45">
        <v>17833711</v>
      </c>
    </row>
    <row r="84" spans="2:3">
      <c r="B84" s="46" t="s">
        <v>12</v>
      </c>
      <c r="C84" s="45">
        <v>5256889</v>
      </c>
    </row>
    <row r="85" spans="2:3">
      <c r="B85" s="46" t="s">
        <v>11</v>
      </c>
      <c r="C85" s="45">
        <v>3882905</v>
      </c>
    </row>
    <row r="86" spans="2:3">
      <c r="B86" s="46" t="s">
        <v>10</v>
      </c>
      <c r="C86" s="45">
        <v>3536679</v>
      </c>
    </row>
    <row r="87" spans="2:3">
      <c r="B87" s="46" t="s">
        <v>13</v>
      </c>
      <c r="C87" s="45">
        <v>483305</v>
      </c>
    </row>
  </sheetData>
  <hyperlinks>
    <hyperlink ref="K1" location="'Title Page'!A1" display="Title page" xr:uid="{BBF80FCF-3BCD-5E46-ADF2-80EAAF7FCB0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BAC75-FEEF-2142-9689-4196309BDBCD}">
  <dimension ref="B1:W179"/>
  <sheetViews>
    <sheetView showGridLines="0" zoomScale="80" zoomScaleNormal="80" workbookViewId="0">
      <selection activeCell="L22" sqref="L22"/>
    </sheetView>
  </sheetViews>
  <sheetFormatPr baseColWidth="10" defaultColWidth="8.83203125" defaultRowHeight="15"/>
  <cols>
    <col min="1" max="1" width="4" customWidth="1"/>
    <col min="14" max="14" width="13.83203125" customWidth="1"/>
    <col min="15" max="15" width="13" customWidth="1"/>
  </cols>
  <sheetData>
    <row r="1" spans="2:23">
      <c r="Q1" s="1" t="s">
        <v>0</v>
      </c>
    </row>
    <row r="10" spans="2:23" ht="23">
      <c r="B10" s="74" t="s">
        <v>224</v>
      </c>
      <c r="O10" s="74" t="s">
        <v>223</v>
      </c>
      <c r="P10" s="74"/>
      <c r="Q10" s="74"/>
    </row>
    <row r="11" spans="2:23" ht="23">
      <c r="O11" s="74"/>
      <c r="P11" s="74"/>
      <c r="Q11" s="74"/>
    </row>
    <row r="12" spans="2:23">
      <c r="W12" s="75" t="s">
        <v>222</v>
      </c>
    </row>
    <row r="13" spans="2:23">
      <c r="V13">
        <v>0</v>
      </c>
      <c r="W13" t="s">
        <v>15</v>
      </c>
    </row>
    <row r="14" spans="2:23">
      <c r="V14">
        <v>1</v>
      </c>
      <c r="W14" t="s">
        <v>16</v>
      </c>
    </row>
    <row r="15" spans="2:23">
      <c r="V15">
        <v>2</v>
      </c>
      <c r="W15" t="s">
        <v>17</v>
      </c>
    </row>
    <row r="16" spans="2:23">
      <c r="V16">
        <v>3</v>
      </c>
      <c r="W16" t="s">
        <v>18</v>
      </c>
    </row>
    <row r="17" spans="2:23">
      <c r="V17">
        <v>4</v>
      </c>
      <c r="W17" t="s">
        <v>19</v>
      </c>
    </row>
    <row r="18" spans="2:23">
      <c r="V18">
        <v>5</v>
      </c>
      <c r="W18" t="s">
        <v>20</v>
      </c>
    </row>
    <row r="19" spans="2:23">
      <c r="V19">
        <v>6</v>
      </c>
      <c r="W19" t="s">
        <v>21</v>
      </c>
    </row>
    <row r="30" spans="2:23" ht="18">
      <c r="B30" s="73" t="s">
        <v>309</v>
      </c>
      <c r="O30" s="73" t="s">
        <v>310</v>
      </c>
    </row>
    <row r="31" spans="2:23" ht="18">
      <c r="B31" s="73" t="s">
        <v>221</v>
      </c>
    </row>
    <row r="32" spans="2:23" ht="18">
      <c r="B32" s="73" t="s">
        <v>220</v>
      </c>
    </row>
    <row r="35" spans="2:16" ht="23">
      <c r="B35" s="74" t="s">
        <v>219</v>
      </c>
      <c r="O35" s="74" t="s">
        <v>218</v>
      </c>
      <c r="P35" s="74"/>
    </row>
    <row r="59" spans="2:16" ht="18">
      <c r="O59" s="73" t="s">
        <v>217</v>
      </c>
      <c r="P59" s="73"/>
    </row>
    <row r="60" spans="2:16" ht="18">
      <c r="O60" s="73" t="s">
        <v>216</v>
      </c>
      <c r="P60" s="73"/>
    </row>
    <row r="61" spans="2:16" ht="18">
      <c r="B61" s="73" t="s">
        <v>215</v>
      </c>
      <c r="C61" s="73"/>
      <c r="D61" s="73"/>
      <c r="E61" s="73"/>
      <c r="F61" s="73"/>
      <c r="G61" s="73"/>
      <c r="H61" s="73"/>
    </row>
    <row r="63" spans="2:16" ht="18">
      <c r="C63" s="73"/>
    </row>
    <row r="64" spans="2:16" ht="23">
      <c r="B64" s="74" t="s">
        <v>214</v>
      </c>
      <c r="O64" s="74" t="s">
        <v>213</v>
      </c>
    </row>
    <row r="85" spans="2:15" ht="18">
      <c r="B85" s="73" t="s">
        <v>311</v>
      </c>
      <c r="C85" s="73"/>
      <c r="D85" s="73"/>
      <c r="E85" s="73"/>
      <c r="F85" s="73"/>
      <c r="G85" s="73"/>
      <c r="H85" s="73"/>
      <c r="I85" s="73"/>
      <c r="J85" s="73"/>
      <c r="K85" s="73"/>
      <c r="O85" s="73" t="s">
        <v>212</v>
      </c>
    </row>
    <row r="88" spans="2:15" ht="23">
      <c r="B88" s="74" t="s">
        <v>211</v>
      </c>
    </row>
    <row r="108" spans="2:2" ht="18">
      <c r="B108" s="73" t="s">
        <v>210</v>
      </c>
    </row>
    <row r="110" spans="2:2" ht="23">
      <c r="B110" s="74" t="s">
        <v>209</v>
      </c>
    </row>
    <row r="130" spans="2:2" ht="18">
      <c r="B130" s="73" t="s">
        <v>308</v>
      </c>
    </row>
    <row r="133" spans="2:2" ht="23">
      <c r="B133" s="74" t="s">
        <v>208</v>
      </c>
    </row>
    <row r="153" spans="2:4" ht="18">
      <c r="B153" s="73" t="s">
        <v>207</v>
      </c>
    </row>
    <row r="154" spans="2:4" ht="18">
      <c r="B154" s="73" t="s">
        <v>206</v>
      </c>
    </row>
    <row r="157" spans="2:4" ht="23">
      <c r="B157" s="74" t="s">
        <v>205</v>
      </c>
      <c r="C157" s="74"/>
      <c r="D157" s="74"/>
    </row>
    <row r="178" spans="2:7" ht="18">
      <c r="B178" s="73" t="s">
        <v>204</v>
      </c>
      <c r="C178" s="73"/>
      <c r="D178" s="73"/>
      <c r="E178" s="73"/>
      <c r="F178" s="73"/>
      <c r="G178" s="73"/>
    </row>
    <row r="179" spans="2:7" ht="18">
      <c r="B179" s="73"/>
      <c r="C179" s="73"/>
      <c r="D179" s="73"/>
      <c r="E179" s="73"/>
      <c r="F179" s="73"/>
      <c r="G179" s="73"/>
    </row>
  </sheetData>
  <hyperlinks>
    <hyperlink ref="Q1" location="'Title Page'!A1" display="Title page" xr:uid="{F1649439-19AB-A64E-8E47-B1B341EA3948}"/>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7CD-34AC-CA48-A754-3ECB136443BB}">
  <dimension ref="B1:Q303"/>
  <sheetViews>
    <sheetView showGridLines="0" tabSelected="1" zoomScaleNormal="100" workbookViewId="0">
      <selection activeCell="R295" sqref="R295"/>
    </sheetView>
  </sheetViews>
  <sheetFormatPr baseColWidth="10" defaultColWidth="8.83203125" defaultRowHeight="15"/>
  <cols>
    <col min="1" max="1" width="4" style="78" customWidth="1"/>
    <col min="2" max="2" width="9" style="78" customWidth="1"/>
    <col min="3" max="3" width="10.1640625" style="78" customWidth="1"/>
    <col min="4" max="4" width="8.83203125" style="78"/>
    <col min="5" max="5" width="14" style="78" customWidth="1"/>
    <col min="6" max="6" width="9.83203125" style="78" customWidth="1"/>
    <col min="7" max="7" width="6.6640625" style="78" customWidth="1"/>
    <col min="8" max="8" width="6.83203125" style="78" customWidth="1"/>
    <col min="9" max="9" width="8" style="78" customWidth="1"/>
    <col min="10" max="10" width="3.5" style="78" customWidth="1"/>
    <col min="11" max="11" width="11" style="78" customWidth="1"/>
    <col min="12" max="12" width="14.1640625" style="78" customWidth="1"/>
    <col min="13" max="15" width="12.83203125" style="78" customWidth="1"/>
    <col min="16" max="16" width="13.6640625" style="78" customWidth="1"/>
    <col min="17" max="16384" width="8.83203125" style="78"/>
  </cols>
  <sheetData>
    <row r="1" spans="3:17">
      <c r="Q1" s="154" t="s">
        <v>0</v>
      </c>
    </row>
    <row r="13" spans="3:17">
      <c r="C13" s="75"/>
      <c r="D13" s="75"/>
    </row>
    <row r="30" spans="2:2" ht="19" customHeight="1">
      <c r="B30" s="155"/>
    </row>
    <row r="34" spans="10:11">
      <c r="J34" s="177"/>
      <c r="K34" s="177"/>
    </row>
    <row r="35" spans="10:11" ht="6" customHeight="1">
      <c r="J35" s="178"/>
      <c r="K35" s="178"/>
    </row>
    <row r="36" spans="10:11">
      <c r="J36" s="179"/>
      <c r="K36" s="179"/>
    </row>
    <row r="37" spans="10:11">
      <c r="J37" s="179"/>
      <c r="K37" s="179"/>
    </row>
    <row r="38" spans="10:11">
      <c r="J38" s="180"/>
      <c r="K38" s="180"/>
    </row>
    <row r="39" spans="10:11">
      <c r="J39" s="180"/>
      <c r="K39" s="180"/>
    </row>
    <row r="40" spans="10:11">
      <c r="J40" s="180"/>
      <c r="K40" s="180"/>
    </row>
    <row r="41" spans="10:11">
      <c r="J41" s="180"/>
      <c r="K41" s="180"/>
    </row>
    <row r="42" spans="10:11">
      <c r="J42" s="179"/>
      <c r="K42" s="179"/>
    </row>
    <row r="60" ht="7" customHeight="1"/>
    <row r="78" spans="3:8">
      <c r="C78" s="181"/>
      <c r="D78" s="181"/>
      <c r="E78" s="182"/>
      <c r="F78" s="181"/>
      <c r="G78" s="181"/>
      <c r="H78" s="181"/>
    </row>
    <row r="79" spans="3:8" ht="13" customHeight="1">
      <c r="C79" s="182"/>
      <c r="D79" s="182"/>
      <c r="E79" s="182"/>
      <c r="F79" s="183"/>
      <c r="G79" s="184"/>
      <c r="H79" s="184"/>
    </row>
    <row r="80" spans="3:8">
      <c r="C80" s="185"/>
      <c r="D80" s="186"/>
      <c r="E80" s="182"/>
      <c r="F80" s="185"/>
      <c r="G80" s="187"/>
      <c r="H80" s="186"/>
    </row>
    <row r="81" spans="3:8">
      <c r="C81" s="185"/>
      <c r="D81" s="186"/>
      <c r="E81" s="182"/>
      <c r="F81" s="185"/>
      <c r="G81" s="187"/>
      <c r="H81" s="186"/>
    </row>
    <row r="82" spans="3:8">
      <c r="C82" s="185"/>
      <c r="D82" s="186"/>
      <c r="E82" s="182"/>
      <c r="F82" s="185"/>
      <c r="G82" s="187"/>
      <c r="H82" s="186"/>
    </row>
    <row r="83" spans="3:8">
      <c r="C83" s="183"/>
      <c r="D83" s="188"/>
      <c r="E83" s="182"/>
      <c r="F83" s="185"/>
      <c r="G83" s="187"/>
      <c r="H83" s="186"/>
    </row>
    <row r="84" spans="3:8">
      <c r="C84" s="183"/>
      <c r="D84" s="188"/>
      <c r="E84" s="182"/>
      <c r="F84" s="185"/>
      <c r="G84" s="187"/>
      <c r="H84" s="186"/>
    </row>
    <row r="85" spans="3:8">
      <c r="C85" s="182"/>
      <c r="D85" s="182"/>
      <c r="E85" s="182"/>
      <c r="F85" s="185"/>
      <c r="G85" s="187"/>
      <c r="H85" s="186"/>
    </row>
    <row r="86" spans="3:8">
      <c r="C86" s="182"/>
      <c r="D86" s="182"/>
      <c r="E86" s="182"/>
      <c r="F86" s="183"/>
      <c r="G86" s="189"/>
      <c r="H86" s="188"/>
    </row>
    <row r="154" spans="2:3" ht="16">
      <c r="B154" s="5"/>
    </row>
    <row r="156" spans="2:3" ht="16">
      <c r="C156" s="5"/>
    </row>
    <row r="157" spans="2:3" ht="16">
      <c r="C157" s="5"/>
    </row>
    <row r="186" spans="12:16">
      <c r="L186" s="178"/>
      <c r="M186" s="190"/>
      <c r="N186" s="190"/>
      <c r="O186" s="190"/>
      <c r="P186" s="190"/>
    </row>
    <row r="193" spans="12:15" ht="16">
      <c r="L193" s="170"/>
      <c r="M193" s="170"/>
      <c r="N193" s="170"/>
      <c r="O193" s="170"/>
    </row>
    <row r="195" spans="12:15" ht="6" customHeight="1"/>
    <row r="203" spans="12:15" ht="7" customHeight="1"/>
    <row r="230" spans="10:10" ht="16">
      <c r="J230" s="5"/>
    </row>
    <row r="233" spans="10:10" ht="16">
      <c r="J233" s="5"/>
    </row>
    <row r="238" spans="10:10" ht="16">
      <c r="J238" s="5"/>
    </row>
    <row r="270" spans="2:3" ht="16">
      <c r="B270" s="5"/>
    </row>
    <row r="272" spans="2:3">
      <c r="C272" s="156"/>
    </row>
    <row r="293" spans="5:10">
      <c r="E293" s="127"/>
      <c r="J293" s="157"/>
    </row>
    <row r="294" spans="5:10" ht="6" customHeight="1"/>
    <row r="303" spans="5:10">
      <c r="G303" s="78" t="s">
        <v>294</v>
      </c>
    </row>
  </sheetData>
  <mergeCells count="4">
    <mergeCell ref="L193:O193"/>
    <mergeCell ref="J34:K34"/>
    <mergeCell ref="C78:D78"/>
    <mergeCell ref="F78:H78"/>
  </mergeCells>
  <phoneticPr fontId="7" type="noConversion"/>
  <hyperlinks>
    <hyperlink ref="Q1" location="'Title Page'!A1" display="Title page" xr:uid="{4DD7AE5D-EB2F-1D4C-985A-24FE53780146}"/>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BCFB-4A89-7546-A577-6D1159D4C6A5}">
  <dimension ref="A1:L25"/>
  <sheetViews>
    <sheetView workbookViewId="0">
      <selection activeCell="A29" sqref="A29"/>
    </sheetView>
  </sheetViews>
  <sheetFormatPr baseColWidth="10" defaultRowHeight="15"/>
  <cols>
    <col min="1" max="1" width="15.6640625" customWidth="1"/>
    <col min="5" max="5" width="15.6640625" bestFit="1" customWidth="1"/>
  </cols>
  <sheetData>
    <row r="1" spans="1:12">
      <c r="A1" t="s">
        <v>23</v>
      </c>
      <c r="B1" t="s">
        <v>22</v>
      </c>
      <c r="C1" t="s">
        <v>24</v>
      </c>
      <c r="E1" t="s">
        <v>23</v>
      </c>
      <c r="F1" t="s">
        <v>15</v>
      </c>
      <c r="G1" t="s">
        <v>16</v>
      </c>
      <c r="H1" t="s">
        <v>17</v>
      </c>
      <c r="I1" t="s">
        <v>18</v>
      </c>
      <c r="J1" t="s">
        <v>19</v>
      </c>
      <c r="K1" t="s">
        <v>20</v>
      </c>
      <c r="L1" t="s">
        <v>21</v>
      </c>
    </row>
    <row r="2" spans="1:12">
      <c r="A2">
        <v>0</v>
      </c>
      <c r="B2">
        <v>135516</v>
      </c>
      <c r="C2">
        <v>72701</v>
      </c>
      <c r="E2">
        <v>0</v>
      </c>
      <c r="F2">
        <v>37295</v>
      </c>
      <c r="G2">
        <v>35406</v>
      </c>
      <c r="H2">
        <v>28266</v>
      </c>
      <c r="I2">
        <v>26181</v>
      </c>
      <c r="J2">
        <v>23305</v>
      </c>
      <c r="K2">
        <v>27916</v>
      </c>
      <c r="L2">
        <v>29848</v>
      </c>
    </row>
    <row r="3" spans="1:12">
      <c r="A3">
        <v>1</v>
      </c>
      <c r="B3">
        <v>71114</v>
      </c>
      <c r="C3">
        <v>38592</v>
      </c>
      <c r="E3">
        <v>1</v>
      </c>
      <c r="F3">
        <v>21223</v>
      </c>
      <c r="G3">
        <v>17369</v>
      </c>
      <c r="H3">
        <v>13923</v>
      </c>
      <c r="I3">
        <v>12656</v>
      </c>
      <c r="J3">
        <v>12999</v>
      </c>
      <c r="K3">
        <v>14320</v>
      </c>
      <c r="L3">
        <v>17216</v>
      </c>
    </row>
    <row r="4" spans="1:12">
      <c r="A4">
        <v>2</v>
      </c>
      <c r="B4">
        <v>43361</v>
      </c>
      <c r="C4">
        <v>22383</v>
      </c>
      <c r="E4">
        <v>2</v>
      </c>
      <c r="F4">
        <v>12280</v>
      </c>
      <c r="G4">
        <v>10103</v>
      </c>
      <c r="H4">
        <v>7957</v>
      </c>
      <c r="I4">
        <v>8001</v>
      </c>
      <c r="J4">
        <v>7607</v>
      </c>
      <c r="K4">
        <v>8886</v>
      </c>
      <c r="L4">
        <v>10910</v>
      </c>
    </row>
    <row r="5" spans="1:12">
      <c r="A5">
        <v>3</v>
      </c>
      <c r="B5">
        <v>33666</v>
      </c>
      <c r="C5">
        <v>15169</v>
      </c>
      <c r="E5">
        <v>3</v>
      </c>
      <c r="F5">
        <v>8389</v>
      </c>
      <c r="G5">
        <v>6780</v>
      </c>
      <c r="H5">
        <v>6819</v>
      </c>
      <c r="I5">
        <v>5497</v>
      </c>
      <c r="J5">
        <v>6091</v>
      </c>
      <c r="K5">
        <v>7918</v>
      </c>
      <c r="L5">
        <v>7341</v>
      </c>
    </row>
    <row r="6" spans="1:12">
      <c r="A6">
        <v>4</v>
      </c>
      <c r="B6">
        <v>35445</v>
      </c>
      <c r="C6">
        <v>15358</v>
      </c>
      <c r="E6">
        <v>4</v>
      </c>
      <c r="F6">
        <v>7978</v>
      </c>
      <c r="G6">
        <v>7380</v>
      </c>
      <c r="H6">
        <v>6565</v>
      </c>
      <c r="I6">
        <v>6355</v>
      </c>
      <c r="J6">
        <v>6515</v>
      </c>
      <c r="K6">
        <v>8386</v>
      </c>
      <c r="L6">
        <v>7624</v>
      </c>
    </row>
    <row r="7" spans="1:12">
      <c r="A7">
        <v>5</v>
      </c>
      <c r="B7">
        <v>59677</v>
      </c>
      <c r="C7">
        <v>24838</v>
      </c>
      <c r="E7">
        <v>5</v>
      </c>
      <c r="F7">
        <v>11004</v>
      </c>
      <c r="G7">
        <v>13834</v>
      </c>
      <c r="H7">
        <v>12351</v>
      </c>
      <c r="I7">
        <v>11212</v>
      </c>
      <c r="J7">
        <v>11586</v>
      </c>
      <c r="K7">
        <v>14239</v>
      </c>
      <c r="L7">
        <v>10289</v>
      </c>
    </row>
    <row r="8" spans="1:12">
      <c r="A8">
        <v>6</v>
      </c>
      <c r="B8">
        <v>196525</v>
      </c>
      <c r="C8">
        <v>84783</v>
      </c>
      <c r="E8">
        <v>6</v>
      </c>
      <c r="F8">
        <v>33769</v>
      </c>
      <c r="G8">
        <v>51014</v>
      </c>
      <c r="H8">
        <v>42238</v>
      </c>
      <c r="I8">
        <v>39694</v>
      </c>
      <c r="J8">
        <v>38586</v>
      </c>
      <c r="K8">
        <v>45102</v>
      </c>
      <c r="L8">
        <v>30905</v>
      </c>
    </row>
    <row r="9" spans="1:12">
      <c r="A9">
        <v>7</v>
      </c>
      <c r="B9">
        <v>574387</v>
      </c>
      <c r="C9">
        <v>289696</v>
      </c>
      <c r="E9">
        <v>7</v>
      </c>
      <c r="F9">
        <v>129373</v>
      </c>
      <c r="G9">
        <v>160323</v>
      </c>
      <c r="H9">
        <v>118728</v>
      </c>
      <c r="I9">
        <v>106922</v>
      </c>
      <c r="J9">
        <v>109802</v>
      </c>
      <c r="K9">
        <v>124733</v>
      </c>
      <c r="L9">
        <v>114202</v>
      </c>
    </row>
    <row r="10" spans="1:12">
      <c r="A10">
        <v>8</v>
      </c>
      <c r="B10">
        <v>1042219</v>
      </c>
      <c r="C10">
        <v>618690</v>
      </c>
      <c r="E10">
        <v>8</v>
      </c>
      <c r="F10">
        <v>295631</v>
      </c>
      <c r="G10">
        <v>323059</v>
      </c>
      <c r="H10">
        <v>215867</v>
      </c>
      <c r="I10">
        <v>191109</v>
      </c>
      <c r="J10">
        <v>187557</v>
      </c>
      <c r="K10">
        <v>216891</v>
      </c>
      <c r="L10">
        <v>230795</v>
      </c>
    </row>
    <row r="11" spans="1:12">
      <c r="A11">
        <v>9</v>
      </c>
      <c r="B11">
        <v>1453196</v>
      </c>
      <c r="C11">
        <v>912878</v>
      </c>
      <c r="E11">
        <v>9</v>
      </c>
      <c r="F11">
        <v>424037</v>
      </c>
      <c r="G11">
        <v>488841</v>
      </c>
      <c r="H11">
        <v>317263</v>
      </c>
      <c r="I11">
        <v>268112</v>
      </c>
      <c r="J11">
        <v>260105</v>
      </c>
      <c r="K11">
        <v>303294</v>
      </c>
      <c r="L11">
        <v>304422</v>
      </c>
    </row>
    <row r="12" spans="1:12">
      <c r="A12">
        <v>10</v>
      </c>
      <c r="B12">
        <v>1629615</v>
      </c>
      <c r="C12">
        <v>1022752</v>
      </c>
      <c r="E12">
        <v>10</v>
      </c>
      <c r="F12">
        <v>492979</v>
      </c>
      <c r="G12">
        <v>529773</v>
      </c>
      <c r="H12">
        <v>345190</v>
      </c>
      <c r="I12">
        <v>301083</v>
      </c>
      <c r="J12">
        <v>293490</v>
      </c>
      <c r="K12">
        <v>342845</v>
      </c>
      <c r="L12">
        <v>347007</v>
      </c>
    </row>
    <row r="13" spans="1:12">
      <c r="A13">
        <v>11</v>
      </c>
      <c r="B13">
        <v>1618945</v>
      </c>
      <c r="C13">
        <v>998343</v>
      </c>
      <c r="E13">
        <v>11</v>
      </c>
      <c r="F13">
        <v>508871</v>
      </c>
      <c r="G13">
        <v>489472</v>
      </c>
      <c r="H13">
        <v>337084</v>
      </c>
      <c r="I13">
        <v>296856</v>
      </c>
      <c r="J13">
        <v>288735</v>
      </c>
      <c r="K13">
        <v>339030</v>
      </c>
      <c r="L13">
        <v>357240</v>
      </c>
    </row>
    <row r="14" spans="1:12">
      <c r="A14">
        <v>12</v>
      </c>
      <c r="B14">
        <v>1548540</v>
      </c>
      <c r="C14">
        <v>949503</v>
      </c>
      <c r="E14">
        <v>12</v>
      </c>
      <c r="F14">
        <v>508135</v>
      </c>
      <c r="G14">
        <v>441368</v>
      </c>
      <c r="H14">
        <v>314466</v>
      </c>
      <c r="I14">
        <v>283495</v>
      </c>
      <c r="J14">
        <v>276605</v>
      </c>
      <c r="K14">
        <v>319285</v>
      </c>
      <c r="L14">
        <v>354689</v>
      </c>
    </row>
    <row r="15" spans="1:12">
      <c r="A15">
        <v>13</v>
      </c>
      <c r="B15">
        <v>1573793</v>
      </c>
      <c r="C15">
        <v>967784</v>
      </c>
      <c r="E15">
        <v>13</v>
      </c>
      <c r="F15">
        <v>531109</v>
      </c>
      <c r="G15">
        <v>436675</v>
      </c>
      <c r="H15">
        <v>318821</v>
      </c>
      <c r="I15">
        <v>288831</v>
      </c>
      <c r="J15">
        <v>281479</v>
      </c>
      <c r="K15">
        <v>321851</v>
      </c>
      <c r="L15">
        <v>362811</v>
      </c>
    </row>
    <row r="16" spans="1:12">
      <c r="A16">
        <v>14</v>
      </c>
      <c r="B16">
        <v>1600172</v>
      </c>
      <c r="C16">
        <v>970086</v>
      </c>
      <c r="E16">
        <v>14</v>
      </c>
      <c r="F16">
        <v>537696</v>
      </c>
      <c r="G16">
        <v>432390</v>
      </c>
      <c r="H16">
        <v>320241</v>
      </c>
      <c r="I16">
        <v>291134</v>
      </c>
      <c r="J16">
        <v>284257</v>
      </c>
      <c r="K16">
        <v>331743</v>
      </c>
      <c r="L16">
        <v>372797</v>
      </c>
    </row>
    <row r="17" spans="1:12">
      <c r="A17">
        <v>15</v>
      </c>
      <c r="B17">
        <v>1593625</v>
      </c>
      <c r="C17">
        <v>944674</v>
      </c>
      <c r="E17">
        <v>15</v>
      </c>
      <c r="F17">
        <v>523252</v>
      </c>
      <c r="G17">
        <v>421422</v>
      </c>
      <c r="H17">
        <v>318396</v>
      </c>
      <c r="I17">
        <v>299354</v>
      </c>
      <c r="J17">
        <v>286286</v>
      </c>
      <c r="K17">
        <v>329182</v>
      </c>
      <c r="L17">
        <v>360407</v>
      </c>
    </row>
    <row r="18" spans="1:12">
      <c r="A18">
        <v>16</v>
      </c>
      <c r="B18">
        <v>1542512</v>
      </c>
      <c r="C18">
        <v>873367</v>
      </c>
      <c r="E18">
        <v>16</v>
      </c>
      <c r="F18">
        <v>475641</v>
      </c>
      <c r="G18">
        <v>397726</v>
      </c>
      <c r="H18">
        <v>315286</v>
      </c>
      <c r="I18">
        <v>292256</v>
      </c>
      <c r="J18">
        <v>285020</v>
      </c>
      <c r="K18">
        <v>313257</v>
      </c>
      <c r="L18">
        <v>336693</v>
      </c>
    </row>
    <row r="19" spans="1:12">
      <c r="A19">
        <v>17</v>
      </c>
      <c r="B19">
        <v>1289762</v>
      </c>
      <c r="C19">
        <v>694349</v>
      </c>
      <c r="E19">
        <v>17</v>
      </c>
      <c r="F19">
        <v>373968</v>
      </c>
      <c r="G19">
        <v>320381</v>
      </c>
      <c r="H19">
        <v>263531</v>
      </c>
      <c r="I19">
        <v>247949</v>
      </c>
      <c r="J19">
        <v>242082</v>
      </c>
      <c r="K19">
        <v>258804</v>
      </c>
      <c r="L19">
        <v>277396</v>
      </c>
    </row>
    <row r="20" spans="1:12">
      <c r="A20">
        <v>18</v>
      </c>
      <c r="B20">
        <v>1038335</v>
      </c>
      <c r="C20">
        <v>514233</v>
      </c>
      <c r="E20">
        <v>18</v>
      </c>
      <c r="F20">
        <v>269536</v>
      </c>
      <c r="G20">
        <v>244697</v>
      </c>
      <c r="H20">
        <v>214212</v>
      </c>
      <c r="I20">
        <v>202385</v>
      </c>
      <c r="J20">
        <v>197330</v>
      </c>
      <c r="K20">
        <v>207455</v>
      </c>
      <c r="L20">
        <v>216953</v>
      </c>
    </row>
    <row r="21" spans="1:12">
      <c r="A21">
        <v>19</v>
      </c>
      <c r="B21">
        <v>801356</v>
      </c>
      <c r="C21">
        <v>393575</v>
      </c>
      <c r="E21">
        <v>19</v>
      </c>
      <c r="F21">
        <v>205696</v>
      </c>
      <c r="G21">
        <v>187879</v>
      </c>
      <c r="H21">
        <v>161776</v>
      </c>
      <c r="I21">
        <v>155591</v>
      </c>
      <c r="J21">
        <v>161062</v>
      </c>
      <c r="K21">
        <v>159197</v>
      </c>
      <c r="L21">
        <v>163730</v>
      </c>
    </row>
    <row r="22" spans="1:12">
      <c r="A22">
        <v>20</v>
      </c>
      <c r="B22">
        <v>611457</v>
      </c>
      <c r="C22">
        <v>320300</v>
      </c>
      <c r="E22">
        <v>20</v>
      </c>
      <c r="F22">
        <v>175799</v>
      </c>
      <c r="G22">
        <v>144501</v>
      </c>
      <c r="H22">
        <v>123804</v>
      </c>
      <c r="I22">
        <v>116228</v>
      </c>
      <c r="J22">
        <v>125248</v>
      </c>
      <c r="K22">
        <v>120745</v>
      </c>
      <c r="L22">
        <v>125432</v>
      </c>
    </row>
    <row r="23" spans="1:12">
      <c r="A23">
        <v>21</v>
      </c>
      <c r="B23">
        <v>502406</v>
      </c>
      <c r="C23">
        <v>261415</v>
      </c>
      <c r="E23">
        <v>21</v>
      </c>
      <c r="F23">
        <v>146477</v>
      </c>
      <c r="G23">
        <v>114938</v>
      </c>
      <c r="H23">
        <v>98589</v>
      </c>
      <c r="I23">
        <v>96436</v>
      </c>
      <c r="J23">
        <v>104422</v>
      </c>
      <c r="K23">
        <v>94957</v>
      </c>
      <c r="L23">
        <v>108002</v>
      </c>
    </row>
    <row r="24" spans="1:12">
      <c r="A24">
        <v>22</v>
      </c>
      <c r="B24">
        <v>404354</v>
      </c>
      <c r="C24">
        <v>203203</v>
      </c>
      <c r="E24">
        <v>22</v>
      </c>
      <c r="F24">
        <v>115783</v>
      </c>
      <c r="G24">
        <v>87420</v>
      </c>
      <c r="H24">
        <v>76834</v>
      </c>
      <c r="I24">
        <v>78058</v>
      </c>
      <c r="J24">
        <v>85804</v>
      </c>
      <c r="K24">
        <v>75397</v>
      </c>
      <c r="L24">
        <v>88261</v>
      </c>
    </row>
    <row r="25" spans="1:12">
      <c r="A25">
        <v>23</v>
      </c>
      <c r="B25">
        <v>262369</v>
      </c>
      <c r="C25">
        <v>122470</v>
      </c>
      <c r="E25">
        <v>23</v>
      </c>
      <c r="F25">
        <v>68067</v>
      </c>
      <c r="G25">
        <v>54403</v>
      </c>
      <c r="H25">
        <v>50354</v>
      </c>
      <c r="I25">
        <v>47611</v>
      </c>
      <c r="J25">
        <v>52353</v>
      </c>
      <c r="K25">
        <v>51978</v>
      </c>
      <c r="L25">
        <v>60073</v>
      </c>
    </row>
  </sheetData>
  <phoneticPr fontId="7" type="noConversion"/>
  <conditionalFormatting sqref="B2:C25">
    <cfRule type="colorScale" priority="2">
      <colorScale>
        <cfvo type="min"/>
        <cfvo type="percentile" val="50"/>
        <cfvo type="max"/>
        <color rgb="FFF8696B"/>
        <color rgb="FFFFEB84"/>
        <color rgb="FF63BE7B"/>
      </colorScale>
    </cfRule>
  </conditionalFormatting>
  <conditionalFormatting sqref="F2:L2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B3183-315F-0E40-A713-2CE5E6B02758}">
  <dimension ref="A1:J33"/>
  <sheetViews>
    <sheetView workbookViewId="0">
      <selection activeCell="I39" sqref="I39"/>
    </sheetView>
  </sheetViews>
  <sheetFormatPr baseColWidth="10" defaultRowHeight="15"/>
  <cols>
    <col min="1" max="1" width="19" bestFit="1" customWidth="1"/>
    <col min="5" max="5" width="17.6640625" bestFit="1" customWidth="1"/>
  </cols>
  <sheetData>
    <row r="1" spans="1:10">
      <c r="A1" s="78"/>
      <c r="B1" s="172" t="s">
        <v>225</v>
      </c>
      <c r="C1" s="172"/>
      <c r="D1" s="78"/>
      <c r="E1" s="78"/>
      <c r="F1" s="84" t="s">
        <v>225</v>
      </c>
      <c r="G1" s="83"/>
      <c r="H1" s="78" t="s">
        <v>225</v>
      </c>
      <c r="I1" s="172"/>
      <c r="J1" s="172"/>
    </row>
    <row r="2" spans="1:10">
      <c r="A2" s="79"/>
      <c r="B2" s="79" t="s">
        <v>226</v>
      </c>
      <c r="C2" s="79" t="s">
        <v>227</v>
      </c>
      <c r="D2" s="78"/>
      <c r="E2" s="79"/>
      <c r="F2" s="84" t="s">
        <v>227</v>
      </c>
      <c r="H2" s="172" t="s">
        <v>229</v>
      </c>
      <c r="I2" s="172"/>
      <c r="J2" s="172"/>
    </row>
    <row r="3" spans="1:10">
      <c r="A3" s="79" t="s">
        <v>23</v>
      </c>
      <c r="B3" s="79"/>
      <c r="C3" s="79"/>
      <c r="D3" s="78"/>
      <c r="E3" s="79" t="s">
        <v>228</v>
      </c>
      <c r="F3" s="84"/>
      <c r="H3" s="79"/>
      <c r="I3" s="84" t="s">
        <v>230</v>
      </c>
      <c r="J3" s="84" t="s">
        <v>231</v>
      </c>
    </row>
    <row r="4" spans="1:10">
      <c r="A4" s="79">
        <v>0</v>
      </c>
      <c r="B4" s="80">
        <v>7.4</v>
      </c>
      <c r="C4" s="81">
        <v>7.81114</v>
      </c>
      <c r="D4" s="78"/>
      <c r="E4" s="86" t="s">
        <v>13</v>
      </c>
      <c r="F4" s="87">
        <v>7.8136289999999997</v>
      </c>
      <c r="H4" s="86" t="s">
        <v>15</v>
      </c>
      <c r="I4" s="94">
        <v>7.5</v>
      </c>
      <c r="J4" s="87">
        <v>7.8570270000000004</v>
      </c>
    </row>
    <row r="5" spans="1:10">
      <c r="A5" s="79">
        <v>1</v>
      </c>
      <c r="B5" s="80">
        <v>7.4</v>
      </c>
      <c r="C5" s="81">
        <v>7.8057990000000004</v>
      </c>
      <c r="D5" s="78"/>
      <c r="E5" s="86" t="s">
        <v>10</v>
      </c>
      <c r="F5" s="87">
        <v>7.8069819999999996</v>
      </c>
      <c r="H5" s="86" t="s">
        <v>21</v>
      </c>
      <c r="I5" s="94">
        <v>7.5</v>
      </c>
      <c r="J5" s="87">
        <v>7.8569319999999996</v>
      </c>
    </row>
    <row r="6" spans="1:10">
      <c r="A6" s="79">
        <v>2</v>
      </c>
      <c r="B6" s="80">
        <v>7.4</v>
      </c>
      <c r="C6" s="81">
        <v>7.8024880000000003</v>
      </c>
      <c r="D6" s="78"/>
      <c r="E6" s="92" t="s">
        <v>11</v>
      </c>
      <c r="F6" s="93">
        <v>7.8009430000000002</v>
      </c>
      <c r="H6" s="92" t="s">
        <v>20</v>
      </c>
      <c r="I6" s="95">
        <v>7.3</v>
      </c>
      <c r="J6" s="93">
        <v>7.760249</v>
      </c>
    </row>
    <row r="7" spans="1:10">
      <c r="A7" s="79">
        <v>3</v>
      </c>
      <c r="B7" s="80">
        <v>7.5</v>
      </c>
      <c r="C7" s="81">
        <v>7.828424</v>
      </c>
      <c r="D7" s="78"/>
      <c r="E7" s="88" t="s">
        <v>14</v>
      </c>
      <c r="F7" s="89">
        <v>7.7860180000000003</v>
      </c>
      <c r="H7" s="92" t="s">
        <v>16</v>
      </c>
      <c r="I7" s="95">
        <v>7.3</v>
      </c>
      <c r="J7" s="93">
        <v>7.7568469999999996</v>
      </c>
    </row>
    <row r="8" spans="1:10">
      <c r="A8" s="79">
        <v>4</v>
      </c>
      <c r="B8" s="80">
        <v>7.5</v>
      </c>
      <c r="C8" s="81">
        <v>7.840929</v>
      </c>
      <c r="D8" s="78"/>
      <c r="E8" s="90" t="s">
        <v>12</v>
      </c>
      <c r="F8" s="91">
        <v>7.7793950000000001</v>
      </c>
      <c r="H8" s="92" t="s">
        <v>18</v>
      </c>
      <c r="I8" s="95">
        <v>7.3</v>
      </c>
      <c r="J8" s="93">
        <v>7.7561239999999998</v>
      </c>
    </row>
    <row r="9" spans="1:10">
      <c r="A9" s="79">
        <v>5</v>
      </c>
      <c r="B9" s="80">
        <v>7.5</v>
      </c>
      <c r="C9" s="81">
        <v>7.83</v>
      </c>
      <c r="D9" s="78"/>
      <c r="E9" s="78"/>
      <c r="F9" s="78"/>
      <c r="G9" s="78"/>
      <c r="H9" s="92" t="s">
        <v>19</v>
      </c>
      <c r="I9" s="95">
        <v>7.3</v>
      </c>
      <c r="J9" s="93">
        <v>7.7554730000000003</v>
      </c>
    </row>
    <row r="10" spans="1:10">
      <c r="A10" s="79">
        <v>6</v>
      </c>
      <c r="B10" s="80">
        <v>7.4</v>
      </c>
      <c r="C10" s="81">
        <v>7.8188490000000002</v>
      </c>
      <c r="D10" s="78"/>
      <c r="E10" s="78"/>
      <c r="F10" s="78"/>
      <c r="G10" s="78"/>
      <c r="H10" s="90" t="s">
        <v>17</v>
      </c>
      <c r="I10" s="96">
        <v>7.3</v>
      </c>
      <c r="J10" s="91">
        <v>7.7534400000000003</v>
      </c>
    </row>
    <row r="11" spans="1:10">
      <c r="A11" s="79">
        <v>7</v>
      </c>
      <c r="B11" s="80">
        <v>7.4</v>
      </c>
      <c r="C11" s="81">
        <v>7.8205030000000004</v>
      </c>
      <c r="D11" s="78"/>
      <c r="E11" s="78"/>
      <c r="F11" s="78"/>
      <c r="G11" s="78"/>
    </row>
    <row r="12" spans="1:10">
      <c r="A12" s="79">
        <v>8</v>
      </c>
      <c r="B12" s="80">
        <v>7.4</v>
      </c>
      <c r="C12" s="81">
        <v>7.7890090000000001</v>
      </c>
      <c r="D12" s="78"/>
      <c r="E12" s="78"/>
      <c r="F12" s="78"/>
      <c r="G12" s="78"/>
    </row>
    <row r="13" spans="1:10">
      <c r="A13" s="79">
        <v>9</v>
      </c>
      <c r="B13" s="80">
        <v>7.3</v>
      </c>
      <c r="C13" s="81">
        <v>7.7511349999999997</v>
      </c>
      <c r="D13" s="78"/>
      <c r="E13" s="78"/>
      <c r="F13" s="78"/>
      <c r="G13" s="78"/>
    </row>
    <row r="14" spans="1:10">
      <c r="A14" s="79">
        <v>10</v>
      </c>
      <c r="B14" s="80">
        <v>7.3</v>
      </c>
      <c r="C14" s="81">
        <v>7.7473070000000002</v>
      </c>
      <c r="D14" s="78"/>
      <c r="E14" s="78"/>
      <c r="F14" s="78"/>
      <c r="G14" s="78"/>
    </row>
    <row r="15" spans="1:10">
      <c r="A15" s="79">
        <v>11</v>
      </c>
      <c r="B15" s="80">
        <v>7.3</v>
      </c>
      <c r="C15" s="81">
        <v>7.7693110000000001</v>
      </c>
      <c r="D15" s="78"/>
      <c r="E15" s="78"/>
      <c r="F15" s="78"/>
      <c r="G15" s="78"/>
    </row>
    <row r="16" spans="1:10">
      <c r="A16" s="79">
        <v>12</v>
      </c>
      <c r="B16" s="80">
        <v>7.4</v>
      </c>
      <c r="C16" s="81">
        <v>7.7891159999999999</v>
      </c>
      <c r="D16" s="78"/>
      <c r="E16" s="78"/>
      <c r="F16" s="78"/>
      <c r="G16" s="78"/>
    </row>
    <row r="17" spans="1:7">
      <c r="A17" s="79">
        <v>13</v>
      </c>
      <c r="B17" s="80">
        <v>7.4</v>
      </c>
      <c r="C17" s="81">
        <v>7.7920660000000002</v>
      </c>
      <c r="D17" s="78"/>
      <c r="E17" s="78"/>
      <c r="F17" s="78"/>
      <c r="G17" s="78"/>
    </row>
    <row r="18" spans="1:7">
      <c r="A18" s="79">
        <v>14</v>
      </c>
      <c r="B18" s="80">
        <v>7.4</v>
      </c>
      <c r="C18" s="81">
        <v>7.8015749999999997</v>
      </c>
      <c r="D18" s="78"/>
      <c r="E18" s="78"/>
      <c r="F18" s="78"/>
      <c r="G18" s="78"/>
    </row>
    <row r="19" spans="1:7">
      <c r="A19" s="79">
        <v>15</v>
      </c>
      <c r="B19" s="80">
        <v>7.4</v>
      </c>
      <c r="C19" s="81">
        <v>7.8045010000000001</v>
      </c>
      <c r="D19" s="78"/>
      <c r="E19" s="78"/>
      <c r="F19" s="78"/>
      <c r="G19" s="78"/>
    </row>
    <row r="20" spans="1:7">
      <c r="A20" s="79">
        <v>16</v>
      </c>
      <c r="B20" s="80">
        <v>7.4</v>
      </c>
      <c r="C20" s="81">
        <v>7.801075</v>
      </c>
      <c r="D20" s="78"/>
      <c r="E20" s="78"/>
      <c r="F20" s="78"/>
      <c r="G20" s="78"/>
    </row>
    <row r="21" spans="1:7">
      <c r="A21" s="79">
        <v>17</v>
      </c>
      <c r="B21" s="80">
        <v>7.4</v>
      </c>
      <c r="C21" s="81">
        <v>7.8061230000000004</v>
      </c>
      <c r="D21" s="78"/>
      <c r="E21" s="78"/>
      <c r="F21" s="78"/>
      <c r="G21" s="78"/>
    </row>
    <row r="22" spans="1:7">
      <c r="A22" s="79">
        <v>18</v>
      </c>
      <c r="B22" s="80">
        <v>7.4</v>
      </c>
      <c r="C22" s="81">
        <v>7.8080809999999996</v>
      </c>
      <c r="D22" s="78"/>
      <c r="E22" s="78"/>
      <c r="F22" s="78"/>
      <c r="G22" s="78"/>
    </row>
    <row r="23" spans="1:7">
      <c r="A23" s="79">
        <v>19</v>
      </c>
      <c r="B23" s="80">
        <v>7.4</v>
      </c>
      <c r="C23" s="81">
        <v>7.7934419999999998</v>
      </c>
      <c r="D23" s="78"/>
      <c r="E23" s="78"/>
      <c r="F23" s="78"/>
      <c r="G23" s="78"/>
    </row>
    <row r="24" spans="1:7">
      <c r="A24" s="79">
        <v>20</v>
      </c>
      <c r="B24" s="80">
        <v>7.4</v>
      </c>
      <c r="C24" s="81">
        <v>7.7994719999999997</v>
      </c>
      <c r="D24" s="78"/>
      <c r="E24" s="78"/>
      <c r="F24" s="78"/>
      <c r="G24" s="78"/>
    </row>
    <row r="25" spans="1:7">
      <c r="A25" s="79">
        <v>21</v>
      </c>
      <c r="B25" s="80">
        <v>7.4</v>
      </c>
      <c r="C25" s="81">
        <v>7.8049239999999998</v>
      </c>
      <c r="D25" s="78"/>
      <c r="E25" s="78"/>
      <c r="F25" s="78"/>
      <c r="G25" s="78"/>
    </row>
    <row r="26" spans="1:7">
      <c r="A26" s="79">
        <v>22</v>
      </c>
      <c r="B26" s="80">
        <v>7.4</v>
      </c>
      <c r="C26" s="81">
        <v>7.8161060000000004</v>
      </c>
      <c r="D26" s="78"/>
      <c r="E26" s="78"/>
      <c r="F26" s="78"/>
      <c r="G26" s="78"/>
    </row>
    <row r="27" spans="1:7">
      <c r="A27" s="79">
        <v>23</v>
      </c>
      <c r="B27" s="80">
        <v>7.4</v>
      </c>
      <c r="C27" s="81">
        <v>7.7959519999999998</v>
      </c>
      <c r="D27" s="78"/>
      <c r="E27" s="78"/>
      <c r="F27" s="78"/>
      <c r="G27" s="78"/>
    </row>
    <row r="28" spans="1:7">
      <c r="A28" s="78"/>
      <c r="B28" s="78"/>
      <c r="C28" s="78"/>
      <c r="D28" s="78"/>
      <c r="E28" s="78"/>
      <c r="F28" s="78"/>
      <c r="G28" s="78"/>
    </row>
    <row r="29" spans="1:7">
      <c r="A29" s="78"/>
      <c r="B29" s="78"/>
      <c r="C29" s="78"/>
      <c r="D29" s="78"/>
      <c r="E29" s="78"/>
      <c r="F29" s="78"/>
      <c r="G29" s="78"/>
    </row>
    <row r="30" spans="1:7">
      <c r="A30" s="78"/>
      <c r="B30" s="78"/>
      <c r="C30" s="78"/>
      <c r="D30" s="78"/>
      <c r="E30" s="78"/>
      <c r="F30" s="78"/>
      <c r="G30" s="78"/>
    </row>
    <row r="31" spans="1:7">
      <c r="A31" s="78"/>
      <c r="B31" s="78"/>
      <c r="C31" s="78"/>
      <c r="D31" s="78"/>
      <c r="E31" s="78"/>
      <c r="F31" s="78"/>
      <c r="G31" s="78"/>
    </row>
    <row r="32" spans="1:7">
      <c r="A32" s="78"/>
      <c r="B32" s="78"/>
      <c r="C32" s="78"/>
      <c r="D32" s="78"/>
      <c r="E32" s="78"/>
      <c r="F32" s="78"/>
      <c r="G32" s="78"/>
    </row>
    <row r="33" spans="1:7">
      <c r="A33" s="78"/>
      <c r="B33" s="78"/>
      <c r="C33" s="78"/>
      <c r="D33" s="78"/>
      <c r="E33" s="78"/>
      <c r="F33" s="78"/>
      <c r="G33" s="78"/>
    </row>
  </sheetData>
  <sortState xmlns:xlrd2="http://schemas.microsoft.com/office/spreadsheetml/2017/richdata2" ref="H4:J10">
    <sortCondition descending="1" ref="J4:J10"/>
  </sortState>
  <mergeCells count="3">
    <mergeCell ref="B1:C1"/>
    <mergeCell ref="I1:J1"/>
    <mergeCell ref="H2:J2"/>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1. Title Page</vt:lpstr>
      <vt:lpstr>2. Population Flow</vt:lpstr>
      <vt:lpstr>3. Consistency checks</vt:lpstr>
      <vt:lpstr>4. Wrangling steps</vt:lpstr>
      <vt:lpstr>5. Column derivations</vt:lpstr>
      <vt:lpstr>6. Visualizations</vt:lpstr>
      <vt:lpstr>7. Recommendations</vt:lpstr>
      <vt:lpstr>8. Day and Hour Crosstabs</vt:lpstr>
      <vt:lpstr>9. day_hour_spending_habits</vt:lpstr>
      <vt:lpstr>10. price_range_spending_flag</vt:lpstr>
      <vt:lpstr>11. Department_order_number</vt:lpstr>
      <vt:lpstr>12. Income_depts</vt:lpstr>
      <vt:lpstr>13. loyalty_flag</vt:lpstr>
      <vt:lpstr>14. family_dept</vt:lpstr>
      <vt:lpstr>15. family_insights</vt:lpstr>
      <vt:lpstr>16. Age_order_frequency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Palomino</dc:creator>
  <cp:lastModifiedBy>Amy Palomino</cp:lastModifiedBy>
  <dcterms:created xsi:type="dcterms:W3CDTF">2022-05-03T11:32:27Z</dcterms:created>
  <dcterms:modified xsi:type="dcterms:W3CDTF">2022-05-22T18:11:19Z</dcterms:modified>
</cp:coreProperties>
</file>