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13_ncr:1_{3F123004-84A8-644C-A288-EF547EE32274}" xr6:coauthVersionLast="36" xr6:coauthVersionMax="45" xr10:uidLastSave="{00000000-0000-0000-0000-000000000000}"/>
  <bookViews>
    <workbookView xWindow="960" yWindow="1800" windowWidth="14060" windowHeight="11160" xr2:uid="{B4DFD4ED-8FF9-4F62-BB04-60DE7216566B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D27" i="1"/>
  <c r="D26" i="1"/>
  <c r="H3" i="1"/>
  <c r="K15" i="1"/>
  <c r="C19" i="1"/>
  <c r="C7" i="1"/>
  <c r="K17" i="1" l="1"/>
  <c r="H15" i="1" s="1"/>
  <c r="K5" i="1"/>
  <c r="G15" i="1"/>
  <c r="G3" i="1"/>
  <c r="F16" i="1"/>
  <c r="F17" i="1"/>
  <c r="F18" i="1"/>
  <c r="F15" i="1"/>
  <c r="F4" i="1"/>
  <c r="F5" i="1"/>
  <c r="F6" i="1"/>
  <c r="F3" i="1"/>
  <c r="E16" i="1"/>
  <c r="E17" i="1"/>
  <c r="E18" i="1"/>
  <c r="E15" i="1"/>
  <c r="E5" i="1"/>
  <c r="E6" i="1"/>
  <c r="E4" i="1"/>
</calcChain>
</file>

<file path=xl/sharedStrings.xml><?xml version="1.0" encoding="utf-8"?>
<sst xmlns="http://schemas.openxmlformats.org/spreadsheetml/2006/main" count="41" uniqueCount="29">
  <si>
    <t>Oliveira</t>
  </si>
  <si>
    <t>Replicate</t>
  </si>
  <si>
    <t>Leaf mass (g)</t>
  </si>
  <si>
    <t>[erg] (µg/g)</t>
  </si>
  <si>
    <t>Boss brook</t>
  </si>
  <si>
    <t>[erg] (µg)</t>
  </si>
  <si>
    <t>8 leaf disks</t>
  </si>
  <si>
    <t>erg mg/g</t>
  </si>
  <si>
    <t>fungal biomass g/g</t>
  </si>
  <si>
    <t>Mean fungal biomass g/g</t>
  </si>
  <si>
    <t>Mean fungal biomass g/cm2</t>
  </si>
  <si>
    <t>Mean leaf disc mass=</t>
  </si>
  <si>
    <t xml:space="preserve">Average leaf disc mass = </t>
  </si>
  <si>
    <t xml:space="preserve">Average leaf disc area cm2 = </t>
  </si>
  <si>
    <t xml:space="preserve">Average mass per 1cm2 = </t>
  </si>
  <si>
    <t xml:space="preserve">Mean lead disc mass = </t>
  </si>
  <si>
    <t xml:space="preserve">fungi = </t>
  </si>
  <si>
    <t>10^5-10^6 cells per gram soil</t>
  </si>
  <si>
    <t>https://www.sciencedirect.com/science/article/pii/B9780128147191000057</t>
  </si>
  <si>
    <t>https://ohioline.osu.edu/factsheet/anr-37</t>
  </si>
  <si>
    <t>fungi make up 30% soil</t>
  </si>
  <si>
    <t>so 0.3g soil = 10^5-10^6 cells</t>
  </si>
  <si>
    <t>sp 1g fungi =</t>
  </si>
  <si>
    <t>g fungal biomass per cm2</t>
  </si>
  <si>
    <t>boss</t>
  </si>
  <si>
    <t>oliveira</t>
  </si>
  <si>
    <t>cells per gram fungal biomass</t>
  </si>
  <si>
    <t>cells per cm2 oliveira</t>
  </si>
  <si>
    <t>cells per cm2 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</si>
</sst>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C18D-66C4-4F0E-BC0D-1CBFEA9D3BB9}">
  <dimension ref="A1:K27"/>
  <sheetViews>
    <sheetView tabSelected="1" topLeftCell="A12" workbookViewId="0">
      <selection activeCell="E28" sqref="E28"/>
    </sheetView>
  </sheetViews>
  <sheetFormatPr baseColWidth="10" defaultColWidth="8.83203125" defaultRowHeight="15" x14ac:dyDescent="0.2"/>
  <cols>
    <col min="2" max="2" width="28.1640625" bestFit="1" customWidth="1"/>
    <col min="3" max="3" width="20.1640625" bestFit="1" customWidth="1"/>
    <col min="4" max="4" width="34.6640625" bestFit="1" customWidth="1"/>
    <col min="5" max="5" width="17.83203125" bestFit="1" customWidth="1"/>
    <col min="6" max="6" width="29.83203125" bestFit="1" customWidth="1"/>
    <col min="7" max="7" width="20.1640625" bestFit="1" customWidth="1"/>
    <col min="8" max="8" width="22.33203125" bestFit="1" customWidth="1"/>
    <col min="10" max="10" width="22.33203125" bestFit="1" customWidth="1"/>
    <col min="11" max="11" width="12.1640625" bestFit="1" customWidth="1"/>
  </cols>
  <sheetData>
    <row r="1" spans="1:11" x14ac:dyDescent="0.2">
      <c r="A1" t="s">
        <v>0</v>
      </c>
      <c r="C1" t="s">
        <v>6</v>
      </c>
    </row>
    <row r="2" spans="1:11" x14ac:dyDescent="0.2">
      <c r="A2" t="s">
        <v>1</v>
      </c>
      <c r="B2" t="s">
        <v>5</v>
      </c>
      <c r="C2" t="s">
        <v>2</v>
      </c>
      <c r="D2" t="s">
        <v>3</v>
      </c>
      <c r="E2" t="s">
        <v>7</v>
      </c>
      <c r="F2" t="s">
        <v>8</v>
      </c>
      <c r="G2" t="s">
        <v>9</v>
      </c>
      <c r="H2" t="s">
        <v>10</v>
      </c>
      <c r="J2" t="s">
        <v>13</v>
      </c>
      <c r="K2">
        <v>1.1000000000000001</v>
      </c>
    </row>
    <row r="3" spans="1:11" x14ac:dyDescent="0.2">
      <c r="A3">
        <v>1</v>
      </c>
      <c r="B3" s="2">
        <v>22.426106715046703</v>
      </c>
      <c r="C3" s="1">
        <v>3.6269999999999997E-2</v>
      </c>
      <c r="D3" s="2">
        <v>618.31008312783854</v>
      </c>
      <c r="E3">
        <v>0.61831000000000003</v>
      </c>
      <c r="F3">
        <f>(E3/5.5)</f>
        <v>0.11242000000000001</v>
      </c>
      <c r="G3">
        <f>AVERAGE(F3:F6)</f>
        <v>8.7664567148998521E-2</v>
      </c>
      <c r="H3">
        <f>(G3*K5)</f>
        <v>3.181626074550812E-3</v>
      </c>
      <c r="J3" t="s">
        <v>12</v>
      </c>
      <c r="K3">
        <v>3.99225E-2</v>
      </c>
    </row>
    <row r="4" spans="1:11" x14ac:dyDescent="0.2">
      <c r="A4">
        <v>2</v>
      </c>
      <c r="B4" s="2">
        <v>20.302367967242123</v>
      </c>
      <c r="C4" s="1">
        <v>4.3159999999999997E-2</v>
      </c>
      <c r="D4" s="2">
        <v>470.39777495927075</v>
      </c>
      <c r="E4">
        <f>(D4/1000)</f>
        <v>0.47039777495927076</v>
      </c>
      <c r="F4">
        <f t="shared" ref="F4:F6" si="0">(E4/5.5)</f>
        <v>8.5526868174412865E-2</v>
      </c>
    </row>
    <row r="5" spans="1:11" x14ac:dyDescent="0.2">
      <c r="A5">
        <v>3</v>
      </c>
      <c r="B5" s="2">
        <v>13.735516491153895</v>
      </c>
      <c r="C5" s="1">
        <v>4.1700000000000001E-2</v>
      </c>
      <c r="D5" s="2">
        <v>329.38888467994951</v>
      </c>
      <c r="E5">
        <f t="shared" ref="E5:E6" si="1">(D5/1000)</f>
        <v>0.32938888467994953</v>
      </c>
      <c r="F5">
        <f t="shared" si="0"/>
        <v>5.9888888123627186E-2</v>
      </c>
      <c r="J5" t="s">
        <v>14</v>
      </c>
      <c r="K5">
        <f>(K3/K2)</f>
        <v>3.6293181818181815E-2</v>
      </c>
    </row>
    <row r="6" spans="1:11" x14ac:dyDescent="0.2">
      <c r="A6">
        <v>4</v>
      </c>
      <c r="B6" s="2">
        <v>19.685798408150085</v>
      </c>
      <c r="C6" s="1">
        <v>3.8559999999999997E-2</v>
      </c>
      <c r="D6" s="2">
        <v>510.52381763874706</v>
      </c>
      <c r="E6">
        <f t="shared" si="1"/>
        <v>0.5105238176387471</v>
      </c>
      <c r="F6">
        <f t="shared" si="0"/>
        <v>9.2822512297954018E-2</v>
      </c>
    </row>
    <row r="7" spans="1:11" x14ac:dyDescent="0.2">
      <c r="B7" t="s">
        <v>11</v>
      </c>
      <c r="C7" s="1">
        <f>AVERAGE(C3:C6)</f>
        <v>3.99225E-2</v>
      </c>
    </row>
    <row r="13" spans="1:11" x14ac:dyDescent="0.2">
      <c r="A13" t="s">
        <v>4</v>
      </c>
    </row>
    <row r="14" spans="1:11" x14ac:dyDescent="0.2">
      <c r="A14" t="s">
        <v>1</v>
      </c>
      <c r="B14" t="s">
        <v>5</v>
      </c>
      <c r="C14" t="s">
        <v>2</v>
      </c>
      <c r="D14" t="s">
        <v>3</v>
      </c>
      <c r="E14" t="s">
        <v>7</v>
      </c>
      <c r="F14" t="s">
        <v>8</v>
      </c>
      <c r="G14" t="s">
        <v>9</v>
      </c>
      <c r="H14" t="s">
        <v>10</v>
      </c>
      <c r="J14" t="s">
        <v>13</v>
      </c>
      <c r="K14">
        <v>1.1000000000000001</v>
      </c>
    </row>
    <row r="15" spans="1:11" x14ac:dyDescent="0.2">
      <c r="A15">
        <v>1</v>
      </c>
      <c r="B15" s="2">
        <v>33.110666772305009</v>
      </c>
      <c r="C15" s="1">
        <v>4.2200000000000001E-2</v>
      </c>
      <c r="D15" s="2">
        <v>784.61295668969217</v>
      </c>
      <c r="E15">
        <f>(D15/1000)</f>
        <v>0.78461295668969222</v>
      </c>
      <c r="F15">
        <f>(E15/5.5)</f>
        <v>0.14265690121630767</v>
      </c>
      <c r="G15">
        <f>AVERAGE(F15:F18)</f>
        <v>0.14239089828594231</v>
      </c>
      <c r="H15">
        <f>(G15*K17)</f>
        <v>5.5564811899309757E-3</v>
      </c>
      <c r="J15" t="s">
        <v>12</v>
      </c>
      <c r="K15" s="1">
        <f>(C19)</f>
        <v>4.2925000000000005E-2</v>
      </c>
    </row>
    <row r="16" spans="1:11" x14ac:dyDescent="0.2">
      <c r="A16">
        <v>2</v>
      </c>
      <c r="B16" s="2">
        <v>32.692553458194105</v>
      </c>
      <c r="C16" s="1">
        <v>4.2099999999999999E-2</v>
      </c>
      <c r="D16" s="2">
        <v>776.54521278370794</v>
      </c>
      <c r="E16">
        <f t="shared" ref="E16:E18" si="2">(D16/1000)</f>
        <v>0.77654521278370792</v>
      </c>
      <c r="F16">
        <f t="shared" ref="F16:F18" si="3">(E16/5.5)</f>
        <v>0.14119003868794688</v>
      </c>
    </row>
    <row r="17" spans="1:11" x14ac:dyDescent="0.2">
      <c r="A17">
        <v>3</v>
      </c>
      <c r="B17" s="2">
        <v>35.472342421061256</v>
      </c>
      <c r="C17" s="1">
        <v>4.4900000000000002E-2</v>
      </c>
      <c r="D17" s="2">
        <v>790.02989801918159</v>
      </c>
      <c r="E17">
        <f t="shared" si="2"/>
        <v>0.79002989801918155</v>
      </c>
      <c r="F17">
        <f t="shared" si="3"/>
        <v>0.14364179963985119</v>
      </c>
      <c r="J17" t="s">
        <v>14</v>
      </c>
      <c r="K17">
        <f>(K15/K14)</f>
        <v>3.9022727272727271E-2</v>
      </c>
    </row>
    <row r="18" spans="1:11" x14ac:dyDescent="0.2">
      <c r="A18">
        <v>4</v>
      </c>
      <c r="B18" s="2">
        <v>33.209997028921329</v>
      </c>
      <c r="C18" s="1">
        <v>4.2500000000000003E-2</v>
      </c>
      <c r="D18" s="2">
        <v>781.41169479814891</v>
      </c>
      <c r="E18">
        <f t="shared" si="2"/>
        <v>0.78141169479814887</v>
      </c>
      <c r="F18">
        <f t="shared" si="3"/>
        <v>0.14207485359966343</v>
      </c>
    </row>
    <row r="19" spans="1:11" x14ac:dyDescent="0.2">
      <c r="B19" t="s">
        <v>15</v>
      </c>
      <c r="C19" s="1">
        <f>AVERAGE(C15:C18)</f>
        <v>4.2925000000000005E-2</v>
      </c>
    </row>
    <row r="21" spans="1:11" x14ac:dyDescent="0.2">
      <c r="C21" t="s">
        <v>16</v>
      </c>
      <c r="D21" t="s">
        <v>17</v>
      </c>
      <c r="E21" t="s">
        <v>18</v>
      </c>
    </row>
    <row r="22" spans="1:11" x14ac:dyDescent="0.2">
      <c r="D22" t="s">
        <v>20</v>
      </c>
      <c r="E22" t="s">
        <v>19</v>
      </c>
    </row>
    <row r="23" spans="1:11" x14ac:dyDescent="0.2">
      <c r="D23" t="s">
        <v>21</v>
      </c>
      <c r="E23">
        <v>100000</v>
      </c>
    </row>
    <row r="24" spans="1:11" x14ac:dyDescent="0.2">
      <c r="D24" t="s">
        <v>22</v>
      </c>
      <c r="E24">
        <v>333333</v>
      </c>
      <c r="F24" t="s">
        <v>26</v>
      </c>
    </row>
    <row r="26" spans="1:11" x14ac:dyDescent="0.2">
      <c r="B26" t="s">
        <v>25</v>
      </c>
      <c r="C26" t="s">
        <v>23</v>
      </c>
      <c r="D26">
        <f>H3</f>
        <v>3.181626074550812E-3</v>
      </c>
      <c r="E26">
        <f>(D26*E24)</f>
        <v>1060.5409643082457</v>
      </c>
      <c r="F26" t="s">
        <v>27</v>
      </c>
    </row>
    <row r="27" spans="1:11" x14ac:dyDescent="0.2">
      <c r="B27" t="s">
        <v>24</v>
      </c>
      <c r="C27" t="s">
        <v>23</v>
      </c>
      <c r="D27">
        <f>H15</f>
        <v>5.5564811899309757E-3</v>
      </c>
      <c r="E27">
        <f>(D27*E24)</f>
        <v>1852.1585444832619</v>
      </c>
      <c r="F27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Duarte</dc:creator>
  <cp:lastModifiedBy>Amy Bo Tinky Solman</cp:lastModifiedBy>
  <dcterms:created xsi:type="dcterms:W3CDTF">2020-07-22T12:57:08Z</dcterms:created>
  <dcterms:modified xsi:type="dcterms:W3CDTF">2020-07-23T08:48:28Z</dcterms:modified>
</cp:coreProperties>
</file>