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mysolman/Documents/CMEECourseWork/Project/Data/"/>
    </mc:Choice>
  </mc:AlternateContent>
  <xr:revisionPtr revIDLastSave="0" documentId="13_ncr:1_{B7DE4B78-BD37-AA47-AAAD-79BB5B195896}" xr6:coauthVersionLast="36" xr6:coauthVersionMax="36" xr10:uidLastSave="{00000000-0000-0000-0000-000000000000}"/>
  <bookViews>
    <workbookView xWindow="0" yWindow="460" windowWidth="15740" windowHeight="16020" activeTab="1" xr2:uid="{00AB2CFB-576E-284A-9768-2A2A01F8E248}"/>
  </bookViews>
  <sheets>
    <sheet name="Data" sheetId="1" r:id="rId1"/>
    <sheet name="Summary" sheetId="4" r:id="rId2"/>
    <sheet name="Incomplete" sheetId="5" r:id="rId3"/>
    <sheet name="MetaData" sheetId="2" r:id="rId4"/>
    <sheet name="OtherData" sheetId="3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N1683" i="1" l="1"/>
  <c r="N50" i="4" l="1"/>
  <c r="AM252" i="3" l="1"/>
  <c r="AQ244" i="3"/>
  <c r="AR244" i="3" s="1"/>
  <c r="AR243" i="3"/>
  <c r="AQ243" i="3"/>
  <c r="AR242" i="3"/>
  <c r="AQ242" i="3"/>
  <c r="AQ241" i="3"/>
  <c r="AR241" i="3" s="1"/>
  <c r="AO241" i="3"/>
  <c r="AP241" i="3" s="1"/>
  <c r="AM241" i="3"/>
  <c r="AQ240" i="3"/>
  <c r="AR240" i="3" s="1"/>
  <c r="AO240" i="3"/>
  <c r="AP240" i="3" s="1"/>
  <c r="AM240" i="3"/>
  <c r="AR239" i="3"/>
  <c r="AQ239" i="3"/>
  <c r="AQ238" i="3"/>
  <c r="AR238" i="3" s="1"/>
  <c r="AJ627" i="1"/>
  <c r="AK627" i="1" s="1"/>
  <c r="N21" i="4"/>
  <c r="AK628" i="1"/>
  <c r="AK629" i="1"/>
  <c r="AK630" i="1"/>
  <c r="AK631" i="1"/>
  <c r="AK632" i="1"/>
  <c r="AK633" i="1"/>
  <c r="AK634" i="1"/>
  <c r="AK635" i="1"/>
  <c r="AK636" i="1"/>
  <c r="AK637" i="1"/>
  <c r="AK638" i="1"/>
  <c r="AK639" i="1"/>
  <c r="AK640" i="1"/>
  <c r="AK641" i="1"/>
  <c r="AK642" i="1"/>
  <c r="AK643" i="1"/>
  <c r="AK644" i="1"/>
  <c r="AK645" i="1"/>
  <c r="AK646" i="1"/>
  <c r="AK647" i="1"/>
  <c r="AK648" i="1"/>
  <c r="AK649" i="1"/>
  <c r="AK650" i="1"/>
  <c r="AK651" i="1"/>
  <c r="AK652" i="1"/>
  <c r="AK653" i="1"/>
  <c r="AK654" i="1"/>
  <c r="AK655" i="1"/>
  <c r="AL604" i="1"/>
  <c r="AK598" i="1" s="1"/>
  <c r="AP242" i="3" l="1"/>
  <c r="AS238" i="3"/>
  <c r="AN1861" i="1" l="1"/>
  <c r="AM1002" i="1" l="1"/>
  <c r="AL588" i="1"/>
  <c r="AL571" i="1"/>
  <c r="AL352" i="1"/>
  <c r="O12" i="4"/>
  <c r="AL61" i="1"/>
  <c r="O53" i="4"/>
  <c r="O52" i="4"/>
  <c r="N48" i="4"/>
  <c r="N31" i="4" l="1"/>
  <c r="N30" i="4"/>
  <c r="N29" i="4"/>
  <c r="AH43" i="5"/>
  <c r="AH42" i="5"/>
  <c r="AH41" i="5"/>
  <c r="AH40" i="5"/>
  <c r="AH39" i="5"/>
  <c r="AH38" i="5"/>
  <c r="AH37" i="5"/>
  <c r="AH36" i="5"/>
  <c r="AH35" i="5"/>
  <c r="AH34" i="5"/>
  <c r="AH33" i="5"/>
  <c r="AH32" i="5"/>
  <c r="AL31" i="5"/>
  <c r="AH31" i="5"/>
  <c r="AL30" i="5"/>
  <c r="AL32" i="5" s="1"/>
  <c r="AL33" i="5" s="1"/>
  <c r="AH30" i="5"/>
  <c r="AH29" i="5"/>
  <c r="AH28" i="5"/>
  <c r="AH27" i="5"/>
  <c r="AH26" i="5"/>
  <c r="AL253" i="1"/>
  <c r="AL256" i="1"/>
  <c r="AI223" i="3"/>
  <c r="AH223" i="3"/>
  <c r="AI222" i="3"/>
  <c r="AH222" i="3"/>
  <c r="AI221" i="3"/>
  <c r="AH221" i="3"/>
  <c r="AI220" i="3"/>
  <c r="AH220" i="3"/>
  <c r="AI219" i="3"/>
  <c r="AH219" i="3"/>
  <c r="AI218" i="3"/>
  <c r="AH218" i="3"/>
  <c r="AI217" i="3"/>
  <c r="AH217" i="3"/>
  <c r="AI216" i="3"/>
  <c r="AH216" i="3"/>
  <c r="AI215" i="3"/>
  <c r="AH215" i="3"/>
  <c r="AI214" i="3"/>
  <c r="AH214" i="3"/>
  <c r="AI213" i="3"/>
  <c r="AH213" i="3"/>
  <c r="AI212" i="3"/>
  <c r="AH212" i="3"/>
  <c r="AI211" i="3"/>
  <c r="AH211" i="3"/>
  <c r="AI210" i="3"/>
  <c r="AH210" i="3"/>
  <c r="AI209" i="3"/>
  <c r="AH209" i="3"/>
  <c r="AI208" i="3"/>
  <c r="AH208" i="3"/>
  <c r="AI207" i="3"/>
  <c r="AH207" i="3"/>
  <c r="AI206" i="3"/>
  <c r="AH206" i="3"/>
  <c r="AI205" i="3"/>
  <c r="AH205" i="3"/>
  <c r="AI204" i="3"/>
  <c r="AH204" i="3"/>
  <c r="AI203" i="3"/>
  <c r="AH203" i="3"/>
  <c r="AI202" i="3"/>
  <c r="AH202" i="3"/>
  <c r="AI201" i="3"/>
  <c r="AH201" i="3"/>
  <c r="AI200" i="3"/>
  <c r="AH200" i="3"/>
  <c r="AI199" i="3"/>
  <c r="AH199" i="3"/>
  <c r="AI198" i="3"/>
  <c r="AH198" i="3"/>
  <c r="AI197" i="3"/>
  <c r="AH197" i="3"/>
  <c r="AJ196" i="3"/>
  <c r="AH196" i="3"/>
  <c r="AJ195" i="3"/>
  <c r="AH195" i="3"/>
  <c r="AJ194" i="3"/>
  <c r="AH194" i="3"/>
  <c r="AJ193" i="3"/>
  <c r="AH193" i="3"/>
  <c r="AJ192" i="3"/>
  <c r="AH192" i="3"/>
  <c r="AJ191" i="3"/>
  <c r="AH191" i="3"/>
  <c r="AJ190" i="3"/>
  <c r="AH190" i="3"/>
  <c r="AJ189" i="3"/>
  <c r="AH189" i="3"/>
  <c r="AJ188" i="3"/>
  <c r="AH188" i="3"/>
  <c r="AJ187" i="3"/>
  <c r="AH187" i="3"/>
  <c r="AJ186" i="3"/>
  <c r="AH186" i="3"/>
  <c r="AJ185" i="3"/>
  <c r="AH185" i="3"/>
  <c r="AJ184" i="3"/>
  <c r="AH184" i="3"/>
  <c r="AJ183" i="3"/>
  <c r="AH183" i="3"/>
  <c r="AJ182" i="3"/>
  <c r="AH182" i="3"/>
  <c r="AJ181" i="3"/>
  <c r="AH181" i="3"/>
  <c r="AJ180" i="3"/>
  <c r="AH180" i="3"/>
  <c r="AJ179" i="3"/>
  <c r="AH179" i="3"/>
  <c r="AJ178" i="3"/>
  <c r="AH178" i="3"/>
  <c r="AJ177" i="3"/>
  <c r="AH177" i="3"/>
  <c r="AJ176" i="3"/>
  <c r="AH176" i="3"/>
  <c r="AJ175" i="3"/>
  <c r="AH175" i="3"/>
  <c r="AJ174" i="3"/>
  <c r="AH174" i="3"/>
  <c r="AJ173" i="3"/>
  <c r="AH173" i="3"/>
  <c r="AJ172" i="3"/>
  <c r="AH172" i="3"/>
  <c r="AJ171" i="3"/>
  <c r="AH171" i="3"/>
  <c r="AJ170" i="3"/>
  <c r="AH170" i="3"/>
  <c r="AJ169" i="3"/>
  <c r="AH169" i="3"/>
  <c r="AJ168" i="3"/>
  <c r="AH168" i="3"/>
  <c r="AJ167" i="3"/>
  <c r="AH167" i="3"/>
  <c r="AJ166" i="3"/>
  <c r="AH166" i="3"/>
  <c r="AJ165" i="3"/>
  <c r="AH165" i="3"/>
  <c r="AJ164" i="3"/>
  <c r="AH164" i="3"/>
  <c r="AJ163" i="3"/>
  <c r="AH163" i="3"/>
  <c r="AJ162" i="3"/>
  <c r="AH162" i="3"/>
  <c r="AJ161" i="3"/>
  <c r="AH161" i="3"/>
  <c r="AJ160" i="3"/>
  <c r="AH160" i="3"/>
  <c r="AJ159" i="3"/>
  <c r="AH159" i="3"/>
  <c r="AJ158" i="3"/>
  <c r="AH158" i="3"/>
  <c r="AJ157" i="3"/>
  <c r="AH157" i="3"/>
  <c r="AJ156" i="3"/>
  <c r="AH156" i="3"/>
  <c r="AJ155" i="3"/>
  <c r="AH155" i="3"/>
  <c r="AJ154" i="3"/>
  <c r="AH154" i="3"/>
  <c r="AJ153" i="3"/>
  <c r="AH153" i="3"/>
  <c r="AJ152" i="3"/>
  <c r="AH152" i="3"/>
  <c r="AJ151" i="3"/>
  <c r="AH151" i="3"/>
  <c r="AJ150" i="3"/>
  <c r="AH150" i="3"/>
  <c r="AJ149" i="3"/>
  <c r="AH149" i="3"/>
  <c r="AJ148" i="3"/>
  <c r="AH148" i="3"/>
  <c r="AJ147" i="3"/>
  <c r="AH147" i="3"/>
  <c r="AJ146" i="3"/>
  <c r="AH146" i="3"/>
  <c r="AJ145" i="3"/>
  <c r="AH145" i="3"/>
  <c r="AJ144" i="3"/>
  <c r="AH144" i="3"/>
  <c r="AJ143" i="3"/>
  <c r="AH143" i="3"/>
  <c r="AJ142" i="3"/>
  <c r="AH142" i="3"/>
  <c r="AJ141" i="3"/>
  <c r="AH141" i="3"/>
  <c r="AJ140" i="3"/>
  <c r="AH140" i="3"/>
  <c r="AJ139" i="3"/>
  <c r="AH139" i="3"/>
  <c r="AJ138" i="3"/>
  <c r="AH138" i="3"/>
  <c r="AJ137" i="3"/>
  <c r="AH137" i="3"/>
  <c r="AJ136" i="3"/>
  <c r="AH136" i="3"/>
  <c r="AJ135" i="3"/>
  <c r="AH135" i="3"/>
  <c r="AJ134" i="3"/>
  <c r="AH134" i="3"/>
  <c r="AJ133" i="3"/>
  <c r="AH133" i="3"/>
  <c r="AJ132" i="3"/>
  <c r="AH132" i="3"/>
  <c r="AJ131" i="3"/>
  <c r="AH131" i="3"/>
  <c r="AJ130" i="3"/>
  <c r="AH130" i="3"/>
  <c r="AJ129" i="3"/>
  <c r="AH129" i="3"/>
  <c r="AJ128" i="3"/>
  <c r="AH128" i="3"/>
  <c r="AJ127" i="3"/>
  <c r="AH127" i="3"/>
  <c r="AJ126" i="3"/>
  <c r="AH126" i="3"/>
  <c r="AJ125" i="3"/>
  <c r="AH125" i="3"/>
  <c r="AJ124" i="3"/>
  <c r="AH124" i="3"/>
  <c r="AJ123" i="3"/>
  <c r="AH123" i="3"/>
  <c r="AJ122" i="3"/>
  <c r="AH122" i="3"/>
  <c r="AH121" i="3"/>
  <c r="AH120" i="3"/>
  <c r="AH119" i="3"/>
  <c r="AH118" i="3"/>
  <c r="AH117" i="3"/>
  <c r="AH116" i="3"/>
  <c r="AH115" i="3"/>
  <c r="AH114" i="3"/>
  <c r="AH113" i="3"/>
  <c r="AH112" i="3"/>
  <c r="AH111" i="3"/>
  <c r="AH110" i="3"/>
  <c r="AH109" i="3"/>
  <c r="AH108" i="3"/>
  <c r="AH107" i="3"/>
  <c r="AH106" i="3"/>
  <c r="AH105" i="3"/>
  <c r="AH104" i="3"/>
  <c r="AH103" i="3"/>
  <c r="AH102" i="3"/>
  <c r="AH101" i="3"/>
  <c r="AH100" i="3"/>
  <c r="AH99" i="3"/>
  <c r="AH98" i="3"/>
  <c r="AH97" i="3"/>
  <c r="AH96" i="3"/>
  <c r="AH95" i="3"/>
  <c r="AH94" i="3"/>
  <c r="AH93" i="3"/>
  <c r="AH92" i="3"/>
  <c r="AH91" i="3"/>
  <c r="AH90" i="3"/>
  <c r="AH89" i="3"/>
  <c r="AH88" i="3"/>
  <c r="AH87" i="3"/>
  <c r="AH86" i="3"/>
  <c r="AH85" i="3"/>
  <c r="AH84" i="3"/>
  <c r="AH83" i="3"/>
  <c r="AH82" i="3"/>
  <c r="AH81" i="3"/>
  <c r="AH80" i="3"/>
  <c r="AH79" i="3"/>
  <c r="AH78" i="3"/>
  <c r="AH77" i="3"/>
  <c r="AH76" i="3"/>
  <c r="AH75" i="3"/>
  <c r="AH74" i="3"/>
  <c r="AH73" i="3"/>
  <c r="AH72" i="3"/>
  <c r="AH71" i="3"/>
  <c r="AH70" i="3"/>
  <c r="AH69" i="3"/>
  <c r="AH68" i="3"/>
  <c r="AH67" i="3"/>
  <c r="AH66" i="3"/>
  <c r="AH65" i="3"/>
  <c r="AH64" i="3"/>
  <c r="AH63" i="3"/>
  <c r="AH62" i="3"/>
  <c r="AH61" i="3"/>
  <c r="AH60" i="3"/>
  <c r="AH59" i="3"/>
  <c r="AH58" i="3"/>
  <c r="AH57" i="3"/>
  <c r="AH56" i="3"/>
  <c r="AH55" i="3"/>
  <c r="AH54" i="3"/>
  <c r="AH53" i="3"/>
  <c r="AH52" i="3"/>
  <c r="AH51" i="3"/>
  <c r="AH50" i="3"/>
  <c r="AH49" i="3"/>
  <c r="AH48" i="3"/>
  <c r="AH47" i="3"/>
  <c r="AH46" i="3"/>
  <c r="AH45" i="3"/>
  <c r="AH44" i="3"/>
  <c r="AH43" i="3"/>
  <c r="AH42" i="3"/>
  <c r="AH41" i="3"/>
  <c r="AH40" i="3"/>
  <c r="AH39" i="3"/>
  <c r="AH38" i="3"/>
  <c r="AH37" i="3"/>
  <c r="AH36" i="3"/>
  <c r="AH35" i="3"/>
  <c r="AH34" i="3"/>
  <c r="AH33" i="3"/>
  <c r="AH32" i="3"/>
  <c r="AH31" i="3"/>
  <c r="AH30" i="3"/>
  <c r="AH29" i="3"/>
  <c r="AH28" i="3"/>
  <c r="AH27" i="3"/>
  <c r="AH26" i="3"/>
  <c r="AH25" i="3"/>
  <c r="AH24" i="3"/>
  <c r="AH23" i="3"/>
  <c r="AH22" i="3"/>
  <c r="AH21" i="3"/>
  <c r="AH20" i="3"/>
  <c r="AH19" i="3"/>
  <c r="AH18" i="3"/>
  <c r="AH17" i="3"/>
  <c r="AH16" i="3"/>
  <c r="AH15" i="3"/>
  <c r="AH14" i="3"/>
  <c r="AH13" i="3"/>
  <c r="AH12" i="3"/>
  <c r="AH11" i="3"/>
  <c r="AH10" i="3"/>
  <c r="AH9" i="3"/>
  <c r="AK8" i="3"/>
  <c r="AH8" i="3"/>
  <c r="AH7" i="3"/>
  <c r="AH6" i="3"/>
  <c r="AH5" i="3"/>
  <c r="AH4" i="3"/>
  <c r="AH3" i="3"/>
  <c r="AH2" i="3"/>
  <c r="AP2279" i="1" l="1"/>
  <c r="AM1715" i="1"/>
  <c r="AL1597" i="1"/>
  <c r="AL1596" i="1"/>
  <c r="AP1042" i="1"/>
  <c r="AN1019" i="1"/>
  <c r="AN1020" i="1"/>
  <c r="AN1021" i="1"/>
  <c r="AN1022" i="1"/>
  <c r="AN1023" i="1"/>
  <c r="AN1024" i="1"/>
  <c r="AN1025" i="1"/>
  <c r="AN1026" i="1"/>
  <c r="AN1027" i="1"/>
  <c r="AN1028" i="1"/>
  <c r="AN1029" i="1"/>
  <c r="AN1030" i="1"/>
  <c r="AN1031" i="1"/>
  <c r="AN1032" i="1"/>
  <c r="AN1033" i="1"/>
  <c r="AN1034" i="1"/>
  <c r="AN1035" i="1"/>
  <c r="AN1036" i="1"/>
  <c r="AN1037" i="1"/>
  <c r="AN1038" i="1"/>
  <c r="AN1039" i="1"/>
  <c r="AN1040" i="1"/>
  <c r="AN1041" i="1"/>
  <c r="AN1018" i="1"/>
  <c r="AP2277" i="1" l="1"/>
  <c r="AP2273" i="1"/>
  <c r="AP2276" i="1"/>
  <c r="AP2272" i="1"/>
  <c r="AP2269" i="1"/>
  <c r="AP2275" i="1"/>
  <c r="AP2271" i="1"/>
  <c r="AP2278" i="1"/>
  <c r="AP2274" i="1"/>
  <c r="AP2270" i="1"/>
  <c r="AM1687" i="1"/>
  <c r="AM1683" i="1"/>
  <c r="AM1679" i="1"/>
  <c r="AM1675" i="1"/>
  <c r="AM1713" i="1"/>
  <c r="AM1709" i="1"/>
  <c r="AM1705" i="1"/>
  <c r="AM1701" i="1"/>
  <c r="AM1697" i="1"/>
  <c r="AM1693" i="1"/>
  <c r="AM1689" i="1"/>
  <c r="AM1686" i="1"/>
  <c r="AM1682" i="1"/>
  <c r="AM1678" i="1"/>
  <c r="AM1674" i="1"/>
  <c r="AM1712" i="1"/>
  <c r="AM1708" i="1"/>
  <c r="AM1704" i="1"/>
  <c r="AM1700" i="1"/>
  <c r="AM1696" i="1"/>
  <c r="AM1692" i="1"/>
  <c r="AM1688" i="1"/>
  <c r="AM1685" i="1"/>
  <c r="AM1681" i="1"/>
  <c r="AM1677" i="1"/>
  <c r="AM1673" i="1"/>
  <c r="AM1711" i="1"/>
  <c r="AM1707" i="1"/>
  <c r="AM1703" i="1"/>
  <c r="AM1699" i="1"/>
  <c r="AM1695" i="1"/>
  <c r="AM1691" i="1"/>
  <c r="AM1672" i="1"/>
  <c r="AM1684" i="1"/>
  <c r="AM1680" i="1"/>
  <c r="AM1676" i="1"/>
  <c r="AM1714" i="1"/>
  <c r="AM1710" i="1"/>
  <c r="AM1706" i="1"/>
  <c r="AM1702" i="1"/>
  <c r="AM1698" i="1"/>
  <c r="AM1694" i="1"/>
  <c r="AM1690" i="1"/>
  <c r="AO1018" i="1"/>
  <c r="AL1015" i="1"/>
  <c r="AL2275" i="1" l="1"/>
  <c r="AN1672" i="1"/>
  <c r="AL1024" i="1"/>
  <c r="AL1028" i="1"/>
  <c r="AL1025" i="1"/>
  <c r="AL1029" i="1"/>
  <c r="AL1027" i="1"/>
  <c r="AL1026" i="1"/>
  <c r="AL314" i="1" l="1"/>
</calcChain>
</file>

<file path=xl/sharedStrings.xml><?xml version="1.0" encoding="utf-8"?>
<sst xmlns="http://schemas.openxmlformats.org/spreadsheetml/2006/main" count="69529" uniqueCount="1509">
  <si>
    <t>year</t>
  </si>
  <si>
    <t>author</t>
  </si>
  <si>
    <t>title</t>
  </si>
  <si>
    <t>obtained</t>
  </si>
  <si>
    <t>area metric</t>
  </si>
  <si>
    <t>log area</t>
  </si>
  <si>
    <t>depth metric</t>
  </si>
  <si>
    <t>log depth</t>
  </si>
  <si>
    <t>volume metric</t>
  </si>
  <si>
    <t>log volume</t>
  </si>
  <si>
    <t>distance metric</t>
  </si>
  <si>
    <t>log distance</t>
  </si>
  <si>
    <t>sp rich metric</t>
  </si>
  <si>
    <t>log sp rich</t>
  </si>
  <si>
    <t>aqua terra</t>
  </si>
  <si>
    <t>fresh saline</t>
  </si>
  <si>
    <t>in situ lab</t>
  </si>
  <si>
    <t>natural modified</t>
  </si>
  <si>
    <t>archaea</t>
  </si>
  <si>
    <t>bacteria</t>
  </si>
  <si>
    <t>fungi</t>
  </si>
  <si>
    <t>algae</t>
  </si>
  <si>
    <t>protozoa</t>
  </si>
  <si>
    <t>geographic location</t>
  </si>
  <si>
    <t>local location</t>
  </si>
  <si>
    <t>sample</t>
  </si>
  <si>
    <t>isolated continuous</t>
  </si>
  <si>
    <t>DNI</t>
  </si>
  <si>
    <t>NDM</t>
  </si>
  <si>
    <t>depth</t>
  </si>
  <si>
    <t>volume</t>
  </si>
  <si>
    <t>area</t>
  </si>
  <si>
    <t>sp rich</t>
  </si>
  <si>
    <t>comment</t>
  </si>
  <si>
    <t>Li et al</t>
  </si>
  <si>
    <t>Island biogeography of soil bacteria and fungi: similar patterns, but different mechanisms</t>
  </si>
  <si>
    <t>supplement</t>
  </si>
  <si>
    <t>m2</t>
  </si>
  <si>
    <t>no</t>
  </si>
  <si>
    <t>cm</t>
  </si>
  <si>
    <t>NA</t>
  </si>
  <si>
    <t>m</t>
  </si>
  <si>
    <t>terra</t>
  </si>
  <si>
    <t>in situ</t>
  </si>
  <si>
    <t>natural</t>
  </si>
  <si>
    <t>yes</t>
  </si>
  <si>
    <t>china</t>
  </si>
  <si>
    <t>thousand island natural</t>
  </si>
  <si>
    <t>isolated</t>
  </si>
  <si>
    <t>table</t>
  </si>
  <si>
    <t>OTUs</t>
  </si>
  <si>
    <t>aqua</t>
  </si>
  <si>
    <t>fresh</t>
  </si>
  <si>
    <t>modified</t>
  </si>
  <si>
    <t>km2</t>
  </si>
  <si>
    <t>species</t>
  </si>
  <si>
    <t>antarctica</t>
  </si>
  <si>
    <t>km3</t>
  </si>
  <si>
    <t>Battes et al</t>
  </si>
  <si>
    <t>Species-area relationships for aquatic biota in several shallow naturals from the Fizeș Valley (Transylvania, Romania)</t>
  </si>
  <si>
    <t>ha</t>
  </si>
  <si>
    <t>taxa</t>
  </si>
  <si>
    <t>romania</t>
  </si>
  <si>
    <t>lake nasal</t>
  </si>
  <si>
    <t>lake rosieni</t>
  </si>
  <si>
    <t>lake catina</t>
  </si>
  <si>
    <t>lake suctard 1</t>
  </si>
  <si>
    <t>lake stiucii</t>
  </si>
  <si>
    <t>lake geaca II</t>
  </si>
  <si>
    <t>lake sfantu florian</t>
  </si>
  <si>
    <t>lake taga mare</t>
  </si>
  <si>
    <t>lake suctard 2</t>
  </si>
  <si>
    <t>lake geaca III</t>
  </si>
  <si>
    <t>Darcy et al</t>
  </si>
  <si>
    <t>Island Biogeography of Cryoconite Hole Bacteria in Antarctica's Taylor Valley and Around the World</t>
  </si>
  <si>
    <t>cm2</t>
  </si>
  <si>
    <t>saline</t>
  </si>
  <si>
    <t>Canada</t>
  </si>
  <si>
    <t>caa001cryo</t>
  </si>
  <si>
    <t>caa002cryo</t>
  </si>
  <si>
    <t>caa003cryo</t>
  </si>
  <si>
    <t>caa004cryo</t>
  </si>
  <si>
    <t>caa005cryo</t>
  </si>
  <si>
    <t>caa006cryo</t>
  </si>
  <si>
    <t>caa007cryo</t>
  </si>
  <si>
    <t>caa008cryo</t>
  </si>
  <si>
    <t>caa009cryo</t>
  </si>
  <si>
    <t>caa010cryo</t>
  </si>
  <si>
    <t>caa011cryo</t>
  </si>
  <si>
    <t>caa012cryo</t>
  </si>
  <si>
    <t>caa013cryo</t>
  </si>
  <si>
    <t>caa014cryo</t>
  </si>
  <si>
    <t>caa015cryo</t>
  </si>
  <si>
    <t>caa016cryo</t>
  </si>
  <si>
    <t>caa017cryo</t>
  </si>
  <si>
    <t>caa018cryo</t>
  </si>
  <si>
    <t>caa019cryo</t>
  </si>
  <si>
    <t>caa020cryo</t>
  </si>
  <si>
    <t>caa021cryo</t>
  </si>
  <si>
    <t>caa022cryo</t>
  </si>
  <si>
    <t>caa023cryo</t>
  </si>
  <si>
    <t>caa024cryo</t>
  </si>
  <si>
    <t>caa025cryo</t>
  </si>
  <si>
    <t>caa026cryo</t>
  </si>
  <si>
    <t>caa027cryo</t>
  </si>
  <si>
    <t>caa028cryo</t>
  </si>
  <si>
    <t>caa029cryo</t>
  </si>
  <si>
    <t>caa030cryo</t>
  </si>
  <si>
    <t>Commonwealth</t>
  </si>
  <si>
    <t>coh001cryo</t>
  </si>
  <si>
    <t>coh002cryo</t>
  </si>
  <si>
    <t>coh003cryo</t>
  </si>
  <si>
    <t>coh004cryo</t>
  </si>
  <si>
    <t>coh005cryo</t>
  </si>
  <si>
    <t>coh006cryo</t>
  </si>
  <si>
    <t>coh007cryo</t>
  </si>
  <si>
    <t>coh008cryo</t>
  </si>
  <si>
    <t>coh009cryo</t>
  </si>
  <si>
    <t>coh010cryo</t>
  </si>
  <si>
    <t>coh011cryo</t>
  </si>
  <si>
    <t>coh012cryo</t>
  </si>
  <si>
    <t>coh013cryo</t>
  </si>
  <si>
    <t>coh014cryo</t>
  </si>
  <si>
    <t>coh015cryo</t>
  </si>
  <si>
    <t>coh016cryo</t>
  </si>
  <si>
    <t>coh017cryo</t>
  </si>
  <si>
    <t>coh018cryo</t>
  </si>
  <si>
    <t>coh019cryo</t>
  </si>
  <si>
    <t>coh020cryo</t>
  </si>
  <si>
    <t>coh021cryo</t>
  </si>
  <si>
    <t>coh022cryo</t>
  </si>
  <si>
    <t>coh023cryo</t>
  </si>
  <si>
    <t>coh024cryo</t>
  </si>
  <si>
    <t>coh025cryo</t>
  </si>
  <si>
    <t>coh026cryo</t>
  </si>
  <si>
    <t>coh027cryo</t>
  </si>
  <si>
    <t>coh028cryo</t>
  </si>
  <si>
    <t>coh029cryo</t>
  </si>
  <si>
    <t>coh030cryo</t>
  </si>
  <si>
    <t>Taylor</t>
  </si>
  <si>
    <t>tar001cryo</t>
  </si>
  <si>
    <t>tar002cryo</t>
  </si>
  <si>
    <t>tar003cryo</t>
  </si>
  <si>
    <t>tar004cryo</t>
  </si>
  <si>
    <t>tar005cryo</t>
  </si>
  <si>
    <t>tar006cryo</t>
  </si>
  <si>
    <t>tar007cryo</t>
  </si>
  <si>
    <t>tar008cryo</t>
  </si>
  <si>
    <t>tar009cryo</t>
  </si>
  <si>
    <t>tar010cryo</t>
  </si>
  <si>
    <t>tar011cryo</t>
  </si>
  <si>
    <t>tar012cryo</t>
  </si>
  <si>
    <t>tar013cryo</t>
  </si>
  <si>
    <t>tar014cryo</t>
  </si>
  <si>
    <t>tar015cryo</t>
  </si>
  <si>
    <t>tar016cryo</t>
  </si>
  <si>
    <t>tar017cryo</t>
  </si>
  <si>
    <t>tar018cryo</t>
  </si>
  <si>
    <t>tar019cryo</t>
  </si>
  <si>
    <t>tar020cryo</t>
  </si>
  <si>
    <t>tar021cryo</t>
  </si>
  <si>
    <t>tar022cryo</t>
  </si>
  <si>
    <t>tar023cryo</t>
  </si>
  <si>
    <t>tar024cryo</t>
  </si>
  <si>
    <t>tar025cryo</t>
  </si>
  <si>
    <t>tar026cryo</t>
  </si>
  <si>
    <t>tar027cryo</t>
  </si>
  <si>
    <t>tar028cryo</t>
  </si>
  <si>
    <t>tar029cryo</t>
  </si>
  <si>
    <t>tar030cryo</t>
  </si>
  <si>
    <t>Delgado-Baquerizo et al</t>
  </si>
  <si>
    <t>Experimentally testing the species-habitat size relationship on soil bacteria: A proof of concept</t>
  </si>
  <si>
    <t>OTUS</t>
  </si>
  <si>
    <t>lab</t>
  </si>
  <si>
    <t>australia</t>
  </si>
  <si>
    <t>soil a</t>
  </si>
  <si>
    <t>soil b</t>
  </si>
  <si>
    <t>Davidson et al</t>
  </si>
  <si>
    <t>Microbial island biogeography: isolation shapes the life history characteristics but not diversity of root-symbiotic fungal communities</t>
  </si>
  <si>
    <t>km</t>
  </si>
  <si>
    <t>VT phylogroups</t>
  </si>
  <si>
    <t>iceland</t>
  </si>
  <si>
    <t>snaefellsjökull</t>
  </si>
  <si>
    <t>guadeloupe</t>
  </si>
  <si>
    <t>santiago Cape verde</t>
  </si>
  <si>
    <t>santiago</t>
  </si>
  <si>
    <t>hoffell</t>
  </si>
  <si>
    <t>crete</t>
  </si>
  <si>
    <t>chania</t>
  </si>
  <si>
    <t>saaremaa</t>
  </si>
  <si>
    <t>lõo</t>
  </si>
  <si>
    <t>majorca</t>
  </si>
  <si>
    <t>cap blanc</t>
  </si>
  <si>
    <t>oland</t>
  </si>
  <si>
    <t>new caledonia</t>
  </si>
  <si>
    <t>ouenarou</t>
  </si>
  <si>
    <t>sal cape verde</t>
  </si>
  <si>
    <t>sal</t>
  </si>
  <si>
    <t>svalbard</t>
  </si>
  <si>
    <t>longyearbyen</t>
  </si>
  <si>
    <t>tasmania</t>
  </si>
  <si>
    <t>epping Forest</t>
  </si>
  <si>
    <t>tikehau</t>
  </si>
  <si>
    <t>tuherahera</t>
  </si>
  <si>
    <t>tahiti</t>
  </si>
  <si>
    <t>papenoo valley</t>
  </si>
  <si>
    <t>Glassman et al</t>
  </si>
  <si>
    <t>The theory of island biogeography applies to ectomycorrhizal fungi in subalpine tree “islands” at a fine scale</t>
  </si>
  <si>
    <t>m3</t>
  </si>
  <si>
    <t>california</t>
  </si>
  <si>
    <t>pinus contorta</t>
  </si>
  <si>
    <t>DNI = number of stems within 10m of focal tree and observed species used</t>
  </si>
  <si>
    <t>pinus albicaulis</t>
  </si>
  <si>
    <t>Varbiro et al</t>
  </si>
  <si>
    <t>Functional redundance modifies species-area relationship for freshwater phytoplankton</t>
  </si>
  <si>
    <t>hungary</t>
  </si>
  <si>
    <t xml:space="preserve">hortobágy national park </t>
  </si>
  <si>
    <t>Duarte et al</t>
  </si>
  <si>
    <t>Taxa-area reationship of aquatic fungi on deciduous leaves</t>
  </si>
  <si>
    <t>canada</t>
  </si>
  <si>
    <t>boss brook</t>
  </si>
  <si>
    <t>portugal</t>
  </si>
  <si>
    <t>oliveira stream</t>
  </si>
  <si>
    <t>Kavazos, C.</t>
  </si>
  <si>
    <t>Small-scale biogeographic patterns of benthic bacterial and ciliate communities in the saline ponds of natural MacLeod, North-Western Australia</t>
  </si>
  <si>
    <t>petes vent</t>
  </si>
  <si>
    <t>donut pond</t>
  </si>
  <si>
    <t>annies pond</t>
  </si>
  <si>
    <t>petes pond</t>
  </si>
  <si>
    <t>whistlers pond</t>
  </si>
  <si>
    <t>harjies pond</t>
  </si>
  <si>
    <t>janas vent</t>
  </si>
  <si>
    <t>cygnet pond</t>
  </si>
  <si>
    <t>Bolgovics et al</t>
  </si>
  <si>
    <t>Species-area relationship (SAR) for benthic diatoms: a study on aquatic islands</t>
  </si>
  <si>
    <t>graph</t>
  </si>
  <si>
    <t>shooting range 1</t>
  </si>
  <si>
    <t>shooting range 2</t>
  </si>
  <si>
    <t>shooting range 3</t>
  </si>
  <si>
    <t>shooting range 4</t>
  </si>
  <si>
    <t>shooting range 5</t>
  </si>
  <si>
    <t>morotvaközi holt meder egyek</t>
  </si>
  <si>
    <t>egyeki holt tisza egyek</t>
  </si>
  <si>
    <t>tiszadobi holt tisza darab tisza</t>
  </si>
  <si>
    <t>tiszadobi holt tisza sziics tisza</t>
  </si>
  <si>
    <t>tiszadobi holt tisza fah tisza</t>
  </si>
  <si>
    <t>holt szamos géberjén</t>
  </si>
  <si>
    <t>tiszadobi holt tisza malom tisza kanyar</t>
  </si>
  <si>
    <t xml:space="preserve">holt szamos tunyogmatolcs </t>
  </si>
  <si>
    <t>natural velencei</t>
  </si>
  <si>
    <t xml:space="preserve">kiskörei-tározó </t>
  </si>
  <si>
    <t>Grossman et al</t>
  </si>
  <si>
    <t>Molecular investigation of protistan diversity along an elevation transect of alpine naturals</t>
  </si>
  <si>
    <t>austria</t>
  </si>
  <si>
    <t>altausseer see</t>
  </si>
  <si>
    <t>augstsee</t>
  </si>
  <si>
    <t>badesee aich</t>
  </si>
  <si>
    <t>bodensee steirischer</t>
  </si>
  <si>
    <t>fuschlsee</t>
  </si>
  <si>
    <t>grafenbergsee</t>
  </si>
  <si>
    <t>egelsee</t>
  </si>
  <si>
    <t>hallstättersee</t>
  </si>
  <si>
    <t>hüttensee</t>
  </si>
  <si>
    <t>imsee</t>
  </si>
  <si>
    <t>irrsee</t>
  </si>
  <si>
    <t>krottensee</t>
  </si>
  <si>
    <t>loibersbacher teich 1</t>
  </si>
  <si>
    <t>loibersbacher teich 2</t>
  </si>
  <si>
    <t>miesbodensee</t>
  </si>
  <si>
    <t>mondsee</t>
  </si>
  <si>
    <t>nussensee</t>
  </si>
  <si>
    <t>oberer sonntagskarsee</t>
  </si>
  <si>
    <t>obersee</t>
  </si>
  <si>
    <t>obertrumersee</t>
  </si>
  <si>
    <t>oedensee</t>
  </si>
  <si>
    <t>prebersee</t>
  </si>
  <si>
    <t>riesachsee</t>
  </si>
  <si>
    <t>schwarzensee</t>
  </si>
  <si>
    <t>sommersbergsee</t>
  </si>
  <si>
    <t>unterer sonntagskarsee</t>
  </si>
  <si>
    <t>wallersee</t>
  </si>
  <si>
    <t>wirpitschsee</t>
  </si>
  <si>
    <t>wolfgangsee</t>
  </si>
  <si>
    <t>Jean et al</t>
  </si>
  <si>
    <t>An equilibrium theory signature in the island biogeography of human parasites and pathogens</t>
  </si>
  <si>
    <t>global</t>
  </si>
  <si>
    <t>american samoa</t>
  </si>
  <si>
    <t>anguilla</t>
  </si>
  <si>
    <t>antigua &amp; barbuda</t>
  </si>
  <si>
    <t>aruba</t>
  </si>
  <si>
    <t>azores</t>
  </si>
  <si>
    <t>the bahamas</t>
  </si>
  <si>
    <t>barbados</t>
  </si>
  <si>
    <t>bermuda</t>
  </si>
  <si>
    <t>uk virgin is</t>
  </si>
  <si>
    <t>brunei</t>
  </si>
  <si>
    <t>canary islands</t>
  </si>
  <si>
    <t>cape verde</t>
  </si>
  <si>
    <t>cayman is</t>
  </si>
  <si>
    <t>christmas i</t>
  </si>
  <si>
    <t>comoros</t>
  </si>
  <si>
    <t>cook is</t>
  </si>
  <si>
    <t>cuba</t>
  </si>
  <si>
    <t>cyprus</t>
  </si>
  <si>
    <t>dominica</t>
  </si>
  <si>
    <t>dominican republic</t>
  </si>
  <si>
    <t>falkland is</t>
  </si>
  <si>
    <t>fiji</t>
  </si>
  <si>
    <t>french polynesia</t>
  </si>
  <si>
    <t>grenada</t>
  </si>
  <si>
    <t>guam</t>
  </si>
  <si>
    <t>haiti</t>
  </si>
  <si>
    <t>jamaica</t>
  </si>
  <si>
    <t>japan</t>
  </si>
  <si>
    <t>kiribati</t>
  </si>
  <si>
    <t>madagascar</t>
  </si>
  <si>
    <t>maldives</t>
  </si>
  <si>
    <t>malta</t>
  </si>
  <si>
    <t>martinique</t>
  </si>
  <si>
    <t>mauritius</t>
  </si>
  <si>
    <t>montserrat</t>
  </si>
  <si>
    <t>nauru</t>
  </si>
  <si>
    <t>netherland antilles</t>
  </si>
  <si>
    <t>new zealand</t>
  </si>
  <si>
    <t>niue</t>
  </si>
  <si>
    <t>norfolk i</t>
  </si>
  <si>
    <t>papua new guinea</t>
  </si>
  <si>
    <t>philippines</t>
  </si>
  <si>
    <t>pitcairn is</t>
  </si>
  <si>
    <t>puerto rico</t>
  </si>
  <si>
    <t>reunion</t>
  </si>
  <si>
    <t>samoa</t>
  </si>
  <si>
    <t>sao tome &amp; principe</t>
  </si>
  <si>
    <t>seychelles</t>
  </si>
  <si>
    <t>solomon is</t>
  </si>
  <si>
    <t>sri lanka</t>
  </si>
  <si>
    <t>st helena</t>
  </si>
  <si>
    <t>st kitts &amp; nevis</t>
  </si>
  <si>
    <t>st lucia</t>
  </si>
  <si>
    <t>st vincent &amp; the grenadines</t>
  </si>
  <si>
    <t>tokelau</t>
  </si>
  <si>
    <t>tonga</t>
  </si>
  <si>
    <t>trinidad &amp; tobago</t>
  </si>
  <si>
    <t>turks &amp; caicos is</t>
  </si>
  <si>
    <t>tuvalu</t>
  </si>
  <si>
    <t>vanuatu</t>
  </si>
  <si>
    <t>virgin is</t>
  </si>
  <si>
    <t>wake i</t>
  </si>
  <si>
    <t>wallis &amp; futuna</t>
  </si>
  <si>
    <t>Cashdan, E.</t>
  </si>
  <si>
    <t>Biogeography of Human Infectious Diseases: A Global Historical Analysis</t>
  </si>
  <si>
    <t>alor island</t>
  </si>
  <si>
    <t>Babeldaob island</t>
  </si>
  <si>
    <t>bali</t>
  </si>
  <si>
    <t>bau island</t>
  </si>
  <si>
    <t>borneo</t>
  </si>
  <si>
    <t>bougainville island</t>
  </si>
  <si>
    <t>butaritari island</t>
  </si>
  <si>
    <t>Car Nicobar Island (biggest of N. group)</t>
  </si>
  <si>
    <t>Dolak = Frederik Hendrik Isl.= Yos Sudarso</t>
  </si>
  <si>
    <t>dominica island</t>
  </si>
  <si>
    <t>formosa</t>
  </si>
  <si>
    <t>graham island (british colombia)</t>
  </si>
  <si>
    <t>Halmahera</t>
  </si>
  <si>
    <t>Hispaniola</t>
  </si>
  <si>
    <t>Hokkaido</t>
  </si>
  <si>
    <t>Honshu</t>
  </si>
  <si>
    <t>Ireland</t>
  </si>
  <si>
    <t>island of auckland</t>
  </si>
  <si>
    <t>Jaluit atoll</t>
  </si>
  <si>
    <t>java</t>
  </si>
  <si>
    <t>kiriwina island</t>
  </si>
  <si>
    <t>Luzon island</t>
  </si>
  <si>
    <t>manus island</t>
  </si>
  <si>
    <t>melville island</t>
  </si>
  <si>
    <t>New Guinea</t>
  </si>
  <si>
    <t>new ireland island</t>
  </si>
  <si>
    <t>nuku hiva island</t>
  </si>
  <si>
    <t>pentecost island</t>
  </si>
  <si>
    <t>romonum island</t>
  </si>
  <si>
    <t>Sakhalin</t>
  </si>
  <si>
    <t>south andaman island</t>
  </si>
  <si>
    <t>sulawesi</t>
  </si>
  <si>
    <t>tawi-tawi island</t>
  </si>
  <si>
    <t>Tierra del Fuego</t>
  </si>
  <si>
    <t>tikopia island</t>
  </si>
  <si>
    <t>upolu island</t>
  </si>
  <si>
    <t>yap</t>
  </si>
  <si>
    <t>barberan &amp; casamayor</t>
  </si>
  <si>
    <t>A phylogenetic perspective on species diversity,b-diversity and biogeography for the microbial world</t>
  </si>
  <si>
    <t>phylogenetic diversity</t>
  </si>
  <si>
    <t>pyrenees</t>
  </si>
  <si>
    <t>aixeus</t>
  </si>
  <si>
    <t>bassa nera</t>
  </si>
  <si>
    <t>bassa oles</t>
  </si>
  <si>
    <t>botornat</t>
  </si>
  <si>
    <t>filia</t>
  </si>
  <si>
    <t>gerber</t>
  </si>
  <si>
    <t>granotes</t>
  </si>
  <si>
    <t>ibonet perramo</t>
  </si>
  <si>
    <t>l illa</t>
  </si>
  <si>
    <t>llauset</t>
  </si>
  <si>
    <t>llebreta</t>
  </si>
  <si>
    <t>llong lliat</t>
  </si>
  <si>
    <t>muntanyo arreu</t>
  </si>
  <si>
    <t>pica palomera</t>
  </si>
  <si>
    <t>plan</t>
  </si>
  <si>
    <t>podo</t>
  </si>
  <si>
    <t>redon</t>
  </si>
  <si>
    <t>roi</t>
  </si>
  <si>
    <t>Zinger et al</t>
  </si>
  <si>
    <t>Bacterial taxa-area and distancy-decay relationships in marine environments</t>
  </si>
  <si>
    <t>Deep-sea</t>
  </si>
  <si>
    <t>continuous</t>
  </si>
  <si>
    <t>tried contacting for dataset with no luck</t>
  </si>
  <si>
    <t>Surface-sea</t>
  </si>
  <si>
    <t>Coastal sediments</t>
  </si>
  <si>
    <t>Lepere et al</t>
  </si>
  <si>
    <t>Geographic distance and ecosystem size determine the distribution of smallest protists in lacustrine ecosystems</t>
  </si>
  <si>
    <t>in text</t>
  </si>
  <si>
    <t>france</t>
  </si>
  <si>
    <t>godivelle</t>
  </si>
  <si>
    <t>Taken from actual results within paper</t>
  </si>
  <si>
    <t>pavin</t>
  </si>
  <si>
    <t>sep</t>
  </si>
  <si>
    <t>bourget</t>
  </si>
  <si>
    <t>aydat</t>
  </si>
  <si>
    <t>villerest</t>
  </si>
  <si>
    <t>Lanzen et al</t>
  </si>
  <si>
    <t>Surprising Prokaryotic and Eukaryotic Diversity, Community Structure and Biogeography of Ethiopian Soda naturals</t>
  </si>
  <si>
    <t>ethiopia</t>
  </si>
  <si>
    <t>abijata</t>
  </si>
  <si>
    <t>arenguadi</t>
  </si>
  <si>
    <t>beseka</t>
  </si>
  <si>
    <t>chitu</t>
  </si>
  <si>
    <t>shalla</t>
  </si>
  <si>
    <t xml:space="preserve">Rengefors et al. </t>
  </si>
  <si>
    <t>Polar naturals may act as ecological islands to aquatic protist</t>
  </si>
  <si>
    <t>strains</t>
  </si>
  <si>
    <t>antarctic</t>
  </si>
  <si>
    <t>abraxas</t>
  </si>
  <si>
    <t>highway</t>
  </si>
  <si>
    <t>mcneil</t>
  </si>
  <si>
    <t>verereno</t>
  </si>
  <si>
    <t>feinstein &amp; blackwood</t>
  </si>
  <si>
    <t>Taxa-area Relationship and Neutral Dynamics Influence the Diversity of Fungal Communities on Senesced Tree Leaves</t>
  </si>
  <si>
    <t>Stomp et al</t>
  </si>
  <si>
    <t>Large- scale biodiversity patterns in freshwater phytoplankton</t>
  </si>
  <si>
    <t>united states</t>
  </si>
  <si>
    <t>BANKHEAD LAKE</t>
  </si>
  <si>
    <t>GANTT RESERVOIR</t>
  </si>
  <si>
    <t>GUNTERSVILLE RESERVOIR</t>
  </si>
  <si>
    <t>HOLT LOCK AND DAM</t>
  </si>
  <si>
    <t>LAY LAKE</t>
  </si>
  <si>
    <t>MARTIN LAKE</t>
  </si>
  <si>
    <t>MITCHELL LAKE</t>
  </si>
  <si>
    <t>PICKWICK LAKE</t>
  </si>
  <si>
    <t>WEISS RESERVOIR</t>
  </si>
  <si>
    <t>WILSON LAKE</t>
  </si>
  <si>
    <t>LAKE PURDY</t>
  </si>
  <si>
    <t>BIG LAKE</t>
  </si>
  <si>
    <t>FOOLS HOLLOW</t>
  </si>
  <si>
    <t>LAKE HAVASU</t>
  </si>
  <si>
    <t>LUNA LAKE</t>
  </si>
  <si>
    <t>LYMAN LAKE</t>
  </si>
  <si>
    <t>LAKE MOHAVE</t>
  </si>
  <si>
    <t>LAKE PLEASANT</t>
  </si>
  <si>
    <t>LAKE POWELL</t>
  </si>
  <si>
    <t>RAINBOW LAKE</t>
  </si>
  <si>
    <t>ROOSEVELT LAKE</t>
  </si>
  <si>
    <t>SAN CARLOS RESERVOIR</t>
  </si>
  <si>
    <t>BEAVER LAKE</t>
  </si>
  <si>
    <t>BLACKFISH LAKE</t>
  </si>
  <si>
    <t>BLUE MOUNTAIN LAKE</t>
  </si>
  <si>
    <t>BULL SHOALS LAKE</t>
  </si>
  <si>
    <t>LAKE CATHERINE</t>
  </si>
  <si>
    <t>LAKE CHICOT</t>
  </si>
  <si>
    <t>DEGRAY RESERVOIR</t>
  </si>
  <si>
    <t>LAKE ERLING</t>
  </si>
  <si>
    <t>GRAND LAKE</t>
  </si>
  <si>
    <t>LAKE HAMILTON</t>
  </si>
  <si>
    <t>MILLWOOD LAKE</t>
  </si>
  <si>
    <t>NIMROD LAKE</t>
  </si>
  <si>
    <t>LAKE OUACHITA</t>
  </si>
  <si>
    <t>TABLE ROCK LAKE</t>
  </si>
  <si>
    <t>GREER'S LAKE</t>
  </si>
  <si>
    <t>AMADOR RESERVOIR</t>
  </si>
  <si>
    <t>BOCA LAKE</t>
  </si>
  <si>
    <t>LAKE BRITTON</t>
  </si>
  <si>
    <t>CASITAS RESERVOIR</t>
  </si>
  <si>
    <t>CROWLEY LAKE</t>
  </si>
  <si>
    <t>DON PEDRO RESERVOIR</t>
  </si>
  <si>
    <t>FALLEN LEAF RESERVOIR</t>
  </si>
  <si>
    <t>LAKE HENNESSEY</t>
  </si>
  <si>
    <t>LAKE HENSHAW</t>
  </si>
  <si>
    <t>IRON GATE RESERVOIR</t>
  </si>
  <si>
    <t>LOPEZ LAKE</t>
  </si>
  <si>
    <t>LAKE MARY</t>
  </si>
  <si>
    <t>LAKE MENDOCINO</t>
  </si>
  <si>
    <t>NICASIO RESERVOIR</t>
  </si>
  <si>
    <t>LOWER OTAY RESERVOIR</t>
  </si>
  <si>
    <t>LAKE PILLSBURY</t>
  </si>
  <si>
    <t>SANTA MARGARITA LAKE</t>
  </si>
  <si>
    <t>SHASTA LAKE</t>
  </si>
  <si>
    <t>SHAVER</t>
  </si>
  <si>
    <t>SILVER LAKE</t>
  </si>
  <si>
    <t>TULLOCK RESERVOIR</t>
  </si>
  <si>
    <t>UPPER TWIN LAKES</t>
  </si>
  <si>
    <t>LOWER TWIN LAKES</t>
  </si>
  <si>
    <t>BARKER RESERVOIR</t>
  </si>
  <si>
    <t>BARR LAKE</t>
  </si>
  <si>
    <t>BLUE MESA RESERVOIR</t>
  </si>
  <si>
    <t>CHERRY CREEK LAKE</t>
  </si>
  <si>
    <t>DILLON RESERVOIR</t>
  </si>
  <si>
    <t>GREEN MOUNTAIN RESERVOIR</t>
  </si>
  <si>
    <t>HOLBROOK LAKE</t>
  </si>
  <si>
    <t>LAKE MEREDITH</t>
  </si>
  <si>
    <t>MILTON RESERVOIR</t>
  </si>
  <si>
    <t>NAVAJO RESERVOIR</t>
  </si>
  <si>
    <t>SHADOW MOUNTAIN LAKE</t>
  </si>
  <si>
    <t>KILLEN POND</t>
  </si>
  <si>
    <t>MOORES LAKE</t>
  </si>
  <si>
    <t>NOXONTOWN POND</t>
  </si>
  <si>
    <t>WILLIAMS POND</t>
  </si>
  <si>
    <t>TRUSSUM POND</t>
  </si>
  <si>
    <t>ALLIGATOR LAKE</t>
  </si>
  <si>
    <t>LAKE APOPKA</t>
  </si>
  <si>
    <t>LAKE CRESCENT</t>
  </si>
  <si>
    <t>DOCTORS LAKE</t>
  </si>
  <si>
    <t>LAKE DORA</t>
  </si>
  <si>
    <t>LAKE EFFIE</t>
  </si>
  <si>
    <t>LAKE GEORGE</t>
  </si>
  <si>
    <t>LAKE GIBSON</t>
  </si>
  <si>
    <t>GLENADA LAKE</t>
  </si>
  <si>
    <t>LAKE GRIFFIN</t>
  </si>
  <si>
    <t>LAKE HAINES</t>
  </si>
  <si>
    <t>LAKE HORSESHOE</t>
  </si>
  <si>
    <t>LAKE HOWELL</t>
  </si>
  <si>
    <t>LAKE ISTOKPOGA</t>
  </si>
  <si>
    <t>LAKE JESSUP</t>
  </si>
  <si>
    <t>LAKE KISSIMMEE</t>
  </si>
  <si>
    <t>LAKE LULU</t>
  </si>
  <si>
    <t>LAKE MARION</t>
  </si>
  <si>
    <t>LAKE MINNEHAHA</t>
  </si>
  <si>
    <t>LAKE MINNEOLA</t>
  </si>
  <si>
    <t>LAKE MONROE</t>
  </si>
  <si>
    <t>LAKE OKEECHOBEE</t>
  </si>
  <si>
    <t>LAKE POINSETT</t>
  </si>
  <si>
    <t>LAKE REEDY</t>
  </si>
  <si>
    <t>LAKE SOUTH</t>
  </si>
  <si>
    <t>LAKE TALQUIN</t>
  </si>
  <si>
    <t>LAKE TOHOPEKALIGA</t>
  </si>
  <si>
    <t>TROUT LAKE</t>
  </si>
  <si>
    <t>LAKE WEOHYAKAPKA</t>
  </si>
  <si>
    <t>LAKE YALE</t>
  </si>
  <si>
    <t>LAKE MUNSON</t>
  </si>
  <si>
    <t>LAKE SEMINOLE</t>
  </si>
  <si>
    <t>LAKE LAWNE</t>
  </si>
  <si>
    <t>LAKE TARPON</t>
  </si>
  <si>
    <t>LAKE ELOISE</t>
  </si>
  <si>
    <t>LAKE JESSIE</t>
  </si>
  <si>
    <t>EAST LAKE TOHOPEKALIGA</t>
  </si>
  <si>
    <t>ALLATOONA RESERVOIR</t>
  </si>
  <si>
    <t>BLACKSHEAR LAKE</t>
  </si>
  <si>
    <t>CHATUGE LAKE</t>
  </si>
  <si>
    <t>CLARK HILLS RESERVOIR</t>
  </si>
  <si>
    <t>JACKSON LAKE</t>
  </si>
  <si>
    <t>LAKE SIDNEY LANIER</t>
  </si>
  <si>
    <t>NOTTELY RESERVOIR</t>
  </si>
  <si>
    <t>SINCLAIR LAKE</t>
  </si>
  <si>
    <t>BLUE RIDGE LAKE</t>
  </si>
  <si>
    <t>LAKE HARDING</t>
  </si>
  <si>
    <t>BURTON LAKE</t>
  </si>
  <si>
    <t>HIGH FALLS LAKE</t>
  </si>
  <si>
    <t>AMERICAN FALLS RESERVOIR</t>
  </si>
  <si>
    <t>CASCADE LAKE</t>
  </si>
  <si>
    <t>LAKE COEUR D'ALENE</t>
  </si>
  <si>
    <t>DWORSHAK RESERVOIR</t>
  </si>
  <si>
    <t>HAUSER</t>
  </si>
  <si>
    <t>HAYDEN LAKE</t>
  </si>
  <si>
    <t>ISLAND PARK RESERVOIR</t>
  </si>
  <si>
    <t>LAKE LOWELL</t>
  </si>
  <si>
    <t>MAGIC RESERVOIR</t>
  </si>
  <si>
    <t>PALISADES RESERVOIR</t>
  </si>
  <si>
    <t>LOWER PAYETTE</t>
  </si>
  <si>
    <t>LAKE BLOOMINGTON</t>
  </si>
  <si>
    <t>LAKE CARLYLE</t>
  </si>
  <si>
    <t>LAKE CHARLESTON</t>
  </si>
  <si>
    <t>COFFEEN LAKE</t>
  </si>
  <si>
    <t>CRAB ORCHARD LAKE</t>
  </si>
  <si>
    <t>LAKE DECATUR</t>
  </si>
  <si>
    <t>LONG LAKE</t>
  </si>
  <si>
    <t>LAKE LOU YAEGER</t>
  </si>
  <si>
    <t>LAKE MARIE</t>
  </si>
  <si>
    <t>PISTAKEE LAKE</t>
  </si>
  <si>
    <t>REND LAKE</t>
  </si>
  <si>
    <t>LAKE SHELBYVILLE</t>
  </si>
  <si>
    <t>SILVER LAKE (HIGHLAND)</t>
  </si>
  <si>
    <t>LAKE SPRINGFIELD</t>
  </si>
  <si>
    <t>VERMILION LAKE</t>
  </si>
  <si>
    <t>WONDER LAKE</t>
  </si>
  <si>
    <t>LAKE STORY</t>
  </si>
  <si>
    <t>DEPUE LAKE</t>
  </si>
  <si>
    <t>LAKE SANGCHRIS</t>
  </si>
  <si>
    <t>LAKE HOLIDAY</t>
  </si>
  <si>
    <t>FOX LAKE</t>
  </si>
  <si>
    <t>GRASS LAKE</t>
  </si>
  <si>
    <t>EAST LOON LAKE</t>
  </si>
  <si>
    <t>SLOCUM LAKE</t>
  </si>
  <si>
    <t>CEDAR LAKE</t>
  </si>
  <si>
    <t>LAKE WEMATUK</t>
  </si>
  <si>
    <t>RACCOON LAKE</t>
  </si>
  <si>
    <t>BALDWIN LAKE</t>
  </si>
  <si>
    <t>LAKE VANDALIA</t>
  </si>
  <si>
    <t>OLD BEN MINE RESERVOIR</t>
  </si>
  <si>
    <t>HORSESHOE LAKE</t>
  </si>
  <si>
    <t>CATARACT LAKE</t>
  </si>
  <si>
    <t>GEIST RESERVOIR</t>
  </si>
  <si>
    <t>JAMES LAKE</t>
  </si>
  <si>
    <t>MISSISSINEWA RESERVOIR</t>
  </si>
  <si>
    <t>MONROE RESERVOIR</t>
  </si>
  <si>
    <t>MORSE RESERVOIR</t>
  </si>
  <si>
    <t>WAWASEE LAKE</t>
  </si>
  <si>
    <t>OLIN LAKE</t>
  </si>
  <si>
    <t>OLIVER LAKE</t>
  </si>
  <si>
    <t>SYLVAN LAKE</t>
  </si>
  <si>
    <t>HOVEY LAKE</t>
  </si>
  <si>
    <t>BASS LAKE</t>
  </si>
  <si>
    <t>CROOKED LAKE</t>
  </si>
  <si>
    <t>LAKE JAMES</t>
  </si>
  <si>
    <t>PIGEON LAKE</t>
  </si>
  <si>
    <t>MARSH LAKE</t>
  </si>
  <si>
    <t>HAMILTON LAKE</t>
  </si>
  <si>
    <t>LAKE ACQUABI</t>
  </si>
  <si>
    <t>BIG CREEK RESERVOIR</t>
  </si>
  <si>
    <t>BLACK HAWK LAKE</t>
  </si>
  <si>
    <t>CLEAR LAKE</t>
  </si>
  <si>
    <t>LOST ISLAND LAKE</t>
  </si>
  <si>
    <t>LAKE MACBRIDE</t>
  </si>
  <si>
    <t>PRAIRIE ROSE LAKE</t>
  </si>
  <si>
    <t>RATHBUN RESERVOIR</t>
  </si>
  <si>
    <t>RED ROCK LAKE</t>
  </si>
  <si>
    <t>ROCK CREEK LAKE</t>
  </si>
  <si>
    <t>SPIRIT LAKE</t>
  </si>
  <si>
    <t>VIKING LAKE</t>
  </si>
  <si>
    <t>WEST LAKE OKOBOJI</t>
  </si>
  <si>
    <t>CEDAR BLUFF RESERVOIR</t>
  </si>
  <si>
    <t>COUNCIL GROVE</t>
  </si>
  <si>
    <t>ELK CITY</t>
  </si>
  <si>
    <t>FALL RIVER RESERVOIR</t>
  </si>
  <si>
    <t>JOHN REDMOND RESERVOIR</t>
  </si>
  <si>
    <t>KANOPOLIS RESERVOIR</t>
  </si>
  <si>
    <t>MARION RESERVOIR</t>
  </si>
  <si>
    <t>MELVERN RESERVOIR</t>
  </si>
  <si>
    <t>MILFORD RESERVOIR</t>
  </si>
  <si>
    <t>NORTON RESERVOIR</t>
  </si>
  <si>
    <t>PERRY RESERVOIR</t>
  </si>
  <si>
    <t>POMONA RESERVOIR</t>
  </si>
  <si>
    <t>TORONTO RESERVOIR</t>
  </si>
  <si>
    <t>TUTTLE CREEK RESERVOIR</t>
  </si>
  <si>
    <t>WILSON RESERVOIR</t>
  </si>
  <si>
    <t>LAKE CUMBERLAND</t>
  </si>
  <si>
    <t>DALE HOLLOW RESERVOIR</t>
  </si>
  <si>
    <t>HERRINGTON LAKE</t>
  </si>
  <si>
    <t>KENTUCKY LAKE</t>
  </si>
  <si>
    <t>BARREN RIVER RESERVOIR</t>
  </si>
  <si>
    <t>ANACOCO LAKE</t>
  </si>
  <si>
    <t>BRUIN LAKE</t>
  </si>
  <si>
    <t>LAKE BISTINEAU</t>
  </si>
  <si>
    <t>BLACK BAYOU</t>
  </si>
  <si>
    <t>BUNDICK LAKE</t>
  </si>
  <si>
    <t>COCODRIE LAKE</t>
  </si>
  <si>
    <t>COTILE LAKE</t>
  </si>
  <si>
    <t>CONCORDIA LAKE</t>
  </si>
  <si>
    <t>CROSS LAKE</t>
  </si>
  <si>
    <t>D'ARBONNE LAKE</t>
  </si>
  <si>
    <t>FALSE RIVER LAKE</t>
  </si>
  <si>
    <t>INDIAN CREEK</t>
  </si>
  <si>
    <t>SALINE LAKE</t>
  </si>
  <si>
    <t>TURKEY CREEK LAKE</t>
  </si>
  <si>
    <t>LAKE VERRET</t>
  </si>
  <si>
    <t>LAKE VERNON</t>
  </si>
  <si>
    <t>BLACK LAKE</t>
  </si>
  <si>
    <t>DEEP CREEK LAKE</t>
  </si>
  <si>
    <t>LIBERTY RESERVOIR</t>
  </si>
  <si>
    <t>LOCH RAVEN RESERVOIR</t>
  </si>
  <si>
    <t>JOHNSON POND</t>
  </si>
  <si>
    <t>ARKABUTLA LAKE</t>
  </si>
  <si>
    <t>ENID LAKE</t>
  </si>
  <si>
    <t>ROSS BARNETT RESERVOIR</t>
  </si>
  <si>
    <t>SARDIS LAKE</t>
  </si>
  <si>
    <t>GRENADA LAKE</t>
  </si>
  <si>
    <t>CLEARWATER LAKE</t>
  </si>
  <si>
    <t>POMME DE TERRE RESERVOIR</t>
  </si>
  <si>
    <t>STOCKTON RESERVOIR</t>
  </si>
  <si>
    <t>LAKE TANEYCOMO</t>
  </si>
  <si>
    <t>THOMAS HILL RESERVOIR</t>
  </si>
  <si>
    <t>WAPPAPELLO RESERVOIR</t>
  </si>
  <si>
    <t>CANYON FERRY RESERVOIR</t>
  </si>
  <si>
    <t>CLARK CANYON RESERVOIR</t>
  </si>
  <si>
    <t>FLATHEAD LAKE</t>
  </si>
  <si>
    <t>GEORGETOWN RESERVOIR</t>
  </si>
  <si>
    <t>HEBGEN RESERVOIR</t>
  </si>
  <si>
    <t>KOOCANUSA RESERVOIR</t>
  </si>
  <si>
    <t>MARY RONAN LAKE</t>
  </si>
  <si>
    <t>MC DONALD LAKE</t>
  </si>
  <si>
    <t>NELSON RESERVOIR</t>
  </si>
  <si>
    <t>SEELEY LAKE</t>
  </si>
  <si>
    <t>SWAN LAKE</t>
  </si>
  <si>
    <t>TALLY LAKE</t>
  </si>
  <si>
    <t>TIBER RESERVOIR</t>
  </si>
  <si>
    <t>TONGUE RIVER RESERVOIR</t>
  </si>
  <si>
    <t>WHITEFISH LAKE (LOWER)</t>
  </si>
  <si>
    <t>BRANCHED OAK</t>
  </si>
  <si>
    <t>HARLAN COUNTY RESERVOIR</t>
  </si>
  <si>
    <t>HARRY D. STRUNK (MEDICINE CREEK)</t>
  </si>
  <si>
    <t>HUGH BUTLER (RED WILLOW)</t>
  </si>
  <si>
    <t>JOHNSON RESERVOIR</t>
  </si>
  <si>
    <t>LAKE MCCONAUGHY</t>
  </si>
  <si>
    <t>PAWNEE LAKE</t>
  </si>
  <si>
    <t>SHERMAN COUNTY RESERVOIR</t>
  </si>
  <si>
    <t>SWANSON RESERVOIR</t>
  </si>
  <si>
    <t>LAKE MEAD</t>
  </si>
  <si>
    <t>LAHONTAN RESERVOIR</t>
  </si>
  <si>
    <t>RYE PATCH RESERVOIR</t>
  </si>
  <si>
    <t>LAKE TAHOE</t>
  </si>
  <si>
    <t>TOPAZ RESERVOIR</t>
  </si>
  <si>
    <t>WASHOE LAKE</t>
  </si>
  <si>
    <t>WILDHORSE RESERVOIR</t>
  </si>
  <si>
    <t>WILSON SINK RESERVOIR</t>
  </si>
  <si>
    <t>WALKER LAKE</t>
  </si>
  <si>
    <t>BUDD LAKE</t>
  </si>
  <si>
    <t>GREENWOOD LAKE</t>
  </si>
  <si>
    <t>ORADELL RESERVOIR</t>
  </si>
  <si>
    <t>PINECLIFF LAKE</t>
  </si>
  <si>
    <t>POMPTON LAKES</t>
  </si>
  <si>
    <t>DUHERNAL LAKE</t>
  </si>
  <si>
    <t>FARRINGTON LAKE</t>
  </si>
  <si>
    <t>LAKE HOPATCONG</t>
  </si>
  <si>
    <t>LAKE MUSCONETCONG</t>
  </si>
  <si>
    <t>PAULINS KILL LAKE</t>
  </si>
  <si>
    <t>SPRUCE RUN RESERVOIR</t>
  </si>
  <si>
    <t>UNION LAKE</t>
  </si>
  <si>
    <t>WANAQUE RESERVOIR</t>
  </si>
  <si>
    <t>ALAMOGORDO</t>
  </si>
  <si>
    <t>BLUE WATER LAKE</t>
  </si>
  <si>
    <t>CONCHAS RESERVOIR</t>
  </si>
  <si>
    <t>EAGLE NEST LAKE</t>
  </si>
  <si>
    <t>ELEPHANT BUTTE RESERVOIR</t>
  </si>
  <si>
    <t>EL VADO RESERVOIR</t>
  </si>
  <si>
    <t>LAKE MACMILLAN</t>
  </si>
  <si>
    <t>UTE RESERVOIR</t>
  </si>
  <si>
    <t>BADIN LAKE</t>
  </si>
  <si>
    <t>BLEWETT FALLS LAKE</t>
  </si>
  <si>
    <t>FONTANA LAKE</t>
  </si>
  <si>
    <t>LAKE HICKORY</t>
  </si>
  <si>
    <t>HIGH ROCK LAKE</t>
  </si>
  <si>
    <t>HIWASSEE LAKE</t>
  </si>
  <si>
    <t>LAKE JUNALUSKA</t>
  </si>
  <si>
    <t>LOOKOUT SHOALS</t>
  </si>
  <si>
    <t>MOUNTAIN ISLAND LAKE</t>
  </si>
  <si>
    <t>LAKE NORMAN</t>
  </si>
  <si>
    <t>RHODHISS LAKE</t>
  </si>
  <si>
    <t>SANTEETLAH LAKE</t>
  </si>
  <si>
    <t>LAKE TILLERY</t>
  </si>
  <si>
    <t>WATERVILLE RESERVOIR</t>
  </si>
  <si>
    <t>LAKE WACCAMAW</t>
  </si>
  <si>
    <t>LAKE ASHTABULA</t>
  </si>
  <si>
    <t>BRUSH LAKE</t>
  </si>
  <si>
    <t>LAKE DARLING</t>
  </si>
  <si>
    <t>DEVILS LAKE</t>
  </si>
  <si>
    <t>JAMESTOWN RESERVOIR</t>
  </si>
  <si>
    <t>LAKE LA MOURE</t>
  </si>
  <si>
    <t>MATEJCEK LAKE</t>
  </si>
  <si>
    <t>LAKE METIGOSHE</t>
  </si>
  <si>
    <t>PELICAN LAKE</t>
  </si>
  <si>
    <t>LAKE SAKAKAWEA (GARRISON RES)</t>
  </si>
  <si>
    <t>SPIRIT WOOD LAKE</t>
  </si>
  <si>
    <t>SWEET BRIAR RESERVOIR</t>
  </si>
  <si>
    <t>WHITMAN LAKE</t>
  </si>
  <si>
    <t>BEACH CITY RESERVOIR</t>
  </si>
  <si>
    <t>BUCKEYE LAKE</t>
  </si>
  <si>
    <t>CHARLES MILL RESERVOIR</t>
  </si>
  <si>
    <t>DEER CREEK RESERVOIR</t>
  </si>
  <si>
    <t>DELAWARE RESERVOIR</t>
  </si>
  <si>
    <t>GRANT LAKE</t>
  </si>
  <si>
    <t>HOOVER RESERVOIR</t>
  </si>
  <si>
    <t>INDIAN LAKE</t>
  </si>
  <si>
    <t>LORAMIE LAKE</t>
  </si>
  <si>
    <t>MOSQUITO CREEK RESERVOIR</t>
  </si>
  <si>
    <t>PLEASANT HILL LAKE</t>
  </si>
  <si>
    <t>LAKE SAINT MARYS</t>
  </si>
  <si>
    <t>ATWOOD RESERVOIR</t>
  </si>
  <si>
    <t>BERLIN RESERVOIR</t>
  </si>
  <si>
    <t>Holiday Lake</t>
  </si>
  <si>
    <t>O'SHAUGNESSY RESERVOIR</t>
  </si>
  <si>
    <t>ROCKY FORK LAKE</t>
  </si>
  <si>
    <t>SHAWNEE LAKE</t>
  </si>
  <si>
    <t>TAPPAN LAKE</t>
  </si>
  <si>
    <t>Lake Altus</t>
  </si>
  <si>
    <t>ARBUCKLE LAKE</t>
  </si>
  <si>
    <t>LAKE ELLSWORTH</t>
  </si>
  <si>
    <t>LAKE EUFAULA</t>
  </si>
  <si>
    <t>FORT COBB RESERVOIR</t>
  </si>
  <si>
    <t>FORT SUPPLY RESERVOIR</t>
  </si>
  <si>
    <t>FOSS DAM RESERVOIR</t>
  </si>
  <si>
    <t>LAKE FRANCES</t>
  </si>
  <si>
    <t>GRAND LAKE O' THE CHEROKEES</t>
  </si>
  <si>
    <t>HEFNER LAKE</t>
  </si>
  <si>
    <t>KEYSTONE RESERVOIR</t>
  </si>
  <si>
    <t>OOLOGAH LAKE</t>
  </si>
  <si>
    <t>TENKILLER FERRY RESERVOIR</t>
  </si>
  <si>
    <t>LAKE THUNDERBIRD</t>
  </si>
  <si>
    <t>WISTER RESERVOIR</t>
  </si>
  <si>
    <t>BROWNLEE RESERVOIR</t>
  </si>
  <si>
    <t>DIAMOND LAKE</t>
  </si>
  <si>
    <t>HELLS CANYON RESERVOIR</t>
  </si>
  <si>
    <t>HILLS CREEK RESERVOIR</t>
  </si>
  <si>
    <t>OWYHEE</t>
  </si>
  <si>
    <t>OXBOW RESERVOIR</t>
  </si>
  <si>
    <t>SUTTLE LAKE</t>
  </si>
  <si>
    <t>WALDO LAKE</t>
  </si>
  <si>
    <t>FISHING CREEK RESERVOIR</t>
  </si>
  <si>
    <t>LAKE GREENWOOD</t>
  </si>
  <si>
    <t>LAKE HARTWELL</t>
  </si>
  <si>
    <t>LAKE MURRAY</t>
  </si>
  <si>
    <t>LAKE ROBINSON</t>
  </si>
  <si>
    <t>LAKE WATEREE</t>
  </si>
  <si>
    <t>LAKE WYLIE</t>
  </si>
  <si>
    <t>LAKE MOULTRIE</t>
  </si>
  <si>
    <t>LAKE KEOWEE</t>
  </si>
  <si>
    <t>SALUDA LAKE</t>
  </si>
  <si>
    <t>LAKE ALBERT</t>
  </si>
  <si>
    <t>ALVIN LAKE</t>
  </si>
  <si>
    <t>ANGOSTURA RESERVOIR</t>
  </si>
  <si>
    <t>BRANT LAKE</t>
  </si>
  <si>
    <t>LAKE BYRON</t>
  </si>
  <si>
    <t>COCHRANE LAKE</t>
  </si>
  <si>
    <t>COTTONWOOD LAKE</t>
  </si>
  <si>
    <t>DEERFIELD RESERVOIR</t>
  </si>
  <si>
    <t>ENEMY SWIM LAKE</t>
  </si>
  <si>
    <t>LAKE HERMAN</t>
  </si>
  <si>
    <t>ST JOHN LAKE</t>
  </si>
  <si>
    <t>LAKE KAMPESKA</t>
  </si>
  <si>
    <t>MADISON LAKE</t>
  </si>
  <si>
    <t>LAKE MITCHELL</t>
  </si>
  <si>
    <t>LAKE NORDEN</t>
  </si>
  <si>
    <t>OAKWOOD LAKE EAST</t>
  </si>
  <si>
    <t>OAKWOOD LAKE WEST</t>
  </si>
  <si>
    <t>PACTOLA RESERVOIR</t>
  </si>
  <si>
    <t>PICKEREL LAKE</t>
  </si>
  <si>
    <t>LAKE RED IRON SOUTH</t>
  </si>
  <si>
    <t>RICHMOND LAKE</t>
  </si>
  <si>
    <t>ROY LAKE</t>
  </si>
  <si>
    <t>SAND LAKE</t>
  </si>
  <si>
    <t>SHERIDAN LAKE</t>
  </si>
  <si>
    <t>STOCKADE LAKE</t>
  </si>
  <si>
    <t>LAKE VERMILLION</t>
  </si>
  <si>
    <t>WALL LAKE</t>
  </si>
  <si>
    <t>WAUBAY LAKE NORTH</t>
  </si>
  <si>
    <t>LAKE BARKLEY</t>
  </si>
  <si>
    <t>BOONE RESERVOIR</t>
  </si>
  <si>
    <t>CHEATHAM RESERVOIR</t>
  </si>
  <si>
    <t>CHEROKEE LAKE</t>
  </si>
  <si>
    <t>CHICKAMAUGA LAKE</t>
  </si>
  <si>
    <t>DOUGLAS LAKE</t>
  </si>
  <si>
    <t>FORT LOUDON RESERVOIR</t>
  </si>
  <si>
    <t>GREAT FALLS LAKE</t>
  </si>
  <si>
    <t>NICKAJACK RESERVOIR</t>
  </si>
  <si>
    <t>OLD HICKORY LAKE</t>
  </si>
  <si>
    <t>WATTS BAR RESERVOIR</t>
  </si>
  <si>
    <t>J. PERCY PRIEST RESERVOIR</t>
  </si>
  <si>
    <t>TIM'S FORD RESERVOIR</t>
  </si>
  <si>
    <t>SOUTH HOLSTON LAKE</t>
  </si>
  <si>
    <t>REELFOOT LAKE</t>
  </si>
  <si>
    <t>WOODS RESERVOIR</t>
  </si>
  <si>
    <t>AMISTAD LAKE</t>
  </si>
  <si>
    <t>BASTROP LAKE</t>
  </si>
  <si>
    <t>BELTON RESERVOIR</t>
  </si>
  <si>
    <t>BRAUNIG LAKE</t>
  </si>
  <si>
    <t>BROWNWOOD LAKE</t>
  </si>
  <si>
    <t>LAKE BUCHANAN</t>
  </si>
  <si>
    <t>CALAVERAS LAKE</t>
  </si>
  <si>
    <t>CANYON RESERVOIR</t>
  </si>
  <si>
    <t>LAKE COLORADO CITY</t>
  </si>
  <si>
    <t>CORPUS CRISTI LAKE</t>
  </si>
  <si>
    <t>DIVERSION LAKE</t>
  </si>
  <si>
    <t>EAGLE MOUNTAIN LAKE</t>
  </si>
  <si>
    <t>FT PHANTOM HILL LAKE</t>
  </si>
  <si>
    <t>LAKE LEWISVILLE</t>
  </si>
  <si>
    <t>KEMP LAKE</t>
  </si>
  <si>
    <t>HOUSTON LAKE</t>
  </si>
  <si>
    <t>LAKE OF THE PINES</t>
  </si>
  <si>
    <t>LAVON RESERVOIR</t>
  </si>
  <si>
    <t>LIVINGSTON LAKE</t>
  </si>
  <si>
    <t>LYNDON B JOHNSON LAKE</t>
  </si>
  <si>
    <t>MEDINA LAKE</t>
  </si>
  <si>
    <t>PALESTINE LAKE</t>
  </si>
  <si>
    <t>POSSUM KINGDOM RESERVOIR</t>
  </si>
  <si>
    <t>SAN ANGELO RESERVOIR</t>
  </si>
  <si>
    <t>SAM RAYBURN RESERVOIR</t>
  </si>
  <si>
    <t>E V SPENCE RESERVOIR</t>
  </si>
  <si>
    <t>SOMERVILLE LAKE</t>
  </si>
  <si>
    <t>STAMFORD LAKE</t>
  </si>
  <si>
    <t>STILLHOUSE HOLLOW RESERVOIR</t>
  </si>
  <si>
    <t>TAWAKONI LAKE</t>
  </si>
  <si>
    <t>WRIGHT-PATMAN</t>
  </si>
  <si>
    <t>TEXOMA LAKE</t>
  </si>
  <si>
    <t>TRAVIS LAKE</t>
  </si>
  <si>
    <t>TRINIDAD</t>
  </si>
  <si>
    <t>TWIN BUTTES RESERVOIR</t>
  </si>
  <si>
    <t>WHITE RIVER RESERVOIR</t>
  </si>
  <si>
    <t>WHITNEY LAKE</t>
  </si>
  <si>
    <t>BEAR LAKE</t>
  </si>
  <si>
    <t>LOWER BOWN'S RESERVOIR</t>
  </si>
  <si>
    <t>ECHO RESERVOIR</t>
  </si>
  <si>
    <t>FISH LAKE</t>
  </si>
  <si>
    <t>HUNTINGTON NORTH RESERVOIR</t>
  </si>
  <si>
    <t>JOE'S VALLEY RESERVOIR</t>
  </si>
  <si>
    <t>MINERSVILLE RESERVOIR</t>
  </si>
  <si>
    <t>MOON LAKE</t>
  </si>
  <si>
    <t>NAVAJO LAKE</t>
  </si>
  <si>
    <t>NEWCASTLE RESERVOIR</t>
  </si>
  <si>
    <t>OTTER CREEK RESERVOIR</t>
  </si>
  <si>
    <t>PANQUITCH LAKE</t>
  </si>
  <si>
    <t>PINEVIEW RESERVOIR</t>
  </si>
  <si>
    <t>PIUTE RESERVOIR</t>
  </si>
  <si>
    <t>PORCUPINE RESERVOIR</t>
  </si>
  <si>
    <t>PRUESS RESERVOIR (GARRISON)</t>
  </si>
  <si>
    <t>SEVIER BRIDGE RESERVOIR</t>
  </si>
  <si>
    <t>STARVATION RESERVOIR</t>
  </si>
  <si>
    <t>STEINAKER RESERVOIR</t>
  </si>
  <si>
    <t>TROPIC RESERVOIR</t>
  </si>
  <si>
    <t>UTAH LAKE</t>
  </si>
  <si>
    <t>WILLARD BAY RESERVOIR</t>
  </si>
  <si>
    <t>CLAYTOR LAKE</t>
  </si>
  <si>
    <t>JOHN W. FLANNAGAN</t>
  </si>
  <si>
    <t>JOHN H. KERR RESERVOIR</t>
  </si>
  <si>
    <t>OCCOQUAN RESERVOIR</t>
  </si>
  <si>
    <t>SMITH MOUNTAIN LAKE</t>
  </si>
  <si>
    <t>LAKE CHESDIN</t>
  </si>
  <si>
    <t>CHICKAHOMINY LAKE</t>
  </si>
  <si>
    <t>RIVANNA (SOUTH FORK) RESERVOIR</t>
  </si>
  <si>
    <t>AMERICAN LAKE</t>
  </si>
  <si>
    <t>BANKS LAKE</t>
  </si>
  <si>
    <t>GREEN LAKE</t>
  </si>
  <si>
    <t>KEECHELUS LAKE</t>
  </si>
  <si>
    <t>MAYFIELD LAKE</t>
  </si>
  <si>
    <t>MEDICAL LAKE</t>
  </si>
  <si>
    <t>MOSES LAKE</t>
  </si>
  <si>
    <t>OZETTE LAKE</t>
  </si>
  <si>
    <t>SAMMAMISH LAKE</t>
  </si>
  <si>
    <t>WHATCOM LAKE</t>
  </si>
  <si>
    <t>LOWER GRANITE RESERVOIR</t>
  </si>
  <si>
    <t>BLUESTONE RESERVOIR</t>
  </si>
  <si>
    <t>LAKE LYNN RESERVOIR</t>
  </si>
  <si>
    <t>SUMMERSVILLE RESERVOIR</t>
  </si>
  <si>
    <t>TYGART RESERVOIR</t>
  </si>
  <si>
    <t>BIG SANDY RESERVOIR</t>
  </si>
  <si>
    <t>BOULDER LAKE</t>
  </si>
  <si>
    <t>BOYSEN RESERVOIR</t>
  </si>
  <si>
    <t>LAKE DE SMET</t>
  </si>
  <si>
    <t>FLAMING GORGE RESERVOIR</t>
  </si>
  <si>
    <t>FREMONT LAKE</t>
  </si>
  <si>
    <t>GLENDO RESERVOIR</t>
  </si>
  <si>
    <t>KEY HOLE RESERVOIR</t>
  </si>
  <si>
    <t>OCEAN LAKE</t>
  </si>
  <si>
    <t>SEMINOLE RESERVOIR</t>
  </si>
  <si>
    <t>VIVA NAUGHTON RESERVOIR</t>
  </si>
  <si>
    <t>WOODRUFF NARROWS RESERVOIR</t>
  </si>
  <si>
    <t>YELLOWTAIL RESERVOIR</t>
  </si>
  <si>
    <t>Orrock et al</t>
  </si>
  <si>
    <t>Biogeographic and ecological regulation of disease: prevalence of sin nombre virus in island mice is related to island area, precipitation, and predator richness</t>
  </si>
  <si>
    <t>virual prevalence</t>
  </si>
  <si>
    <t>santa babra sland</t>
  </si>
  <si>
    <t>anacapa island</t>
  </si>
  <si>
    <t>san miguel island</t>
  </si>
  <si>
    <t>san nicolas island</t>
  </si>
  <si>
    <t>san clemente island</t>
  </si>
  <si>
    <t>santa catalina island</t>
  </si>
  <si>
    <t>santa rosa island</t>
  </si>
  <si>
    <t>santa cruz island</t>
  </si>
  <si>
    <t>barbera &amp; casamayor</t>
  </si>
  <si>
    <t>Euxinic Freshwater Hypolimnia Promote Bacterial Endemicity in Continental Areas</t>
  </si>
  <si>
    <t>mono</t>
  </si>
  <si>
    <t>surface</t>
  </si>
  <si>
    <t>bottom</t>
  </si>
  <si>
    <t>crater</t>
  </si>
  <si>
    <t>baika</t>
  </si>
  <si>
    <t>baikal</t>
  </si>
  <si>
    <t>kauhak</t>
  </si>
  <si>
    <t>kauhako</t>
  </si>
  <si>
    <t>tangayika</t>
  </si>
  <si>
    <t>cruz</t>
  </si>
  <si>
    <t>tobar</t>
  </si>
  <si>
    <t>arcas</t>
  </si>
  <si>
    <t>tejo</t>
  </si>
  <si>
    <t>kaiike</t>
  </si>
  <si>
    <t>vilar</t>
  </si>
  <si>
    <t>liang et al</t>
  </si>
  <si>
    <t>Taxa-Area Relationship (TAR) of Microbial Functional Genes with Long-Term Fertilization</t>
  </si>
  <si>
    <t>united kingdom</t>
  </si>
  <si>
    <t>square 1 centre</t>
  </si>
  <si>
    <t>square 2 centre</t>
  </si>
  <si>
    <t>square 3 centre</t>
  </si>
  <si>
    <t>square 4 centre</t>
  </si>
  <si>
    <t>square 5 centre</t>
  </si>
  <si>
    <t>square 1 mean</t>
  </si>
  <si>
    <t>square 2 mean</t>
  </si>
  <si>
    <t>square 3 mean</t>
  </si>
  <si>
    <t>square 4 mean</t>
  </si>
  <si>
    <t>square 5 mean</t>
  </si>
  <si>
    <t>Peay et al</t>
  </si>
  <si>
    <t>A strong species-area relationship for eukaryotic soil microbes: Island size matters for ectomycorrhizal fungi</t>
  </si>
  <si>
    <t>Van der gast et al</t>
  </si>
  <si>
    <t>Bacterial diversity is determined by volume in membrane bioreactors</t>
  </si>
  <si>
    <t>south wraxall</t>
  </si>
  <si>
    <t>trowbridge a</t>
  </si>
  <si>
    <t>porlock</t>
  </si>
  <si>
    <t xml:space="preserve">westbury </t>
  </si>
  <si>
    <t xml:space="preserve">skipsea </t>
  </si>
  <si>
    <t>gardenstown</t>
  </si>
  <si>
    <t>trowbridge b</t>
  </si>
  <si>
    <t>Bell et al</t>
  </si>
  <si>
    <t>Larger Islands House More Bacterial Taxa</t>
  </si>
  <si>
    <t>ml</t>
  </si>
  <si>
    <t>treehole 1</t>
  </si>
  <si>
    <t>treehole 2</t>
  </si>
  <si>
    <t>treehole 3</t>
  </si>
  <si>
    <t>treehole 4</t>
  </si>
  <si>
    <t>treehole 5</t>
  </si>
  <si>
    <t>treehole 6</t>
  </si>
  <si>
    <t>treehole 7</t>
  </si>
  <si>
    <t>treehole 8</t>
  </si>
  <si>
    <t>treehole 9</t>
  </si>
  <si>
    <t>treehole 10</t>
  </si>
  <si>
    <t>treehole 11</t>
  </si>
  <si>
    <t>treehole 12</t>
  </si>
  <si>
    <t>treehole 13</t>
  </si>
  <si>
    <t>treehole 14</t>
  </si>
  <si>
    <t>treehole 15</t>
  </si>
  <si>
    <t>treehole 16</t>
  </si>
  <si>
    <t>treehole 17</t>
  </si>
  <si>
    <t>treehole 18</t>
  </si>
  <si>
    <t>treehole 19</t>
  </si>
  <si>
    <t>treehole 20</t>
  </si>
  <si>
    <t>treehole 21</t>
  </si>
  <si>
    <t>treehole 22</t>
  </si>
  <si>
    <t>treehole 23</t>
  </si>
  <si>
    <t>treehole 24</t>
  </si>
  <si>
    <t>treehole 25</t>
  </si>
  <si>
    <t>treehole 26</t>
  </si>
  <si>
    <t>treehole 27</t>
  </si>
  <si>
    <t>treehole 28</t>
  </si>
  <si>
    <t>treehole 29</t>
  </si>
  <si>
    <t>Reche et al</t>
  </si>
  <si>
    <t>Does ecosytem size determine aquatic bacterial richness?</t>
  </si>
  <si>
    <t>spain</t>
  </si>
  <si>
    <t>yeguas</t>
  </si>
  <si>
    <t>check N is the right number</t>
  </si>
  <si>
    <t>virgen media</t>
  </si>
  <si>
    <t>virgen superior</t>
  </si>
  <si>
    <t>auguas verdes</t>
  </si>
  <si>
    <t>rio sec</t>
  </si>
  <si>
    <t>caldera</t>
  </si>
  <si>
    <t>penon negro</t>
  </si>
  <si>
    <t>siete lagunas 7</t>
  </si>
  <si>
    <t>siete lagunas 5</t>
  </si>
  <si>
    <t>siete lagunas 4</t>
  </si>
  <si>
    <t>siete lagunas 2</t>
  </si>
  <si>
    <t>van der gast et al</t>
  </si>
  <si>
    <t>Island size and bacterial diversity in an archipelago of engineering machines</t>
  </si>
  <si>
    <t>litres</t>
  </si>
  <si>
    <t>karatayev et al</t>
  </si>
  <si>
    <t>Community analysis of Belarusian lakes: relationship of species diversity to morphology, hydrology and land use</t>
  </si>
  <si>
    <t>belarus</t>
  </si>
  <si>
    <t>some empty values edited out</t>
  </si>
  <si>
    <t>azovsky</t>
  </si>
  <si>
    <t>Size‐dependent species‐area relationships in benthos: is the world more diverse for microbes?</t>
  </si>
  <si>
    <t>white sea intertidal</t>
  </si>
  <si>
    <t>NOTE DISTANCE BETWEEN SAMPLING POINTS USED INSTEAD OF AREA - SAMPLING EFFORT HAD GREATER AFFECT THAN AREA</t>
  </si>
  <si>
    <t>barents sea subtidal</t>
  </si>
  <si>
    <t>black sea inter and subtitdal</t>
  </si>
  <si>
    <t>mccormick et al</t>
  </si>
  <si>
    <t>A Comparison of Protozoan, Algal, and Metazoan Colonization of Artificial Substrates of Differing Size</t>
  </si>
  <si>
    <t>mm2</t>
  </si>
  <si>
    <t>wildman</t>
  </si>
  <si>
    <t>Fungal colonization of resources in soil — An island biogeographical approach</t>
  </si>
  <si>
    <t>text</t>
  </si>
  <si>
    <t>kent</t>
  </si>
  <si>
    <t>henebry &amp; cairns</t>
  </si>
  <si>
    <t>The Effect of Island Size, Distance and Epicentre Maturity on Colonization in Freshwater Protozoan Communities</t>
  </si>
  <si>
    <t>a</t>
  </si>
  <si>
    <t>difference between a and b?</t>
  </si>
  <si>
    <t>b</t>
  </si>
  <si>
    <t>patrick r</t>
  </si>
  <si>
    <t>The effect of invasion rate, species pool, and size of area on the structure of the diatom community</t>
  </si>
  <si>
    <t>roxborough spring</t>
  </si>
  <si>
    <t>review data is it useful?</t>
  </si>
  <si>
    <t>ridley creek</t>
  </si>
  <si>
    <t>study_ID</t>
  </si>
  <si>
    <t>dataset_ID</t>
  </si>
  <si>
    <t>archipelago_type</t>
  </si>
  <si>
    <t>rho</t>
  </si>
  <si>
    <t>terrestrial</t>
  </si>
  <si>
    <t>species (standardised to OTUs/species)</t>
  </si>
  <si>
    <t xml:space="preserve">if we estimate 1cm2 soil = 1g </t>
  </si>
  <si>
    <t xml:space="preserve">4 soil cores, 10cm depth, 3cm diameter = </t>
  </si>
  <si>
    <t>cylinder area = pi*sqrt(1.5)*10 = 70cm3</t>
  </si>
  <si>
    <t>average of 29485 sequences per 2g sample</t>
  </si>
  <si>
    <t>rho per cm 2 = 14742</t>
  </si>
  <si>
    <t>average of 14822 sequences per 2g sample</t>
  </si>
  <si>
    <t>rho per cm 2 = 7411</t>
  </si>
  <si>
    <t>https://www.sciencedirect.com/science/article/pii/S094450131731008X</t>
  </si>
  <si>
    <t>bacteria in cyoconite holes 5x10^4 per ml</t>
  </si>
  <si>
    <t>https://academic.oup.com/femsec/article/82/2/254/496223</t>
  </si>
  <si>
    <t>rho = mean bacterial abundance (gene sequences per g soil)</t>
  </si>
  <si>
    <t xml:space="preserve">mean soil a = </t>
  </si>
  <si>
    <t xml:space="preserve">mean soil b = </t>
  </si>
  <si>
    <t>rho value of 1 given, as dealing with real island level densities</t>
  </si>
  <si>
    <t>should this be included? Don't think there is a significant SAR</t>
  </si>
  <si>
    <t>BLx</t>
  </si>
  <si>
    <t>BLy</t>
  </si>
  <si>
    <t>BTx</t>
  </si>
  <si>
    <t>BTy</t>
  </si>
  <si>
    <t>GVx</t>
  </si>
  <si>
    <t>GVy</t>
  </si>
  <si>
    <t>HOx</t>
  </si>
  <si>
    <t>HOy</t>
  </si>
  <si>
    <t>KRx</t>
  </si>
  <si>
    <t>KRy</t>
  </si>
  <si>
    <t>LOx</t>
  </si>
  <si>
    <t>LOy</t>
  </si>
  <si>
    <t>MCx</t>
  </si>
  <si>
    <t>MCy</t>
  </si>
  <si>
    <t>ÖLx</t>
  </si>
  <si>
    <t>ÖLy</t>
  </si>
  <si>
    <t>OU1</t>
  </si>
  <si>
    <t>OU2</t>
  </si>
  <si>
    <t>RSx</t>
  </si>
  <si>
    <t>RSy</t>
  </si>
  <si>
    <t>SB1</t>
  </si>
  <si>
    <t>SB2</t>
  </si>
  <si>
    <t>TAx</t>
  </si>
  <si>
    <t>TAy</t>
  </si>
  <si>
    <t>THx</t>
  </si>
  <si>
    <t>THy</t>
  </si>
  <si>
    <t>TKx</t>
  </si>
  <si>
    <t>TKy</t>
  </si>
  <si>
    <t>TTx</t>
  </si>
  <si>
    <t>TTy</t>
  </si>
  <si>
    <t>PC1</t>
  </si>
  <si>
    <t>PC2</t>
  </si>
  <si>
    <t>PC3</t>
  </si>
  <si>
    <t>PC4</t>
  </si>
  <si>
    <t>PC5</t>
  </si>
  <si>
    <t>PC6</t>
  </si>
  <si>
    <t>PC7</t>
  </si>
  <si>
    <t>PC8</t>
  </si>
  <si>
    <t>PC9</t>
  </si>
  <si>
    <t>PC10</t>
  </si>
  <si>
    <t>PC11</t>
  </si>
  <si>
    <t>PC12</t>
  </si>
  <si>
    <t>PC13</t>
  </si>
  <si>
    <t>PC14</t>
  </si>
  <si>
    <t>PC15</t>
  </si>
  <si>
    <t>PC16</t>
  </si>
  <si>
    <t>PC17</t>
  </si>
  <si>
    <t>PC18</t>
  </si>
  <si>
    <t>PC19</t>
  </si>
  <si>
    <t>PC20</t>
  </si>
  <si>
    <t>PA21</t>
  </si>
  <si>
    <t>PA22</t>
  </si>
  <si>
    <t>PA23</t>
  </si>
  <si>
    <t>PA24</t>
  </si>
  <si>
    <t>PA25</t>
  </si>
  <si>
    <t>PA26</t>
  </si>
  <si>
    <t>PA27</t>
  </si>
  <si>
    <t>PA28</t>
  </si>
  <si>
    <t>PA29</t>
  </si>
  <si>
    <t>PA30</t>
  </si>
  <si>
    <t>PA31</t>
  </si>
  <si>
    <t>PA32</t>
  </si>
  <si>
    <t>PA33</t>
  </si>
  <si>
    <t>PA34</t>
  </si>
  <si>
    <t>PA35</t>
  </si>
  <si>
    <t>PA36</t>
  </si>
  <si>
    <t>PA37</t>
  </si>
  <si>
    <t>PA38</t>
  </si>
  <si>
    <t>PA39</t>
  </si>
  <si>
    <t>PA40</t>
  </si>
  <si>
    <t>assuming a roughly cone shaped tree</t>
  </si>
  <si>
    <t>rho &gt; 238895 gene sequences collected overall</t>
  </si>
  <si>
    <t>647 rarefied to sequences per sample = 0.25g</t>
  </si>
  <si>
    <t>hae emailed regarding tree area</t>
  </si>
  <si>
    <t>1a</t>
  </si>
  <si>
    <t>2a</t>
  </si>
  <si>
    <t>3a</t>
  </si>
  <si>
    <t>backtransformed log area data</t>
  </si>
  <si>
    <t>used same proxy rho value as study 2</t>
  </si>
  <si>
    <t>morphospecies</t>
  </si>
  <si>
    <t>note that these are two datasets repeated with two different</t>
  </si>
  <si>
    <t>methods for quantifying OTUs</t>
  </si>
  <si>
    <t>remove the worst performing dataset</t>
  </si>
  <si>
    <t>used ergosterol values from paper</t>
  </si>
  <si>
    <t>&lt;Needs Completing!</t>
  </si>
  <si>
    <t>calculated area from tree height and radius</t>
  </si>
  <si>
    <t>other_eukaryote</t>
  </si>
  <si>
    <t xml:space="preserve">other_eukaryote </t>
  </si>
  <si>
    <t>landlocked_aquatic</t>
  </si>
  <si>
    <t>plant</t>
  </si>
  <si>
    <t>submerged</t>
  </si>
  <si>
    <t>machine</t>
  </si>
  <si>
    <t>expanded_archipelago_type</t>
  </si>
  <si>
    <t>terrestrial_freshwater</t>
  </si>
  <si>
    <t>terrestrial_marine</t>
  </si>
  <si>
    <t>landlocked_fresh</t>
  </si>
  <si>
    <t>cryoconite</t>
  </si>
  <si>
    <t>plant_soil</t>
  </si>
  <si>
    <t>plant_leaf</t>
  </si>
  <si>
    <t>plant_hole</t>
  </si>
  <si>
    <t>soil_lab</t>
  </si>
  <si>
    <t>soil_natural</t>
  </si>
  <si>
    <t>submerged_fresh</t>
  </si>
  <si>
    <t>submerged_marine</t>
  </si>
  <si>
    <t>lake balaton</t>
  </si>
  <si>
    <t>log area and species backtransformed</t>
  </si>
  <si>
    <t>Log species taken from the paper by eye, have emailed for original data</t>
  </si>
  <si>
    <t>used same rho proxy as study 2</t>
  </si>
  <si>
    <t>AL33</t>
  </si>
  <si>
    <t>AU33</t>
  </si>
  <si>
    <t>BA33</t>
  </si>
  <si>
    <t>BD33</t>
  </si>
  <si>
    <t>FU33</t>
  </si>
  <si>
    <t>GF33</t>
  </si>
  <si>
    <t>EG33</t>
  </si>
  <si>
    <t>HA33</t>
  </si>
  <si>
    <t>HT33</t>
  </si>
  <si>
    <t>IM33</t>
  </si>
  <si>
    <t>IR33</t>
  </si>
  <si>
    <t>KR33</t>
  </si>
  <si>
    <t>LO134</t>
  </si>
  <si>
    <t>LO234</t>
  </si>
  <si>
    <t>MI33</t>
  </si>
  <si>
    <t>MO33</t>
  </si>
  <si>
    <t>NU33</t>
  </si>
  <si>
    <t>OS33</t>
  </si>
  <si>
    <t>OB33</t>
  </si>
  <si>
    <t>OT33</t>
  </si>
  <si>
    <t>OE33</t>
  </si>
  <si>
    <t>PR33</t>
  </si>
  <si>
    <t>RI33</t>
  </si>
  <si>
    <t>SC33</t>
  </si>
  <si>
    <t>SO33</t>
  </si>
  <si>
    <t>US33</t>
  </si>
  <si>
    <t>WA33</t>
  </si>
  <si>
    <t>WI33</t>
  </si>
  <si>
    <t>WO33</t>
  </si>
  <si>
    <t>https://link.springer.com/content/pdf/10.1007/BF02842705.pdf</t>
  </si>
  <si>
    <t>pathogen</t>
  </si>
  <si>
    <t>10^5 cells per ml seawater</t>
  </si>
  <si>
    <t>emailed secretary of the department where the author works</t>
  </si>
  <si>
    <t>rho estimated as 1 as we're dealing with entire islands</t>
  </si>
  <si>
    <t>have emailed author for species richness data</t>
  </si>
  <si>
    <t>bacterial cells in lake water</t>
  </si>
  <si>
    <t>https://core.ac.uk/download/pdf/83602037.pdf</t>
  </si>
  <si>
    <t>from</t>
  </si>
  <si>
    <t>to</t>
  </si>
  <si>
    <t>rough rho taken from average bacteria cells in cm3 lake water</t>
  </si>
  <si>
    <t>T-RFs</t>
  </si>
  <si>
    <t>rho taken from heterotrophic nanoflagellate cell counts</t>
  </si>
  <si>
    <t>mean HNF cell count over the siz lakes</t>
  </si>
  <si>
    <t>5.72 x 10^3</t>
  </si>
  <si>
    <t>cells per ml</t>
  </si>
  <si>
    <t>please note sep pond had much higher cell counts</t>
  </si>
  <si>
    <t>bacterial estimate taken from same proxy paper as study 14</t>
  </si>
  <si>
    <t>https://www.scielo.br/scielo.php?script=sci_arttext&amp;pid=S2179-975X2017000100405</t>
  </si>
  <si>
    <t>author sent taxa breakdown of OTUs</t>
  </si>
  <si>
    <t xml:space="preserve">used ther 0M DNA OTUs for each lake, as this was the only </t>
  </si>
  <si>
    <t>measurement that wa supplied for each lake</t>
  </si>
  <si>
    <t>no rho given in paper</t>
  </si>
  <si>
    <t>https://www.ncbi.nlm.nih.gov/pmc/articles/PMC143613/</t>
  </si>
  <si>
    <t>bacterial rho  6 × 10^9 cells liter</t>
  </si>
  <si>
    <t>archael rho 107–108 cells/mL</t>
  </si>
  <si>
    <t>https://www.sciencedirect.com/topics/biochemistry-genetics-and-molecular-biology/archaeon</t>
  </si>
  <si>
    <t>^^^ microbial diversity in the genomic era</t>
  </si>
  <si>
    <t>https://www.researchgate.net/publication/227670991_Marine-derived_dinoflagellates_in_Antarctic_saline_lakes_Community_composition_and_annual_dynamics</t>
  </si>
  <si>
    <t>three lake abundances given, mean found</t>
  </si>
  <si>
    <t>Beech</t>
  </si>
  <si>
    <t>Sugar Maple</t>
  </si>
  <si>
    <t>Upland</t>
  </si>
  <si>
    <t>Riparian</t>
  </si>
  <si>
    <t>Vernal Pool</t>
  </si>
  <si>
    <t>leaf weight</t>
  </si>
  <si>
    <r>
      <t>2.3 mg d</t>
    </r>
    <r>
      <rPr>
        <vertAlign val="superscript"/>
        <sz val="12"/>
        <color theme="1"/>
        <rFont val="Calibri"/>
        <family val="2"/>
        <scheme val="minor"/>
      </rPr>
      <t>−1</t>
    </r>
    <r>
      <rPr>
        <sz val="12"/>
        <color theme="1"/>
        <rFont val="Calibri"/>
        <family val="2"/>
        <scheme val="minor"/>
      </rPr>
      <t xml:space="preserve"> g</t>
    </r>
    <r>
      <rPr>
        <vertAlign val="superscript"/>
        <sz val="12"/>
        <color theme="1"/>
        <rFont val="Calibri"/>
        <family val="2"/>
        <scheme val="minor"/>
      </rPr>
      <t>−1</t>
    </r>
    <r>
      <rPr>
        <sz val="12"/>
        <color theme="1"/>
        <rFont val="Calibri"/>
        <family val="2"/>
        <scheme val="minor"/>
      </rPr>
      <t xml:space="preserve"> leaf mass</t>
    </r>
  </si>
  <si>
    <t>https://link.springer.com/article/10.1007/BF00320428</t>
  </si>
  <si>
    <t>mean mg fungus/g leaf litter</t>
  </si>
  <si>
    <t xml:space="preserve">mg fungal biomass per leaf </t>
  </si>
  <si>
    <t>have emailed author for advice on estimating rho</t>
  </si>
  <si>
    <t>chlorophyllnot a robust measurement of biomass?</t>
  </si>
  <si>
    <t>https://d1wqtxts1xzle7.cloudfront.net/39911060/Chlorophyll_content_and_fluorescence_res20151111-22802-zcyfce.pdf?1447276730=&amp;response-content-disposition=inline%3B+filename%3DChlorophyll_content_and_fluorescence_res.pdf&amp;Expires=1595851585&amp;Signature=MWdQ1XcRJBiZjXV8m4jVTUlDJ6xZAHL0rLit5yoz9PpmHeYwGhPkf9i~g-vID~lsf1jvrRi0AmX1-85xzEaECNpt5tbl30ujax4iZQXrISjW69oo0Je~9PziJSYD58uYH~yuoNyqTRbHJ50Ima7n78IpX81OK3A8LU6mgyZncvHXjKdH6EeCxuIYz7WGUT5IULrc8A7EYaeQfhwJ2Eyi0dQ0OUOX-Hup2j-wErKYP4ha04cs5Kc4KA-Akh2uZv-rCkhekU3LWY~vQiLrx2ZpKtCOmy30DhhLsVrtuEmyOpsVbrIDs3u6C9LX1Vp20izz74NeP84UH2xiNmQRKkf-4A__&amp;Key-Pair-Id=APKAJLOHF5GGSLRBV4ZA</t>
  </si>
  <si>
    <t>got chlorophyll measures from paper</t>
  </si>
  <si>
    <t>found mean chlorophyll across all lakes</t>
  </si>
  <si>
    <t>convert meanto biomass</t>
  </si>
  <si>
    <t>Mean chlorophyll a of the lakes ug/L</t>
  </si>
  <si>
    <t>&lt;&lt;&lt; current rho taken from same proxy as study 2</t>
  </si>
  <si>
    <t>1 viral cell per cm2 island area estimated</t>
  </si>
  <si>
    <t>species (standardised) was taken from the number of mice</t>
  </si>
  <si>
    <t>https://www.ncbi.nlm.nih.gov/pmc/articles/PMC2627601/pdf/9204301.pdf</t>
  </si>
  <si>
    <t>sampled in the original paper that had antibodies</t>
  </si>
  <si>
    <t>the original species rich is the PROPORTION of sampled individuals that had the antibodies</t>
  </si>
  <si>
    <r>
      <t>3.8 × 10</t>
    </r>
    <r>
      <rPr>
        <vertAlign val="superscript"/>
        <sz val="12"/>
        <color theme="1"/>
        <rFont val="Calibri"/>
        <family val="2"/>
        <scheme val="minor"/>
      </rPr>
      <t>8</t>
    </r>
    <r>
      <rPr>
        <sz val="12"/>
        <color theme="1"/>
        <rFont val="Calibri"/>
        <family val="2"/>
        <scheme val="minor"/>
      </rPr>
      <t xml:space="preserve"> 16S rRNA genes per gram of dry soil</t>
    </r>
  </si>
  <si>
    <t>https://link.springer.com/article/10.1007/s11101-009-9137-5</t>
  </si>
  <si>
    <t>https://microbiomejournal.biomedcentral.com/articles/10.1186/s40168-018-0491-7</t>
  </si>
  <si>
    <t>rho for fungi ^^^</t>
  </si>
  <si>
    <r>
      <t>1.3 × 10</t>
    </r>
    <r>
      <rPr>
        <vertAlign val="superscript"/>
        <sz val="12"/>
        <color theme="1"/>
        <rFont val="Calibri"/>
        <family val="2"/>
        <scheme val="minor"/>
      </rPr>
      <t>8 per gram soil</t>
    </r>
  </si>
  <si>
    <t>there is variation between primer types</t>
  </si>
  <si>
    <r>
      <t>1.8 × 10</t>
    </r>
    <r>
      <rPr>
        <vertAlign val="superscript"/>
        <sz val="12"/>
        <color theme="1"/>
        <rFont val="Calibri"/>
        <family val="2"/>
        <scheme val="minor"/>
      </rPr>
      <t>9</t>
    </r>
  </si>
  <si>
    <t>same proxy as study 14</t>
  </si>
  <si>
    <r>
      <t>6.9 10</t>
    </r>
    <r>
      <rPr>
        <vertAlign val="superscript"/>
        <sz val="12"/>
        <color theme="1"/>
        <rFont val="Calibri"/>
        <family val="2"/>
        <scheme val="minor"/>
      </rPr>
      <t>6</t>
    </r>
  </si>
  <si>
    <t>rho for fungal gene copies per g soil</t>
  </si>
  <si>
    <t>https://journals.plos.org/plosone/article?id=10.1371/journal.pone.0024166</t>
  </si>
  <si>
    <t>cubic meters to cm3</t>
  </si>
  <si>
    <t>area (standardised to cm2/3)</t>
  </si>
  <si>
    <t>rho_per_cm2/3</t>
  </si>
  <si>
    <t>trobridge b</t>
  </si>
  <si>
    <t>westbury</t>
  </si>
  <si>
    <t>total abundance</t>
  </si>
  <si>
    <t>size</t>
  </si>
  <si>
    <t>per unit area</t>
  </si>
  <si>
    <t>mean abundance per unit area</t>
  </si>
  <si>
    <t>tree hole samples from alternative paper by Tom Bell</t>
  </si>
  <si>
    <r>
      <t>4.9 × 10</t>
    </r>
    <r>
      <rPr>
        <vertAlign val="superscript"/>
        <sz val="12"/>
        <color theme="1"/>
        <rFont val="Calibri"/>
        <family val="2"/>
        <scheme val="minor"/>
      </rPr>
      <t>5</t>
    </r>
    <r>
      <rPr>
        <sz val="12"/>
        <color theme="1"/>
        <rFont val="Calibri"/>
        <family val="2"/>
        <scheme val="minor"/>
      </rPr>
      <t xml:space="preserve"> cells ml</t>
    </r>
    <r>
      <rPr>
        <vertAlign val="superscript"/>
        <sz val="12"/>
        <color theme="1"/>
        <rFont val="Calibri"/>
        <family val="2"/>
        <scheme val="minor"/>
      </rPr>
      <t>−</t>
    </r>
  </si>
  <si>
    <t>https://www.nature.com/articles/s41564-018-0180-0?proof=t</t>
  </si>
  <si>
    <t>rho same proxy as study 14</t>
  </si>
  <si>
    <t>same rho as study 31</t>
  </si>
  <si>
    <r>
      <t>3710 ind mL</t>
    </r>
    <r>
      <rPr>
        <vertAlign val="superscript"/>
        <sz val="12"/>
        <color theme="1"/>
        <rFont val="Calibri"/>
        <family val="2"/>
        <scheme val="minor"/>
      </rPr>
      <t>−1</t>
    </r>
    <r>
      <rPr>
        <sz val="12"/>
        <color theme="1"/>
        <rFont val="Calibri"/>
        <family val="2"/>
        <scheme val="minor"/>
      </rPr>
      <t xml:space="preserve"> (lakes)</t>
    </r>
  </si>
  <si>
    <t>rho proxty</t>
  </si>
  <si>
    <t>https://www.sciencedirect.com/science/article/pii/S0075951112000059</t>
  </si>
  <si>
    <t>note here area metric is m not m2</t>
  </si>
  <si>
    <t>https://www.sciencedirect.com/science/article/pii/S096706459700057X</t>
  </si>
  <si>
    <t>proxy paper for arctic marine alage cells her ml</t>
  </si>
  <si>
    <t>aveage value^^^^</t>
  </si>
  <si>
    <t>Could run the fitting with sampling effort?</t>
  </si>
  <si>
    <r>
      <t>3.5 × 10</t>
    </r>
    <r>
      <rPr>
        <vertAlign val="superscript"/>
        <sz val="12"/>
        <color theme="1"/>
        <rFont val="Calibri"/>
        <family val="2"/>
        <scheme val="minor"/>
      </rPr>
      <t>3</t>
    </r>
    <r>
      <rPr>
        <sz val="12"/>
        <color theme="1"/>
        <rFont val="Calibri"/>
        <family val="2"/>
        <scheme val="minor"/>
      </rPr>
      <t> cells l</t>
    </r>
  </si>
  <si>
    <t>ciliates^^</t>
  </si>
  <si>
    <t>https://link.springer.com/article/10.1007/s00300-010-0930-9</t>
  </si>
  <si>
    <t>mm3 to cm3</t>
  </si>
  <si>
    <t>&lt;same as study 16</t>
  </si>
  <si>
    <t>mm3</t>
  </si>
  <si>
    <r>
      <t>10</t>
    </r>
    <r>
      <rPr>
        <vertAlign val="superscript"/>
        <sz val="12"/>
        <color theme="1"/>
        <rFont val="Calibri"/>
        <family val="2"/>
        <scheme val="minor"/>
      </rPr>
      <t>5</t>
    </r>
    <r>
      <rPr>
        <sz val="12"/>
        <color theme="1"/>
        <rFont val="Calibri"/>
        <family val="2"/>
        <scheme val="minor"/>
      </rPr>
      <t xml:space="preserve"> to10</t>
    </r>
    <r>
      <rPr>
        <vertAlign val="superscript"/>
        <sz val="12"/>
        <color theme="1"/>
        <rFont val="Calibri"/>
        <family val="2"/>
        <scheme val="minor"/>
      </rPr>
      <t>6</t>
    </r>
    <r>
      <rPr>
        <sz val="12"/>
        <color theme="1"/>
        <rFont val="Calibri"/>
        <family val="2"/>
        <scheme val="minor"/>
      </rPr>
      <t xml:space="preserve"> per gram of soil</t>
    </r>
  </si>
  <si>
    <t>https://www.sciencedirect.com/science/article/pii/B9780128147191000057</t>
  </si>
  <si>
    <t>cm3</t>
  </si>
  <si>
    <t>Author</t>
  </si>
  <si>
    <t>Year</t>
  </si>
  <si>
    <t>StudyID</t>
  </si>
  <si>
    <t>Title</t>
  </si>
  <si>
    <t>Original_area_metric</t>
  </si>
  <si>
    <t>Transformed_area_metric</t>
  </si>
  <si>
    <t>Species_metric</t>
  </si>
  <si>
    <t>Transformed_volume_metric</t>
  </si>
  <si>
    <t>area_to_volume cm3</t>
  </si>
  <si>
    <t>cm2 (m2*10000)</t>
  </si>
  <si>
    <t>cm3 (cm2*10cm sample depth)</t>
  </si>
  <si>
    <t>Rho_volume (1cm3)</t>
  </si>
  <si>
    <t>Rho_area (1cm2)</t>
  </si>
  <si>
    <t>Ave gene seq per sample in paper = 29485. 1 soil sample = 2g. 1g soil = 14742 genes. Est 1cm3 soil = 1 g = 14742 ind</t>
  </si>
  <si>
    <t>Ave gene seq per sample in paper = 14822. 1 soil sample = 2g. 1g soil = 7411 genes. Est 1cm3 soil = 1g = 7411 ind (appropriate for fungi as eukaryotic/multicellular/one gene copy per cell?)</t>
  </si>
  <si>
    <t>rho_per_cm3</t>
  </si>
  <si>
    <t>DatasetID</t>
  </si>
  <si>
    <t>cm2 (ha*100000000)</t>
  </si>
  <si>
    <t>cm3 (cm2*maximum depth)</t>
  </si>
  <si>
    <t>http://www.cen.ulaval.ca/warwickvincent/PDFfiles/MuellerFountain2004.pdf</t>
  </si>
  <si>
    <t>cm3 (cm2*30cm av depth)</t>
  </si>
  <si>
    <t>Proxy_paper</t>
  </si>
  <si>
    <t>Proxy_paper_two</t>
  </si>
  <si>
    <t>Proxy paper gave 4.5 × 104 cells mL−1 in cyroconite holes, averae depth from second proxy paper 30cm</t>
  </si>
  <si>
    <t>other_eukaryotic</t>
  </si>
  <si>
    <t>cm3 (cm2*1cm depth)</t>
  </si>
  <si>
    <t>mean gene copies per g soil as given for soil type A</t>
  </si>
  <si>
    <t>mean gene copies per g soil as given for soil type B</t>
  </si>
  <si>
    <t>cm2 (km2*10000000000)</t>
  </si>
  <si>
    <t>cm3 (cm2*20cm sample)</t>
  </si>
  <si>
    <t>Rho of 1 given because area includes entire island, much of which will not host fungal communities</t>
  </si>
  <si>
    <t>cm3 (m3* 1000000)</t>
  </si>
  <si>
    <t>238895 seq overall from 4 samples x 40 trees x 2 = 320 samples = 746 gene seq/sample. 1 sample = 0.25g, so 1g soil = 746*4 = 2984 seq/1g soil - equate this to tree volume? Poor fungi est</t>
  </si>
  <si>
    <t>https://www.researchgate.net/publication/231512927_Phytoplankton_communities_in_relation_to_trophic_status_in_lakes_from_Hope_Bay_Antarctic_Peninsula</t>
  </si>
  <si>
    <t>https://www.sciencedirect.com/science/article/pii/S0075951109000425</t>
  </si>
  <si>
    <t>Phytoplankton proxies</t>
  </si>
  <si>
    <t xml:space="preserve">Proxy paper: mean ind european lakes = 3562000 per litre = 3562 ind cm3 </t>
  </si>
  <si>
    <t>Same proxy paper as dataset 3</t>
  </si>
  <si>
    <t>Mean g biomass per g leaf = 0.14. Mean disk weight = 0.04. Mean disk size = 1.1cm2. 1cm2 = 0.036g. Biomass per cm2 leaf = 0.14*0.036 = 0.005g - how to convert this into individuals?</t>
  </si>
  <si>
    <t>Mean g biomass per g leaf = 0.09. Mean disk weight = 0.04. Mean disk size = 1.1cm2. 1cm2 = 0.036g. Biomass per cm2 leaf = 0.09*0.036 = 0.003g - how to convert this into indivduals?</t>
  </si>
  <si>
    <t>area (standardised to cm2)</t>
  </si>
  <si>
    <t>Incomplete</t>
  </si>
  <si>
    <r>
      <t>Proxy paper: 3 × 10</t>
    </r>
    <r>
      <rPr>
        <vertAlign val="superscript"/>
        <sz val="12"/>
        <color theme="1"/>
        <rFont val="Calibri"/>
        <family val="2"/>
        <scheme val="minor"/>
      </rPr>
      <t>6</t>
    </r>
    <r>
      <rPr>
        <sz val="12"/>
        <color theme="1"/>
        <rFont val="Calibri"/>
        <family val="2"/>
        <scheme val="minor"/>
      </rPr>
      <t>/ml cells in saline ponds</t>
    </r>
  </si>
  <si>
    <t>https://aem.asm.org/content/66/7/3052</t>
  </si>
  <si>
    <t>https://www.researchgate.net/publication/223012480_Composition_and_distribution_of_planktonic_ciliates_from_ponds_of_different_salinity_in_the_solar_saltwork_of_Sfax_Tunisia</t>
  </si>
  <si>
    <t>Ciliate proxies</t>
  </si>
  <si>
    <t>Proxy paper: mean 18.4 x10^3/litre in saline ponds = 18400/100 = 184 cells per cm3</t>
  </si>
  <si>
    <t>Protist proxies</t>
  </si>
  <si>
    <t>https://aem.asm.org/content/86/3/e01992-19/figures-only</t>
  </si>
  <si>
    <t>Rho of 1 given because area includes entire island, much of which will not host these pathogens</t>
  </si>
  <si>
    <t>cm3 (km3*1000000000000000)</t>
  </si>
  <si>
    <t>Nanoflagellate cell counts given in paper (mean taken across ponds)</t>
  </si>
  <si>
    <t>Original_volume_metric</t>
  </si>
  <si>
    <t>average dept lake shala</t>
  </si>
  <si>
    <t>cm3 (cm2* depth)</t>
  </si>
  <si>
    <t>https://www.sciencedirect.com/science/article/pii/B9780128148495000150</t>
  </si>
  <si>
    <t>Rho_method (area rho = 1 cm3 rho * mean depth)</t>
  </si>
  <si>
    <t>Lake depths taken from online sources, mean, max if not. For others the depth was taken as the deepest sampling point. Proxy paper: soda lake 6*10^9 cells per litre.</t>
  </si>
  <si>
    <t xml:space="preserve">Lake depths taken from online sources, mean, max if not. For others the depth was taken as the deepest sampling point. Proxy paper: halophilick archaea 10^7-10^8 cell/ml. </t>
  </si>
  <si>
    <t>Proxy paper: mean abundance for three polar lakes given. Mean taken</t>
  </si>
  <si>
    <t>Feinstein &amp; blackwood</t>
  </si>
  <si>
    <t>2701 sequences from 24 leaves = 112 per leaf. Mean leaf area = 23cm2. Sequences per cm2 = 112/23 = 4.8</t>
  </si>
  <si>
    <t>2701 sequences from 24 leaves = 112 per leaf. Mean leaf area = 26cm2. Sequences per cm2 = 112/26 = 4.3</t>
  </si>
  <si>
    <t>2701 sequences from 24 leaves = 112 per leaf. Mean leaf area = 35cm2. Sequences per cm2 = 112/35 = 3.2 - values not high enough to have more individuals than species, so base estimate of rho = 10</t>
  </si>
  <si>
    <t>vira prevalence</t>
  </si>
  <si>
    <t>Rho of 1 given because area includes entire island, much of which will not host viral communities</t>
  </si>
  <si>
    <t>Barbera &amp; casamayor</t>
  </si>
  <si>
    <t>depth lake arcas</t>
  </si>
  <si>
    <t>https://link.springer.com/content/pdf/10.1023/A:1003982411924.pdf</t>
  </si>
  <si>
    <t>https://www.researchgate.net/publication/236039599_Lake-level_changes_and_fire_history_at_Lagunillo_del_Tejo_Spain_during_the_last_millennium_Climate_or_humans/figures?lo=1</t>
  </si>
  <si>
    <t>depth tejo</t>
  </si>
  <si>
    <t>depth vilar</t>
  </si>
  <si>
    <t>file:///Users/amysolman/Downloads/scielo.php.pdf</t>
  </si>
  <si>
    <t>cruz depth</t>
  </si>
  <si>
    <t>https://link.springer.com/chapter/10.1007/978-3-319-49143-1_8</t>
  </si>
  <si>
    <t>kaaiki depth</t>
  </si>
  <si>
    <t>https://www.jstage.jst.go.jp/article/rikusui1931/38/1/38_1_9/_article</t>
  </si>
  <si>
    <t>Proxy paper: 1.1x10^9 cells/litre = 2.2x10^10 cells/litre = mean 11550000000 = 11550000 cells per cm3</t>
  </si>
  <si>
    <r>
      <t>Proxy paper: 3.8 × 10</t>
    </r>
    <r>
      <rPr>
        <vertAlign val="superscript"/>
        <sz val="12"/>
        <color theme="1"/>
        <rFont val="Calibri"/>
        <family val="2"/>
        <scheme val="minor"/>
      </rPr>
      <t>8</t>
    </r>
    <r>
      <rPr>
        <sz val="12"/>
        <color theme="1"/>
        <rFont val="Calibri"/>
        <family val="2"/>
        <scheme val="minor"/>
      </rPr>
      <t xml:space="preserve"> 16S rRNA genes per gram of dry soil</t>
    </r>
  </si>
  <si>
    <r>
      <t>Proxy paper: 1.3 × 10</t>
    </r>
    <r>
      <rPr>
        <vertAlign val="superscript"/>
        <sz val="12"/>
        <color theme="1"/>
        <rFont val="Calibri"/>
        <family val="2"/>
        <scheme val="minor"/>
      </rPr>
      <t>8 per gram soil</t>
    </r>
  </si>
  <si>
    <r>
      <t>Proxy paper: 1.8 × 10</t>
    </r>
    <r>
      <rPr>
        <vertAlign val="superscript"/>
        <sz val="12"/>
        <color theme="1"/>
        <rFont val="Calibri"/>
        <family val="2"/>
        <scheme val="minor"/>
      </rPr>
      <t>9</t>
    </r>
  </si>
  <si>
    <r>
      <t>Proxy paper: 1.8 × 10</t>
    </r>
    <r>
      <rPr>
        <vertAlign val="superscript"/>
        <sz val="12"/>
        <color theme="1"/>
        <rFont val="Calibri"/>
        <family val="2"/>
        <scheme val="minor"/>
      </rPr>
      <t>9 per gram soil</t>
    </r>
  </si>
  <si>
    <r>
      <t>Proxy paper: 1.8 × 10</t>
    </r>
    <r>
      <rPr>
        <vertAlign val="superscript"/>
        <sz val="12"/>
        <color theme="1"/>
        <rFont val="Calibri"/>
        <family val="2"/>
        <scheme val="minor"/>
      </rPr>
      <t>9</t>
    </r>
    <r>
      <rPr>
        <sz val="12"/>
        <color theme="1"/>
        <rFont val="Calibri"/>
        <family val="2"/>
        <scheme val="minor"/>
      </rPr>
      <t xml:space="preserve"> per gram soil</t>
    </r>
  </si>
  <si>
    <r>
      <t>Proxy paper: 6.9 10</t>
    </r>
    <r>
      <rPr>
        <vertAlign val="superscript"/>
        <sz val="12"/>
        <color theme="1"/>
        <rFont val="Calibri"/>
        <family val="2"/>
        <scheme val="minor"/>
      </rPr>
      <t xml:space="preserve">6 </t>
    </r>
    <r>
      <rPr>
        <sz val="12"/>
        <color theme="1"/>
        <rFont val="Calibri"/>
        <family val="2"/>
        <scheme val="minor"/>
      </rPr>
      <t>fungal gene copies per g soil</t>
    </r>
  </si>
  <si>
    <t>length of one side of cube</t>
  </si>
  <si>
    <t>area of cube</t>
  </si>
  <si>
    <t>Mean cell abundance taken from paper, area given. Assuming a cuboid shape, surface area calculated by v^(1/3) = edge length. 6*edge length^2 = surface area, area rho = mean edge length* volume rho</t>
  </si>
  <si>
    <t>mean edge</t>
  </si>
  <si>
    <t>mm</t>
  </si>
  <si>
    <t>missing depth value for 19 so given mean depth</t>
  </si>
  <si>
    <t>diameter tree hole</t>
  </si>
  <si>
    <t>Proxy paper: 4.9 × 105 cells ml−, surface area calculated from diameter, assuming circular shape, rho per cm2 = mean depth * cm3 rho</t>
  </si>
  <si>
    <t>cm2 (Pi*diameter/2^2)</t>
  </si>
  <si>
    <t>cm3 (ml)</t>
  </si>
  <si>
    <t>Same proxy paper as dataset 38-41</t>
  </si>
  <si>
    <t>L</t>
  </si>
  <si>
    <t>cm3 (L*1000)</t>
  </si>
  <si>
    <t>backtransofrmed log volume</t>
  </si>
  <si>
    <t>average edge length</t>
  </si>
  <si>
    <t xml:space="preserve">area calculated as area of </t>
  </si>
  <si>
    <t xml:space="preserve">one side of cube with these </t>
  </si>
  <si>
    <t>volumes</t>
  </si>
  <si>
    <t>^^average depth of cube</t>
  </si>
  <si>
    <t xml:space="preserve">Same rho as dataset 55, log volume back transformed and used to estimate area of one side of cube. This x cm3 rho = cm2 rho </t>
  </si>
  <si>
    <t>Mccormick et al</t>
  </si>
  <si>
    <t>cm2 (v^(1/3)^2)</t>
  </si>
  <si>
    <t>cm3 (mm3/1000)</t>
  </si>
  <si>
    <t>Same proxy as dataset 26. Volume used to stimate area of one side of cube. This x cm3 rho = cm2 rho.</t>
  </si>
  <si>
    <t>Same proxy paper as dataset 3. Volume used to stimate area of one side of cube. This x cm3 rho = cm2 rho.</t>
  </si>
  <si>
    <t>cm2 (mm2/100)</t>
  </si>
  <si>
    <t>Proxy paper: 10^5 fungi per gram soil</t>
  </si>
  <si>
    <t>Wildman</t>
  </si>
  <si>
    <t>Karatayev et al</t>
  </si>
  <si>
    <t>Henebry &amp; cairns</t>
  </si>
  <si>
    <t>mean depth</t>
  </si>
  <si>
    <t>250ml samples taken</t>
  </si>
  <si>
    <t xml:space="preserve">estimate from the first </t>
  </si>
  <si>
    <t>10cm soil</t>
  </si>
  <si>
    <t>mean deapth</t>
  </si>
  <si>
    <t>&lt;no depth so given mean of other lakes</t>
  </si>
  <si>
    <t>https://www.researchgate.net/publication/260391709_The_annual_cycle_of_protozooplankton_in_the_alpine_mesotrophic_Lake_Mondsee_Austria</t>
  </si>
  <si>
    <t>area_metric</t>
  </si>
  <si>
    <t>log_area</t>
  </si>
  <si>
    <t>depth_metric</t>
  </si>
  <si>
    <t>log_depth</t>
  </si>
  <si>
    <t>volume_metric</t>
  </si>
  <si>
    <t>log_volume</t>
  </si>
  <si>
    <t>distance_metric</t>
  </si>
  <si>
    <t>log_distance</t>
  </si>
  <si>
    <t>sp_rich_metric</t>
  </si>
  <si>
    <t>log_sp_rich</t>
  </si>
  <si>
    <t>aqua_terra</t>
  </si>
  <si>
    <t>fresh_saline</t>
  </si>
  <si>
    <t>in_situ_lab</t>
  </si>
  <si>
    <t>natural_modified</t>
  </si>
  <si>
    <t>geographic_location</t>
  </si>
  <si>
    <t>local_location</t>
  </si>
  <si>
    <t>area_original</t>
  </si>
  <si>
    <t>species_original</t>
  </si>
  <si>
    <t>m4</t>
  </si>
  <si>
    <t>Depth data taken from internet, for lakes without depth data, median depth of all known lakes used. Same proxy as study 3. rho = rho per cm3 *mean depth in m * 100</t>
  </si>
  <si>
    <t>lacustrine</t>
  </si>
  <si>
    <t>lacustrine_fresh</t>
  </si>
  <si>
    <t>lacustrine_saline</t>
  </si>
  <si>
    <t>riverine</t>
  </si>
  <si>
    <t xml:space="preserve">protozoa </t>
  </si>
  <si>
    <t>rho value 1 as dealing with pathogen that lives within mice on islands</t>
  </si>
  <si>
    <t>Biogeographic and ecological regulation of disease: prevalence of sin nombre pathogen in island mice is related to island area, precipitation, and predator richness</t>
  </si>
  <si>
    <t>archipelago_expanded</t>
  </si>
  <si>
    <t>Proxy paper gave 4.5 × 104 cells mL−1 in cyroconite holes, averae depth from second proxy paper 30cm. Emailed author regarding breakdown of eukaryotic groups.</t>
  </si>
  <si>
    <r>
      <t>Proxy paper for lakes geneva : 6 × 10</t>
    </r>
    <r>
      <rPr>
        <vertAlign val="superscript"/>
        <sz val="12"/>
        <color theme="1"/>
        <rFont val="Calibri"/>
        <family val="2"/>
        <scheme val="minor"/>
      </rPr>
      <t>4</t>
    </r>
    <r>
      <rPr>
        <sz val="12"/>
        <color theme="1"/>
        <rFont val="Calibri"/>
        <family val="2"/>
        <scheme val="minor"/>
      </rPr>
      <t xml:space="preserve"> protist cells ml</t>
    </r>
    <r>
      <rPr>
        <i/>
        <vertAlign val="superscript"/>
        <sz val="12"/>
        <color theme="1"/>
        <rFont val="Calibri"/>
        <family val="2"/>
        <scheme val="minor"/>
      </rPr>
      <t>−</t>
    </r>
    <r>
      <rPr>
        <vertAlign val="superscript"/>
        <sz val="12"/>
        <color theme="1"/>
        <rFont val="Calibri"/>
        <family val="2"/>
        <scheme val="minor"/>
      </rPr>
      <t>1  percentage of protists that are protozoa 3.2% 3.2% of 6x10^4</t>
    </r>
  </si>
  <si>
    <t>Proxy paper: 0.7 colony-forming units (CFU) ml–1</t>
  </si>
  <si>
    <t>file:///Users/amysolman/Downloads/WurzbacherAquaticfungiinlakes.pdf</t>
  </si>
  <si>
    <t>volume_original</t>
  </si>
  <si>
    <t>depth given as avergae human height estimated to be 1.65 meters</t>
  </si>
  <si>
    <t>Molecular investigation of protistan diversity along an elevation transect of alpine lakes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</si>
</sst>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vertAlign val="superscript"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0"/>
      <name val="Arial Cyr"/>
      <charset val="204"/>
    </font>
    <font>
      <b/>
      <sz val="10"/>
      <name val="Arial Cyr"/>
      <charset val="204"/>
    </font>
    <font>
      <i/>
      <vertAlign val="superscript"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0" xfId="0" applyFont="1"/>
    <xf numFmtId="0" fontId="0" fillId="0" borderId="0" xfId="0" applyNumberFormat="1"/>
    <xf numFmtId="0" fontId="0" fillId="0" borderId="0" xfId="0" applyFill="1"/>
    <xf numFmtId="0" fontId="0" fillId="0" borderId="0" xfId="0" applyFont="1"/>
    <xf numFmtId="0" fontId="0" fillId="2" borderId="0" xfId="0" applyFill="1"/>
    <xf numFmtId="0" fontId="0" fillId="3" borderId="0" xfId="0" applyFill="1"/>
    <xf numFmtId="0" fontId="0" fillId="3" borderId="0" xfId="0" applyFont="1" applyFill="1"/>
    <xf numFmtId="0" fontId="1" fillId="2" borderId="0" xfId="0" applyFont="1" applyFill="1"/>
    <xf numFmtId="0" fontId="1" fillId="3" borderId="0" xfId="0" applyFont="1" applyFill="1"/>
    <xf numFmtId="0" fontId="1" fillId="0" borderId="0" xfId="0" applyFont="1" applyFill="1"/>
    <xf numFmtId="0" fontId="3" fillId="0" borderId="0" xfId="1"/>
    <xf numFmtId="0" fontId="5" fillId="3" borderId="0" xfId="0" applyFont="1" applyFill="1"/>
    <xf numFmtId="0" fontId="2" fillId="3" borderId="0" xfId="0" applyFont="1" applyFill="1"/>
    <xf numFmtId="0" fontId="6" fillId="3" borderId="0" xfId="0" applyFont="1" applyFill="1"/>
    <xf numFmtId="0" fontId="7" fillId="3" borderId="0" xfId="0" applyFont="1" applyFill="1"/>
    <xf numFmtId="0" fontId="3" fillId="0" borderId="0" xfId="1" applyFill="1"/>
    <xf numFmtId="0" fontId="0" fillId="0" borderId="0" xfId="0" applyNumberFormat="1" applyFill="1"/>
    <xf numFmtId="0" fontId="0" fillId="0" borderId="0" xfId="0" applyFont="1" applyFill="1"/>
    <xf numFmtId="0" fontId="1" fillId="0" borderId="0" xfId="0" applyFont="1" applyFill="1" applyAlignment="1">
      <alignment vertical="center"/>
    </xf>
    <xf numFmtId="0" fontId="0" fillId="0" borderId="0" xfId="0" quotePrefix="1"/>
    <xf numFmtId="11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ciencedirect.com/science/article/pii/S0075951109000425" TargetMode="External"/><Relationship Id="rId2" Type="http://schemas.openxmlformats.org/officeDocument/2006/relationships/hyperlink" Target="https://www.researchgate.net/publication/231512927_Phytoplankton_communities_in_relation_to_trophic_status_in_lakes_from_Hope_Bay_Antarctic_Peninsula" TargetMode="External"/><Relationship Id="rId1" Type="http://schemas.openxmlformats.org/officeDocument/2006/relationships/hyperlink" Target="https://www.sciencedirect.com/science/article/pii/S007595111200005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93CE4E-07E9-AA4E-A438-8495A2484B80}">
  <dimension ref="A1:AR2351"/>
  <sheetViews>
    <sheetView topLeftCell="C1" zoomScale="80" zoomScaleNormal="80" workbookViewId="0">
      <pane ySplit="1" topLeftCell="A1670" activePane="bottomLeft" state="frozen"/>
      <selection pane="bottomLeft" activeCell="W1702" sqref="W1702"/>
    </sheetView>
  </sheetViews>
  <sheetFormatPr baseColWidth="10" defaultRowHeight="16"/>
  <cols>
    <col min="2" max="2" width="11" style="3" customWidth="1"/>
    <col min="3" max="3" width="5.6640625" customWidth="1"/>
    <col min="5" max="5" width="14.33203125" customWidth="1"/>
    <col min="15" max="15" width="15.6640625" customWidth="1"/>
    <col min="21" max="21" width="8.83203125" customWidth="1"/>
    <col min="22" max="22" width="15.6640625" customWidth="1"/>
    <col min="23" max="23" width="17.6640625" customWidth="1"/>
    <col min="24" max="24" width="17.33203125" bestFit="1" customWidth="1"/>
    <col min="25" max="25" width="18" customWidth="1"/>
    <col min="26" max="26" width="14" bestFit="1" customWidth="1"/>
    <col min="29" max="29" width="6" customWidth="1"/>
    <col min="31" max="31" width="9.5" customWidth="1"/>
    <col min="33" max="33" width="25.83203125" bestFit="1" customWidth="1"/>
    <col min="34" max="34" width="26.5" bestFit="1" customWidth="1"/>
    <col min="35" max="35" width="15.1640625" customWidth="1"/>
    <col min="36" max="36" width="14.33203125" bestFit="1" customWidth="1"/>
    <col min="37" max="37" width="14.33203125" customWidth="1"/>
    <col min="38" max="38" width="23" customWidth="1"/>
    <col min="40" max="40" width="24.5" bestFit="1" customWidth="1"/>
    <col min="41" max="41" width="15.33203125" customWidth="1"/>
    <col min="42" max="42" width="32" bestFit="1" customWidth="1"/>
  </cols>
  <sheetData>
    <row r="1" spans="1:44">
      <c r="A1" t="s">
        <v>1100</v>
      </c>
      <c r="B1" t="s">
        <v>1101</v>
      </c>
      <c r="C1" t="s">
        <v>0</v>
      </c>
      <c r="D1" t="s">
        <v>1</v>
      </c>
      <c r="E1" t="s">
        <v>2</v>
      </c>
      <c r="F1" t="s">
        <v>3</v>
      </c>
      <c r="G1" t="s">
        <v>1474</v>
      </c>
      <c r="H1" t="s">
        <v>1475</v>
      </c>
      <c r="I1" t="s">
        <v>1476</v>
      </c>
      <c r="J1" t="s">
        <v>1477</v>
      </c>
      <c r="K1" t="s">
        <v>1478</v>
      </c>
      <c r="L1" t="s">
        <v>1479</v>
      </c>
      <c r="M1" t="s">
        <v>1480</v>
      </c>
      <c r="N1" t="s">
        <v>1481</v>
      </c>
      <c r="O1" t="s">
        <v>1482</v>
      </c>
      <c r="P1" t="s">
        <v>1483</v>
      </c>
      <c r="Q1" t="s">
        <v>1484</v>
      </c>
      <c r="R1" t="s">
        <v>1485</v>
      </c>
      <c r="S1" t="s">
        <v>1486</v>
      </c>
      <c r="T1" t="s">
        <v>1487</v>
      </c>
      <c r="U1" t="s">
        <v>61</v>
      </c>
      <c r="V1" t="s">
        <v>1102</v>
      </c>
      <c r="W1" t="s">
        <v>1213</v>
      </c>
      <c r="X1" t="s">
        <v>1488</v>
      </c>
      <c r="Y1" t="s">
        <v>1489</v>
      </c>
      <c r="Z1" t="s">
        <v>25</v>
      </c>
      <c r="AA1" t="s">
        <v>27</v>
      </c>
      <c r="AB1" t="s">
        <v>28</v>
      </c>
      <c r="AC1" t="s">
        <v>29</v>
      </c>
      <c r="AD1" t="s">
        <v>1506</v>
      </c>
      <c r="AE1" t="s">
        <v>1490</v>
      </c>
      <c r="AF1" t="s">
        <v>1491</v>
      </c>
      <c r="AG1" t="s">
        <v>31</v>
      </c>
      <c r="AH1" t="s">
        <v>30</v>
      </c>
      <c r="AI1" t="s">
        <v>55</v>
      </c>
      <c r="AJ1" t="s">
        <v>1368</v>
      </c>
      <c r="AK1" t="s">
        <v>1103</v>
      </c>
      <c r="AL1" t="s">
        <v>33</v>
      </c>
      <c r="AQ1" t="s">
        <v>1103</v>
      </c>
      <c r="AR1" t="s">
        <v>33</v>
      </c>
    </row>
    <row r="2" spans="1:44">
      <c r="A2">
        <v>1</v>
      </c>
      <c r="B2">
        <v>1</v>
      </c>
      <c r="C2">
        <v>2020</v>
      </c>
      <c r="D2" t="s">
        <v>34</v>
      </c>
      <c r="E2" t="s">
        <v>35</v>
      </c>
      <c r="F2" t="s">
        <v>36</v>
      </c>
      <c r="G2" t="s">
        <v>37</v>
      </c>
      <c r="H2" t="s">
        <v>38</v>
      </c>
      <c r="I2" t="s">
        <v>39</v>
      </c>
      <c r="J2" t="s">
        <v>38</v>
      </c>
      <c r="K2" t="s">
        <v>40</v>
      </c>
      <c r="L2" t="s">
        <v>40</v>
      </c>
      <c r="M2" t="s">
        <v>41</v>
      </c>
      <c r="N2" t="s">
        <v>38</v>
      </c>
      <c r="O2" t="s">
        <v>50</v>
      </c>
      <c r="P2" t="s">
        <v>38</v>
      </c>
      <c r="Q2" t="s">
        <v>42</v>
      </c>
      <c r="R2" t="s">
        <v>40</v>
      </c>
      <c r="S2" t="s">
        <v>43</v>
      </c>
      <c r="T2" t="s">
        <v>44</v>
      </c>
      <c r="U2" t="s">
        <v>19</v>
      </c>
      <c r="V2" t="s">
        <v>1104</v>
      </c>
      <c r="W2" t="s">
        <v>1214</v>
      </c>
      <c r="X2" t="s">
        <v>46</v>
      </c>
      <c r="Y2" t="s">
        <v>47</v>
      </c>
      <c r="Z2">
        <v>1</v>
      </c>
      <c r="AA2">
        <v>15</v>
      </c>
      <c r="AB2">
        <v>1160</v>
      </c>
      <c r="AC2">
        <v>10</v>
      </c>
      <c r="AD2" t="s">
        <v>40</v>
      </c>
      <c r="AE2">
        <v>815</v>
      </c>
      <c r="AF2">
        <v>2342</v>
      </c>
      <c r="AG2">
        <v>8150000</v>
      </c>
      <c r="AH2">
        <v>81500000</v>
      </c>
      <c r="AI2">
        <v>2342</v>
      </c>
      <c r="AJ2">
        <v>14742</v>
      </c>
      <c r="AK2">
        <v>147420</v>
      </c>
      <c r="AL2" t="s">
        <v>1109</v>
      </c>
    </row>
    <row r="3" spans="1:44">
      <c r="A3">
        <v>1</v>
      </c>
      <c r="B3">
        <v>1</v>
      </c>
      <c r="C3">
        <v>2020</v>
      </c>
      <c r="D3" t="s">
        <v>34</v>
      </c>
      <c r="E3" t="s">
        <v>35</v>
      </c>
      <c r="F3" t="s">
        <v>36</v>
      </c>
      <c r="G3" t="s">
        <v>37</v>
      </c>
      <c r="H3" t="s">
        <v>38</v>
      </c>
      <c r="I3" t="s">
        <v>39</v>
      </c>
      <c r="J3" t="s">
        <v>38</v>
      </c>
      <c r="K3" t="s">
        <v>40</v>
      </c>
      <c r="L3" t="s">
        <v>40</v>
      </c>
      <c r="M3" t="s">
        <v>41</v>
      </c>
      <c r="N3" t="s">
        <v>38</v>
      </c>
      <c r="O3" t="s">
        <v>50</v>
      </c>
      <c r="P3" t="s">
        <v>38</v>
      </c>
      <c r="Q3" t="s">
        <v>42</v>
      </c>
      <c r="R3" t="s">
        <v>40</v>
      </c>
      <c r="S3" t="s">
        <v>43</v>
      </c>
      <c r="T3" t="s">
        <v>44</v>
      </c>
      <c r="U3" t="s">
        <v>19</v>
      </c>
      <c r="V3" t="s">
        <v>1104</v>
      </c>
      <c r="W3" t="s">
        <v>1214</v>
      </c>
      <c r="X3" t="s">
        <v>46</v>
      </c>
      <c r="Y3" t="s">
        <v>47</v>
      </c>
      <c r="Z3">
        <v>2</v>
      </c>
      <c r="AA3">
        <v>15</v>
      </c>
      <c r="AB3">
        <v>2567</v>
      </c>
      <c r="AC3">
        <v>10</v>
      </c>
      <c r="AD3" t="s">
        <v>40</v>
      </c>
      <c r="AE3">
        <v>1197</v>
      </c>
      <c r="AF3">
        <v>2212</v>
      </c>
      <c r="AG3">
        <v>11970000</v>
      </c>
      <c r="AH3">
        <v>119700000</v>
      </c>
      <c r="AI3">
        <v>2212</v>
      </c>
      <c r="AJ3">
        <v>14742</v>
      </c>
      <c r="AK3">
        <v>147420</v>
      </c>
      <c r="AL3" t="s">
        <v>1106</v>
      </c>
    </row>
    <row r="4" spans="1:44">
      <c r="A4">
        <v>1</v>
      </c>
      <c r="B4">
        <v>1</v>
      </c>
      <c r="C4">
        <v>2020</v>
      </c>
      <c r="D4" t="s">
        <v>34</v>
      </c>
      <c r="E4" t="s">
        <v>35</v>
      </c>
      <c r="F4" t="s">
        <v>36</v>
      </c>
      <c r="G4" t="s">
        <v>37</v>
      </c>
      <c r="H4" t="s">
        <v>38</v>
      </c>
      <c r="I4" t="s">
        <v>39</v>
      </c>
      <c r="J4" t="s">
        <v>38</v>
      </c>
      <c r="K4" t="s">
        <v>40</v>
      </c>
      <c r="L4" t="s">
        <v>40</v>
      </c>
      <c r="M4" t="s">
        <v>41</v>
      </c>
      <c r="N4" t="s">
        <v>38</v>
      </c>
      <c r="O4" t="s">
        <v>50</v>
      </c>
      <c r="P4" t="s">
        <v>38</v>
      </c>
      <c r="Q4" t="s">
        <v>42</v>
      </c>
      <c r="R4" t="s">
        <v>40</v>
      </c>
      <c r="S4" t="s">
        <v>43</v>
      </c>
      <c r="T4" t="s">
        <v>44</v>
      </c>
      <c r="U4" t="s">
        <v>19</v>
      </c>
      <c r="V4" t="s">
        <v>1104</v>
      </c>
      <c r="W4" t="s">
        <v>1214</v>
      </c>
      <c r="X4" t="s">
        <v>46</v>
      </c>
      <c r="Y4" t="s">
        <v>47</v>
      </c>
      <c r="Z4">
        <v>3</v>
      </c>
      <c r="AA4">
        <v>18</v>
      </c>
      <c r="AB4">
        <v>725</v>
      </c>
      <c r="AC4">
        <v>10</v>
      </c>
      <c r="AD4" t="s">
        <v>40</v>
      </c>
      <c r="AE4">
        <v>1396</v>
      </c>
      <c r="AF4">
        <v>6070</v>
      </c>
      <c r="AG4">
        <v>13960000</v>
      </c>
      <c r="AH4">
        <v>139600000</v>
      </c>
      <c r="AI4">
        <v>6070</v>
      </c>
      <c r="AJ4">
        <v>14742</v>
      </c>
      <c r="AK4">
        <v>147420</v>
      </c>
      <c r="AL4" t="s">
        <v>1110</v>
      </c>
    </row>
    <row r="5" spans="1:44">
      <c r="A5">
        <v>1</v>
      </c>
      <c r="B5">
        <v>1</v>
      </c>
      <c r="C5">
        <v>2020</v>
      </c>
      <c r="D5" t="s">
        <v>34</v>
      </c>
      <c r="E5" t="s">
        <v>35</v>
      </c>
      <c r="F5" t="s">
        <v>36</v>
      </c>
      <c r="G5" t="s">
        <v>37</v>
      </c>
      <c r="H5" t="s">
        <v>38</v>
      </c>
      <c r="I5" t="s">
        <v>39</v>
      </c>
      <c r="J5" t="s">
        <v>38</v>
      </c>
      <c r="K5" t="s">
        <v>40</v>
      </c>
      <c r="L5" t="s">
        <v>40</v>
      </c>
      <c r="M5" t="s">
        <v>41</v>
      </c>
      <c r="N5" t="s">
        <v>38</v>
      </c>
      <c r="O5" t="s">
        <v>50</v>
      </c>
      <c r="P5" t="s">
        <v>38</v>
      </c>
      <c r="Q5" t="s">
        <v>42</v>
      </c>
      <c r="R5" t="s">
        <v>40</v>
      </c>
      <c r="S5" t="s">
        <v>43</v>
      </c>
      <c r="T5" t="s">
        <v>44</v>
      </c>
      <c r="U5" t="s">
        <v>19</v>
      </c>
      <c r="V5" t="s">
        <v>1104</v>
      </c>
      <c r="W5" t="s">
        <v>1214</v>
      </c>
      <c r="X5" t="s">
        <v>46</v>
      </c>
      <c r="Y5" t="s">
        <v>47</v>
      </c>
      <c r="Z5">
        <v>4</v>
      </c>
      <c r="AA5">
        <v>11</v>
      </c>
      <c r="AB5">
        <v>2511</v>
      </c>
      <c r="AC5">
        <v>10</v>
      </c>
      <c r="AD5" t="s">
        <v>40</v>
      </c>
      <c r="AE5">
        <v>1870</v>
      </c>
      <c r="AF5">
        <v>4543</v>
      </c>
      <c r="AG5">
        <v>18700000</v>
      </c>
      <c r="AH5">
        <v>187000000</v>
      </c>
      <c r="AI5">
        <v>4543</v>
      </c>
      <c r="AJ5">
        <v>14742</v>
      </c>
      <c r="AK5">
        <v>147420</v>
      </c>
    </row>
    <row r="6" spans="1:44">
      <c r="A6">
        <v>1</v>
      </c>
      <c r="B6">
        <v>1</v>
      </c>
      <c r="C6">
        <v>2020</v>
      </c>
      <c r="D6" t="s">
        <v>34</v>
      </c>
      <c r="E6" t="s">
        <v>35</v>
      </c>
      <c r="F6" t="s">
        <v>36</v>
      </c>
      <c r="G6" t="s">
        <v>37</v>
      </c>
      <c r="H6" t="s">
        <v>38</v>
      </c>
      <c r="I6" t="s">
        <v>39</v>
      </c>
      <c r="J6" t="s">
        <v>38</v>
      </c>
      <c r="K6" t="s">
        <v>40</v>
      </c>
      <c r="L6" t="s">
        <v>40</v>
      </c>
      <c r="M6" t="s">
        <v>41</v>
      </c>
      <c r="N6" t="s">
        <v>38</v>
      </c>
      <c r="O6" t="s">
        <v>50</v>
      </c>
      <c r="P6" t="s">
        <v>38</v>
      </c>
      <c r="Q6" t="s">
        <v>42</v>
      </c>
      <c r="R6" t="s">
        <v>40</v>
      </c>
      <c r="S6" t="s">
        <v>43</v>
      </c>
      <c r="T6" t="s">
        <v>44</v>
      </c>
      <c r="U6" t="s">
        <v>19</v>
      </c>
      <c r="V6" t="s">
        <v>1104</v>
      </c>
      <c r="W6" t="s">
        <v>1214</v>
      </c>
      <c r="X6" t="s">
        <v>46</v>
      </c>
      <c r="Y6" t="s">
        <v>47</v>
      </c>
      <c r="Z6">
        <v>5</v>
      </c>
      <c r="AA6">
        <v>18</v>
      </c>
      <c r="AB6">
        <v>694</v>
      </c>
      <c r="AC6">
        <v>10</v>
      </c>
      <c r="AD6" t="s">
        <v>40</v>
      </c>
      <c r="AE6">
        <v>1890</v>
      </c>
      <c r="AF6">
        <v>5192</v>
      </c>
      <c r="AG6">
        <v>18900000</v>
      </c>
      <c r="AH6">
        <v>189000000</v>
      </c>
      <c r="AI6">
        <v>5192</v>
      </c>
      <c r="AJ6">
        <v>14742</v>
      </c>
      <c r="AK6">
        <v>147420</v>
      </c>
    </row>
    <row r="7" spans="1:44">
      <c r="A7">
        <v>1</v>
      </c>
      <c r="B7">
        <v>1</v>
      </c>
      <c r="C7">
        <v>2020</v>
      </c>
      <c r="D7" t="s">
        <v>34</v>
      </c>
      <c r="E7" t="s">
        <v>35</v>
      </c>
      <c r="F7" t="s">
        <v>36</v>
      </c>
      <c r="G7" t="s">
        <v>37</v>
      </c>
      <c r="H7" t="s">
        <v>38</v>
      </c>
      <c r="I7" t="s">
        <v>39</v>
      </c>
      <c r="J7" t="s">
        <v>38</v>
      </c>
      <c r="K7" t="s">
        <v>40</v>
      </c>
      <c r="L7" t="s">
        <v>40</v>
      </c>
      <c r="M7" t="s">
        <v>41</v>
      </c>
      <c r="N7" t="s">
        <v>38</v>
      </c>
      <c r="O7" t="s">
        <v>50</v>
      </c>
      <c r="P7" t="s">
        <v>38</v>
      </c>
      <c r="Q7" t="s">
        <v>42</v>
      </c>
      <c r="R7" t="s">
        <v>40</v>
      </c>
      <c r="S7" t="s">
        <v>43</v>
      </c>
      <c r="T7" t="s">
        <v>44</v>
      </c>
      <c r="U7" t="s">
        <v>19</v>
      </c>
      <c r="V7" t="s">
        <v>1104</v>
      </c>
      <c r="W7" t="s">
        <v>1214</v>
      </c>
      <c r="X7" t="s">
        <v>46</v>
      </c>
      <c r="Y7" t="s">
        <v>47</v>
      </c>
      <c r="Z7">
        <v>6</v>
      </c>
      <c r="AA7">
        <v>136</v>
      </c>
      <c r="AB7">
        <v>3725</v>
      </c>
      <c r="AC7">
        <v>10</v>
      </c>
      <c r="AD7" t="s">
        <v>40</v>
      </c>
      <c r="AE7">
        <v>2538</v>
      </c>
      <c r="AF7">
        <v>5636</v>
      </c>
      <c r="AG7">
        <v>25380000</v>
      </c>
      <c r="AH7">
        <v>253800000</v>
      </c>
      <c r="AI7">
        <v>5636</v>
      </c>
      <c r="AJ7">
        <v>14742</v>
      </c>
      <c r="AK7">
        <v>147420</v>
      </c>
      <c r="AL7" t="s">
        <v>1107</v>
      </c>
    </row>
    <row r="8" spans="1:44">
      <c r="A8">
        <v>1</v>
      </c>
      <c r="B8">
        <v>1</v>
      </c>
      <c r="C8">
        <v>2020</v>
      </c>
      <c r="D8" t="s">
        <v>34</v>
      </c>
      <c r="E8" t="s">
        <v>35</v>
      </c>
      <c r="F8" t="s">
        <v>36</v>
      </c>
      <c r="G8" t="s">
        <v>37</v>
      </c>
      <c r="H8" t="s">
        <v>38</v>
      </c>
      <c r="I8" t="s">
        <v>39</v>
      </c>
      <c r="J8" t="s">
        <v>38</v>
      </c>
      <c r="K8" t="s">
        <v>40</v>
      </c>
      <c r="L8" t="s">
        <v>40</v>
      </c>
      <c r="M8" t="s">
        <v>41</v>
      </c>
      <c r="N8" t="s">
        <v>38</v>
      </c>
      <c r="O8" t="s">
        <v>50</v>
      </c>
      <c r="P8" t="s">
        <v>38</v>
      </c>
      <c r="Q8" t="s">
        <v>42</v>
      </c>
      <c r="R8" t="s">
        <v>40</v>
      </c>
      <c r="S8" t="s">
        <v>43</v>
      </c>
      <c r="T8" t="s">
        <v>44</v>
      </c>
      <c r="U8" t="s">
        <v>19</v>
      </c>
      <c r="V8" t="s">
        <v>1104</v>
      </c>
      <c r="W8" t="s">
        <v>1214</v>
      </c>
      <c r="X8" t="s">
        <v>46</v>
      </c>
      <c r="Y8" t="s">
        <v>47</v>
      </c>
      <c r="Z8">
        <v>7</v>
      </c>
      <c r="AA8">
        <v>15</v>
      </c>
      <c r="AB8">
        <v>3044</v>
      </c>
      <c r="AC8">
        <v>10</v>
      </c>
      <c r="AD8" t="s">
        <v>40</v>
      </c>
      <c r="AE8">
        <v>2550</v>
      </c>
      <c r="AF8">
        <v>4853</v>
      </c>
      <c r="AG8">
        <v>25500000</v>
      </c>
      <c r="AH8">
        <v>255000000</v>
      </c>
      <c r="AI8">
        <v>4853</v>
      </c>
      <c r="AJ8">
        <v>14742</v>
      </c>
      <c r="AK8">
        <v>147420</v>
      </c>
      <c r="AL8" t="s">
        <v>1108</v>
      </c>
    </row>
    <row r="9" spans="1:44">
      <c r="A9">
        <v>1</v>
      </c>
      <c r="B9">
        <v>1</v>
      </c>
      <c r="C9">
        <v>2020</v>
      </c>
      <c r="D9" t="s">
        <v>34</v>
      </c>
      <c r="E9" t="s">
        <v>35</v>
      </c>
      <c r="F9" t="s">
        <v>36</v>
      </c>
      <c r="G9" t="s">
        <v>37</v>
      </c>
      <c r="H9" t="s">
        <v>38</v>
      </c>
      <c r="I9" t="s">
        <v>39</v>
      </c>
      <c r="J9" t="s">
        <v>38</v>
      </c>
      <c r="K9" t="s">
        <v>40</v>
      </c>
      <c r="L9" t="s">
        <v>40</v>
      </c>
      <c r="M9" t="s">
        <v>41</v>
      </c>
      <c r="N9" t="s">
        <v>38</v>
      </c>
      <c r="O9" t="s">
        <v>50</v>
      </c>
      <c r="P9" t="s">
        <v>38</v>
      </c>
      <c r="Q9" t="s">
        <v>42</v>
      </c>
      <c r="R9" t="s">
        <v>40</v>
      </c>
      <c r="S9" t="s">
        <v>43</v>
      </c>
      <c r="T9" t="s">
        <v>44</v>
      </c>
      <c r="U9" t="s">
        <v>19</v>
      </c>
      <c r="V9" t="s">
        <v>1104</v>
      </c>
      <c r="W9" t="s">
        <v>1214</v>
      </c>
      <c r="X9" t="s">
        <v>46</v>
      </c>
      <c r="Y9" t="s">
        <v>47</v>
      </c>
      <c r="Z9">
        <v>8</v>
      </c>
      <c r="AA9">
        <v>90</v>
      </c>
      <c r="AB9">
        <v>3040</v>
      </c>
      <c r="AC9">
        <v>10</v>
      </c>
      <c r="AD9" t="s">
        <v>40</v>
      </c>
      <c r="AE9">
        <v>2878</v>
      </c>
      <c r="AF9">
        <v>5881</v>
      </c>
      <c r="AG9">
        <v>28780000</v>
      </c>
      <c r="AH9">
        <v>287800000</v>
      </c>
      <c r="AI9">
        <v>5881</v>
      </c>
      <c r="AJ9">
        <v>14742</v>
      </c>
      <c r="AK9">
        <v>147420</v>
      </c>
    </row>
    <row r="10" spans="1:44">
      <c r="A10">
        <v>1</v>
      </c>
      <c r="B10">
        <v>1</v>
      </c>
      <c r="C10">
        <v>2020</v>
      </c>
      <c r="D10" t="s">
        <v>34</v>
      </c>
      <c r="E10" t="s">
        <v>35</v>
      </c>
      <c r="F10" t="s">
        <v>36</v>
      </c>
      <c r="G10" t="s">
        <v>37</v>
      </c>
      <c r="H10" t="s">
        <v>38</v>
      </c>
      <c r="I10" t="s">
        <v>39</v>
      </c>
      <c r="J10" t="s">
        <v>38</v>
      </c>
      <c r="K10" t="s">
        <v>40</v>
      </c>
      <c r="L10" t="s">
        <v>40</v>
      </c>
      <c r="M10" t="s">
        <v>41</v>
      </c>
      <c r="N10" t="s">
        <v>38</v>
      </c>
      <c r="O10" t="s">
        <v>50</v>
      </c>
      <c r="P10" t="s">
        <v>38</v>
      </c>
      <c r="Q10" t="s">
        <v>42</v>
      </c>
      <c r="R10" t="s">
        <v>40</v>
      </c>
      <c r="S10" t="s">
        <v>43</v>
      </c>
      <c r="T10" t="s">
        <v>44</v>
      </c>
      <c r="U10" t="s">
        <v>19</v>
      </c>
      <c r="V10" t="s">
        <v>1104</v>
      </c>
      <c r="W10" t="s">
        <v>1214</v>
      </c>
      <c r="X10" t="s">
        <v>46</v>
      </c>
      <c r="Y10" t="s">
        <v>47</v>
      </c>
      <c r="Z10">
        <v>9</v>
      </c>
      <c r="AA10">
        <v>15</v>
      </c>
      <c r="AB10">
        <v>2615</v>
      </c>
      <c r="AC10">
        <v>10</v>
      </c>
      <c r="AD10" t="s">
        <v>40</v>
      </c>
      <c r="AE10">
        <v>3645</v>
      </c>
      <c r="AF10">
        <v>6286</v>
      </c>
      <c r="AG10">
        <v>36450000</v>
      </c>
      <c r="AH10">
        <v>364500000</v>
      </c>
      <c r="AI10">
        <v>6286</v>
      </c>
      <c r="AJ10">
        <v>14742</v>
      </c>
      <c r="AK10">
        <v>147420</v>
      </c>
    </row>
    <row r="11" spans="1:44">
      <c r="A11">
        <v>1</v>
      </c>
      <c r="B11">
        <v>1</v>
      </c>
      <c r="C11">
        <v>2020</v>
      </c>
      <c r="D11" t="s">
        <v>34</v>
      </c>
      <c r="E11" t="s">
        <v>35</v>
      </c>
      <c r="F11" t="s">
        <v>36</v>
      </c>
      <c r="G11" t="s">
        <v>37</v>
      </c>
      <c r="H11" t="s">
        <v>38</v>
      </c>
      <c r="I11" t="s">
        <v>39</v>
      </c>
      <c r="J11" t="s">
        <v>38</v>
      </c>
      <c r="K11" t="s">
        <v>40</v>
      </c>
      <c r="L11" t="s">
        <v>40</v>
      </c>
      <c r="M11" t="s">
        <v>41</v>
      </c>
      <c r="N11" t="s">
        <v>38</v>
      </c>
      <c r="O11" t="s">
        <v>50</v>
      </c>
      <c r="P11" t="s">
        <v>38</v>
      </c>
      <c r="Q11" t="s">
        <v>42</v>
      </c>
      <c r="R11" t="s">
        <v>40</v>
      </c>
      <c r="S11" t="s">
        <v>43</v>
      </c>
      <c r="T11" t="s">
        <v>44</v>
      </c>
      <c r="U11" t="s">
        <v>19</v>
      </c>
      <c r="V11" t="s">
        <v>1104</v>
      </c>
      <c r="W11" t="s">
        <v>1214</v>
      </c>
      <c r="X11" t="s">
        <v>46</v>
      </c>
      <c r="Y11" t="s">
        <v>47</v>
      </c>
      <c r="Z11">
        <v>10</v>
      </c>
      <c r="AA11">
        <v>26</v>
      </c>
      <c r="AB11">
        <v>3205</v>
      </c>
      <c r="AC11">
        <v>10</v>
      </c>
      <c r="AD11" t="s">
        <v>40</v>
      </c>
      <c r="AE11">
        <v>3949</v>
      </c>
      <c r="AF11">
        <v>7965</v>
      </c>
      <c r="AG11">
        <v>39490000</v>
      </c>
      <c r="AH11">
        <v>394900000</v>
      </c>
      <c r="AI11">
        <v>7965</v>
      </c>
      <c r="AJ11">
        <v>14742</v>
      </c>
      <c r="AK11">
        <v>147420</v>
      </c>
    </row>
    <row r="12" spans="1:44">
      <c r="A12">
        <v>1</v>
      </c>
      <c r="B12">
        <v>1</v>
      </c>
      <c r="C12">
        <v>2020</v>
      </c>
      <c r="D12" t="s">
        <v>34</v>
      </c>
      <c r="E12" t="s">
        <v>35</v>
      </c>
      <c r="F12" t="s">
        <v>36</v>
      </c>
      <c r="G12" t="s">
        <v>37</v>
      </c>
      <c r="H12" t="s">
        <v>38</v>
      </c>
      <c r="I12" t="s">
        <v>39</v>
      </c>
      <c r="J12" t="s">
        <v>38</v>
      </c>
      <c r="K12" t="s">
        <v>40</v>
      </c>
      <c r="L12" t="s">
        <v>40</v>
      </c>
      <c r="M12" t="s">
        <v>41</v>
      </c>
      <c r="N12" t="s">
        <v>38</v>
      </c>
      <c r="O12" t="s">
        <v>50</v>
      </c>
      <c r="P12" t="s">
        <v>38</v>
      </c>
      <c r="Q12" t="s">
        <v>42</v>
      </c>
      <c r="R12" t="s">
        <v>40</v>
      </c>
      <c r="S12" t="s">
        <v>43</v>
      </c>
      <c r="T12" t="s">
        <v>44</v>
      </c>
      <c r="U12" t="s">
        <v>19</v>
      </c>
      <c r="V12" t="s">
        <v>1104</v>
      </c>
      <c r="W12" t="s">
        <v>1214</v>
      </c>
      <c r="X12" t="s">
        <v>46</v>
      </c>
      <c r="Y12" t="s">
        <v>47</v>
      </c>
      <c r="Z12">
        <v>11</v>
      </c>
      <c r="AA12">
        <v>34</v>
      </c>
      <c r="AB12">
        <v>1228</v>
      </c>
      <c r="AC12">
        <v>10</v>
      </c>
      <c r="AD12" t="s">
        <v>40</v>
      </c>
      <c r="AE12">
        <v>4160</v>
      </c>
      <c r="AF12">
        <v>6599</v>
      </c>
      <c r="AG12">
        <v>41600000</v>
      </c>
      <c r="AH12">
        <v>416000000</v>
      </c>
      <c r="AI12">
        <v>6599</v>
      </c>
      <c r="AJ12">
        <v>14742</v>
      </c>
      <c r="AK12">
        <v>147420</v>
      </c>
    </row>
    <row r="13" spans="1:44">
      <c r="A13">
        <v>1</v>
      </c>
      <c r="B13">
        <v>1</v>
      </c>
      <c r="C13">
        <v>2020</v>
      </c>
      <c r="D13" t="s">
        <v>34</v>
      </c>
      <c r="E13" t="s">
        <v>35</v>
      </c>
      <c r="F13" t="s">
        <v>36</v>
      </c>
      <c r="G13" t="s">
        <v>37</v>
      </c>
      <c r="H13" t="s">
        <v>38</v>
      </c>
      <c r="I13" t="s">
        <v>39</v>
      </c>
      <c r="J13" t="s">
        <v>38</v>
      </c>
      <c r="K13" t="s">
        <v>40</v>
      </c>
      <c r="L13" t="s">
        <v>40</v>
      </c>
      <c r="M13" t="s">
        <v>41</v>
      </c>
      <c r="N13" t="s">
        <v>38</v>
      </c>
      <c r="O13" t="s">
        <v>50</v>
      </c>
      <c r="P13" t="s">
        <v>38</v>
      </c>
      <c r="Q13" t="s">
        <v>42</v>
      </c>
      <c r="R13" t="s">
        <v>40</v>
      </c>
      <c r="S13" t="s">
        <v>43</v>
      </c>
      <c r="T13" t="s">
        <v>44</v>
      </c>
      <c r="U13" t="s">
        <v>19</v>
      </c>
      <c r="V13" t="s">
        <v>1104</v>
      </c>
      <c r="W13" t="s">
        <v>1214</v>
      </c>
      <c r="X13" t="s">
        <v>46</v>
      </c>
      <c r="Y13" t="s">
        <v>47</v>
      </c>
      <c r="Z13">
        <v>12</v>
      </c>
      <c r="AA13">
        <v>121</v>
      </c>
      <c r="AB13">
        <v>2106</v>
      </c>
      <c r="AC13">
        <v>10</v>
      </c>
      <c r="AD13" t="s">
        <v>40</v>
      </c>
      <c r="AE13">
        <v>4638</v>
      </c>
      <c r="AF13">
        <v>6225</v>
      </c>
      <c r="AG13">
        <v>46380000</v>
      </c>
      <c r="AH13">
        <v>463800000</v>
      </c>
      <c r="AI13">
        <v>6225</v>
      </c>
      <c r="AJ13">
        <v>14742</v>
      </c>
      <c r="AK13">
        <v>147420</v>
      </c>
    </row>
    <row r="14" spans="1:44">
      <c r="A14">
        <v>1</v>
      </c>
      <c r="B14">
        <v>1</v>
      </c>
      <c r="C14">
        <v>2020</v>
      </c>
      <c r="D14" t="s">
        <v>34</v>
      </c>
      <c r="E14" t="s">
        <v>35</v>
      </c>
      <c r="F14" t="s">
        <v>36</v>
      </c>
      <c r="G14" t="s">
        <v>37</v>
      </c>
      <c r="H14" t="s">
        <v>38</v>
      </c>
      <c r="I14" t="s">
        <v>39</v>
      </c>
      <c r="J14" t="s">
        <v>38</v>
      </c>
      <c r="K14" t="s">
        <v>40</v>
      </c>
      <c r="L14" t="s">
        <v>40</v>
      </c>
      <c r="M14" t="s">
        <v>41</v>
      </c>
      <c r="N14" t="s">
        <v>38</v>
      </c>
      <c r="O14" t="s">
        <v>50</v>
      </c>
      <c r="P14" t="s">
        <v>38</v>
      </c>
      <c r="Q14" t="s">
        <v>42</v>
      </c>
      <c r="R14" t="s">
        <v>40</v>
      </c>
      <c r="S14" t="s">
        <v>43</v>
      </c>
      <c r="T14" t="s">
        <v>44</v>
      </c>
      <c r="U14" t="s">
        <v>19</v>
      </c>
      <c r="V14" t="s">
        <v>1104</v>
      </c>
      <c r="W14" t="s">
        <v>1214</v>
      </c>
      <c r="X14" t="s">
        <v>46</v>
      </c>
      <c r="Y14" t="s">
        <v>47</v>
      </c>
      <c r="Z14">
        <v>13</v>
      </c>
      <c r="AA14">
        <v>28</v>
      </c>
      <c r="AB14">
        <v>2363</v>
      </c>
      <c r="AC14">
        <v>10</v>
      </c>
      <c r="AD14" t="s">
        <v>40</v>
      </c>
      <c r="AE14">
        <v>5307</v>
      </c>
      <c r="AF14">
        <v>6213</v>
      </c>
      <c r="AG14">
        <v>53070000</v>
      </c>
      <c r="AH14">
        <v>530700000</v>
      </c>
      <c r="AI14">
        <v>6213</v>
      </c>
      <c r="AJ14">
        <v>14742</v>
      </c>
      <c r="AK14">
        <v>147420</v>
      </c>
    </row>
    <row r="15" spans="1:44">
      <c r="A15">
        <v>1</v>
      </c>
      <c r="B15">
        <v>1</v>
      </c>
      <c r="C15">
        <v>2020</v>
      </c>
      <c r="D15" t="s">
        <v>34</v>
      </c>
      <c r="E15" t="s">
        <v>35</v>
      </c>
      <c r="F15" t="s">
        <v>36</v>
      </c>
      <c r="G15" t="s">
        <v>37</v>
      </c>
      <c r="H15" t="s">
        <v>38</v>
      </c>
      <c r="I15" t="s">
        <v>39</v>
      </c>
      <c r="J15" t="s">
        <v>38</v>
      </c>
      <c r="K15" t="s">
        <v>40</v>
      </c>
      <c r="L15" t="s">
        <v>40</v>
      </c>
      <c r="M15" t="s">
        <v>41</v>
      </c>
      <c r="N15" t="s">
        <v>38</v>
      </c>
      <c r="O15" t="s">
        <v>50</v>
      </c>
      <c r="P15" t="s">
        <v>38</v>
      </c>
      <c r="Q15" t="s">
        <v>42</v>
      </c>
      <c r="R15" t="s">
        <v>40</v>
      </c>
      <c r="S15" t="s">
        <v>43</v>
      </c>
      <c r="T15" t="s">
        <v>44</v>
      </c>
      <c r="U15" t="s">
        <v>19</v>
      </c>
      <c r="V15" t="s">
        <v>1104</v>
      </c>
      <c r="W15" t="s">
        <v>1214</v>
      </c>
      <c r="X15" t="s">
        <v>46</v>
      </c>
      <c r="Y15" t="s">
        <v>47</v>
      </c>
      <c r="Z15">
        <v>14</v>
      </c>
      <c r="AA15">
        <v>78</v>
      </c>
      <c r="AB15">
        <v>2321</v>
      </c>
      <c r="AC15">
        <v>10</v>
      </c>
      <c r="AD15" t="s">
        <v>40</v>
      </c>
      <c r="AE15">
        <v>6181</v>
      </c>
      <c r="AF15">
        <v>6094</v>
      </c>
      <c r="AG15">
        <v>61810000</v>
      </c>
      <c r="AH15">
        <v>618100000</v>
      </c>
      <c r="AI15">
        <v>6094</v>
      </c>
      <c r="AJ15">
        <v>14742</v>
      </c>
      <c r="AK15">
        <v>147420</v>
      </c>
    </row>
    <row r="16" spans="1:44">
      <c r="A16">
        <v>1</v>
      </c>
      <c r="B16">
        <v>1</v>
      </c>
      <c r="C16">
        <v>2020</v>
      </c>
      <c r="D16" t="s">
        <v>34</v>
      </c>
      <c r="E16" t="s">
        <v>35</v>
      </c>
      <c r="F16" t="s">
        <v>36</v>
      </c>
      <c r="G16" t="s">
        <v>37</v>
      </c>
      <c r="H16" t="s">
        <v>38</v>
      </c>
      <c r="I16" t="s">
        <v>39</v>
      </c>
      <c r="J16" t="s">
        <v>38</v>
      </c>
      <c r="K16" t="s">
        <v>40</v>
      </c>
      <c r="L16" t="s">
        <v>40</v>
      </c>
      <c r="M16" t="s">
        <v>41</v>
      </c>
      <c r="N16" t="s">
        <v>38</v>
      </c>
      <c r="O16" t="s">
        <v>50</v>
      </c>
      <c r="P16" t="s">
        <v>38</v>
      </c>
      <c r="Q16" t="s">
        <v>42</v>
      </c>
      <c r="R16" t="s">
        <v>40</v>
      </c>
      <c r="S16" t="s">
        <v>43</v>
      </c>
      <c r="T16" t="s">
        <v>44</v>
      </c>
      <c r="U16" t="s">
        <v>19</v>
      </c>
      <c r="V16" t="s">
        <v>1104</v>
      </c>
      <c r="W16" t="s">
        <v>1214</v>
      </c>
      <c r="X16" t="s">
        <v>46</v>
      </c>
      <c r="Y16" t="s">
        <v>47</v>
      </c>
      <c r="Z16">
        <v>15</v>
      </c>
      <c r="AA16">
        <v>66</v>
      </c>
      <c r="AB16">
        <v>2128</v>
      </c>
      <c r="AC16">
        <v>10</v>
      </c>
      <c r="AD16" t="s">
        <v>40</v>
      </c>
      <c r="AE16">
        <v>6876</v>
      </c>
      <c r="AF16">
        <v>6604</v>
      </c>
      <c r="AG16">
        <v>68760000</v>
      </c>
      <c r="AH16">
        <v>687600000</v>
      </c>
      <c r="AI16">
        <v>6604</v>
      </c>
      <c r="AJ16">
        <v>14742</v>
      </c>
      <c r="AK16">
        <v>147420</v>
      </c>
    </row>
    <row r="17" spans="1:38">
      <c r="A17">
        <v>1</v>
      </c>
      <c r="B17">
        <v>1</v>
      </c>
      <c r="C17">
        <v>2020</v>
      </c>
      <c r="D17" t="s">
        <v>34</v>
      </c>
      <c r="E17" t="s">
        <v>35</v>
      </c>
      <c r="F17" t="s">
        <v>36</v>
      </c>
      <c r="G17" t="s">
        <v>37</v>
      </c>
      <c r="H17" t="s">
        <v>38</v>
      </c>
      <c r="I17" t="s">
        <v>39</v>
      </c>
      <c r="J17" t="s">
        <v>38</v>
      </c>
      <c r="K17" t="s">
        <v>40</v>
      </c>
      <c r="L17" t="s">
        <v>40</v>
      </c>
      <c r="M17" t="s">
        <v>41</v>
      </c>
      <c r="N17" t="s">
        <v>38</v>
      </c>
      <c r="O17" t="s">
        <v>50</v>
      </c>
      <c r="P17" t="s">
        <v>38</v>
      </c>
      <c r="Q17" t="s">
        <v>42</v>
      </c>
      <c r="R17" t="s">
        <v>40</v>
      </c>
      <c r="S17" t="s">
        <v>43</v>
      </c>
      <c r="T17" t="s">
        <v>44</v>
      </c>
      <c r="U17" t="s">
        <v>19</v>
      </c>
      <c r="V17" t="s">
        <v>1104</v>
      </c>
      <c r="W17" t="s">
        <v>1214</v>
      </c>
      <c r="X17" t="s">
        <v>46</v>
      </c>
      <c r="Y17" t="s">
        <v>47</v>
      </c>
      <c r="Z17">
        <v>16</v>
      </c>
      <c r="AA17">
        <v>15</v>
      </c>
      <c r="AB17">
        <v>3043</v>
      </c>
      <c r="AC17">
        <v>10</v>
      </c>
      <c r="AD17" t="s">
        <v>40</v>
      </c>
      <c r="AE17">
        <v>7880</v>
      </c>
      <c r="AF17">
        <v>6913</v>
      </c>
      <c r="AG17">
        <v>78800000</v>
      </c>
      <c r="AH17">
        <v>788000000</v>
      </c>
      <c r="AI17">
        <v>6913</v>
      </c>
      <c r="AJ17">
        <v>14742</v>
      </c>
      <c r="AK17">
        <v>147420</v>
      </c>
    </row>
    <row r="18" spans="1:38">
      <c r="A18">
        <v>1</v>
      </c>
      <c r="B18">
        <v>1</v>
      </c>
      <c r="C18">
        <v>2020</v>
      </c>
      <c r="D18" t="s">
        <v>34</v>
      </c>
      <c r="E18" t="s">
        <v>35</v>
      </c>
      <c r="F18" t="s">
        <v>36</v>
      </c>
      <c r="G18" t="s">
        <v>37</v>
      </c>
      <c r="H18" t="s">
        <v>38</v>
      </c>
      <c r="I18" t="s">
        <v>39</v>
      </c>
      <c r="J18" t="s">
        <v>38</v>
      </c>
      <c r="K18" t="s">
        <v>40</v>
      </c>
      <c r="L18" t="s">
        <v>40</v>
      </c>
      <c r="M18" t="s">
        <v>41</v>
      </c>
      <c r="N18" t="s">
        <v>38</v>
      </c>
      <c r="O18" t="s">
        <v>50</v>
      </c>
      <c r="P18" t="s">
        <v>38</v>
      </c>
      <c r="Q18" t="s">
        <v>42</v>
      </c>
      <c r="R18" t="s">
        <v>40</v>
      </c>
      <c r="S18" t="s">
        <v>43</v>
      </c>
      <c r="T18" t="s">
        <v>44</v>
      </c>
      <c r="U18" t="s">
        <v>19</v>
      </c>
      <c r="V18" t="s">
        <v>1104</v>
      </c>
      <c r="W18" t="s">
        <v>1214</v>
      </c>
      <c r="X18" t="s">
        <v>46</v>
      </c>
      <c r="Y18" t="s">
        <v>47</v>
      </c>
      <c r="Z18">
        <v>17</v>
      </c>
      <c r="AA18">
        <v>62</v>
      </c>
      <c r="AB18">
        <v>893</v>
      </c>
      <c r="AC18">
        <v>10</v>
      </c>
      <c r="AD18" t="s">
        <v>40</v>
      </c>
      <c r="AE18">
        <v>8388</v>
      </c>
      <c r="AF18">
        <v>6467</v>
      </c>
      <c r="AG18">
        <v>83880000</v>
      </c>
      <c r="AH18">
        <v>838800000</v>
      </c>
      <c r="AI18">
        <v>6467</v>
      </c>
      <c r="AJ18">
        <v>14742</v>
      </c>
      <c r="AK18">
        <v>147420</v>
      </c>
    </row>
    <row r="19" spans="1:38">
      <c r="A19">
        <v>1</v>
      </c>
      <c r="B19">
        <v>1</v>
      </c>
      <c r="C19">
        <v>2020</v>
      </c>
      <c r="D19" t="s">
        <v>34</v>
      </c>
      <c r="E19" t="s">
        <v>35</v>
      </c>
      <c r="F19" t="s">
        <v>36</v>
      </c>
      <c r="G19" t="s">
        <v>37</v>
      </c>
      <c r="H19" t="s">
        <v>38</v>
      </c>
      <c r="I19" t="s">
        <v>39</v>
      </c>
      <c r="J19" t="s">
        <v>38</v>
      </c>
      <c r="K19" t="s">
        <v>40</v>
      </c>
      <c r="L19" t="s">
        <v>40</v>
      </c>
      <c r="M19" t="s">
        <v>41</v>
      </c>
      <c r="N19" t="s">
        <v>38</v>
      </c>
      <c r="O19" t="s">
        <v>50</v>
      </c>
      <c r="P19" t="s">
        <v>38</v>
      </c>
      <c r="Q19" t="s">
        <v>42</v>
      </c>
      <c r="R19" t="s">
        <v>40</v>
      </c>
      <c r="S19" t="s">
        <v>43</v>
      </c>
      <c r="T19" t="s">
        <v>44</v>
      </c>
      <c r="U19" t="s">
        <v>19</v>
      </c>
      <c r="V19" t="s">
        <v>1104</v>
      </c>
      <c r="W19" t="s">
        <v>1214</v>
      </c>
      <c r="X19" t="s">
        <v>46</v>
      </c>
      <c r="Y19" t="s">
        <v>47</v>
      </c>
      <c r="Z19">
        <v>18</v>
      </c>
      <c r="AA19">
        <v>16</v>
      </c>
      <c r="AB19">
        <v>2471</v>
      </c>
      <c r="AC19">
        <v>10</v>
      </c>
      <c r="AD19" t="s">
        <v>40</v>
      </c>
      <c r="AE19">
        <v>8542</v>
      </c>
      <c r="AF19">
        <v>7389</v>
      </c>
      <c r="AG19">
        <v>85420000</v>
      </c>
      <c r="AH19">
        <v>854200000</v>
      </c>
      <c r="AI19">
        <v>7389</v>
      </c>
      <c r="AJ19">
        <v>14742</v>
      </c>
      <c r="AK19">
        <v>147420</v>
      </c>
    </row>
    <row r="20" spans="1:38">
      <c r="A20">
        <v>1</v>
      </c>
      <c r="B20">
        <v>1</v>
      </c>
      <c r="C20">
        <v>2020</v>
      </c>
      <c r="D20" t="s">
        <v>34</v>
      </c>
      <c r="E20" t="s">
        <v>35</v>
      </c>
      <c r="F20" t="s">
        <v>36</v>
      </c>
      <c r="G20" t="s">
        <v>37</v>
      </c>
      <c r="H20" t="s">
        <v>38</v>
      </c>
      <c r="I20" t="s">
        <v>39</v>
      </c>
      <c r="J20" t="s">
        <v>38</v>
      </c>
      <c r="K20" t="s">
        <v>40</v>
      </c>
      <c r="L20" t="s">
        <v>40</v>
      </c>
      <c r="M20" t="s">
        <v>41</v>
      </c>
      <c r="N20" t="s">
        <v>38</v>
      </c>
      <c r="O20" t="s">
        <v>50</v>
      </c>
      <c r="P20" t="s">
        <v>38</v>
      </c>
      <c r="Q20" t="s">
        <v>42</v>
      </c>
      <c r="R20" t="s">
        <v>40</v>
      </c>
      <c r="S20" t="s">
        <v>43</v>
      </c>
      <c r="T20" t="s">
        <v>44</v>
      </c>
      <c r="U20" t="s">
        <v>19</v>
      </c>
      <c r="V20" t="s">
        <v>1104</v>
      </c>
      <c r="W20" t="s">
        <v>1214</v>
      </c>
      <c r="X20" t="s">
        <v>46</v>
      </c>
      <c r="Y20" t="s">
        <v>47</v>
      </c>
      <c r="Z20">
        <v>19</v>
      </c>
      <c r="AA20">
        <v>23</v>
      </c>
      <c r="AB20">
        <v>3359</v>
      </c>
      <c r="AC20">
        <v>10</v>
      </c>
      <c r="AD20" t="s">
        <v>40</v>
      </c>
      <c r="AE20">
        <v>8625</v>
      </c>
      <c r="AF20">
        <v>8310</v>
      </c>
      <c r="AG20">
        <v>86250000</v>
      </c>
      <c r="AH20">
        <v>862500000</v>
      </c>
      <c r="AI20">
        <v>8310</v>
      </c>
      <c r="AJ20">
        <v>14742</v>
      </c>
      <c r="AK20">
        <v>147420</v>
      </c>
    </row>
    <row r="21" spans="1:38">
      <c r="A21">
        <v>1</v>
      </c>
      <c r="B21">
        <v>1</v>
      </c>
      <c r="C21">
        <v>2020</v>
      </c>
      <c r="D21" t="s">
        <v>34</v>
      </c>
      <c r="E21" t="s">
        <v>35</v>
      </c>
      <c r="F21" t="s">
        <v>36</v>
      </c>
      <c r="G21" t="s">
        <v>37</v>
      </c>
      <c r="H21" t="s">
        <v>38</v>
      </c>
      <c r="I21" t="s">
        <v>39</v>
      </c>
      <c r="J21" t="s">
        <v>38</v>
      </c>
      <c r="K21" t="s">
        <v>40</v>
      </c>
      <c r="L21" t="s">
        <v>40</v>
      </c>
      <c r="M21" t="s">
        <v>41</v>
      </c>
      <c r="N21" t="s">
        <v>38</v>
      </c>
      <c r="O21" t="s">
        <v>50</v>
      </c>
      <c r="P21" t="s">
        <v>38</v>
      </c>
      <c r="Q21" t="s">
        <v>42</v>
      </c>
      <c r="R21" t="s">
        <v>40</v>
      </c>
      <c r="S21" t="s">
        <v>43</v>
      </c>
      <c r="T21" t="s">
        <v>44</v>
      </c>
      <c r="U21" t="s">
        <v>19</v>
      </c>
      <c r="V21" t="s">
        <v>1104</v>
      </c>
      <c r="W21" t="s">
        <v>1214</v>
      </c>
      <c r="X21" t="s">
        <v>46</v>
      </c>
      <c r="Y21" t="s">
        <v>47</v>
      </c>
      <c r="Z21">
        <v>20</v>
      </c>
      <c r="AA21">
        <v>60</v>
      </c>
      <c r="AB21">
        <v>3547</v>
      </c>
      <c r="AC21">
        <v>10</v>
      </c>
      <c r="AD21" t="s">
        <v>40</v>
      </c>
      <c r="AE21">
        <v>9856</v>
      </c>
      <c r="AF21">
        <v>6732</v>
      </c>
      <c r="AG21">
        <v>98560000</v>
      </c>
      <c r="AH21">
        <v>985600000</v>
      </c>
      <c r="AI21">
        <v>6732</v>
      </c>
      <c r="AJ21">
        <v>14742</v>
      </c>
      <c r="AK21">
        <v>147420</v>
      </c>
    </row>
    <row r="22" spans="1:38">
      <c r="A22">
        <v>1</v>
      </c>
      <c r="B22">
        <v>1</v>
      </c>
      <c r="C22">
        <v>2020</v>
      </c>
      <c r="D22" t="s">
        <v>34</v>
      </c>
      <c r="E22" t="s">
        <v>35</v>
      </c>
      <c r="F22" t="s">
        <v>36</v>
      </c>
      <c r="G22" t="s">
        <v>37</v>
      </c>
      <c r="H22" t="s">
        <v>38</v>
      </c>
      <c r="I22" t="s">
        <v>39</v>
      </c>
      <c r="J22" t="s">
        <v>38</v>
      </c>
      <c r="K22" t="s">
        <v>40</v>
      </c>
      <c r="L22" t="s">
        <v>40</v>
      </c>
      <c r="M22" t="s">
        <v>41</v>
      </c>
      <c r="N22" t="s">
        <v>38</v>
      </c>
      <c r="O22" t="s">
        <v>50</v>
      </c>
      <c r="P22" t="s">
        <v>38</v>
      </c>
      <c r="Q22" t="s">
        <v>42</v>
      </c>
      <c r="R22" t="s">
        <v>40</v>
      </c>
      <c r="S22" t="s">
        <v>43</v>
      </c>
      <c r="T22" t="s">
        <v>44</v>
      </c>
      <c r="U22" t="s">
        <v>19</v>
      </c>
      <c r="V22" t="s">
        <v>1104</v>
      </c>
      <c r="W22" t="s">
        <v>1214</v>
      </c>
      <c r="X22" t="s">
        <v>46</v>
      </c>
      <c r="Y22" t="s">
        <v>47</v>
      </c>
      <c r="Z22">
        <v>21</v>
      </c>
      <c r="AA22">
        <v>15</v>
      </c>
      <c r="AB22">
        <v>1099</v>
      </c>
      <c r="AC22">
        <v>10</v>
      </c>
      <c r="AD22" t="s">
        <v>40</v>
      </c>
      <c r="AE22">
        <v>13071</v>
      </c>
      <c r="AF22">
        <v>8629</v>
      </c>
      <c r="AG22">
        <v>130710000</v>
      </c>
      <c r="AH22">
        <v>1307100000</v>
      </c>
      <c r="AI22">
        <v>8629</v>
      </c>
      <c r="AJ22">
        <v>14742</v>
      </c>
      <c r="AK22">
        <v>147420</v>
      </c>
    </row>
    <row r="23" spans="1:38">
      <c r="A23">
        <v>1</v>
      </c>
      <c r="B23">
        <v>1</v>
      </c>
      <c r="C23">
        <v>2020</v>
      </c>
      <c r="D23" t="s">
        <v>34</v>
      </c>
      <c r="E23" t="s">
        <v>35</v>
      </c>
      <c r="F23" t="s">
        <v>36</v>
      </c>
      <c r="G23" t="s">
        <v>37</v>
      </c>
      <c r="H23" t="s">
        <v>38</v>
      </c>
      <c r="I23" t="s">
        <v>39</v>
      </c>
      <c r="J23" t="s">
        <v>38</v>
      </c>
      <c r="K23" t="s">
        <v>40</v>
      </c>
      <c r="L23" t="s">
        <v>40</v>
      </c>
      <c r="M23" t="s">
        <v>41</v>
      </c>
      <c r="N23" t="s">
        <v>38</v>
      </c>
      <c r="O23" t="s">
        <v>50</v>
      </c>
      <c r="P23" t="s">
        <v>38</v>
      </c>
      <c r="Q23" t="s">
        <v>42</v>
      </c>
      <c r="R23" t="s">
        <v>40</v>
      </c>
      <c r="S23" t="s">
        <v>43</v>
      </c>
      <c r="T23" t="s">
        <v>44</v>
      </c>
      <c r="U23" t="s">
        <v>19</v>
      </c>
      <c r="V23" t="s">
        <v>1104</v>
      </c>
      <c r="W23" t="s">
        <v>1214</v>
      </c>
      <c r="X23" t="s">
        <v>46</v>
      </c>
      <c r="Y23" t="s">
        <v>47</v>
      </c>
      <c r="Z23">
        <v>22</v>
      </c>
      <c r="AA23">
        <v>11</v>
      </c>
      <c r="AB23">
        <v>2494</v>
      </c>
      <c r="AC23">
        <v>10</v>
      </c>
      <c r="AD23" t="s">
        <v>40</v>
      </c>
      <c r="AE23">
        <v>13172</v>
      </c>
      <c r="AF23">
        <v>10464</v>
      </c>
      <c r="AG23">
        <v>131720000</v>
      </c>
      <c r="AH23">
        <v>1317200000</v>
      </c>
      <c r="AI23">
        <v>10464</v>
      </c>
      <c r="AJ23">
        <v>14742</v>
      </c>
      <c r="AK23">
        <v>147420</v>
      </c>
    </row>
    <row r="24" spans="1:38">
      <c r="A24">
        <v>1</v>
      </c>
      <c r="B24">
        <v>1</v>
      </c>
      <c r="C24">
        <v>2020</v>
      </c>
      <c r="D24" t="s">
        <v>34</v>
      </c>
      <c r="E24" t="s">
        <v>35</v>
      </c>
      <c r="F24" t="s">
        <v>36</v>
      </c>
      <c r="G24" t="s">
        <v>37</v>
      </c>
      <c r="H24" t="s">
        <v>38</v>
      </c>
      <c r="I24" t="s">
        <v>39</v>
      </c>
      <c r="J24" t="s">
        <v>38</v>
      </c>
      <c r="K24" t="s">
        <v>40</v>
      </c>
      <c r="L24" t="s">
        <v>40</v>
      </c>
      <c r="M24" t="s">
        <v>41</v>
      </c>
      <c r="N24" t="s">
        <v>38</v>
      </c>
      <c r="O24" t="s">
        <v>50</v>
      </c>
      <c r="P24" t="s">
        <v>38</v>
      </c>
      <c r="Q24" t="s">
        <v>42</v>
      </c>
      <c r="R24" t="s">
        <v>40</v>
      </c>
      <c r="S24" t="s">
        <v>43</v>
      </c>
      <c r="T24" t="s">
        <v>44</v>
      </c>
      <c r="U24" t="s">
        <v>19</v>
      </c>
      <c r="V24" t="s">
        <v>1104</v>
      </c>
      <c r="W24" t="s">
        <v>1214</v>
      </c>
      <c r="X24" t="s">
        <v>46</v>
      </c>
      <c r="Y24" t="s">
        <v>47</v>
      </c>
      <c r="Z24">
        <v>23</v>
      </c>
      <c r="AA24">
        <v>53</v>
      </c>
      <c r="AB24">
        <v>1046</v>
      </c>
      <c r="AC24">
        <v>10</v>
      </c>
      <c r="AD24" t="s">
        <v>40</v>
      </c>
      <c r="AE24">
        <v>13264</v>
      </c>
      <c r="AF24">
        <v>9397</v>
      </c>
      <c r="AG24">
        <v>132640000</v>
      </c>
      <c r="AH24">
        <v>1326400000</v>
      </c>
      <c r="AI24">
        <v>9397</v>
      </c>
      <c r="AJ24">
        <v>14742</v>
      </c>
      <c r="AK24">
        <v>147420</v>
      </c>
    </row>
    <row r="25" spans="1:38">
      <c r="A25">
        <v>1</v>
      </c>
      <c r="B25">
        <v>1</v>
      </c>
      <c r="C25">
        <v>2020</v>
      </c>
      <c r="D25" t="s">
        <v>34</v>
      </c>
      <c r="E25" t="s">
        <v>35</v>
      </c>
      <c r="F25" t="s">
        <v>36</v>
      </c>
      <c r="G25" t="s">
        <v>37</v>
      </c>
      <c r="H25" t="s">
        <v>38</v>
      </c>
      <c r="I25" t="s">
        <v>39</v>
      </c>
      <c r="J25" t="s">
        <v>38</v>
      </c>
      <c r="K25" t="s">
        <v>40</v>
      </c>
      <c r="L25" t="s">
        <v>40</v>
      </c>
      <c r="M25" t="s">
        <v>41</v>
      </c>
      <c r="N25" t="s">
        <v>38</v>
      </c>
      <c r="O25" t="s">
        <v>50</v>
      </c>
      <c r="P25" t="s">
        <v>38</v>
      </c>
      <c r="Q25" t="s">
        <v>42</v>
      </c>
      <c r="R25" t="s">
        <v>40</v>
      </c>
      <c r="S25" t="s">
        <v>43</v>
      </c>
      <c r="T25" t="s">
        <v>44</v>
      </c>
      <c r="U25" t="s">
        <v>19</v>
      </c>
      <c r="V25" t="s">
        <v>1104</v>
      </c>
      <c r="W25" t="s">
        <v>1214</v>
      </c>
      <c r="X25" t="s">
        <v>46</v>
      </c>
      <c r="Y25" t="s">
        <v>47</v>
      </c>
      <c r="Z25">
        <v>24</v>
      </c>
      <c r="AA25">
        <v>16</v>
      </c>
      <c r="AB25">
        <v>2576</v>
      </c>
      <c r="AC25">
        <v>10</v>
      </c>
      <c r="AD25" t="s">
        <v>40</v>
      </c>
      <c r="AE25">
        <v>25619</v>
      </c>
      <c r="AF25">
        <v>8950</v>
      </c>
      <c r="AG25">
        <v>256190000</v>
      </c>
      <c r="AH25">
        <v>2561900000</v>
      </c>
      <c r="AI25">
        <v>8950</v>
      </c>
      <c r="AJ25">
        <v>14742</v>
      </c>
      <c r="AK25">
        <v>147420</v>
      </c>
    </row>
    <row r="26" spans="1:38">
      <c r="A26">
        <v>1</v>
      </c>
      <c r="B26">
        <v>1</v>
      </c>
      <c r="C26">
        <v>2020</v>
      </c>
      <c r="D26" t="s">
        <v>34</v>
      </c>
      <c r="E26" t="s">
        <v>35</v>
      </c>
      <c r="F26" t="s">
        <v>36</v>
      </c>
      <c r="G26" t="s">
        <v>37</v>
      </c>
      <c r="H26" t="s">
        <v>38</v>
      </c>
      <c r="I26" t="s">
        <v>39</v>
      </c>
      <c r="J26" t="s">
        <v>38</v>
      </c>
      <c r="K26" t="s">
        <v>40</v>
      </c>
      <c r="L26" t="s">
        <v>40</v>
      </c>
      <c r="M26" t="s">
        <v>41</v>
      </c>
      <c r="N26" t="s">
        <v>38</v>
      </c>
      <c r="O26" t="s">
        <v>50</v>
      </c>
      <c r="P26" t="s">
        <v>38</v>
      </c>
      <c r="Q26" t="s">
        <v>42</v>
      </c>
      <c r="R26" t="s">
        <v>40</v>
      </c>
      <c r="S26" t="s">
        <v>43</v>
      </c>
      <c r="T26" t="s">
        <v>44</v>
      </c>
      <c r="U26" t="s">
        <v>19</v>
      </c>
      <c r="V26" t="s">
        <v>1104</v>
      </c>
      <c r="W26" t="s">
        <v>1214</v>
      </c>
      <c r="X26" t="s">
        <v>46</v>
      </c>
      <c r="Y26" t="s">
        <v>47</v>
      </c>
      <c r="Z26">
        <v>25</v>
      </c>
      <c r="AA26">
        <v>30</v>
      </c>
      <c r="AB26">
        <v>2588</v>
      </c>
      <c r="AC26">
        <v>10</v>
      </c>
      <c r="AD26" t="s">
        <v>40</v>
      </c>
      <c r="AE26">
        <v>36958</v>
      </c>
      <c r="AF26">
        <v>8894</v>
      </c>
      <c r="AG26">
        <v>369580000</v>
      </c>
      <c r="AH26">
        <v>3695800000</v>
      </c>
      <c r="AI26">
        <v>8894</v>
      </c>
      <c r="AJ26">
        <v>14742</v>
      </c>
      <c r="AK26">
        <v>147420</v>
      </c>
    </row>
    <row r="27" spans="1:38">
      <c r="A27">
        <v>1</v>
      </c>
      <c r="B27">
        <v>1</v>
      </c>
      <c r="C27">
        <v>2020</v>
      </c>
      <c r="D27" t="s">
        <v>34</v>
      </c>
      <c r="E27" t="s">
        <v>35</v>
      </c>
      <c r="F27" t="s">
        <v>36</v>
      </c>
      <c r="G27" t="s">
        <v>37</v>
      </c>
      <c r="H27" t="s">
        <v>38</v>
      </c>
      <c r="I27" t="s">
        <v>39</v>
      </c>
      <c r="J27" t="s">
        <v>38</v>
      </c>
      <c r="K27" t="s">
        <v>40</v>
      </c>
      <c r="L27" t="s">
        <v>40</v>
      </c>
      <c r="M27" t="s">
        <v>41</v>
      </c>
      <c r="N27" t="s">
        <v>38</v>
      </c>
      <c r="O27" t="s">
        <v>50</v>
      </c>
      <c r="P27" t="s">
        <v>38</v>
      </c>
      <c r="Q27" t="s">
        <v>42</v>
      </c>
      <c r="R27" t="s">
        <v>40</v>
      </c>
      <c r="S27" t="s">
        <v>43</v>
      </c>
      <c r="T27" t="s">
        <v>44</v>
      </c>
      <c r="U27" t="s">
        <v>19</v>
      </c>
      <c r="V27" t="s">
        <v>1104</v>
      </c>
      <c r="W27" t="s">
        <v>1214</v>
      </c>
      <c r="X27" t="s">
        <v>46</v>
      </c>
      <c r="Y27" t="s">
        <v>47</v>
      </c>
      <c r="Z27">
        <v>26</v>
      </c>
      <c r="AA27">
        <v>71</v>
      </c>
      <c r="AB27">
        <v>2164</v>
      </c>
      <c r="AC27">
        <v>10</v>
      </c>
      <c r="AD27" t="s">
        <v>40</v>
      </c>
      <c r="AE27">
        <v>97930</v>
      </c>
      <c r="AF27">
        <v>10813</v>
      </c>
      <c r="AG27">
        <v>979300000</v>
      </c>
      <c r="AH27">
        <v>9793000000</v>
      </c>
      <c r="AI27">
        <v>10813</v>
      </c>
      <c r="AJ27">
        <v>14742</v>
      </c>
      <c r="AK27">
        <v>147420</v>
      </c>
    </row>
    <row r="28" spans="1:38">
      <c r="A28">
        <v>1</v>
      </c>
      <c r="B28">
        <v>1</v>
      </c>
      <c r="C28">
        <v>2020</v>
      </c>
      <c r="D28" t="s">
        <v>34</v>
      </c>
      <c r="E28" t="s">
        <v>35</v>
      </c>
      <c r="F28" t="s">
        <v>36</v>
      </c>
      <c r="G28" t="s">
        <v>37</v>
      </c>
      <c r="H28" t="s">
        <v>38</v>
      </c>
      <c r="I28" t="s">
        <v>39</v>
      </c>
      <c r="J28" t="s">
        <v>38</v>
      </c>
      <c r="K28" t="s">
        <v>40</v>
      </c>
      <c r="L28" t="s">
        <v>40</v>
      </c>
      <c r="M28" t="s">
        <v>41</v>
      </c>
      <c r="N28" t="s">
        <v>38</v>
      </c>
      <c r="O28" t="s">
        <v>50</v>
      </c>
      <c r="P28" t="s">
        <v>38</v>
      </c>
      <c r="Q28" t="s">
        <v>42</v>
      </c>
      <c r="R28" t="s">
        <v>40</v>
      </c>
      <c r="S28" t="s">
        <v>43</v>
      </c>
      <c r="T28" t="s">
        <v>44</v>
      </c>
      <c r="U28" t="s">
        <v>19</v>
      </c>
      <c r="V28" t="s">
        <v>1104</v>
      </c>
      <c r="W28" t="s">
        <v>1214</v>
      </c>
      <c r="X28" t="s">
        <v>46</v>
      </c>
      <c r="Y28" t="s">
        <v>47</v>
      </c>
      <c r="Z28">
        <v>27</v>
      </c>
      <c r="AA28">
        <v>67</v>
      </c>
      <c r="AB28">
        <v>1939</v>
      </c>
      <c r="AC28">
        <v>10</v>
      </c>
      <c r="AD28" t="s">
        <v>40</v>
      </c>
      <c r="AE28">
        <v>274942</v>
      </c>
      <c r="AF28">
        <v>9200</v>
      </c>
      <c r="AG28">
        <v>2749420000</v>
      </c>
      <c r="AH28">
        <v>27494200000</v>
      </c>
      <c r="AI28">
        <v>9200</v>
      </c>
      <c r="AJ28">
        <v>14742</v>
      </c>
      <c r="AK28">
        <v>147420</v>
      </c>
    </row>
    <row r="29" spans="1:38">
      <c r="A29">
        <v>1</v>
      </c>
      <c r="B29">
        <v>1</v>
      </c>
      <c r="C29">
        <v>2020</v>
      </c>
      <c r="D29" t="s">
        <v>34</v>
      </c>
      <c r="E29" t="s">
        <v>35</v>
      </c>
      <c r="F29" t="s">
        <v>36</v>
      </c>
      <c r="G29" t="s">
        <v>37</v>
      </c>
      <c r="H29" t="s">
        <v>38</v>
      </c>
      <c r="I29" t="s">
        <v>39</v>
      </c>
      <c r="J29" t="s">
        <v>38</v>
      </c>
      <c r="K29" t="s">
        <v>40</v>
      </c>
      <c r="L29" t="s">
        <v>40</v>
      </c>
      <c r="M29" t="s">
        <v>41</v>
      </c>
      <c r="N29" t="s">
        <v>38</v>
      </c>
      <c r="O29" t="s">
        <v>50</v>
      </c>
      <c r="P29" t="s">
        <v>38</v>
      </c>
      <c r="Q29" t="s">
        <v>42</v>
      </c>
      <c r="R29" t="s">
        <v>40</v>
      </c>
      <c r="S29" t="s">
        <v>43</v>
      </c>
      <c r="T29" t="s">
        <v>44</v>
      </c>
      <c r="U29" t="s">
        <v>19</v>
      </c>
      <c r="V29" t="s">
        <v>1104</v>
      </c>
      <c r="W29" t="s">
        <v>1214</v>
      </c>
      <c r="X29" t="s">
        <v>46</v>
      </c>
      <c r="Y29" t="s">
        <v>47</v>
      </c>
      <c r="Z29">
        <v>28</v>
      </c>
      <c r="AA29">
        <v>32</v>
      </c>
      <c r="AB29">
        <v>950</v>
      </c>
      <c r="AC29">
        <v>10</v>
      </c>
      <c r="AD29" t="s">
        <v>40</v>
      </c>
      <c r="AE29">
        <v>479759</v>
      </c>
      <c r="AF29">
        <v>10043</v>
      </c>
      <c r="AG29">
        <v>4797590000</v>
      </c>
      <c r="AH29">
        <v>47975900000</v>
      </c>
      <c r="AI29">
        <v>10043</v>
      </c>
      <c r="AJ29">
        <v>14742</v>
      </c>
      <c r="AK29">
        <v>147420</v>
      </c>
    </row>
    <row r="30" spans="1:38">
      <c r="A30">
        <v>1</v>
      </c>
      <c r="B30">
        <v>1</v>
      </c>
      <c r="C30">
        <v>2020</v>
      </c>
      <c r="D30" t="s">
        <v>34</v>
      </c>
      <c r="E30" t="s">
        <v>35</v>
      </c>
      <c r="F30" t="s">
        <v>36</v>
      </c>
      <c r="G30" t="s">
        <v>37</v>
      </c>
      <c r="H30" t="s">
        <v>38</v>
      </c>
      <c r="I30" t="s">
        <v>39</v>
      </c>
      <c r="J30" t="s">
        <v>38</v>
      </c>
      <c r="K30" t="s">
        <v>40</v>
      </c>
      <c r="L30" t="s">
        <v>40</v>
      </c>
      <c r="M30" t="s">
        <v>41</v>
      </c>
      <c r="N30" t="s">
        <v>38</v>
      </c>
      <c r="O30" t="s">
        <v>50</v>
      </c>
      <c r="P30" t="s">
        <v>38</v>
      </c>
      <c r="Q30" t="s">
        <v>42</v>
      </c>
      <c r="R30" t="s">
        <v>40</v>
      </c>
      <c r="S30" t="s">
        <v>43</v>
      </c>
      <c r="T30" t="s">
        <v>44</v>
      </c>
      <c r="U30" t="s">
        <v>19</v>
      </c>
      <c r="V30" t="s">
        <v>1104</v>
      </c>
      <c r="W30" t="s">
        <v>1214</v>
      </c>
      <c r="X30" t="s">
        <v>46</v>
      </c>
      <c r="Y30" t="s">
        <v>47</v>
      </c>
      <c r="Z30">
        <v>29</v>
      </c>
      <c r="AA30">
        <v>17</v>
      </c>
      <c r="AB30">
        <v>884</v>
      </c>
      <c r="AC30">
        <v>10</v>
      </c>
      <c r="AD30" t="s">
        <v>40</v>
      </c>
      <c r="AE30">
        <v>11538756</v>
      </c>
      <c r="AF30">
        <v>11354</v>
      </c>
      <c r="AG30" s="21">
        <v>115388000000</v>
      </c>
      <c r="AH30" s="21">
        <v>1153880000000</v>
      </c>
      <c r="AI30">
        <v>11354</v>
      </c>
      <c r="AJ30">
        <v>14742</v>
      </c>
      <c r="AK30">
        <v>147420</v>
      </c>
    </row>
    <row r="31" spans="1:38">
      <c r="A31">
        <v>1</v>
      </c>
      <c r="B31">
        <v>2</v>
      </c>
      <c r="C31">
        <v>2020</v>
      </c>
      <c r="D31" t="s">
        <v>34</v>
      </c>
      <c r="E31" t="s">
        <v>35</v>
      </c>
      <c r="F31" t="s">
        <v>36</v>
      </c>
      <c r="G31" t="s">
        <v>37</v>
      </c>
      <c r="H31" t="s">
        <v>38</v>
      </c>
      <c r="I31" t="s">
        <v>39</v>
      </c>
      <c r="J31" t="s">
        <v>38</v>
      </c>
      <c r="K31" t="s">
        <v>40</v>
      </c>
      <c r="L31" t="s">
        <v>40</v>
      </c>
      <c r="M31" t="s">
        <v>41</v>
      </c>
      <c r="N31" t="s">
        <v>38</v>
      </c>
      <c r="O31" t="s">
        <v>50</v>
      </c>
      <c r="P31" t="s">
        <v>38</v>
      </c>
      <c r="Q31" t="s">
        <v>42</v>
      </c>
      <c r="R31" t="s">
        <v>40</v>
      </c>
      <c r="S31" t="s">
        <v>43</v>
      </c>
      <c r="T31" t="s">
        <v>44</v>
      </c>
      <c r="U31" t="s">
        <v>20</v>
      </c>
      <c r="V31" t="s">
        <v>1104</v>
      </c>
      <c r="W31" t="s">
        <v>1214</v>
      </c>
      <c r="X31" t="s">
        <v>46</v>
      </c>
      <c r="Y31" t="s">
        <v>47</v>
      </c>
      <c r="Z31">
        <v>1</v>
      </c>
      <c r="AA31">
        <v>15</v>
      </c>
      <c r="AB31">
        <v>1160</v>
      </c>
      <c r="AC31">
        <v>10</v>
      </c>
      <c r="AD31" t="s">
        <v>40</v>
      </c>
      <c r="AE31">
        <v>815</v>
      </c>
      <c r="AF31">
        <v>624</v>
      </c>
      <c r="AG31">
        <v>8150000</v>
      </c>
      <c r="AH31">
        <v>81500000</v>
      </c>
      <c r="AI31">
        <v>624</v>
      </c>
      <c r="AJ31">
        <v>7411</v>
      </c>
      <c r="AK31">
        <v>74110</v>
      </c>
      <c r="AL31" t="s">
        <v>1111</v>
      </c>
    </row>
    <row r="32" spans="1:38">
      <c r="A32">
        <v>1</v>
      </c>
      <c r="B32">
        <v>2</v>
      </c>
      <c r="C32">
        <v>2020</v>
      </c>
      <c r="D32" t="s">
        <v>34</v>
      </c>
      <c r="E32" t="s">
        <v>35</v>
      </c>
      <c r="F32" t="s">
        <v>36</v>
      </c>
      <c r="G32" t="s">
        <v>37</v>
      </c>
      <c r="H32" t="s">
        <v>38</v>
      </c>
      <c r="I32" t="s">
        <v>39</v>
      </c>
      <c r="J32" t="s">
        <v>38</v>
      </c>
      <c r="K32" t="s">
        <v>40</v>
      </c>
      <c r="L32" t="s">
        <v>40</v>
      </c>
      <c r="M32" t="s">
        <v>41</v>
      </c>
      <c r="N32" t="s">
        <v>38</v>
      </c>
      <c r="O32" t="s">
        <v>50</v>
      </c>
      <c r="P32" t="s">
        <v>38</v>
      </c>
      <c r="Q32" t="s">
        <v>42</v>
      </c>
      <c r="R32" t="s">
        <v>40</v>
      </c>
      <c r="S32" t="s">
        <v>43</v>
      </c>
      <c r="T32" t="s">
        <v>44</v>
      </c>
      <c r="U32" t="s">
        <v>20</v>
      </c>
      <c r="V32" t="s">
        <v>1104</v>
      </c>
      <c r="W32" t="s">
        <v>1214</v>
      </c>
      <c r="X32" t="s">
        <v>46</v>
      </c>
      <c r="Y32" t="s">
        <v>47</v>
      </c>
      <c r="Z32">
        <v>2</v>
      </c>
      <c r="AA32">
        <v>15</v>
      </c>
      <c r="AB32">
        <v>2567</v>
      </c>
      <c r="AC32">
        <v>10</v>
      </c>
      <c r="AD32" t="s">
        <v>40</v>
      </c>
      <c r="AE32">
        <v>1197</v>
      </c>
      <c r="AF32">
        <v>1301</v>
      </c>
      <c r="AG32">
        <v>11970000</v>
      </c>
      <c r="AH32">
        <v>119700000</v>
      </c>
      <c r="AI32">
        <v>1301</v>
      </c>
      <c r="AJ32">
        <v>7411</v>
      </c>
      <c r="AK32">
        <v>74110</v>
      </c>
      <c r="AL32" t="s">
        <v>1106</v>
      </c>
    </row>
    <row r="33" spans="1:38">
      <c r="A33">
        <v>1</v>
      </c>
      <c r="B33">
        <v>2</v>
      </c>
      <c r="C33">
        <v>2020</v>
      </c>
      <c r="D33" t="s">
        <v>34</v>
      </c>
      <c r="E33" t="s">
        <v>35</v>
      </c>
      <c r="F33" t="s">
        <v>36</v>
      </c>
      <c r="G33" t="s">
        <v>37</v>
      </c>
      <c r="H33" t="s">
        <v>38</v>
      </c>
      <c r="I33" t="s">
        <v>39</v>
      </c>
      <c r="J33" t="s">
        <v>38</v>
      </c>
      <c r="K33" t="s">
        <v>40</v>
      </c>
      <c r="L33" t="s">
        <v>40</v>
      </c>
      <c r="M33" t="s">
        <v>41</v>
      </c>
      <c r="N33" t="s">
        <v>38</v>
      </c>
      <c r="O33" t="s">
        <v>50</v>
      </c>
      <c r="P33" t="s">
        <v>38</v>
      </c>
      <c r="Q33" t="s">
        <v>42</v>
      </c>
      <c r="R33" t="s">
        <v>40</v>
      </c>
      <c r="S33" t="s">
        <v>43</v>
      </c>
      <c r="T33" t="s">
        <v>44</v>
      </c>
      <c r="U33" t="s">
        <v>20</v>
      </c>
      <c r="V33" t="s">
        <v>1104</v>
      </c>
      <c r="W33" t="s">
        <v>1214</v>
      </c>
      <c r="X33" t="s">
        <v>46</v>
      </c>
      <c r="Y33" t="s">
        <v>47</v>
      </c>
      <c r="Z33">
        <v>3</v>
      </c>
      <c r="AA33">
        <v>18</v>
      </c>
      <c r="AB33">
        <v>725</v>
      </c>
      <c r="AC33">
        <v>10</v>
      </c>
      <c r="AD33" t="s">
        <v>40</v>
      </c>
      <c r="AE33">
        <v>1396</v>
      </c>
      <c r="AF33">
        <v>1416</v>
      </c>
      <c r="AG33">
        <v>13960000</v>
      </c>
      <c r="AH33">
        <v>139600000</v>
      </c>
      <c r="AI33">
        <v>1416</v>
      </c>
      <c r="AJ33">
        <v>7411</v>
      </c>
      <c r="AK33">
        <v>74110</v>
      </c>
      <c r="AL33" t="s">
        <v>1112</v>
      </c>
    </row>
    <row r="34" spans="1:38">
      <c r="A34">
        <v>1</v>
      </c>
      <c r="B34">
        <v>2</v>
      </c>
      <c r="C34">
        <v>2020</v>
      </c>
      <c r="D34" t="s">
        <v>34</v>
      </c>
      <c r="E34" t="s">
        <v>35</v>
      </c>
      <c r="F34" t="s">
        <v>36</v>
      </c>
      <c r="G34" t="s">
        <v>37</v>
      </c>
      <c r="H34" t="s">
        <v>38</v>
      </c>
      <c r="I34" t="s">
        <v>39</v>
      </c>
      <c r="J34" t="s">
        <v>38</v>
      </c>
      <c r="K34" t="s">
        <v>40</v>
      </c>
      <c r="L34" t="s">
        <v>40</v>
      </c>
      <c r="M34" t="s">
        <v>41</v>
      </c>
      <c r="N34" t="s">
        <v>38</v>
      </c>
      <c r="O34" t="s">
        <v>50</v>
      </c>
      <c r="P34" t="s">
        <v>38</v>
      </c>
      <c r="Q34" t="s">
        <v>42</v>
      </c>
      <c r="R34" t="s">
        <v>40</v>
      </c>
      <c r="S34" t="s">
        <v>43</v>
      </c>
      <c r="T34" t="s">
        <v>44</v>
      </c>
      <c r="U34" t="s">
        <v>20</v>
      </c>
      <c r="V34" t="s">
        <v>1104</v>
      </c>
      <c r="W34" t="s">
        <v>1214</v>
      </c>
      <c r="X34" t="s">
        <v>46</v>
      </c>
      <c r="Y34" t="s">
        <v>47</v>
      </c>
      <c r="Z34">
        <v>4</v>
      </c>
      <c r="AA34">
        <v>11</v>
      </c>
      <c r="AB34">
        <v>2511</v>
      </c>
      <c r="AC34">
        <v>10</v>
      </c>
      <c r="AD34" t="s">
        <v>40</v>
      </c>
      <c r="AE34">
        <v>1870</v>
      </c>
      <c r="AF34">
        <v>1196</v>
      </c>
      <c r="AG34">
        <v>18700000</v>
      </c>
      <c r="AH34">
        <v>187000000</v>
      </c>
      <c r="AI34">
        <v>1196</v>
      </c>
      <c r="AJ34">
        <v>7411</v>
      </c>
      <c r="AK34">
        <v>74110</v>
      </c>
    </row>
    <row r="35" spans="1:38">
      <c r="A35">
        <v>1</v>
      </c>
      <c r="B35">
        <v>2</v>
      </c>
      <c r="C35">
        <v>2020</v>
      </c>
      <c r="D35" t="s">
        <v>34</v>
      </c>
      <c r="E35" t="s">
        <v>35</v>
      </c>
      <c r="F35" t="s">
        <v>36</v>
      </c>
      <c r="G35" t="s">
        <v>37</v>
      </c>
      <c r="H35" t="s">
        <v>38</v>
      </c>
      <c r="I35" t="s">
        <v>39</v>
      </c>
      <c r="J35" t="s">
        <v>38</v>
      </c>
      <c r="K35" t="s">
        <v>40</v>
      </c>
      <c r="L35" t="s">
        <v>40</v>
      </c>
      <c r="M35" t="s">
        <v>41</v>
      </c>
      <c r="N35" t="s">
        <v>38</v>
      </c>
      <c r="O35" t="s">
        <v>50</v>
      </c>
      <c r="P35" t="s">
        <v>38</v>
      </c>
      <c r="Q35" t="s">
        <v>42</v>
      </c>
      <c r="R35" t="s">
        <v>40</v>
      </c>
      <c r="S35" t="s">
        <v>43</v>
      </c>
      <c r="T35" t="s">
        <v>44</v>
      </c>
      <c r="U35" t="s">
        <v>20</v>
      </c>
      <c r="V35" t="s">
        <v>1104</v>
      </c>
      <c r="W35" t="s">
        <v>1214</v>
      </c>
      <c r="X35" t="s">
        <v>46</v>
      </c>
      <c r="Y35" t="s">
        <v>47</v>
      </c>
      <c r="Z35">
        <v>5</v>
      </c>
      <c r="AA35">
        <v>18</v>
      </c>
      <c r="AB35">
        <v>694</v>
      </c>
      <c r="AC35">
        <v>10</v>
      </c>
      <c r="AD35" t="s">
        <v>40</v>
      </c>
      <c r="AE35">
        <v>1890</v>
      </c>
      <c r="AF35">
        <v>1466</v>
      </c>
      <c r="AG35">
        <v>18900000</v>
      </c>
      <c r="AH35">
        <v>189000000</v>
      </c>
      <c r="AI35">
        <v>1466</v>
      </c>
      <c r="AJ35">
        <v>7411</v>
      </c>
      <c r="AK35">
        <v>74110</v>
      </c>
    </row>
    <row r="36" spans="1:38">
      <c r="A36">
        <v>1</v>
      </c>
      <c r="B36">
        <v>2</v>
      </c>
      <c r="C36">
        <v>2020</v>
      </c>
      <c r="D36" t="s">
        <v>34</v>
      </c>
      <c r="E36" t="s">
        <v>35</v>
      </c>
      <c r="F36" t="s">
        <v>36</v>
      </c>
      <c r="G36" t="s">
        <v>37</v>
      </c>
      <c r="H36" t="s">
        <v>38</v>
      </c>
      <c r="I36" t="s">
        <v>39</v>
      </c>
      <c r="J36" t="s">
        <v>38</v>
      </c>
      <c r="K36" t="s">
        <v>40</v>
      </c>
      <c r="L36" t="s">
        <v>40</v>
      </c>
      <c r="M36" t="s">
        <v>41</v>
      </c>
      <c r="N36" t="s">
        <v>38</v>
      </c>
      <c r="O36" t="s">
        <v>50</v>
      </c>
      <c r="P36" t="s">
        <v>38</v>
      </c>
      <c r="Q36" t="s">
        <v>42</v>
      </c>
      <c r="R36" t="s">
        <v>40</v>
      </c>
      <c r="S36" t="s">
        <v>43</v>
      </c>
      <c r="T36" t="s">
        <v>44</v>
      </c>
      <c r="U36" t="s">
        <v>20</v>
      </c>
      <c r="V36" t="s">
        <v>1104</v>
      </c>
      <c r="W36" t="s">
        <v>1214</v>
      </c>
      <c r="X36" t="s">
        <v>46</v>
      </c>
      <c r="Y36" t="s">
        <v>47</v>
      </c>
      <c r="Z36">
        <v>6</v>
      </c>
      <c r="AA36">
        <v>136</v>
      </c>
      <c r="AB36">
        <v>3725</v>
      </c>
      <c r="AC36">
        <v>10</v>
      </c>
      <c r="AD36" t="s">
        <v>40</v>
      </c>
      <c r="AE36">
        <v>2538</v>
      </c>
      <c r="AF36">
        <v>1743</v>
      </c>
      <c r="AG36">
        <v>25380000</v>
      </c>
      <c r="AH36">
        <v>253800000</v>
      </c>
      <c r="AI36">
        <v>1743</v>
      </c>
      <c r="AJ36">
        <v>7411</v>
      </c>
      <c r="AK36">
        <v>74110</v>
      </c>
    </row>
    <row r="37" spans="1:38">
      <c r="A37">
        <v>1</v>
      </c>
      <c r="B37">
        <v>2</v>
      </c>
      <c r="C37">
        <v>2020</v>
      </c>
      <c r="D37" t="s">
        <v>34</v>
      </c>
      <c r="E37" t="s">
        <v>35</v>
      </c>
      <c r="F37" t="s">
        <v>36</v>
      </c>
      <c r="G37" t="s">
        <v>37</v>
      </c>
      <c r="H37" t="s">
        <v>38</v>
      </c>
      <c r="I37" t="s">
        <v>39</v>
      </c>
      <c r="J37" t="s">
        <v>38</v>
      </c>
      <c r="K37" t="s">
        <v>40</v>
      </c>
      <c r="L37" t="s">
        <v>40</v>
      </c>
      <c r="M37" t="s">
        <v>41</v>
      </c>
      <c r="N37" t="s">
        <v>38</v>
      </c>
      <c r="O37" t="s">
        <v>50</v>
      </c>
      <c r="P37" t="s">
        <v>38</v>
      </c>
      <c r="Q37" t="s">
        <v>42</v>
      </c>
      <c r="R37" t="s">
        <v>40</v>
      </c>
      <c r="S37" t="s">
        <v>43</v>
      </c>
      <c r="T37" t="s">
        <v>44</v>
      </c>
      <c r="U37" t="s">
        <v>20</v>
      </c>
      <c r="V37" t="s">
        <v>1104</v>
      </c>
      <c r="W37" t="s">
        <v>1214</v>
      </c>
      <c r="X37" t="s">
        <v>46</v>
      </c>
      <c r="Y37" t="s">
        <v>47</v>
      </c>
      <c r="Z37">
        <v>7</v>
      </c>
      <c r="AA37">
        <v>15</v>
      </c>
      <c r="AB37">
        <v>3044</v>
      </c>
      <c r="AC37">
        <v>10</v>
      </c>
      <c r="AD37" t="s">
        <v>40</v>
      </c>
      <c r="AE37">
        <v>2550</v>
      </c>
      <c r="AF37">
        <v>1301</v>
      </c>
      <c r="AG37">
        <v>25500000</v>
      </c>
      <c r="AH37">
        <v>255000000</v>
      </c>
      <c r="AI37">
        <v>1301</v>
      </c>
      <c r="AJ37">
        <v>7411</v>
      </c>
      <c r="AK37">
        <v>74110</v>
      </c>
    </row>
    <row r="38" spans="1:38">
      <c r="A38">
        <v>1</v>
      </c>
      <c r="B38">
        <v>2</v>
      </c>
      <c r="C38">
        <v>2020</v>
      </c>
      <c r="D38" t="s">
        <v>34</v>
      </c>
      <c r="E38" t="s">
        <v>35</v>
      </c>
      <c r="F38" t="s">
        <v>36</v>
      </c>
      <c r="G38" t="s">
        <v>37</v>
      </c>
      <c r="H38" t="s">
        <v>38</v>
      </c>
      <c r="I38" t="s">
        <v>39</v>
      </c>
      <c r="J38" t="s">
        <v>38</v>
      </c>
      <c r="K38" t="s">
        <v>40</v>
      </c>
      <c r="L38" t="s">
        <v>40</v>
      </c>
      <c r="M38" t="s">
        <v>41</v>
      </c>
      <c r="N38" t="s">
        <v>38</v>
      </c>
      <c r="O38" t="s">
        <v>50</v>
      </c>
      <c r="P38" t="s">
        <v>38</v>
      </c>
      <c r="Q38" t="s">
        <v>42</v>
      </c>
      <c r="R38" t="s">
        <v>40</v>
      </c>
      <c r="S38" t="s">
        <v>43</v>
      </c>
      <c r="T38" t="s">
        <v>44</v>
      </c>
      <c r="U38" t="s">
        <v>20</v>
      </c>
      <c r="V38" t="s">
        <v>1104</v>
      </c>
      <c r="W38" t="s">
        <v>1214</v>
      </c>
      <c r="X38" t="s">
        <v>46</v>
      </c>
      <c r="Y38" t="s">
        <v>47</v>
      </c>
      <c r="Z38">
        <v>8</v>
      </c>
      <c r="AA38">
        <v>90</v>
      </c>
      <c r="AB38">
        <v>3040</v>
      </c>
      <c r="AC38">
        <v>10</v>
      </c>
      <c r="AD38" t="s">
        <v>40</v>
      </c>
      <c r="AE38">
        <v>2878</v>
      </c>
      <c r="AF38">
        <v>1675</v>
      </c>
      <c r="AG38">
        <v>28780000</v>
      </c>
      <c r="AH38">
        <v>287800000</v>
      </c>
      <c r="AI38">
        <v>1675</v>
      </c>
      <c r="AJ38">
        <v>7411</v>
      </c>
      <c r="AK38">
        <v>74110</v>
      </c>
    </row>
    <row r="39" spans="1:38">
      <c r="A39">
        <v>1</v>
      </c>
      <c r="B39">
        <v>2</v>
      </c>
      <c r="C39">
        <v>2020</v>
      </c>
      <c r="D39" t="s">
        <v>34</v>
      </c>
      <c r="E39" t="s">
        <v>35</v>
      </c>
      <c r="F39" t="s">
        <v>36</v>
      </c>
      <c r="G39" t="s">
        <v>37</v>
      </c>
      <c r="H39" t="s">
        <v>38</v>
      </c>
      <c r="I39" t="s">
        <v>39</v>
      </c>
      <c r="J39" t="s">
        <v>38</v>
      </c>
      <c r="K39" t="s">
        <v>40</v>
      </c>
      <c r="L39" t="s">
        <v>40</v>
      </c>
      <c r="M39" t="s">
        <v>41</v>
      </c>
      <c r="N39" t="s">
        <v>38</v>
      </c>
      <c r="O39" t="s">
        <v>50</v>
      </c>
      <c r="P39" t="s">
        <v>38</v>
      </c>
      <c r="Q39" t="s">
        <v>42</v>
      </c>
      <c r="R39" t="s">
        <v>40</v>
      </c>
      <c r="S39" t="s">
        <v>43</v>
      </c>
      <c r="T39" t="s">
        <v>44</v>
      </c>
      <c r="U39" t="s">
        <v>20</v>
      </c>
      <c r="V39" t="s">
        <v>1104</v>
      </c>
      <c r="W39" t="s">
        <v>1214</v>
      </c>
      <c r="X39" t="s">
        <v>46</v>
      </c>
      <c r="Y39" t="s">
        <v>47</v>
      </c>
      <c r="Z39">
        <v>9</v>
      </c>
      <c r="AA39">
        <v>15</v>
      </c>
      <c r="AB39">
        <v>2615</v>
      </c>
      <c r="AC39">
        <v>10</v>
      </c>
      <c r="AD39" t="s">
        <v>40</v>
      </c>
      <c r="AE39">
        <v>3645</v>
      </c>
      <c r="AF39">
        <v>1812</v>
      </c>
      <c r="AG39">
        <v>36450000</v>
      </c>
      <c r="AH39">
        <v>364500000</v>
      </c>
      <c r="AI39">
        <v>1812</v>
      </c>
      <c r="AJ39">
        <v>7411</v>
      </c>
      <c r="AK39">
        <v>74110</v>
      </c>
    </row>
    <row r="40" spans="1:38">
      <c r="A40">
        <v>1</v>
      </c>
      <c r="B40">
        <v>2</v>
      </c>
      <c r="C40">
        <v>2020</v>
      </c>
      <c r="D40" t="s">
        <v>34</v>
      </c>
      <c r="E40" t="s">
        <v>35</v>
      </c>
      <c r="F40" t="s">
        <v>36</v>
      </c>
      <c r="G40" t="s">
        <v>37</v>
      </c>
      <c r="H40" t="s">
        <v>38</v>
      </c>
      <c r="I40" t="s">
        <v>39</v>
      </c>
      <c r="J40" t="s">
        <v>38</v>
      </c>
      <c r="K40" t="s">
        <v>40</v>
      </c>
      <c r="L40" t="s">
        <v>40</v>
      </c>
      <c r="M40" t="s">
        <v>41</v>
      </c>
      <c r="N40" t="s">
        <v>38</v>
      </c>
      <c r="O40" t="s">
        <v>50</v>
      </c>
      <c r="P40" t="s">
        <v>38</v>
      </c>
      <c r="Q40" t="s">
        <v>42</v>
      </c>
      <c r="R40" t="s">
        <v>40</v>
      </c>
      <c r="S40" t="s">
        <v>43</v>
      </c>
      <c r="T40" t="s">
        <v>44</v>
      </c>
      <c r="U40" t="s">
        <v>20</v>
      </c>
      <c r="V40" t="s">
        <v>1104</v>
      </c>
      <c r="W40" t="s">
        <v>1214</v>
      </c>
      <c r="X40" t="s">
        <v>46</v>
      </c>
      <c r="Y40" t="s">
        <v>47</v>
      </c>
      <c r="Z40">
        <v>10</v>
      </c>
      <c r="AA40">
        <v>26</v>
      </c>
      <c r="AB40">
        <v>3205</v>
      </c>
      <c r="AC40">
        <v>10</v>
      </c>
      <c r="AD40" t="s">
        <v>40</v>
      </c>
      <c r="AE40">
        <v>3949</v>
      </c>
      <c r="AF40">
        <v>2576</v>
      </c>
      <c r="AG40">
        <v>39490000</v>
      </c>
      <c r="AH40">
        <v>394900000</v>
      </c>
      <c r="AI40">
        <v>2576</v>
      </c>
      <c r="AJ40">
        <v>7411</v>
      </c>
      <c r="AK40">
        <v>74110</v>
      </c>
    </row>
    <row r="41" spans="1:38">
      <c r="A41">
        <v>1</v>
      </c>
      <c r="B41">
        <v>2</v>
      </c>
      <c r="C41">
        <v>2020</v>
      </c>
      <c r="D41" t="s">
        <v>34</v>
      </c>
      <c r="E41" t="s">
        <v>35</v>
      </c>
      <c r="F41" t="s">
        <v>36</v>
      </c>
      <c r="G41" t="s">
        <v>37</v>
      </c>
      <c r="H41" t="s">
        <v>38</v>
      </c>
      <c r="I41" t="s">
        <v>39</v>
      </c>
      <c r="J41" t="s">
        <v>38</v>
      </c>
      <c r="K41" t="s">
        <v>40</v>
      </c>
      <c r="L41" t="s">
        <v>40</v>
      </c>
      <c r="M41" t="s">
        <v>41</v>
      </c>
      <c r="N41" t="s">
        <v>38</v>
      </c>
      <c r="O41" t="s">
        <v>50</v>
      </c>
      <c r="P41" t="s">
        <v>38</v>
      </c>
      <c r="Q41" t="s">
        <v>42</v>
      </c>
      <c r="R41" t="s">
        <v>40</v>
      </c>
      <c r="S41" t="s">
        <v>43</v>
      </c>
      <c r="T41" t="s">
        <v>44</v>
      </c>
      <c r="U41" t="s">
        <v>20</v>
      </c>
      <c r="V41" t="s">
        <v>1104</v>
      </c>
      <c r="W41" t="s">
        <v>1214</v>
      </c>
      <c r="X41" t="s">
        <v>46</v>
      </c>
      <c r="Y41" t="s">
        <v>47</v>
      </c>
      <c r="Z41">
        <v>11</v>
      </c>
      <c r="AA41">
        <v>34</v>
      </c>
      <c r="AB41">
        <v>1228</v>
      </c>
      <c r="AC41">
        <v>10</v>
      </c>
      <c r="AD41" t="s">
        <v>40</v>
      </c>
      <c r="AE41">
        <v>4160</v>
      </c>
      <c r="AF41">
        <v>2209</v>
      </c>
      <c r="AG41">
        <v>41600000</v>
      </c>
      <c r="AH41">
        <v>416000000</v>
      </c>
      <c r="AI41">
        <v>2209</v>
      </c>
      <c r="AJ41">
        <v>7411</v>
      </c>
      <c r="AK41">
        <v>74110</v>
      </c>
    </row>
    <row r="42" spans="1:38">
      <c r="A42">
        <v>1</v>
      </c>
      <c r="B42">
        <v>2</v>
      </c>
      <c r="C42">
        <v>2020</v>
      </c>
      <c r="D42" t="s">
        <v>34</v>
      </c>
      <c r="E42" t="s">
        <v>35</v>
      </c>
      <c r="F42" t="s">
        <v>36</v>
      </c>
      <c r="G42" t="s">
        <v>37</v>
      </c>
      <c r="H42" t="s">
        <v>38</v>
      </c>
      <c r="I42" t="s">
        <v>39</v>
      </c>
      <c r="J42" t="s">
        <v>38</v>
      </c>
      <c r="K42" t="s">
        <v>40</v>
      </c>
      <c r="L42" t="s">
        <v>40</v>
      </c>
      <c r="M42" t="s">
        <v>41</v>
      </c>
      <c r="N42" t="s">
        <v>38</v>
      </c>
      <c r="O42" t="s">
        <v>50</v>
      </c>
      <c r="P42" t="s">
        <v>38</v>
      </c>
      <c r="Q42" t="s">
        <v>42</v>
      </c>
      <c r="R42" t="s">
        <v>40</v>
      </c>
      <c r="S42" t="s">
        <v>43</v>
      </c>
      <c r="T42" t="s">
        <v>44</v>
      </c>
      <c r="U42" t="s">
        <v>20</v>
      </c>
      <c r="V42" t="s">
        <v>1104</v>
      </c>
      <c r="W42" t="s">
        <v>1214</v>
      </c>
      <c r="X42" t="s">
        <v>46</v>
      </c>
      <c r="Y42" t="s">
        <v>47</v>
      </c>
      <c r="Z42">
        <v>12</v>
      </c>
      <c r="AA42">
        <v>121</v>
      </c>
      <c r="AB42">
        <v>2106</v>
      </c>
      <c r="AC42">
        <v>10</v>
      </c>
      <c r="AD42" t="s">
        <v>40</v>
      </c>
      <c r="AE42">
        <v>4638</v>
      </c>
      <c r="AF42">
        <v>1842</v>
      </c>
      <c r="AG42">
        <v>46380000</v>
      </c>
      <c r="AH42">
        <v>463800000</v>
      </c>
      <c r="AI42">
        <v>1842</v>
      </c>
      <c r="AJ42">
        <v>7411</v>
      </c>
      <c r="AK42">
        <v>74110</v>
      </c>
    </row>
    <row r="43" spans="1:38">
      <c r="A43">
        <v>1</v>
      </c>
      <c r="B43">
        <v>2</v>
      </c>
      <c r="C43">
        <v>2020</v>
      </c>
      <c r="D43" t="s">
        <v>34</v>
      </c>
      <c r="E43" t="s">
        <v>35</v>
      </c>
      <c r="F43" t="s">
        <v>36</v>
      </c>
      <c r="G43" t="s">
        <v>37</v>
      </c>
      <c r="H43" t="s">
        <v>38</v>
      </c>
      <c r="I43" t="s">
        <v>39</v>
      </c>
      <c r="J43" t="s">
        <v>38</v>
      </c>
      <c r="K43" t="s">
        <v>40</v>
      </c>
      <c r="L43" t="s">
        <v>40</v>
      </c>
      <c r="M43" t="s">
        <v>41</v>
      </c>
      <c r="N43" t="s">
        <v>38</v>
      </c>
      <c r="O43" t="s">
        <v>50</v>
      </c>
      <c r="P43" t="s">
        <v>38</v>
      </c>
      <c r="Q43" t="s">
        <v>42</v>
      </c>
      <c r="R43" t="s">
        <v>40</v>
      </c>
      <c r="S43" t="s">
        <v>43</v>
      </c>
      <c r="T43" t="s">
        <v>44</v>
      </c>
      <c r="U43" t="s">
        <v>20</v>
      </c>
      <c r="V43" t="s">
        <v>1104</v>
      </c>
      <c r="W43" t="s">
        <v>1214</v>
      </c>
      <c r="X43" t="s">
        <v>46</v>
      </c>
      <c r="Y43" t="s">
        <v>47</v>
      </c>
      <c r="Z43">
        <v>13</v>
      </c>
      <c r="AA43">
        <v>28</v>
      </c>
      <c r="AB43">
        <v>2363</v>
      </c>
      <c r="AC43">
        <v>10</v>
      </c>
      <c r="AD43" t="s">
        <v>40</v>
      </c>
      <c r="AE43">
        <v>5307</v>
      </c>
      <c r="AF43">
        <v>1896</v>
      </c>
      <c r="AG43">
        <v>53070000</v>
      </c>
      <c r="AH43">
        <v>530700000</v>
      </c>
      <c r="AI43">
        <v>1896</v>
      </c>
      <c r="AJ43">
        <v>7411</v>
      </c>
      <c r="AK43">
        <v>74110</v>
      </c>
    </row>
    <row r="44" spans="1:38">
      <c r="A44">
        <v>1</v>
      </c>
      <c r="B44">
        <v>2</v>
      </c>
      <c r="C44">
        <v>2020</v>
      </c>
      <c r="D44" t="s">
        <v>34</v>
      </c>
      <c r="E44" t="s">
        <v>35</v>
      </c>
      <c r="F44" t="s">
        <v>36</v>
      </c>
      <c r="G44" t="s">
        <v>37</v>
      </c>
      <c r="H44" t="s">
        <v>38</v>
      </c>
      <c r="I44" t="s">
        <v>39</v>
      </c>
      <c r="J44" t="s">
        <v>38</v>
      </c>
      <c r="K44" t="s">
        <v>40</v>
      </c>
      <c r="L44" t="s">
        <v>40</v>
      </c>
      <c r="M44" t="s">
        <v>41</v>
      </c>
      <c r="N44" t="s">
        <v>38</v>
      </c>
      <c r="O44" t="s">
        <v>50</v>
      </c>
      <c r="P44" t="s">
        <v>38</v>
      </c>
      <c r="Q44" t="s">
        <v>42</v>
      </c>
      <c r="R44" t="s">
        <v>40</v>
      </c>
      <c r="S44" t="s">
        <v>43</v>
      </c>
      <c r="T44" t="s">
        <v>44</v>
      </c>
      <c r="U44" t="s">
        <v>20</v>
      </c>
      <c r="V44" t="s">
        <v>1104</v>
      </c>
      <c r="W44" t="s">
        <v>1214</v>
      </c>
      <c r="X44" t="s">
        <v>46</v>
      </c>
      <c r="Y44" t="s">
        <v>47</v>
      </c>
      <c r="Z44">
        <v>14</v>
      </c>
      <c r="AA44">
        <v>78</v>
      </c>
      <c r="AB44">
        <v>2321</v>
      </c>
      <c r="AC44">
        <v>10</v>
      </c>
      <c r="AD44" t="s">
        <v>40</v>
      </c>
      <c r="AE44">
        <v>6181</v>
      </c>
      <c r="AF44">
        <v>1760</v>
      </c>
      <c r="AG44">
        <v>61810000</v>
      </c>
      <c r="AH44">
        <v>618100000</v>
      </c>
      <c r="AI44">
        <v>1760</v>
      </c>
      <c r="AJ44">
        <v>7411</v>
      </c>
      <c r="AK44">
        <v>74110</v>
      </c>
    </row>
    <row r="45" spans="1:38">
      <c r="A45">
        <v>1</v>
      </c>
      <c r="B45">
        <v>2</v>
      </c>
      <c r="C45">
        <v>2020</v>
      </c>
      <c r="D45" t="s">
        <v>34</v>
      </c>
      <c r="E45" t="s">
        <v>35</v>
      </c>
      <c r="F45" t="s">
        <v>36</v>
      </c>
      <c r="G45" t="s">
        <v>37</v>
      </c>
      <c r="H45" t="s">
        <v>38</v>
      </c>
      <c r="I45" t="s">
        <v>39</v>
      </c>
      <c r="J45" t="s">
        <v>38</v>
      </c>
      <c r="K45" t="s">
        <v>40</v>
      </c>
      <c r="L45" t="s">
        <v>40</v>
      </c>
      <c r="M45" t="s">
        <v>41</v>
      </c>
      <c r="N45" t="s">
        <v>38</v>
      </c>
      <c r="O45" t="s">
        <v>50</v>
      </c>
      <c r="P45" t="s">
        <v>38</v>
      </c>
      <c r="Q45" t="s">
        <v>42</v>
      </c>
      <c r="R45" t="s">
        <v>40</v>
      </c>
      <c r="S45" t="s">
        <v>43</v>
      </c>
      <c r="T45" t="s">
        <v>44</v>
      </c>
      <c r="U45" t="s">
        <v>20</v>
      </c>
      <c r="V45" t="s">
        <v>1104</v>
      </c>
      <c r="W45" t="s">
        <v>1214</v>
      </c>
      <c r="X45" t="s">
        <v>46</v>
      </c>
      <c r="Y45" t="s">
        <v>47</v>
      </c>
      <c r="Z45">
        <v>15</v>
      </c>
      <c r="AA45">
        <v>66</v>
      </c>
      <c r="AB45">
        <v>2128</v>
      </c>
      <c r="AC45">
        <v>10</v>
      </c>
      <c r="AD45" t="s">
        <v>40</v>
      </c>
      <c r="AE45">
        <v>6876</v>
      </c>
      <c r="AF45">
        <v>2688</v>
      </c>
      <c r="AG45">
        <v>68760000</v>
      </c>
      <c r="AH45">
        <v>687600000</v>
      </c>
      <c r="AI45">
        <v>2688</v>
      </c>
      <c r="AJ45">
        <v>7411</v>
      </c>
      <c r="AK45">
        <v>74110</v>
      </c>
    </row>
    <row r="46" spans="1:38">
      <c r="A46">
        <v>1</v>
      </c>
      <c r="B46">
        <v>2</v>
      </c>
      <c r="C46">
        <v>2020</v>
      </c>
      <c r="D46" t="s">
        <v>34</v>
      </c>
      <c r="E46" t="s">
        <v>35</v>
      </c>
      <c r="F46" t="s">
        <v>36</v>
      </c>
      <c r="G46" t="s">
        <v>37</v>
      </c>
      <c r="H46" t="s">
        <v>38</v>
      </c>
      <c r="I46" t="s">
        <v>39</v>
      </c>
      <c r="J46" t="s">
        <v>38</v>
      </c>
      <c r="K46" t="s">
        <v>40</v>
      </c>
      <c r="L46" t="s">
        <v>40</v>
      </c>
      <c r="M46" t="s">
        <v>41</v>
      </c>
      <c r="N46" t="s">
        <v>38</v>
      </c>
      <c r="O46" t="s">
        <v>50</v>
      </c>
      <c r="P46" t="s">
        <v>38</v>
      </c>
      <c r="Q46" t="s">
        <v>42</v>
      </c>
      <c r="R46" t="s">
        <v>40</v>
      </c>
      <c r="S46" t="s">
        <v>43</v>
      </c>
      <c r="T46" t="s">
        <v>44</v>
      </c>
      <c r="U46" t="s">
        <v>20</v>
      </c>
      <c r="V46" t="s">
        <v>1104</v>
      </c>
      <c r="W46" t="s">
        <v>1214</v>
      </c>
      <c r="X46" t="s">
        <v>46</v>
      </c>
      <c r="Y46" t="s">
        <v>47</v>
      </c>
      <c r="Z46">
        <v>16</v>
      </c>
      <c r="AA46">
        <v>15</v>
      </c>
      <c r="AB46">
        <v>3043</v>
      </c>
      <c r="AC46">
        <v>10</v>
      </c>
      <c r="AD46" t="s">
        <v>40</v>
      </c>
      <c r="AE46">
        <v>7880</v>
      </c>
      <c r="AF46">
        <v>2059</v>
      </c>
      <c r="AG46">
        <v>78800000</v>
      </c>
      <c r="AH46">
        <v>788000000</v>
      </c>
      <c r="AI46">
        <v>2059</v>
      </c>
      <c r="AJ46">
        <v>7411</v>
      </c>
      <c r="AK46">
        <v>74110</v>
      </c>
    </row>
    <row r="47" spans="1:38">
      <c r="A47">
        <v>1</v>
      </c>
      <c r="B47">
        <v>2</v>
      </c>
      <c r="C47">
        <v>2020</v>
      </c>
      <c r="D47" t="s">
        <v>34</v>
      </c>
      <c r="E47" t="s">
        <v>35</v>
      </c>
      <c r="F47" t="s">
        <v>36</v>
      </c>
      <c r="G47" t="s">
        <v>37</v>
      </c>
      <c r="H47" t="s">
        <v>38</v>
      </c>
      <c r="I47" t="s">
        <v>39</v>
      </c>
      <c r="J47" t="s">
        <v>38</v>
      </c>
      <c r="K47" t="s">
        <v>40</v>
      </c>
      <c r="L47" t="s">
        <v>40</v>
      </c>
      <c r="M47" t="s">
        <v>41</v>
      </c>
      <c r="N47" t="s">
        <v>38</v>
      </c>
      <c r="O47" t="s">
        <v>50</v>
      </c>
      <c r="P47" t="s">
        <v>38</v>
      </c>
      <c r="Q47" t="s">
        <v>42</v>
      </c>
      <c r="R47" t="s">
        <v>40</v>
      </c>
      <c r="S47" t="s">
        <v>43</v>
      </c>
      <c r="T47" t="s">
        <v>44</v>
      </c>
      <c r="U47" t="s">
        <v>20</v>
      </c>
      <c r="V47" t="s">
        <v>1104</v>
      </c>
      <c r="W47" t="s">
        <v>1214</v>
      </c>
      <c r="X47" t="s">
        <v>46</v>
      </c>
      <c r="Y47" t="s">
        <v>47</v>
      </c>
      <c r="Z47">
        <v>17</v>
      </c>
      <c r="AA47">
        <v>62</v>
      </c>
      <c r="AB47">
        <v>893</v>
      </c>
      <c r="AC47">
        <v>10</v>
      </c>
      <c r="AD47" t="s">
        <v>40</v>
      </c>
      <c r="AE47">
        <v>8388</v>
      </c>
      <c r="AF47">
        <v>2258</v>
      </c>
      <c r="AG47">
        <v>83880000</v>
      </c>
      <c r="AH47">
        <v>838800000</v>
      </c>
      <c r="AI47">
        <v>2258</v>
      </c>
      <c r="AJ47">
        <v>7411</v>
      </c>
      <c r="AK47">
        <v>74110</v>
      </c>
    </row>
    <row r="48" spans="1:38">
      <c r="A48">
        <v>1</v>
      </c>
      <c r="B48">
        <v>2</v>
      </c>
      <c r="C48">
        <v>2020</v>
      </c>
      <c r="D48" t="s">
        <v>34</v>
      </c>
      <c r="E48" t="s">
        <v>35</v>
      </c>
      <c r="F48" t="s">
        <v>36</v>
      </c>
      <c r="G48" t="s">
        <v>37</v>
      </c>
      <c r="H48" t="s">
        <v>38</v>
      </c>
      <c r="I48" t="s">
        <v>39</v>
      </c>
      <c r="J48" t="s">
        <v>38</v>
      </c>
      <c r="K48" t="s">
        <v>40</v>
      </c>
      <c r="L48" t="s">
        <v>40</v>
      </c>
      <c r="M48" t="s">
        <v>41</v>
      </c>
      <c r="N48" t="s">
        <v>38</v>
      </c>
      <c r="O48" t="s">
        <v>50</v>
      </c>
      <c r="P48" t="s">
        <v>38</v>
      </c>
      <c r="Q48" t="s">
        <v>42</v>
      </c>
      <c r="R48" t="s">
        <v>40</v>
      </c>
      <c r="S48" t="s">
        <v>43</v>
      </c>
      <c r="T48" t="s">
        <v>44</v>
      </c>
      <c r="U48" t="s">
        <v>20</v>
      </c>
      <c r="V48" t="s">
        <v>1104</v>
      </c>
      <c r="W48" t="s">
        <v>1214</v>
      </c>
      <c r="X48" t="s">
        <v>46</v>
      </c>
      <c r="Y48" t="s">
        <v>47</v>
      </c>
      <c r="Z48">
        <v>18</v>
      </c>
      <c r="AA48">
        <v>16</v>
      </c>
      <c r="AB48">
        <v>2471</v>
      </c>
      <c r="AC48">
        <v>10</v>
      </c>
      <c r="AD48" t="s">
        <v>40</v>
      </c>
      <c r="AE48">
        <v>8542</v>
      </c>
      <c r="AF48">
        <v>2635</v>
      </c>
      <c r="AG48">
        <v>85420000</v>
      </c>
      <c r="AH48">
        <v>854200000</v>
      </c>
      <c r="AI48">
        <v>2635</v>
      </c>
      <c r="AJ48">
        <v>7411</v>
      </c>
      <c r="AK48">
        <v>74110</v>
      </c>
    </row>
    <row r="49" spans="1:44">
      <c r="A49">
        <v>1</v>
      </c>
      <c r="B49">
        <v>2</v>
      </c>
      <c r="C49">
        <v>2020</v>
      </c>
      <c r="D49" t="s">
        <v>34</v>
      </c>
      <c r="E49" t="s">
        <v>35</v>
      </c>
      <c r="F49" t="s">
        <v>36</v>
      </c>
      <c r="G49" t="s">
        <v>37</v>
      </c>
      <c r="H49" t="s">
        <v>38</v>
      </c>
      <c r="I49" t="s">
        <v>39</v>
      </c>
      <c r="J49" t="s">
        <v>38</v>
      </c>
      <c r="K49" t="s">
        <v>40</v>
      </c>
      <c r="L49" t="s">
        <v>40</v>
      </c>
      <c r="M49" t="s">
        <v>41</v>
      </c>
      <c r="N49" t="s">
        <v>38</v>
      </c>
      <c r="O49" t="s">
        <v>50</v>
      </c>
      <c r="P49" t="s">
        <v>38</v>
      </c>
      <c r="Q49" t="s">
        <v>42</v>
      </c>
      <c r="R49" t="s">
        <v>40</v>
      </c>
      <c r="S49" t="s">
        <v>43</v>
      </c>
      <c r="T49" t="s">
        <v>44</v>
      </c>
      <c r="U49" t="s">
        <v>20</v>
      </c>
      <c r="V49" t="s">
        <v>1104</v>
      </c>
      <c r="W49" t="s">
        <v>1214</v>
      </c>
      <c r="X49" t="s">
        <v>46</v>
      </c>
      <c r="Y49" t="s">
        <v>47</v>
      </c>
      <c r="Z49">
        <v>19</v>
      </c>
      <c r="AA49">
        <v>23</v>
      </c>
      <c r="AB49">
        <v>3359</v>
      </c>
      <c r="AC49">
        <v>10</v>
      </c>
      <c r="AD49" t="s">
        <v>40</v>
      </c>
      <c r="AE49">
        <v>8625</v>
      </c>
      <c r="AF49">
        <v>2831</v>
      </c>
      <c r="AG49">
        <v>86250000</v>
      </c>
      <c r="AH49">
        <v>862500000</v>
      </c>
      <c r="AI49">
        <v>2831</v>
      </c>
      <c r="AJ49">
        <v>7411</v>
      </c>
      <c r="AK49">
        <v>74110</v>
      </c>
    </row>
    <row r="50" spans="1:44">
      <c r="A50">
        <v>1</v>
      </c>
      <c r="B50">
        <v>2</v>
      </c>
      <c r="C50">
        <v>2020</v>
      </c>
      <c r="D50" t="s">
        <v>34</v>
      </c>
      <c r="E50" t="s">
        <v>35</v>
      </c>
      <c r="F50" t="s">
        <v>36</v>
      </c>
      <c r="G50" t="s">
        <v>37</v>
      </c>
      <c r="H50" t="s">
        <v>38</v>
      </c>
      <c r="I50" t="s">
        <v>39</v>
      </c>
      <c r="J50" t="s">
        <v>38</v>
      </c>
      <c r="K50" t="s">
        <v>40</v>
      </c>
      <c r="L50" t="s">
        <v>40</v>
      </c>
      <c r="M50" t="s">
        <v>41</v>
      </c>
      <c r="N50" t="s">
        <v>38</v>
      </c>
      <c r="O50" t="s">
        <v>50</v>
      </c>
      <c r="P50" t="s">
        <v>38</v>
      </c>
      <c r="Q50" t="s">
        <v>42</v>
      </c>
      <c r="R50" t="s">
        <v>40</v>
      </c>
      <c r="S50" t="s">
        <v>43</v>
      </c>
      <c r="T50" t="s">
        <v>44</v>
      </c>
      <c r="U50" t="s">
        <v>20</v>
      </c>
      <c r="V50" t="s">
        <v>1104</v>
      </c>
      <c r="W50" t="s">
        <v>1214</v>
      </c>
      <c r="X50" t="s">
        <v>46</v>
      </c>
      <c r="Y50" t="s">
        <v>47</v>
      </c>
      <c r="Z50">
        <v>20</v>
      </c>
      <c r="AA50">
        <v>60</v>
      </c>
      <c r="AB50">
        <v>3547</v>
      </c>
      <c r="AC50">
        <v>10</v>
      </c>
      <c r="AD50" t="s">
        <v>40</v>
      </c>
      <c r="AE50">
        <v>9856</v>
      </c>
      <c r="AF50">
        <v>2156</v>
      </c>
      <c r="AG50">
        <v>98560000</v>
      </c>
      <c r="AH50">
        <v>985600000</v>
      </c>
      <c r="AI50">
        <v>2156</v>
      </c>
      <c r="AJ50">
        <v>7411</v>
      </c>
      <c r="AK50">
        <v>74110</v>
      </c>
    </row>
    <row r="51" spans="1:44">
      <c r="A51">
        <v>1</v>
      </c>
      <c r="B51">
        <v>2</v>
      </c>
      <c r="C51">
        <v>2020</v>
      </c>
      <c r="D51" t="s">
        <v>34</v>
      </c>
      <c r="E51" t="s">
        <v>35</v>
      </c>
      <c r="F51" t="s">
        <v>36</v>
      </c>
      <c r="G51" t="s">
        <v>37</v>
      </c>
      <c r="H51" t="s">
        <v>38</v>
      </c>
      <c r="I51" t="s">
        <v>39</v>
      </c>
      <c r="J51" t="s">
        <v>38</v>
      </c>
      <c r="K51" t="s">
        <v>40</v>
      </c>
      <c r="L51" t="s">
        <v>40</v>
      </c>
      <c r="M51" t="s">
        <v>41</v>
      </c>
      <c r="N51" t="s">
        <v>38</v>
      </c>
      <c r="O51" t="s">
        <v>50</v>
      </c>
      <c r="P51" t="s">
        <v>38</v>
      </c>
      <c r="Q51" t="s">
        <v>42</v>
      </c>
      <c r="R51" t="s">
        <v>40</v>
      </c>
      <c r="S51" t="s">
        <v>43</v>
      </c>
      <c r="T51" t="s">
        <v>44</v>
      </c>
      <c r="U51" t="s">
        <v>20</v>
      </c>
      <c r="V51" t="s">
        <v>1104</v>
      </c>
      <c r="W51" t="s">
        <v>1214</v>
      </c>
      <c r="X51" t="s">
        <v>46</v>
      </c>
      <c r="Y51" t="s">
        <v>47</v>
      </c>
      <c r="Z51">
        <v>21</v>
      </c>
      <c r="AA51">
        <v>15</v>
      </c>
      <c r="AB51">
        <v>1099</v>
      </c>
      <c r="AC51">
        <v>10</v>
      </c>
      <c r="AD51" t="s">
        <v>40</v>
      </c>
      <c r="AE51">
        <v>13071</v>
      </c>
      <c r="AF51">
        <v>3213</v>
      </c>
      <c r="AG51">
        <v>130710000</v>
      </c>
      <c r="AH51">
        <v>1307100000</v>
      </c>
      <c r="AI51">
        <v>3213</v>
      </c>
      <c r="AJ51">
        <v>7411</v>
      </c>
      <c r="AK51">
        <v>74110</v>
      </c>
    </row>
    <row r="52" spans="1:44">
      <c r="A52">
        <v>1</v>
      </c>
      <c r="B52">
        <v>2</v>
      </c>
      <c r="C52">
        <v>2020</v>
      </c>
      <c r="D52" t="s">
        <v>34</v>
      </c>
      <c r="E52" t="s">
        <v>35</v>
      </c>
      <c r="F52" t="s">
        <v>36</v>
      </c>
      <c r="G52" t="s">
        <v>37</v>
      </c>
      <c r="H52" t="s">
        <v>38</v>
      </c>
      <c r="I52" t="s">
        <v>39</v>
      </c>
      <c r="J52" t="s">
        <v>38</v>
      </c>
      <c r="K52" t="s">
        <v>40</v>
      </c>
      <c r="L52" t="s">
        <v>40</v>
      </c>
      <c r="M52" t="s">
        <v>41</v>
      </c>
      <c r="N52" t="s">
        <v>38</v>
      </c>
      <c r="O52" t="s">
        <v>50</v>
      </c>
      <c r="P52" t="s">
        <v>38</v>
      </c>
      <c r="Q52" t="s">
        <v>42</v>
      </c>
      <c r="R52" t="s">
        <v>40</v>
      </c>
      <c r="S52" t="s">
        <v>43</v>
      </c>
      <c r="T52" t="s">
        <v>44</v>
      </c>
      <c r="U52" t="s">
        <v>20</v>
      </c>
      <c r="V52" t="s">
        <v>1104</v>
      </c>
      <c r="W52" t="s">
        <v>1214</v>
      </c>
      <c r="X52" t="s">
        <v>46</v>
      </c>
      <c r="Y52" t="s">
        <v>47</v>
      </c>
      <c r="Z52">
        <v>22</v>
      </c>
      <c r="AA52">
        <v>11</v>
      </c>
      <c r="AB52">
        <v>2494</v>
      </c>
      <c r="AC52">
        <v>10</v>
      </c>
      <c r="AD52" t="s">
        <v>40</v>
      </c>
      <c r="AE52">
        <v>13172</v>
      </c>
      <c r="AF52">
        <v>2765</v>
      </c>
      <c r="AG52">
        <v>131720000</v>
      </c>
      <c r="AH52">
        <v>1317200000</v>
      </c>
      <c r="AI52">
        <v>2765</v>
      </c>
      <c r="AJ52">
        <v>7411</v>
      </c>
      <c r="AK52">
        <v>74110</v>
      </c>
    </row>
    <row r="53" spans="1:44">
      <c r="A53">
        <v>1</v>
      </c>
      <c r="B53">
        <v>2</v>
      </c>
      <c r="C53">
        <v>2020</v>
      </c>
      <c r="D53" t="s">
        <v>34</v>
      </c>
      <c r="E53" t="s">
        <v>35</v>
      </c>
      <c r="F53" t="s">
        <v>36</v>
      </c>
      <c r="G53" t="s">
        <v>37</v>
      </c>
      <c r="H53" t="s">
        <v>38</v>
      </c>
      <c r="I53" t="s">
        <v>39</v>
      </c>
      <c r="J53" t="s">
        <v>38</v>
      </c>
      <c r="K53" t="s">
        <v>40</v>
      </c>
      <c r="L53" t="s">
        <v>40</v>
      </c>
      <c r="M53" t="s">
        <v>41</v>
      </c>
      <c r="N53" t="s">
        <v>38</v>
      </c>
      <c r="O53" t="s">
        <v>50</v>
      </c>
      <c r="P53" t="s">
        <v>38</v>
      </c>
      <c r="Q53" t="s">
        <v>42</v>
      </c>
      <c r="R53" t="s">
        <v>40</v>
      </c>
      <c r="S53" t="s">
        <v>43</v>
      </c>
      <c r="T53" t="s">
        <v>44</v>
      </c>
      <c r="U53" t="s">
        <v>20</v>
      </c>
      <c r="V53" t="s">
        <v>1104</v>
      </c>
      <c r="W53" t="s">
        <v>1214</v>
      </c>
      <c r="X53" t="s">
        <v>46</v>
      </c>
      <c r="Y53" t="s">
        <v>47</v>
      </c>
      <c r="Z53">
        <v>23</v>
      </c>
      <c r="AA53">
        <v>53</v>
      </c>
      <c r="AB53">
        <v>1046</v>
      </c>
      <c r="AC53">
        <v>10</v>
      </c>
      <c r="AD53" t="s">
        <v>40</v>
      </c>
      <c r="AE53">
        <v>13264</v>
      </c>
      <c r="AF53">
        <v>2681</v>
      </c>
      <c r="AG53">
        <v>132640000</v>
      </c>
      <c r="AH53">
        <v>1326400000</v>
      </c>
      <c r="AI53">
        <v>2681</v>
      </c>
      <c r="AJ53">
        <v>7411</v>
      </c>
      <c r="AK53">
        <v>74110</v>
      </c>
    </row>
    <row r="54" spans="1:44">
      <c r="A54">
        <v>1</v>
      </c>
      <c r="B54">
        <v>2</v>
      </c>
      <c r="C54">
        <v>2020</v>
      </c>
      <c r="D54" t="s">
        <v>34</v>
      </c>
      <c r="E54" t="s">
        <v>35</v>
      </c>
      <c r="F54" t="s">
        <v>36</v>
      </c>
      <c r="G54" t="s">
        <v>37</v>
      </c>
      <c r="H54" t="s">
        <v>38</v>
      </c>
      <c r="I54" t="s">
        <v>39</v>
      </c>
      <c r="J54" t="s">
        <v>38</v>
      </c>
      <c r="K54" t="s">
        <v>40</v>
      </c>
      <c r="L54" t="s">
        <v>40</v>
      </c>
      <c r="M54" t="s">
        <v>41</v>
      </c>
      <c r="N54" t="s">
        <v>38</v>
      </c>
      <c r="O54" t="s">
        <v>50</v>
      </c>
      <c r="P54" t="s">
        <v>38</v>
      </c>
      <c r="Q54" t="s">
        <v>42</v>
      </c>
      <c r="R54" t="s">
        <v>40</v>
      </c>
      <c r="S54" t="s">
        <v>43</v>
      </c>
      <c r="T54" t="s">
        <v>44</v>
      </c>
      <c r="U54" t="s">
        <v>20</v>
      </c>
      <c r="V54" t="s">
        <v>1104</v>
      </c>
      <c r="W54" t="s">
        <v>1214</v>
      </c>
      <c r="X54" t="s">
        <v>46</v>
      </c>
      <c r="Y54" t="s">
        <v>47</v>
      </c>
      <c r="Z54">
        <v>24</v>
      </c>
      <c r="AA54">
        <v>16</v>
      </c>
      <c r="AB54">
        <v>2576</v>
      </c>
      <c r="AC54">
        <v>10</v>
      </c>
      <c r="AD54" t="s">
        <v>40</v>
      </c>
      <c r="AE54">
        <v>25619</v>
      </c>
      <c r="AF54">
        <v>3555</v>
      </c>
      <c r="AG54">
        <v>256190000</v>
      </c>
      <c r="AH54">
        <v>2561900000</v>
      </c>
      <c r="AI54">
        <v>3555</v>
      </c>
      <c r="AJ54">
        <v>7411</v>
      </c>
      <c r="AK54">
        <v>74110</v>
      </c>
    </row>
    <row r="55" spans="1:44">
      <c r="A55">
        <v>1</v>
      </c>
      <c r="B55">
        <v>2</v>
      </c>
      <c r="C55">
        <v>2020</v>
      </c>
      <c r="D55" t="s">
        <v>34</v>
      </c>
      <c r="E55" t="s">
        <v>35</v>
      </c>
      <c r="F55" t="s">
        <v>36</v>
      </c>
      <c r="G55" t="s">
        <v>37</v>
      </c>
      <c r="H55" t="s">
        <v>38</v>
      </c>
      <c r="I55" t="s">
        <v>39</v>
      </c>
      <c r="J55" t="s">
        <v>38</v>
      </c>
      <c r="K55" t="s">
        <v>40</v>
      </c>
      <c r="L55" t="s">
        <v>40</v>
      </c>
      <c r="M55" t="s">
        <v>41</v>
      </c>
      <c r="N55" t="s">
        <v>38</v>
      </c>
      <c r="O55" t="s">
        <v>50</v>
      </c>
      <c r="P55" t="s">
        <v>38</v>
      </c>
      <c r="Q55" t="s">
        <v>42</v>
      </c>
      <c r="R55" t="s">
        <v>40</v>
      </c>
      <c r="S55" t="s">
        <v>43</v>
      </c>
      <c r="T55" t="s">
        <v>44</v>
      </c>
      <c r="U55" t="s">
        <v>20</v>
      </c>
      <c r="V55" t="s">
        <v>1104</v>
      </c>
      <c r="W55" t="s">
        <v>1214</v>
      </c>
      <c r="X55" t="s">
        <v>46</v>
      </c>
      <c r="Y55" t="s">
        <v>47</v>
      </c>
      <c r="Z55">
        <v>25</v>
      </c>
      <c r="AA55">
        <v>30</v>
      </c>
      <c r="AB55">
        <v>2588</v>
      </c>
      <c r="AC55">
        <v>10</v>
      </c>
      <c r="AD55" t="s">
        <v>40</v>
      </c>
      <c r="AE55">
        <v>36958</v>
      </c>
      <c r="AF55">
        <v>3161</v>
      </c>
      <c r="AG55">
        <v>369580000</v>
      </c>
      <c r="AH55">
        <v>3695800000</v>
      </c>
      <c r="AI55">
        <v>3161</v>
      </c>
      <c r="AJ55">
        <v>7411</v>
      </c>
      <c r="AK55">
        <v>74110</v>
      </c>
    </row>
    <row r="56" spans="1:44">
      <c r="A56">
        <v>1</v>
      </c>
      <c r="B56">
        <v>2</v>
      </c>
      <c r="C56">
        <v>2020</v>
      </c>
      <c r="D56" t="s">
        <v>34</v>
      </c>
      <c r="E56" t="s">
        <v>35</v>
      </c>
      <c r="F56" t="s">
        <v>36</v>
      </c>
      <c r="G56" t="s">
        <v>37</v>
      </c>
      <c r="H56" t="s">
        <v>38</v>
      </c>
      <c r="I56" t="s">
        <v>39</v>
      </c>
      <c r="J56" t="s">
        <v>38</v>
      </c>
      <c r="K56" t="s">
        <v>40</v>
      </c>
      <c r="L56" t="s">
        <v>40</v>
      </c>
      <c r="M56" t="s">
        <v>41</v>
      </c>
      <c r="N56" t="s">
        <v>38</v>
      </c>
      <c r="O56" t="s">
        <v>50</v>
      </c>
      <c r="P56" t="s">
        <v>38</v>
      </c>
      <c r="Q56" t="s">
        <v>42</v>
      </c>
      <c r="R56" t="s">
        <v>40</v>
      </c>
      <c r="S56" t="s">
        <v>43</v>
      </c>
      <c r="T56" t="s">
        <v>44</v>
      </c>
      <c r="U56" t="s">
        <v>20</v>
      </c>
      <c r="V56" t="s">
        <v>1104</v>
      </c>
      <c r="W56" t="s">
        <v>1214</v>
      </c>
      <c r="X56" t="s">
        <v>46</v>
      </c>
      <c r="Y56" t="s">
        <v>47</v>
      </c>
      <c r="Z56">
        <v>26</v>
      </c>
      <c r="AA56">
        <v>71</v>
      </c>
      <c r="AB56">
        <v>2164</v>
      </c>
      <c r="AC56">
        <v>10</v>
      </c>
      <c r="AD56" t="s">
        <v>40</v>
      </c>
      <c r="AE56">
        <v>97930</v>
      </c>
      <c r="AF56">
        <v>3390</v>
      </c>
      <c r="AG56">
        <v>979300000</v>
      </c>
      <c r="AH56">
        <v>9793000000</v>
      </c>
      <c r="AI56">
        <v>3390</v>
      </c>
      <c r="AJ56">
        <v>7411</v>
      </c>
      <c r="AK56">
        <v>74110</v>
      </c>
    </row>
    <row r="57" spans="1:44">
      <c r="A57">
        <v>1</v>
      </c>
      <c r="B57">
        <v>2</v>
      </c>
      <c r="C57">
        <v>2020</v>
      </c>
      <c r="D57" t="s">
        <v>34</v>
      </c>
      <c r="E57" t="s">
        <v>35</v>
      </c>
      <c r="F57" t="s">
        <v>36</v>
      </c>
      <c r="G57" t="s">
        <v>37</v>
      </c>
      <c r="H57" t="s">
        <v>38</v>
      </c>
      <c r="I57" t="s">
        <v>39</v>
      </c>
      <c r="J57" t="s">
        <v>38</v>
      </c>
      <c r="K57" t="s">
        <v>40</v>
      </c>
      <c r="L57" t="s">
        <v>40</v>
      </c>
      <c r="M57" t="s">
        <v>41</v>
      </c>
      <c r="N57" t="s">
        <v>38</v>
      </c>
      <c r="O57" t="s">
        <v>50</v>
      </c>
      <c r="P57" t="s">
        <v>38</v>
      </c>
      <c r="Q57" t="s">
        <v>42</v>
      </c>
      <c r="R57" t="s">
        <v>40</v>
      </c>
      <c r="S57" t="s">
        <v>43</v>
      </c>
      <c r="T57" t="s">
        <v>44</v>
      </c>
      <c r="U57" t="s">
        <v>20</v>
      </c>
      <c r="V57" t="s">
        <v>1104</v>
      </c>
      <c r="W57" t="s">
        <v>1214</v>
      </c>
      <c r="X57" t="s">
        <v>46</v>
      </c>
      <c r="Y57" t="s">
        <v>47</v>
      </c>
      <c r="Z57">
        <v>27</v>
      </c>
      <c r="AA57">
        <v>67</v>
      </c>
      <c r="AB57">
        <v>1939</v>
      </c>
      <c r="AC57">
        <v>10</v>
      </c>
      <c r="AD57" t="s">
        <v>40</v>
      </c>
      <c r="AE57">
        <v>274942</v>
      </c>
      <c r="AF57">
        <v>3364</v>
      </c>
      <c r="AG57">
        <v>2749420000</v>
      </c>
      <c r="AH57">
        <v>27494200000</v>
      </c>
      <c r="AI57">
        <v>3364</v>
      </c>
      <c r="AJ57">
        <v>7411</v>
      </c>
      <c r="AK57">
        <v>74110</v>
      </c>
    </row>
    <row r="58" spans="1:44">
      <c r="A58">
        <v>1</v>
      </c>
      <c r="B58">
        <v>2</v>
      </c>
      <c r="C58">
        <v>2020</v>
      </c>
      <c r="D58" t="s">
        <v>34</v>
      </c>
      <c r="E58" t="s">
        <v>35</v>
      </c>
      <c r="F58" t="s">
        <v>36</v>
      </c>
      <c r="G58" t="s">
        <v>37</v>
      </c>
      <c r="H58" t="s">
        <v>38</v>
      </c>
      <c r="I58" t="s">
        <v>39</v>
      </c>
      <c r="J58" t="s">
        <v>38</v>
      </c>
      <c r="K58" t="s">
        <v>40</v>
      </c>
      <c r="L58" t="s">
        <v>40</v>
      </c>
      <c r="M58" t="s">
        <v>41</v>
      </c>
      <c r="N58" t="s">
        <v>38</v>
      </c>
      <c r="O58" t="s">
        <v>50</v>
      </c>
      <c r="P58" t="s">
        <v>38</v>
      </c>
      <c r="Q58" t="s">
        <v>42</v>
      </c>
      <c r="R58" t="s">
        <v>40</v>
      </c>
      <c r="S58" t="s">
        <v>43</v>
      </c>
      <c r="T58" t="s">
        <v>44</v>
      </c>
      <c r="U58" t="s">
        <v>20</v>
      </c>
      <c r="V58" t="s">
        <v>1104</v>
      </c>
      <c r="W58" t="s">
        <v>1214</v>
      </c>
      <c r="X58" t="s">
        <v>46</v>
      </c>
      <c r="Y58" t="s">
        <v>47</v>
      </c>
      <c r="Z58">
        <v>28</v>
      </c>
      <c r="AA58">
        <v>32</v>
      </c>
      <c r="AB58">
        <v>950</v>
      </c>
      <c r="AC58">
        <v>10</v>
      </c>
      <c r="AD58" t="s">
        <v>40</v>
      </c>
      <c r="AE58">
        <v>479759</v>
      </c>
      <c r="AF58">
        <v>3719</v>
      </c>
      <c r="AG58">
        <v>4797590000</v>
      </c>
      <c r="AH58">
        <v>47975900000</v>
      </c>
      <c r="AI58">
        <v>3719</v>
      </c>
      <c r="AJ58">
        <v>7411</v>
      </c>
      <c r="AK58">
        <v>74110</v>
      </c>
    </row>
    <row r="59" spans="1:44">
      <c r="A59">
        <v>1</v>
      </c>
      <c r="B59">
        <v>2</v>
      </c>
      <c r="C59">
        <v>2020</v>
      </c>
      <c r="D59" t="s">
        <v>34</v>
      </c>
      <c r="E59" t="s">
        <v>35</v>
      </c>
      <c r="F59" t="s">
        <v>36</v>
      </c>
      <c r="G59" t="s">
        <v>37</v>
      </c>
      <c r="H59" t="s">
        <v>38</v>
      </c>
      <c r="I59" t="s">
        <v>39</v>
      </c>
      <c r="J59" t="s">
        <v>38</v>
      </c>
      <c r="K59" t="s">
        <v>40</v>
      </c>
      <c r="L59" t="s">
        <v>40</v>
      </c>
      <c r="M59" t="s">
        <v>41</v>
      </c>
      <c r="N59" t="s">
        <v>38</v>
      </c>
      <c r="O59" t="s">
        <v>50</v>
      </c>
      <c r="P59" t="s">
        <v>38</v>
      </c>
      <c r="Q59" t="s">
        <v>42</v>
      </c>
      <c r="R59" t="s">
        <v>40</v>
      </c>
      <c r="S59" t="s">
        <v>43</v>
      </c>
      <c r="T59" t="s">
        <v>44</v>
      </c>
      <c r="U59" t="s">
        <v>20</v>
      </c>
      <c r="V59" t="s">
        <v>1104</v>
      </c>
      <c r="W59" t="s">
        <v>1214</v>
      </c>
      <c r="X59" t="s">
        <v>46</v>
      </c>
      <c r="Y59" t="s">
        <v>47</v>
      </c>
      <c r="Z59">
        <v>29</v>
      </c>
      <c r="AA59">
        <v>17</v>
      </c>
      <c r="AB59">
        <v>884</v>
      </c>
      <c r="AC59">
        <v>10</v>
      </c>
      <c r="AD59" t="s">
        <v>40</v>
      </c>
      <c r="AE59">
        <v>11538756</v>
      </c>
      <c r="AF59">
        <v>3866</v>
      </c>
      <c r="AG59" s="21">
        <v>115388000000</v>
      </c>
      <c r="AH59" s="21">
        <v>1153880000000</v>
      </c>
      <c r="AI59">
        <v>3866</v>
      </c>
      <c r="AJ59">
        <v>7411</v>
      </c>
      <c r="AK59">
        <v>74110</v>
      </c>
    </row>
    <row r="60" spans="1:44">
      <c r="A60">
        <v>2</v>
      </c>
      <c r="B60">
        <v>3</v>
      </c>
      <c r="C60">
        <v>2019</v>
      </c>
      <c r="D60" t="s">
        <v>58</v>
      </c>
      <c r="E60" t="s">
        <v>59</v>
      </c>
      <c r="F60" t="s">
        <v>1</v>
      </c>
      <c r="G60" t="s">
        <v>60</v>
      </c>
      <c r="H60" t="s">
        <v>38</v>
      </c>
      <c r="I60" t="s">
        <v>41</v>
      </c>
      <c r="J60" t="s">
        <v>38</v>
      </c>
      <c r="K60" t="s">
        <v>40</v>
      </c>
      <c r="L60" t="s">
        <v>40</v>
      </c>
      <c r="M60" t="s">
        <v>40</v>
      </c>
      <c r="N60" t="s">
        <v>40</v>
      </c>
      <c r="O60" t="s">
        <v>61</v>
      </c>
      <c r="P60" t="s">
        <v>38</v>
      </c>
      <c r="Q60" t="s">
        <v>51</v>
      </c>
      <c r="R60" t="s">
        <v>52</v>
      </c>
      <c r="S60" t="s">
        <v>43</v>
      </c>
      <c r="T60" t="s">
        <v>53</v>
      </c>
      <c r="U60" t="s">
        <v>21</v>
      </c>
      <c r="V60" t="s">
        <v>1494</v>
      </c>
      <c r="W60" t="s">
        <v>1495</v>
      </c>
      <c r="X60" t="s">
        <v>62</v>
      </c>
      <c r="Y60" t="s">
        <v>63</v>
      </c>
      <c r="Z60" t="s">
        <v>40</v>
      </c>
      <c r="AA60" t="s">
        <v>40</v>
      </c>
      <c r="AB60" t="s">
        <v>40</v>
      </c>
      <c r="AC60">
        <v>4</v>
      </c>
      <c r="AD60" t="s">
        <v>40</v>
      </c>
      <c r="AE60">
        <v>8</v>
      </c>
      <c r="AF60">
        <v>42</v>
      </c>
      <c r="AG60">
        <v>800000000</v>
      </c>
      <c r="AH60" s="21">
        <v>320000000000</v>
      </c>
      <c r="AI60">
        <v>42</v>
      </c>
      <c r="AJ60">
        <v>3562</v>
      </c>
      <c r="AK60">
        <v>979550</v>
      </c>
      <c r="AL60" t="s">
        <v>1467</v>
      </c>
      <c r="AN60" s="2"/>
      <c r="AO60" s="1"/>
      <c r="AP60" s="1"/>
      <c r="AQ60" s="1"/>
      <c r="AR60" s="1"/>
    </row>
    <row r="61" spans="1:44">
      <c r="A61">
        <v>2</v>
      </c>
      <c r="B61">
        <v>3</v>
      </c>
      <c r="C61">
        <v>2019</v>
      </c>
      <c r="D61" t="s">
        <v>58</v>
      </c>
      <c r="E61" t="s">
        <v>59</v>
      </c>
      <c r="F61" t="s">
        <v>1</v>
      </c>
      <c r="G61" t="s">
        <v>60</v>
      </c>
      <c r="H61" t="s">
        <v>38</v>
      </c>
      <c r="I61" t="s">
        <v>41</v>
      </c>
      <c r="J61" t="s">
        <v>38</v>
      </c>
      <c r="K61" t="s">
        <v>40</v>
      </c>
      <c r="L61" t="s">
        <v>40</v>
      </c>
      <c r="M61" t="s">
        <v>40</v>
      </c>
      <c r="N61" t="s">
        <v>40</v>
      </c>
      <c r="O61" t="s">
        <v>61</v>
      </c>
      <c r="P61" t="s">
        <v>38</v>
      </c>
      <c r="Q61" t="s">
        <v>51</v>
      </c>
      <c r="R61" t="s">
        <v>52</v>
      </c>
      <c r="S61" t="s">
        <v>43</v>
      </c>
      <c r="T61" t="s">
        <v>53</v>
      </c>
      <c r="U61" t="s">
        <v>21</v>
      </c>
      <c r="V61" t="s">
        <v>1494</v>
      </c>
      <c r="W61" t="s">
        <v>1495</v>
      </c>
      <c r="X61" t="s">
        <v>62</v>
      </c>
      <c r="Y61" t="s">
        <v>64</v>
      </c>
      <c r="Z61" t="s">
        <v>40</v>
      </c>
      <c r="AA61" t="s">
        <v>40</v>
      </c>
      <c r="AB61" t="s">
        <v>40</v>
      </c>
      <c r="AC61">
        <v>2</v>
      </c>
      <c r="AD61" t="s">
        <v>40</v>
      </c>
      <c r="AE61">
        <v>18</v>
      </c>
      <c r="AF61">
        <v>84</v>
      </c>
      <c r="AG61">
        <v>1800000000</v>
      </c>
      <c r="AH61" s="21">
        <v>360000000000</v>
      </c>
      <c r="AI61">
        <v>84</v>
      </c>
      <c r="AJ61">
        <v>3562</v>
      </c>
      <c r="AK61">
        <v>979550</v>
      </c>
      <c r="AL61">
        <f>AVERAGE(AC60:AC69)</f>
        <v>2.75</v>
      </c>
      <c r="AN61" s="2"/>
      <c r="AO61" s="1"/>
      <c r="AP61" s="1"/>
      <c r="AQ61" s="1"/>
      <c r="AR61" s="1"/>
    </row>
    <row r="62" spans="1:44">
      <c r="A62">
        <v>2</v>
      </c>
      <c r="B62">
        <v>3</v>
      </c>
      <c r="C62">
        <v>2019</v>
      </c>
      <c r="D62" t="s">
        <v>58</v>
      </c>
      <c r="E62" t="s">
        <v>59</v>
      </c>
      <c r="F62" t="s">
        <v>1</v>
      </c>
      <c r="G62" t="s">
        <v>60</v>
      </c>
      <c r="H62" t="s">
        <v>38</v>
      </c>
      <c r="I62" t="s">
        <v>41</v>
      </c>
      <c r="J62" t="s">
        <v>38</v>
      </c>
      <c r="K62" t="s">
        <v>40</v>
      </c>
      <c r="L62" t="s">
        <v>40</v>
      </c>
      <c r="M62" t="s">
        <v>40</v>
      </c>
      <c r="N62" t="s">
        <v>40</v>
      </c>
      <c r="O62" t="s">
        <v>61</v>
      </c>
      <c r="P62" t="s">
        <v>38</v>
      </c>
      <c r="Q62" t="s">
        <v>51</v>
      </c>
      <c r="R62" t="s">
        <v>52</v>
      </c>
      <c r="S62" t="s">
        <v>43</v>
      </c>
      <c r="T62" t="s">
        <v>53</v>
      </c>
      <c r="U62" t="s">
        <v>21</v>
      </c>
      <c r="V62" t="s">
        <v>1494</v>
      </c>
      <c r="W62" t="s">
        <v>1495</v>
      </c>
      <c r="X62" t="s">
        <v>62</v>
      </c>
      <c r="Y62" t="s">
        <v>66</v>
      </c>
      <c r="Z62" t="s">
        <v>40</v>
      </c>
      <c r="AA62" t="s">
        <v>40</v>
      </c>
      <c r="AB62" t="s">
        <v>40</v>
      </c>
      <c r="AC62">
        <v>2</v>
      </c>
      <c r="AD62" t="s">
        <v>40</v>
      </c>
      <c r="AE62">
        <v>30</v>
      </c>
      <c r="AF62">
        <v>92</v>
      </c>
      <c r="AG62">
        <v>3000000000</v>
      </c>
      <c r="AH62" s="21">
        <v>600000000000</v>
      </c>
      <c r="AI62">
        <v>92</v>
      </c>
      <c r="AJ62">
        <v>3562</v>
      </c>
      <c r="AK62">
        <v>979550</v>
      </c>
      <c r="AN62" s="2"/>
      <c r="AO62" s="1"/>
      <c r="AP62" s="1"/>
      <c r="AQ62" s="1"/>
      <c r="AR62" s="1"/>
    </row>
    <row r="63" spans="1:44">
      <c r="A63">
        <v>2</v>
      </c>
      <c r="B63">
        <v>3</v>
      </c>
      <c r="C63">
        <v>2019</v>
      </c>
      <c r="D63" t="s">
        <v>58</v>
      </c>
      <c r="E63" t="s">
        <v>59</v>
      </c>
      <c r="F63" t="s">
        <v>1</v>
      </c>
      <c r="G63" t="s">
        <v>60</v>
      </c>
      <c r="H63" t="s">
        <v>38</v>
      </c>
      <c r="I63" t="s">
        <v>41</v>
      </c>
      <c r="J63" t="s">
        <v>38</v>
      </c>
      <c r="K63" t="s">
        <v>40</v>
      </c>
      <c r="L63" t="s">
        <v>40</v>
      </c>
      <c r="M63" t="s">
        <v>40</v>
      </c>
      <c r="N63" t="s">
        <v>40</v>
      </c>
      <c r="O63" t="s">
        <v>61</v>
      </c>
      <c r="P63" t="s">
        <v>38</v>
      </c>
      <c r="Q63" t="s">
        <v>51</v>
      </c>
      <c r="R63" t="s">
        <v>52</v>
      </c>
      <c r="S63" t="s">
        <v>43</v>
      </c>
      <c r="T63" t="s">
        <v>53</v>
      </c>
      <c r="U63" t="s">
        <v>21</v>
      </c>
      <c r="V63" t="s">
        <v>1494</v>
      </c>
      <c r="W63" t="s">
        <v>1495</v>
      </c>
      <c r="X63" t="s">
        <v>62</v>
      </c>
      <c r="Y63" t="s">
        <v>65</v>
      </c>
      <c r="Z63" t="s">
        <v>40</v>
      </c>
      <c r="AA63" t="s">
        <v>40</v>
      </c>
      <c r="AB63" t="s">
        <v>40</v>
      </c>
      <c r="AC63">
        <v>2</v>
      </c>
      <c r="AD63" t="s">
        <v>40</v>
      </c>
      <c r="AE63">
        <v>45</v>
      </c>
      <c r="AF63">
        <v>92</v>
      </c>
      <c r="AG63">
        <v>4500000000</v>
      </c>
      <c r="AH63" s="21">
        <v>900000000000</v>
      </c>
      <c r="AI63">
        <v>92</v>
      </c>
      <c r="AJ63">
        <v>3562</v>
      </c>
      <c r="AK63">
        <v>979550</v>
      </c>
      <c r="AN63" s="2"/>
      <c r="AO63" s="1"/>
      <c r="AP63" s="1"/>
      <c r="AQ63" s="1"/>
      <c r="AR63" s="1"/>
    </row>
    <row r="64" spans="1:44">
      <c r="A64">
        <v>2</v>
      </c>
      <c r="B64">
        <v>3</v>
      </c>
      <c r="C64">
        <v>2019</v>
      </c>
      <c r="D64" t="s">
        <v>58</v>
      </c>
      <c r="E64" t="s">
        <v>59</v>
      </c>
      <c r="F64" t="s">
        <v>1</v>
      </c>
      <c r="G64" t="s">
        <v>60</v>
      </c>
      <c r="H64" t="s">
        <v>38</v>
      </c>
      <c r="I64" t="s">
        <v>41</v>
      </c>
      <c r="J64" t="s">
        <v>38</v>
      </c>
      <c r="K64" t="s">
        <v>40</v>
      </c>
      <c r="L64" t="s">
        <v>40</v>
      </c>
      <c r="M64" t="s">
        <v>40</v>
      </c>
      <c r="N64" t="s">
        <v>40</v>
      </c>
      <c r="O64" t="s">
        <v>61</v>
      </c>
      <c r="P64" t="s">
        <v>38</v>
      </c>
      <c r="Q64" t="s">
        <v>51</v>
      </c>
      <c r="R64" t="s">
        <v>52</v>
      </c>
      <c r="S64" t="s">
        <v>43</v>
      </c>
      <c r="T64" t="s">
        <v>53</v>
      </c>
      <c r="U64" t="s">
        <v>21</v>
      </c>
      <c r="V64" t="s">
        <v>1494</v>
      </c>
      <c r="W64" t="s">
        <v>1495</v>
      </c>
      <c r="X64" t="s">
        <v>62</v>
      </c>
      <c r="Y64" t="s">
        <v>67</v>
      </c>
      <c r="Z64" t="s">
        <v>40</v>
      </c>
      <c r="AA64" t="s">
        <v>40</v>
      </c>
      <c r="AB64" t="s">
        <v>40</v>
      </c>
      <c r="AC64">
        <v>7</v>
      </c>
      <c r="AD64" t="s">
        <v>40</v>
      </c>
      <c r="AE64">
        <v>35</v>
      </c>
      <c r="AF64">
        <v>96</v>
      </c>
      <c r="AG64">
        <v>3500000000</v>
      </c>
      <c r="AH64" s="21">
        <v>2450000000000</v>
      </c>
      <c r="AI64">
        <v>96</v>
      </c>
      <c r="AJ64">
        <v>3562</v>
      </c>
      <c r="AK64">
        <v>979550</v>
      </c>
      <c r="AN64" s="2"/>
      <c r="AO64" s="1"/>
      <c r="AP64" s="1"/>
      <c r="AQ64" s="1"/>
      <c r="AR64" s="1"/>
    </row>
    <row r="65" spans="1:44">
      <c r="A65">
        <v>2</v>
      </c>
      <c r="B65">
        <v>3</v>
      </c>
      <c r="C65">
        <v>2019</v>
      </c>
      <c r="D65" t="s">
        <v>58</v>
      </c>
      <c r="E65" t="s">
        <v>59</v>
      </c>
      <c r="F65" t="s">
        <v>1</v>
      </c>
      <c r="G65" t="s">
        <v>60</v>
      </c>
      <c r="H65" t="s">
        <v>38</v>
      </c>
      <c r="I65" t="s">
        <v>41</v>
      </c>
      <c r="J65" t="s">
        <v>38</v>
      </c>
      <c r="K65" t="s">
        <v>40</v>
      </c>
      <c r="L65" t="s">
        <v>40</v>
      </c>
      <c r="M65" t="s">
        <v>40</v>
      </c>
      <c r="N65" t="s">
        <v>40</v>
      </c>
      <c r="O65" t="s">
        <v>61</v>
      </c>
      <c r="P65" t="s">
        <v>38</v>
      </c>
      <c r="Q65" t="s">
        <v>51</v>
      </c>
      <c r="R65" t="s">
        <v>52</v>
      </c>
      <c r="S65" t="s">
        <v>43</v>
      </c>
      <c r="T65" t="s">
        <v>53</v>
      </c>
      <c r="U65" t="s">
        <v>21</v>
      </c>
      <c r="V65" t="s">
        <v>1494</v>
      </c>
      <c r="W65" t="s">
        <v>1495</v>
      </c>
      <c r="X65" t="s">
        <v>62</v>
      </c>
      <c r="Y65" t="s">
        <v>68</v>
      </c>
      <c r="Z65" t="s">
        <v>40</v>
      </c>
      <c r="AA65" t="s">
        <v>40</v>
      </c>
      <c r="AB65" t="s">
        <v>40</v>
      </c>
      <c r="AC65">
        <v>2</v>
      </c>
      <c r="AD65" t="s">
        <v>40</v>
      </c>
      <c r="AE65">
        <v>15</v>
      </c>
      <c r="AF65">
        <v>97</v>
      </c>
      <c r="AG65">
        <v>1500000000</v>
      </c>
      <c r="AH65" s="21">
        <v>300000000000</v>
      </c>
      <c r="AI65">
        <v>97</v>
      </c>
      <c r="AJ65">
        <v>3562</v>
      </c>
      <c r="AK65">
        <v>979550</v>
      </c>
      <c r="AN65" s="2"/>
      <c r="AO65" s="1"/>
      <c r="AP65" s="1"/>
      <c r="AQ65" s="1"/>
      <c r="AR65" s="1"/>
    </row>
    <row r="66" spans="1:44">
      <c r="A66">
        <v>2</v>
      </c>
      <c r="B66">
        <v>3</v>
      </c>
      <c r="C66">
        <v>2019</v>
      </c>
      <c r="D66" t="s">
        <v>58</v>
      </c>
      <c r="E66" t="s">
        <v>59</v>
      </c>
      <c r="F66" t="s">
        <v>1</v>
      </c>
      <c r="G66" t="s">
        <v>60</v>
      </c>
      <c r="H66" t="s">
        <v>38</v>
      </c>
      <c r="I66" t="s">
        <v>41</v>
      </c>
      <c r="J66" t="s">
        <v>38</v>
      </c>
      <c r="K66" t="s">
        <v>40</v>
      </c>
      <c r="L66" t="s">
        <v>40</v>
      </c>
      <c r="M66" t="s">
        <v>40</v>
      </c>
      <c r="N66" t="s">
        <v>40</v>
      </c>
      <c r="O66" t="s">
        <v>61</v>
      </c>
      <c r="P66" t="s">
        <v>38</v>
      </c>
      <c r="Q66" t="s">
        <v>51</v>
      </c>
      <c r="R66" t="s">
        <v>52</v>
      </c>
      <c r="S66" t="s">
        <v>43</v>
      </c>
      <c r="T66" t="s">
        <v>53</v>
      </c>
      <c r="U66" t="s">
        <v>21</v>
      </c>
      <c r="V66" t="s">
        <v>1494</v>
      </c>
      <c r="W66" t="s">
        <v>1495</v>
      </c>
      <c r="X66" t="s">
        <v>62</v>
      </c>
      <c r="Y66" t="s">
        <v>69</v>
      </c>
      <c r="Z66" t="s">
        <v>40</v>
      </c>
      <c r="AA66" t="s">
        <v>40</v>
      </c>
      <c r="AB66" t="s">
        <v>40</v>
      </c>
      <c r="AC66">
        <v>2</v>
      </c>
      <c r="AD66" t="s">
        <v>40</v>
      </c>
      <c r="AE66">
        <v>8</v>
      </c>
      <c r="AF66">
        <v>102</v>
      </c>
      <c r="AG66">
        <v>800000000</v>
      </c>
      <c r="AH66" s="21">
        <v>160000000000</v>
      </c>
      <c r="AI66">
        <v>102</v>
      </c>
      <c r="AJ66">
        <v>3562</v>
      </c>
      <c r="AK66">
        <v>979550</v>
      </c>
      <c r="AL66" s="11"/>
      <c r="AN66" s="2"/>
      <c r="AO66" s="1"/>
      <c r="AP66" s="1"/>
      <c r="AQ66" s="1"/>
      <c r="AR66" s="1"/>
    </row>
    <row r="67" spans="1:44">
      <c r="A67">
        <v>2</v>
      </c>
      <c r="B67">
        <v>3</v>
      </c>
      <c r="C67">
        <v>2019</v>
      </c>
      <c r="D67" t="s">
        <v>58</v>
      </c>
      <c r="E67" t="s">
        <v>59</v>
      </c>
      <c r="F67" t="s">
        <v>1</v>
      </c>
      <c r="G67" t="s">
        <v>60</v>
      </c>
      <c r="H67" t="s">
        <v>38</v>
      </c>
      <c r="I67" t="s">
        <v>41</v>
      </c>
      <c r="J67" t="s">
        <v>38</v>
      </c>
      <c r="K67" t="s">
        <v>40</v>
      </c>
      <c r="L67" t="s">
        <v>40</v>
      </c>
      <c r="M67" t="s">
        <v>40</v>
      </c>
      <c r="N67" t="s">
        <v>40</v>
      </c>
      <c r="O67" t="s">
        <v>61</v>
      </c>
      <c r="P67" t="s">
        <v>38</v>
      </c>
      <c r="Q67" t="s">
        <v>51</v>
      </c>
      <c r="R67" t="s">
        <v>52</v>
      </c>
      <c r="S67" t="s">
        <v>43</v>
      </c>
      <c r="T67" t="s">
        <v>53</v>
      </c>
      <c r="U67" t="s">
        <v>21</v>
      </c>
      <c r="V67" t="s">
        <v>1494</v>
      </c>
      <c r="W67" t="s">
        <v>1495</v>
      </c>
      <c r="X67" t="s">
        <v>62</v>
      </c>
      <c r="Y67" t="s">
        <v>70</v>
      </c>
      <c r="Z67" t="s">
        <v>40</v>
      </c>
      <c r="AA67" t="s">
        <v>40</v>
      </c>
      <c r="AB67" t="s">
        <v>40</v>
      </c>
      <c r="AC67">
        <v>2</v>
      </c>
      <c r="AD67" t="s">
        <v>40</v>
      </c>
      <c r="AE67">
        <v>95</v>
      </c>
      <c r="AF67">
        <v>104</v>
      </c>
      <c r="AG67">
        <v>9500000000</v>
      </c>
      <c r="AH67" s="21">
        <v>1900000000000</v>
      </c>
      <c r="AI67">
        <v>104</v>
      </c>
      <c r="AJ67">
        <v>3562</v>
      </c>
      <c r="AK67">
        <v>979550</v>
      </c>
      <c r="AN67" s="2"/>
      <c r="AQ67" s="1"/>
      <c r="AR67" s="1"/>
    </row>
    <row r="68" spans="1:44">
      <c r="A68">
        <v>2</v>
      </c>
      <c r="B68">
        <v>3</v>
      </c>
      <c r="C68">
        <v>2019</v>
      </c>
      <c r="D68" t="s">
        <v>58</v>
      </c>
      <c r="E68" t="s">
        <v>59</v>
      </c>
      <c r="F68" t="s">
        <v>1</v>
      </c>
      <c r="G68" t="s">
        <v>60</v>
      </c>
      <c r="H68" t="s">
        <v>38</v>
      </c>
      <c r="I68" t="s">
        <v>41</v>
      </c>
      <c r="J68" t="s">
        <v>38</v>
      </c>
      <c r="K68" t="s">
        <v>40</v>
      </c>
      <c r="L68" t="s">
        <v>40</v>
      </c>
      <c r="M68" t="s">
        <v>40</v>
      </c>
      <c r="N68" t="s">
        <v>40</v>
      </c>
      <c r="O68" t="s">
        <v>61</v>
      </c>
      <c r="P68" t="s">
        <v>38</v>
      </c>
      <c r="Q68" t="s">
        <v>51</v>
      </c>
      <c r="R68" t="s">
        <v>52</v>
      </c>
      <c r="S68" t="s">
        <v>43</v>
      </c>
      <c r="T68" t="s">
        <v>53</v>
      </c>
      <c r="U68" t="s">
        <v>21</v>
      </c>
      <c r="V68" t="s">
        <v>1494</v>
      </c>
      <c r="W68" t="s">
        <v>1495</v>
      </c>
      <c r="X68" t="s">
        <v>62</v>
      </c>
      <c r="Y68" t="s">
        <v>71</v>
      </c>
      <c r="Z68" t="s">
        <v>40</v>
      </c>
      <c r="AA68" t="s">
        <v>40</v>
      </c>
      <c r="AB68" t="s">
        <v>40</v>
      </c>
      <c r="AC68">
        <v>2.5</v>
      </c>
      <c r="AD68" t="s">
        <v>40</v>
      </c>
      <c r="AE68">
        <v>40</v>
      </c>
      <c r="AF68">
        <v>113</v>
      </c>
      <c r="AG68">
        <v>4000000000</v>
      </c>
      <c r="AH68" s="21">
        <v>1000000000000</v>
      </c>
      <c r="AI68">
        <v>113</v>
      </c>
      <c r="AJ68">
        <v>3562</v>
      </c>
      <c r="AK68">
        <v>979550</v>
      </c>
      <c r="AN68" s="2"/>
      <c r="AO68" s="1"/>
      <c r="AP68" s="1"/>
      <c r="AQ68" s="1"/>
      <c r="AR68" s="1"/>
    </row>
    <row r="69" spans="1:44">
      <c r="A69">
        <v>2</v>
      </c>
      <c r="B69">
        <v>3</v>
      </c>
      <c r="C69">
        <v>2019</v>
      </c>
      <c r="D69" t="s">
        <v>58</v>
      </c>
      <c r="E69" t="s">
        <v>59</v>
      </c>
      <c r="F69" t="s">
        <v>1</v>
      </c>
      <c r="G69" t="s">
        <v>60</v>
      </c>
      <c r="H69" t="s">
        <v>38</v>
      </c>
      <c r="I69" t="s">
        <v>41</v>
      </c>
      <c r="J69" t="s">
        <v>38</v>
      </c>
      <c r="K69" t="s">
        <v>40</v>
      </c>
      <c r="L69" t="s">
        <v>40</v>
      </c>
      <c r="M69" t="s">
        <v>40</v>
      </c>
      <c r="N69" t="s">
        <v>40</v>
      </c>
      <c r="O69" t="s">
        <v>61</v>
      </c>
      <c r="P69" t="s">
        <v>38</v>
      </c>
      <c r="Q69" t="s">
        <v>51</v>
      </c>
      <c r="R69" t="s">
        <v>52</v>
      </c>
      <c r="S69" t="s">
        <v>43</v>
      </c>
      <c r="T69" t="s">
        <v>44</v>
      </c>
      <c r="U69" t="s">
        <v>21</v>
      </c>
      <c r="V69" t="s">
        <v>1494</v>
      </c>
      <c r="W69" t="s">
        <v>1495</v>
      </c>
      <c r="X69" t="s">
        <v>62</v>
      </c>
      <c r="Y69" t="s">
        <v>72</v>
      </c>
      <c r="Z69" t="s">
        <v>40</v>
      </c>
      <c r="AA69" t="s">
        <v>40</v>
      </c>
      <c r="AB69" t="s">
        <v>40</v>
      </c>
      <c r="AC69">
        <v>2</v>
      </c>
      <c r="AD69" t="s">
        <v>40</v>
      </c>
      <c r="AE69">
        <v>10</v>
      </c>
      <c r="AF69">
        <v>120</v>
      </c>
      <c r="AG69">
        <v>1000000000</v>
      </c>
      <c r="AH69" s="21">
        <v>200000000000</v>
      </c>
      <c r="AI69">
        <v>120</v>
      </c>
      <c r="AJ69">
        <v>3562</v>
      </c>
      <c r="AK69">
        <v>979550</v>
      </c>
      <c r="AN69" s="2"/>
      <c r="AO69" s="1"/>
      <c r="AP69" s="1"/>
      <c r="AQ69" s="1"/>
      <c r="AR69" s="1"/>
    </row>
    <row r="70" spans="1:44">
      <c r="A70">
        <v>3</v>
      </c>
      <c r="B70">
        <v>4</v>
      </c>
      <c r="C70">
        <v>2018</v>
      </c>
      <c r="D70" t="s">
        <v>73</v>
      </c>
      <c r="E70" t="s">
        <v>74</v>
      </c>
      <c r="F70" t="s">
        <v>1</v>
      </c>
      <c r="G70" t="s">
        <v>75</v>
      </c>
      <c r="H70" t="s">
        <v>38</v>
      </c>
      <c r="I70" t="s">
        <v>40</v>
      </c>
      <c r="J70" t="s">
        <v>40</v>
      </c>
      <c r="K70" t="s">
        <v>40</v>
      </c>
      <c r="L70" t="s">
        <v>40</v>
      </c>
      <c r="M70" t="s">
        <v>40</v>
      </c>
      <c r="N70" t="s">
        <v>40</v>
      </c>
      <c r="O70" t="s">
        <v>50</v>
      </c>
      <c r="P70" t="s">
        <v>38</v>
      </c>
      <c r="Q70" t="s">
        <v>51</v>
      </c>
      <c r="R70" t="s">
        <v>76</v>
      </c>
      <c r="S70" t="s">
        <v>43</v>
      </c>
      <c r="T70" t="s">
        <v>44</v>
      </c>
      <c r="U70" t="s">
        <v>19</v>
      </c>
      <c r="V70" t="s">
        <v>1494</v>
      </c>
      <c r="W70" t="s">
        <v>1217</v>
      </c>
      <c r="X70" t="s">
        <v>56</v>
      </c>
      <c r="Y70" t="s">
        <v>77</v>
      </c>
      <c r="Z70" t="s">
        <v>78</v>
      </c>
      <c r="AA70" t="s">
        <v>40</v>
      </c>
      <c r="AB70" t="s">
        <v>40</v>
      </c>
      <c r="AC70">
        <v>30</v>
      </c>
      <c r="AD70" t="s">
        <v>40</v>
      </c>
      <c r="AE70">
        <v>615.75216009999997</v>
      </c>
      <c r="AF70">
        <v>708</v>
      </c>
      <c r="AG70">
        <v>615.75216009999997</v>
      </c>
      <c r="AH70">
        <v>18472.5648</v>
      </c>
      <c r="AI70">
        <v>708</v>
      </c>
      <c r="AJ70">
        <v>45000</v>
      </c>
      <c r="AK70">
        <v>1350000</v>
      </c>
      <c r="AL70" t="s">
        <v>1114</v>
      </c>
      <c r="AM70" t="s">
        <v>1113</v>
      </c>
      <c r="AN70" s="2"/>
    </row>
    <row r="71" spans="1:44">
      <c r="A71">
        <v>3</v>
      </c>
      <c r="B71">
        <v>4</v>
      </c>
      <c r="C71">
        <v>2018</v>
      </c>
      <c r="D71" t="s">
        <v>73</v>
      </c>
      <c r="E71" t="s">
        <v>74</v>
      </c>
      <c r="F71" t="s">
        <v>1</v>
      </c>
      <c r="G71" t="s">
        <v>75</v>
      </c>
      <c r="H71" t="s">
        <v>38</v>
      </c>
      <c r="I71" t="s">
        <v>40</v>
      </c>
      <c r="J71" t="s">
        <v>40</v>
      </c>
      <c r="K71" t="s">
        <v>40</v>
      </c>
      <c r="L71" t="s">
        <v>40</v>
      </c>
      <c r="M71" t="s">
        <v>40</v>
      </c>
      <c r="N71" t="s">
        <v>40</v>
      </c>
      <c r="O71" t="s">
        <v>50</v>
      </c>
      <c r="P71" t="s">
        <v>38</v>
      </c>
      <c r="Q71" t="s">
        <v>51</v>
      </c>
      <c r="R71" t="s">
        <v>76</v>
      </c>
      <c r="S71" t="s">
        <v>43</v>
      </c>
      <c r="T71" t="s">
        <v>44</v>
      </c>
      <c r="U71" t="s">
        <v>19</v>
      </c>
      <c r="V71" t="s">
        <v>1494</v>
      </c>
      <c r="W71" t="s">
        <v>1217</v>
      </c>
      <c r="X71" t="s">
        <v>56</v>
      </c>
      <c r="Y71" t="s">
        <v>77</v>
      </c>
      <c r="Z71" t="s">
        <v>79</v>
      </c>
      <c r="AA71" t="s">
        <v>40</v>
      </c>
      <c r="AB71" t="s">
        <v>40</v>
      </c>
      <c r="AC71">
        <v>30</v>
      </c>
      <c r="AD71" t="s">
        <v>40</v>
      </c>
      <c r="AE71">
        <v>572.55526110000005</v>
      </c>
      <c r="AF71">
        <v>734</v>
      </c>
      <c r="AG71">
        <v>572.55526110000005</v>
      </c>
      <c r="AH71">
        <v>17176.65783</v>
      </c>
      <c r="AI71">
        <v>734</v>
      </c>
      <c r="AJ71">
        <v>45000</v>
      </c>
      <c r="AK71">
        <v>1350000</v>
      </c>
      <c r="AM71" t="s">
        <v>1115</v>
      </c>
      <c r="AN71" s="2"/>
    </row>
    <row r="72" spans="1:44">
      <c r="A72">
        <v>3</v>
      </c>
      <c r="B72">
        <v>4</v>
      </c>
      <c r="C72">
        <v>2018</v>
      </c>
      <c r="D72" t="s">
        <v>73</v>
      </c>
      <c r="E72" t="s">
        <v>74</v>
      </c>
      <c r="F72" t="s">
        <v>1</v>
      </c>
      <c r="G72" t="s">
        <v>75</v>
      </c>
      <c r="H72" t="s">
        <v>38</v>
      </c>
      <c r="I72" t="s">
        <v>40</v>
      </c>
      <c r="J72" t="s">
        <v>40</v>
      </c>
      <c r="K72" t="s">
        <v>40</v>
      </c>
      <c r="L72" t="s">
        <v>40</v>
      </c>
      <c r="M72" t="s">
        <v>40</v>
      </c>
      <c r="N72" t="s">
        <v>40</v>
      </c>
      <c r="O72" t="s">
        <v>50</v>
      </c>
      <c r="P72" t="s">
        <v>38</v>
      </c>
      <c r="Q72" t="s">
        <v>51</v>
      </c>
      <c r="R72" t="s">
        <v>76</v>
      </c>
      <c r="S72" t="s">
        <v>43</v>
      </c>
      <c r="T72" t="s">
        <v>44</v>
      </c>
      <c r="U72" t="s">
        <v>19</v>
      </c>
      <c r="V72" t="s">
        <v>1494</v>
      </c>
      <c r="W72" t="s">
        <v>1217</v>
      </c>
      <c r="X72" t="s">
        <v>56</v>
      </c>
      <c r="Y72" t="s">
        <v>77</v>
      </c>
      <c r="Z72" t="s">
        <v>80</v>
      </c>
      <c r="AA72" t="s">
        <v>40</v>
      </c>
      <c r="AB72" t="s">
        <v>40</v>
      </c>
      <c r="AC72">
        <v>30</v>
      </c>
      <c r="AD72" t="s">
        <v>40</v>
      </c>
      <c r="AE72">
        <v>530.92915849999997</v>
      </c>
      <c r="AF72">
        <v>534</v>
      </c>
      <c r="AG72">
        <v>530.92915849999997</v>
      </c>
      <c r="AH72">
        <v>15927.874760000001</v>
      </c>
      <c r="AI72">
        <v>534</v>
      </c>
      <c r="AJ72">
        <v>45000</v>
      </c>
      <c r="AK72">
        <v>1350000</v>
      </c>
      <c r="AN72" s="2"/>
    </row>
    <row r="73" spans="1:44">
      <c r="A73">
        <v>3</v>
      </c>
      <c r="B73">
        <v>4</v>
      </c>
      <c r="C73">
        <v>2018</v>
      </c>
      <c r="D73" t="s">
        <v>73</v>
      </c>
      <c r="E73" t="s">
        <v>74</v>
      </c>
      <c r="F73" t="s">
        <v>1</v>
      </c>
      <c r="G73" t="s">
        <v>75</v>
      </c>
      <c r="H73" t="s">
        <v>38</v>
      </c>
      <c r="I73" t="s">
        <v>40</v>
      </c>
      <c r="J73" t="s">
        <v>40</v>
      </c>
      <c r="K73" t="s">
        <v>40</v>
      </c>
      <c r="L73" t="s">
        <v>40</v>
      </c>
      <c r="M73" t="s">
        <v>40</v>
      </c>
      <c r="N73" t="s">
        <v>40</v>
      </c>
      <c r="O73" t="s">
        <v>50</v>
      </c>
      <c r="P73" t="s">
        <v>38</v>
      </c>
      <c r="Q73" t="s">
        <v>51</v>
      </c>
      <c r="R73" t="s">
        <v>76</v>
      </c>
      <c r="S73" t="s">
        <v>43</v>
      </c>
      <c r="T73" t="s">
        <v>44</v>
      </c>
      <c r="U73" t="s">
        <v>19</v>
      </c>
      <c r="V73" t="s">
        <v>1494</v>
      </c>
      <c r="W73" t="s">
        <v>1217</v>
      </c>
      <c r="X73" t="s">
        <v>56</v>
      </c>
      <c r="Y73" t="s">
        <v>77</v>
      </c>
      <c r="Z73" t="s">
        <v>81</v>
      </c>
      <c r="AA73" t="s">
        <v>40</v>
      </c>
      <c r="AB73" t="s">
        <v>40</v>
      </c>
      <c r="AC73">
        <v>30</v>
      </c>
      <c r="AD73" t="s">
        <v>40</v>
      </c>
      <c r="AE73">
        <v>452.38934210000002</v>
      </c>
      <c r="AF73">
        <v>772</v>
      </c>
      <c r="AG73">
        <v>452.38934210000002</v>
      </c>
      <c r="AH73">
        <v>13571.680259999999</v>
      </c>
      <c r="AI73">
        <v>772</v>
      </c>
      <c r="AJ73">
        <v>45000</v>
      </c>
      <c r="AK73">
        <v>1350000</v>
      </c>
      <c r="AN73" s="2"/>
    </row>
    <row r="74" spans="1:44">
      <c r="A74">
        <v>3</v>
      </c>
      <c r="B74">
        <v>4</v>
      </c>
      <c r="C74">
        <v>2018</v>
      </c>
      <c r="D74" t="s">
        <v>73</v>
      </c>
      <c r="E74" t="s">
        <v>74</v>
      </c>
      <c r="F74" t="s">
        <v>1</v>
      </c>
      <c r="G74" t="s">
        <v>75</v>
      </c>
      <c r="H74" t="s">
        <v>38</v>
      </c>
      <c r="I74" t="s">
        <v>40</v>
      </c>
      <c r="J74" t="s">
        <v>40</v>
      </c>
      <c r="K74" t="s">
        <v>40</v>
      </c>
      <c r="L74" t="s">
        <v>40</v>
      </c>
      <c r="M74" t="s">
        <v>40</v>
      </c>
      <c r="N74" t="s">
        <v>40</v>
      </c>
      <c r="O74" t="s">
        <v>50</v>
      </c>
      <c r="P74" t="s">
        <v>38</v>
      </c>
      <c r="Q74" t="s">
        <v>51</v>
      </c>
      <c r="R74" t="s">
        <v>76</v>
      </c>
      <c r="S74" t="s">
        <v>43</v>
      </c>
      <c r="T74" t="s">
        <v>44</v>
      </c>
      <c r="U74" t="s">
        <v>19</v>
      </c>
      <c r="V74" t="s">
        <v>1494</v>
      </c>
      <c r="W74" t="s">
        <v>1217</v>
      </c>
      <c r="X74" t="s">
        <v>56</v>
      </c>
      <c r="Y74" t="s">
        <v>77</v>
      </c>
      <c r="Z74" t="s">
        <v>82</v>
      </c>
      <c r="AA74" t="s">
        <v>40</v>
      </c>
      <c r="AB74" t="s">
        <v>40</v>
      </c>
      <c r="AC74">
        <v>30</v>
      </c>
      <c r="AD74" t="s">
        <v>40</v>
      </c>
      <c r="AE74">
        <v>261.58667580000002</v>
      </c>
      <c r="AF74">
        <v>652</v>
      </c>
      <c r="AG74">
        <v>261.58667580000002</v>
      </c>
      <c r="AH74">
        <v>7847.6002740000004</v>
      </c>
      <c r="AI74">
        <v>652</v>
      </c>
      <c r="AJ74">
        <v>45000</v>
      </c>
      <c r="AK74">
        <v>1350000</v>
      </c>
      <c r="AN74" s="2"/>
    </row>
    <row r="75" spans="1:44">
      <c r="A75">
        <v>3</v>
      </c>
      <c r="B75">
        <v>4</v>
      </c>
      <c r="C75">
        <v>2018</v>
      </c>
      <c r="D75" t="s">
        <v>73</v>
      </c>
      <c r="E75" t="s">
        <v>74</v>
      </c>
      <c r="F75" t="s">
        <v>1</v>
      </c>
      <c r="G75" t="s">
        <v>75</v>
      </c>
      <c r="H75" t="s">
        <v>38</v>
      </c>
      <c r="I75" t="s">
        <v>40</v>
      </c>
      <c r="J75" t="s">
        <v>40</v>
      </c>
      <c r="K75" t="s">
        <v>40</v>
      </c>
      <c r="L75" t="s">
        <v>40</v>
      </c>
      <c r="M75" t="s">
        <v>40</v>
      </c>
      <c r="N75" t="s">
        <v>40</v>
      </c>
      <c r="O75" t="s">
        <v>50</v>
      </c>
      <c r="P75" t="s">
        <v>38</v>
      </c>
      <c r="Q75" t="s">
        <v>51</v>
      </c>
      <c r="R75" t="s">
        <v>76</v>
      </c>
      <c r="S75" t="s">
        <v>43</v>
      </c>
      <c r="T75" t="s">
        <v>44</v>
      </c>
      <c r="U75" t="s">
        <v>19</v>
      </c>
      <c r="V75" t="s">
        <v>1494</v>
      </c>
      <c r="W75" t="s">
        <v>1217</v>
      </c>
      <c r="X75" t="s">
        <v>56</v>
      </c>
      <c r="Y75" t="s">
        <v>77</v>
      </c>
      <c r="Z75" t="s">
        <v>83</v>
      </c>
      <c r="AA75" t="s">
        <v>40</v>
      </c>
      <c r="AB75" t="s">
        <v>40</v>
      </c>
      <c r="AC75">
        <v>30</v>
      </c>
      <c r="AD75" t="s">
        <v>40</v>
      </c>
      <c r="AE75">
        <v>397.60782019999999</v>
      </c>
      <c r="AF75">
        <v>698</v>
      </c>
      <c r="AG75">
        <v>397.60782019999999</v>
      </c>
      <c r="AH75">
        <v>11928.23461</v>
      </c>
      <c r="AI75">
        <v>698</v>
      </c>
      <c r="AJ75">
        <v>45000</v>
      </c>
      <c r="AK75">
        <v>1350000</v>
      </c>
      <c r="AN75" s="2"/>
    </row>
    <row r="76" spans="1:44">
      <c r="A76">
        <v>3</v>
      </c>
      <c r="B76">
        <v>4</v>
      </c>
      <c r="C76">
        <v>2018</v>
      </c>
      <c r="D76" t="s">
        <v>73</v>
      </c>
      <c r="E76" t="s">
        <v>74</v>
      </c>
      <c r="F76" t="s">
        <v>1</v>
      </c>
      <c r="G76" t="s">
        <v>75</v>
      </c>
      <c r="H76" t="s">
        <v>38</v>
      </c>
      <c r="I76" t="s">
        <v>40</v>
      </c>
      <c r="J76" t="s">
        <v>40</v>
      </c>
      <c r="K76" t="s">
        <v>40</v>
      </c>
      <c r="L76" t="s">
        <v>40</v>
      </c>
      <c r="M76" t="s">
        <v>40</v>
      </c>
      <c r="N76" t="s">
        <v>40</v>
      </c>
      <c r="O76" t="s">
        <v>50</v>
      </c>
      <c r="P76" t="s">
        <v>38</v>
      </c>
      <c r="Q76" t="s">
        <v>51</v>
      </c>
      <c r="R76" t="s">
        <v>76</v>
      </c>
      <c r="S76" t="s">
        <v>43</v>
      </c>
      <c r="T76" t="s">
        <v>44</v>
      </c>
      <c r="U76" t="s">
        <v>19</v>
      </c>
      <c r="V76" t="s">
        <v>1494</v>
      </c>
      <c r="W76" t="s">
        <v>1217</v>
      </c>
      <c r="X76" t="s">
        <v>56</v>
      </c>
      <c r="Y76" t="s">
        <v>77</v>
      </c>
      <c r="Z76" t="s">
        <v>84</v>
      </c>
      <c r="AA76" t="s">
        <v>40</v>
      </c>
      <c r="AB76" t="s">
        <v>40</v>
      </c>
      <c r="AC76">
        <v>30</v>
      </c>
      <c r="AD76" t="s">
        <v>40</v>
      </c>
      <c r="AE76">
        <v>397.60782019999999</v>
      </c>
      <c r="AF76">
        <v>562</v>
      </c>
      <c r="AG76">
        <v>397.60782019999999</v>
      </c>
      <c r="AH76">
        <v>11928.23461</v>
      </c>
      <c r="AI76">
        <v>562</v>
      </c>
      <c r="AJ76">
        <v>45000</v>
      </c>
      <c r="AK76">
        <v>1350000</v>
      </c>
      <c r="AN76" s="2"/>
    </row>
    <row r="77" spans="1:44">
      <c r="A77">
        <v>3</v>
      </c>
      <c r="B77">
        <v>4</v>
      </c>
      <c r="C77">
        <v>2018</v>
      </c>
      <c r="D77" t="s">
        <v>73</v>
      </c>
      <c r="E77" t="s">
        <v>74</v>
      </c>
      <c r="F77" t="s">
        <v>1</v>
      </c>
      <c r="G77" t="s">
        <v>75</v>
      </c>
      <c r="H77" t="s">
        <v>38</v>
      </c>
      <c r="I77" t="s">
        <v>40</v>
      </c>
      <c r="J77" t="s">
        <v>40</v>
      </c>
      <c r="K77" t="s">
        <v>40</v>
      </c>
      <c r="L77" t="s">
        <v>40</v>
      </c>
      <c r="M77" t="s">
        <v>40</v>
      </c>
      <c r="N77" t="s">
        <v>40</v>
      </c>
      <c r="O77" t="s">
        <v>50</v>
      </c>
      <c r="P77" t="s">
        <v>38</v>
      </c>
      <c r="Q77" t="s">
        <v>51</v>
      </c>
      <c r="R77" t="s">
        <v>76</v>
      </c>
      <c r="S77" t="s">
        <v>43</v>
      </c>
      <c r="T77" t="s">
        <v>44</v>
      </c>
      <c r="U77" t="s">
        <v>19</v>
      </c>
      <c r="V77" t="s">
        <v>1494</v>
      </c>
      <c r="W77" t="s">
        <v>1217</v>
      </c>
      <c r="X77" t="s">
        <v>56</v>
      </c>
      <c r="Y77" t="s">
        <v>77</v>
      </c>
      <c r="Z77" t="s">
        <v>85</v>
      </c>
      <c r="AA77" t="s">
        <v>40</v>
      </c>
      <c r="AB77" t="s">
        <v>40</v>
      </c>
      <c r="AC77">
        <v>30</v>
      </c>
      <c r="AD77" t="s">
        <v>40</v>
      </c>
      <c r="AE77">
        <v>283.52873699999998</v>
      </c>
      <c r="AF77">
        <v>503</v>
      </c>
      <c r="AG77">
        <v>283.52873699999998</v>
      </c>
      <c r="AH77">
        <v>8505.86211</v>
      </c>
      <c r="AI77">
        <v>503</v>
      </c>
      <c r="AJ77">
        <v>45000</v>
      </c>
      <c r="AK77">
        <v>1350000</v>
      </c>
      <c r="AN77" s="2"/>
    </row>
    <row r="78" spans="1:44">
      <c r="A78">
        <v>3</v>
      </c>
      <c r="B78">
        <v>4</v>
      </c>
      <c r="C78">
        <v>2018</v>
      </c>
      <c r="D78" t="s">
        <v>73</v>
      </c>
      <c r="E78" t="s">
        <v>74</v>
      </c>
      <c r="F78" t="s">
        <v>1</v>
      </c>
      <c r="G78" t="s">
        <v>75</v>
      </c>
      <c r="H78" t="s">
        <v>38</v>
      </c>
      <c r="I78" t="s">
        <v>40</v>
      </c>
      <c r="J78" t="s">
        <v>40</v>
      </c>
      <c r="K78" t="s">
        <v>40</v>
      </c>
      <c r="L78" t="s">
        <v>40</v>
      </c>
      <c r="M78" t="s">
        <v>40</v>
      </c>
      <c r="N78" t="s">
        <v>40</v>
      </c>
      <c r="O78" t="s">
        <v>50</v>
      </c>
      <c r="P78" t="s">
        <v>38</v>
      </c>
      <c r="Q78" t="s">
        <v>51</v>
      </c>
      <c r="R78" t="s">
        <v>76</v>
      </c>
      <c r="S78" t="s">
        <v>43</v>
      </c>
      <c r="T78" t="s">
        <v>44</v>
      </c>
      <c r="U78" t="s">
        <v>19</v>
      </c>
      <c r="V78" t="s">
        <v>1494</v>
      </c>
      <c r="W78" t="s">
        <v>1217</v>
      </c>
      <c r="X78" t="s">
        <v>56</v>
      </c>
      <c r="Y78" t="s">
        <v>77</v>
      </c>
      <c r="Z78" t="s">
        <v>86</v>
      </c>
      <c r="AA78" t="s">
        <v>40</v>
      </c>
      <c r="AB78" t="s">
        <v>40</v>
      </c>
      <c r="AC78">
        <v>30</v>
      </c>
      <c r="AD78" t="s">
        <v>40</v>
      </c>
      <c r="AE78">
        <v>490.87385210000002</v>
      </c>
      <c r="AF78">
        <v>668</v>
      </c>
      <c r="AG78">
        <v>490.87385210000002</v>
      </c>
      <c r="AH78">
        <v>14726.215560000001</v>
      </c>
      <c r="AI78">
        <v>668</v>
      </c>
      <c r="AJ78">
        <v>45000</v>
      </c>
      <c r="AK78">
        <v>1350000</v>
      </c>
      <c r="AN78" s="2"/>
    </row>
    <row r="79" spans="1:44">
      <c r="A79">
        <v>3</v>
      </c>
      <c r="B79">
        <v>4</v>
      </c>
      <c r="C79">
        <v>2018</v>
      </c>
      <c r="D79" t="s">
        <v>73</v>
      </c>
      <c r="E79" t="s">
        <v>74</v>
      </c>
      <c r="F79" t="s">
        <v>1</v>
      </c>
      <c r="G79" t="s">
        <v>75</v>
      </c>
      <c r="H79" t="s">
        <v>38</v>
      </c>
      <c r="I79" t="s">
        <v>40</v>
      </c>
      <c r="J79" t="s">
        <v>40</v>
      </c>
      <c r="K79" t="s">
        <v>40</v>
      </c>
      <c r="L79" t="s">
        <v>40</v>
      </c>
      <c r="M79" t="s">
        <v>40</v>
      </c>
      <c r="N79" t="s">
        <v>40</v>
      </c>
      <c r="O79" t="s">
        <v>50</v>
      </c>
      <c r="P79" t="s">
        <v>38</v>
      </c>
      <c r="Q79" t="s">
        <v>51</v>
      </c>
      <c r="R79" t="s">
        <v>76</v>
      </c>
      <c r="S79" t="s">
        <v>43</v>
      </c>
      <c r="T79" t="s">
        <v>44</v>
      </c>
      <c r="U79" t="s">
        <v>19</v>
      </c>
      <c r="V79" t="s">
        <v>1494</v>
      </c>
      <c r="W79" t="s">
        <v>1217</v>
      </c>
      <c r="X79" t="s">
        <v>56</v>
      </c>
      <c r="Y79" t="s">
        <v>77</v>
      </c>
      <c r="Z79" t="s">
        <v>87</v>
      </c>
      <c r="AA79" t="s">
        <v>40</v>
      </c>
      <c r="AB79" t="s">
        <v>40</v>
      </c>
      <c r="AC79">
        <v>30</v>
      </c>
      <c r="AD79" t="s">
        <v>40</v>
      </c>
      <c r="AE79">
        <v>510.70515569999998</v>
      </c>
      <c r="AF79">
        <v>512</v>
      </c>
      <c r="AG79">
        <v>510.70515569999998</v>
      </c>
      <c r="AH79">
        <v>15321.15467</v>
      </c>
      <c r="AI79">
        <v>512</v>
      </c>
      <c r="AJ79">
        <v>45000</v>
      </c>
      <c r="AK79">
        <v>1350000</v>
      </c>
      <c r="AN79" s="2"/>
    </row>
    <row r="80" spans="1:44">
      <c r="A80">
        <v>3</v>
      </c>
      <c r="B80">
        <v>4</v>
      </c>
      <c r="C80">
        <v>2018</v>
      </c>
      <c r="D80" t="s">
        <v>73</v>
      </c>
      <c r="E80" t="s">
        <v>74</v>
      </c>
      <c r="F80" t="s">
        <v>1</v>
      </c>
      <c r="G80" t="s">
        <v>75</v>
      </c>
      <c r="H80" t="s">
        <v>38</v>
      </c>
      <c r="I80" t="s">
        <v>40</v>
      </c>
      <c r="J80" t="s">
        <v>40</v>
      </c>
      <c r="K80" t="s">
        <v>40</v>
      </c>
      <c r="L80" t="s">
        <v>40</v>
      </c>
      <c r="M80" t="s">
        <v>40</v>
      </c>
      <c r="N80" t="s">
        <v>40</v>
      </c>
      <c r="O80" t="s">
        <v>50</v>
      </c>
      <c r="P80" t="s">
        <v>38</v>
      </c>
      <c r="Q80" t="s">
        <v>51</v>
      </c>
      <c r="R80" t="s">
        <v>76</v>
      </c>
      <c r="S80" t="s">
        <v>43</v>
      </c>
      <c r="T80" t="s">
        <v>44</v>
      </c>
      <c r="U80" t="s">
        <v>19</v>
      </c>
      <c r="V80" t="s">
        <v>1494</v>
      </c>
      <c r="W80" t="s">
        <v>1217</v>
      </c>
      <c r="X80" t="s">
        <v>56</v>
      </c>
      <c r="Y80" t="s">
        <v>77</v>
      </c>
      <c r="Z80" t="s">
        <v>88</v>
      </c>
      <c r="AA80" t="s">
        <v>40</v>
      </c>
      <c r="AB80" t="s">
        <v>40</v>
      </c>
      <c r="AC80">
        <v>30</v>
      </c>
      <c r="AD80" t="s">
        <v>40</v>
      </c>
      <c r="AE80">
        <v>452.38934210000002</v>
      </c>
      <c r="AF80">
        <v>582</v>
      </c>
      <c r="AG80">
        <v>452.38934210000002</v>
      </c>
      <c r="AH80">
        <v>13571.680259999999</v>
      </c>
      <c r="AI80">
        <v>582</v>
      </c>
      <c r="AJ80">
        <v>45000</v>
      </c>
      <c r="AK80">
        <v>1350000</v>
      </c>
      <c r="AN80" s="2"/>
    </row>
    <row r="81" spans="1:40">
      <c r="A81">
        <v>3</v>
      </c>
      <c r="B81">
        <v>4</v>
      </c>
      <c r="C81">
        <v>2018</v>
      </c>
      <c r="D81" t="s">
        <v>73</v>
      </c>
      <c r="E81" t="s">
        <v>74</v>
      </c>
      <c r="F81" t="s">
        <v>1</v>
      </c>
      <c r="G81" t="s">
        <v>75</v>
      </c>
      <c r="H81" t="s">
        <v>38</v>
      </c>
      <c r="I81" t="s">
        <v>40</v>
      </c>
      <c r="J81" t="s">
        <v>40</v>
      </c>
      <c r="K81" t="s">
        <v>40</v>
      </c>
      <c r="L81" t="s">
        <v>40</v>
      </c>
      <c r="M81" t="s">
        <v>40</v>
      </c>
      <c r="N81" t="s">
        <v>40</v>
      </c>
      <c r="O81" t="s">
        <v>50</v>
      </c>
      <c r="P81" t="s">
        <v>38</v>
      </c>
      <c r="Q81" t="s">
        <v>51</v>
      </c>
      <c r="R81" t="s">
        <v>76</v>
      </c>
      <c r="S81" t="s">
        <v>43</v>
      </c>
      <c r="T81" t="s">
        <v>44</v>
      </c>
      <c r="U81" t="s">
        <v>19</v>
      </c>
      <c r="V81" t="s">
        <v>1494</v>
      </c>
      <c r="W81" t="s">
        <v>1217</v>
      </c>
      <c r="X81" t="s">
        <v>56</v>
      </c>
      <c r="Y81" t="s">
        <v>77</v>
      </c>
      <c r="Z81" t="s">
        <v>89</v>
      </c>
      <c r="AA81" t="s">
        <v>40</v>
      </c>
      <c r="AB81" t="s">
        <v>40</v>
      </c>
      <c r="AC81">
        <v>30</v>
      </c>
      <c r="AD81" t="s">
        <v>40</v>
      </c>
      <c r="AE81">
        <v>213.82464999999999</v>
      </c>
      <c r="AF81">
        <v>493</v>
      </c>
      <c r="AG81">
        <v>213.82464999999999</v>
      </c>
      <c r="AH81">
        <v>6414.7394999999997</v>
      </c>
      <c r="AI81">
        <v>493</v>
      </c>
      <c r="AJ81">
        <v>45000</v>
      </c>
      <c r="AK81">
        <v>1350000</v>
      </c>
      <c r="AN81" s="2"/>
    </row>
    <row r="82" spans="1:40">
      <c r="A82">
        <v>3</v>
      </c>
      <c r="B82">
        <v>4</v>
      </c>
      <c r="C82">
        <v>2018</v>
      </c>
      <c r="D82" t="s">
        <v>73</v>
      </c>
      <c r="E82" t="s">
        <v>74</v>
      </c>
      <c r="F82" t="s">
        <v>1</v>
      </c>
      <c r="G82" t="s">
        <v>75</v>
      </c>
      <c r="H82" t="s">
        <v>38</v>
      </c>
      <c r="I82" t="s">
        <v>40</v>
      </c>
      <c r="J82" t="s">
        <v>40</v>
      </c>
      <c r="K82" t="s">
        <v>40</v>
      </c>
      <c r="L82" t="s">
        <v>40</v>
      </c>
      <c r="M82" t="s">
        <v>40</v>
      </c>
      <c r="N82" t="s">
        <v>40</v>
      </c>
      <c r="O82" t="s">
        <v>50</v>
      </c>
      <c r="P82" t="s">
        <v>38</v>
      </c>
      <c r="Q82" t="s">
        <v>51</v>
      </c>
      <c r="R82" t="s">
        <v>76</v>
      </c>
      <c r="S82" t="s">
        <v>43</v>
      </c>
      <c r="T82" t="s">
        <v>44</v>
      </c>
      <c r="U82" t="s">
        <v>19</v>
      </c>
      <c r="V82" t="s">
        <v>1494</v>
      </c>
      <c r="W82" t="s">
        <v>1217</v>
      </c>
      <c r="X82" t="s">
        <v>56</v>
      </c>
      <c r="Y82" t="s">
        <v>77</v>
      </c>
      <c r="Z82" t="s">
        <v>90</v>
      </c>
      <c r="AA82" t="s">
        <v>40</v>
      </c>
      <c r="AB82" t="s">
        <v>40</v>
      </c>
      <c r="AC82">
        <v>30</v>
      </c>
      <c r="AD82" t="s">
        <v>40</v>
      </c>
      <c r="AE82">
        <v>314.15926539999998</v>
      </c>
      <c r="AF82">
        <v>698</v>
      </c>
      <c r="AG82">
        <v>314.15926539999998</v>
      </c>
      <c r="AH82">
        <v>9424.7779620000001</v>
      </c>
      <c r="AI82">
        <v>698</v>
      </c>
      <c r="AJ82">
        <v>45000</v>
      </c>
      <c r="AK82">
        <v>1350000</v>
      </c>
      <c r="AN82" s="2"/>
    </row>
    <row r="83" spans="1:40">
      <c r="A83">
        <v>3</v>
      </c>
      <c r="B83">
        <v>4</v>
      </c>
      <c r="C83">
        <v>2018</v>
      </c>
      <c r="D83" t="s">
        <v>73</v>
      </c>
      <c r="E83" t="s">
        <v>74</v>
      </c>
      <c r="F83" t="s">
        <v>1</v>
      </c>
      <c r="G83" t="s">
        <v>75</v>
      </c>
      <c r="H83" t="s">
        <v>38</v>
      </c>
      <c r="I83" t="s">
        <v>40</v>
      </c>
      <c r="J83" t="s">
        <v>40</v>
      </c>
      <c r="K83" t="s">
        <v>40</v>
      </c>
      <c r="L83" t="s">
        <v>40</v>
      </c>
      <c r="M83" t="s">
        <v>40</v>
      </c>
      <c r="N83" t="s">
        <v>40</v>
      </c>
      <c r="O83" t="s">
        <v>50</v>
      </c>
      <c r="P83" t="s">
        <v>38</v>
      </c>
      <c r="Q83" t="s">
        <v>51</v>
      </c>
      <c r="R83" t="s">
        <v>76</v>
      </c>
      <c r="S83" t="s">
        <v>43</v>
      </c>
      <c r="T83" t="s">
        <v>44</v>
      </c>
      <c r="U83" t="s">
        <v>19</v>
      </c>
      <c r="V83" t="s">
        <v>1494</v>
      </c>
      <c r="W83" t="s">
        <v>1217</v>
      </c>
      <c r="X83" t="s">
        <v>56</v>
      </c>
      <c r="Y83" t="s">
        <v>77</v>
      </c>
      <c r="Z83" t="s">
        <v>91</v>
      </c>
      <c r="AA83" t="s">
        <v>40</v>
      </c>
      <c r="AB83" t="s">
        <v>40</v>
      </c>
      <c r="AC83">
        <v>30</v>
      </c>
      <c r="AD83" t="s">
        <v>40</v>
      </c>
      <c r="AE83">
        <v>363.05030099999999</v>
      </c>
      <c r="AF83">
        <v>613</v>
      </c>
      <c r="AG83">
        <v>363.05030099999999</v>
      </c>
      <c r="AH83">
        <v>10891.509029999999</v>
      </c>
      <c r="AI83">
        <v>613</v>
      </c>
      <c r="AJ83">
        <v>45000</v>
      </c>
      <c r="AK83">
        <v>1350000</v>
      </c>
      <c r="AN83" s="2"/>
    </row>
    <row r="84" spans="1:40">
      <c r="A84">
        <v>3</v>
      </c>
      <c r="B84">
        <v>4</v>
      </c>
      <c r="C84">
        <v>2018</v>
      </c>
      <c r="D84" t="s">
        <v>73</v>
      </c>
      <c r="E84" t="s">
        <v>74</v>
      </c>
      <c r="F84" t="s">
        <v>1</v>
      </c>
      <c r="G84" t="s">
        <v>75</v>
      </c>
      <c r="H84" t="s">
        <v>38</v>
      </c>
      <c r="I84" t="s">
        <v>40</v>
      </c>
      <c r="J84" t="s">
        <v>40</v>
      </c>
      <c r="K84" t="s">
        <v>40</v>
      </c>
      <c r="L84" t="s">
        <v>40</v>
      </c>
      <c r="M84" t="s">
        <v>40</v>
      </c>
      <c r="N84" t="s">
        <v>40</v>
      </c>
      <c r="O84" t="s">
        <v>50</v>
      </c>
      <c r="P84" t="s">
        <v>38</v>
      </c>
      <c r="Q84" t="s">
        <v>51</v>
      </c>
      <c r="R84" t="s">
        <v>76</v>
      </c>
      <c r="S84" t="s">
        <v>43</v>
      </c>
      <c r="T84" t="s">
        <v>44</v>
      </c>
      <c r="U84" t="s">
        <v>19</v>
      </c>
      <c r="V84" t="s">
        <v>1494</v>
      </c>
      <c r="W84" t="s">
        <v>1217</v>
      </c>
      <c r="X84" t="s">
        <v>56</v>
      </c>
      <c r="Y84" t="s">
        <v>77</v>
      </c>
      <c r="Z84" t="s">
        <v>92</v>
      </c>
      <c r="AA84" t="s">
        <v>40</v>
      </c>
      <c r="AB84" t="s">
        <v>40</v>
      </c>
      <c r="AC84">
        <v>30</v>
      </c>
      <c r="AD84" t="s">
        <v>40</v>
      </c>
      <c r="AE84">
        <v>415.47562840000001</v>
      </c>
      <c r="AF84">
        <v>690</v>
      </c>
      <c r="AG84">
        <v>415.47562840000001</v>
      </c>
      <c r="AH84">
        <v>12464.26885</v>
      </c>
      <c r="AI84">
        <v>690</v>
      </c>
      <c r="AJ84">
        <v>45000</v>
      </c>
      <c r="AK84">
        <v>1350000</v>
      </c>
      <c r="AN84" s="2"/>
    </row>
    <row r="85" spans="1:40">
      <c r="A85">
        <v>3</v>
      </c>
      <c r="B85">
        <v>4</v>
      </c>
      <c r="C85">
        <v>2018</v>
      </c>
      <c r="D85" t="s">
        <v>73</v>
      </c>
      <c r="E85" t="s">
        <v>74</v>
      </c>
      <c r="F85" t="s">
        <v>1</v>
      </c>
      <c r="G85" t="s">
        <v>75</v>
      </c>
      <c r="H85" t="s">
        <v>38</v>
      </c>
      <c r="I85" t="s">
        <v>40</v>
      </c>
      <c r="J85" t="s">
        <v>40</v>
      </c>
      <c r="K85" t="s">
        <v>40</v>
      </c>
      <c r="L85" t="s">
        <v>40</v>
      </c>
      <c r="M85" t="s">
        <v>40</v>
      </c>
      <c r="N85" t="s">
        <v>40</v>
      </c>
      <c r="O85" t="s">
        <v>50</v>
      </c>
      <c r="P85" t="s">
        <v>38</v>
      </c>
      <c r="Q85" t="s">
        <v>51</v>
      </c>
      <c r="R85" t="s">
        <v>76</v>
      </c>
      <c r="S85" t="s">
        <v>43</v>
      </c>
      <c r="T85" t="s">
        <v>44</v>
      </c>
      <c r="U85" t="s">
        <v>19</v>
      </c>
      <c r="V85" t="s">
        <v>1494</v>
      </c>
      <c r="W85" t="s">
        <v>1217</v>
      </c>
      <c r="X85" t="s">
        <v>56</v>
      </c>
      <c r="Y85" t="s">
        <v>77</v>
      </c>
      <c r="Z85" t="s">
        <v>93</v>
      </c>
      <c r="AA85" t="s">
        <v>40</v>
      </c>
      <c r="AB85" t="s">
        <v>40</v>
      </c>
      <c r="AC85">
        <v>30</v>
      </c>
      <c r="AD85" t="s">
        <v>40</v>
      </c>
      <c r="AE85">
        <v>254.46900489999999</v>
      </c>
      <c r="AF85">
        <v>580</v>
      </c>
      <c r="AG85">
        <v>254.46900489999999</v>
      </c>
      <c r="AH85">
        <v>7634.0701470000004</v>
      </c>
      <c r="AI85">
        <v>580</v>
      </c>
      <c r="AJ85">
        <v>45000</v>
      </c>
      <c r="AK85">
        <v>1350000</v>
      </c>
      <c r="AN85" s="2"/>
    </row>
    <row r="86" spans="1:40">
      <c r="A86">
        <v>3</v>
      </c>
      <c r="B86">
        <v>4</v>
      </c>
      <c r="C86">
        <v>2018</v>
      </c>
      <c r="D86" t="s">
        <v>73</v>
      </c>
      <c r="E86" t="s">
        <v>74</v>
      </c>
      <c r="F86" t="s">
        <v>1</v>
      </c>
      <c r="G86" t="s">
        <v>75</v>
      </c>
      <c r="H86" t="s">
        <v>38</v>
      </c>
      <c r="I86" t="s">
        <v>40</v>
      </c>
      <c r="J86" t="s">
        <v>40</v>
      </c>
      <c r="K86" t="s">
        <v>40</v>
      </c>
      <c r="L86" t="s">
        <v>40</v>
      </c>
      <c r="M86" t="s">
        <v>40</v>
      </c>
      <c r="N86" t="s">
        <v>40</v>
      </c>
      <c r="O86" t="s">
        <v>50</v>
      </c>
      <c r="P86" t="s">
        <v>38</v>
      </c>
      <c r="Q86" t="s">
        <v>51</v>
      </c>
      <c r="R86" t="s">
        <v>76</v>
      </c>
      <c r="S86" t="s">
        <v>43</v>
      </c>
      <c r="T86" t="s">
        <v>44</v>
      </c>
      <c r="U86" t="s">
        <v>19</v>
      </c>
      <c r="V86" t="s">
        <v>1494</v>
      </c>
      <c r="W86" t="s">
        <v>1217</v>
      </c>
      <c r="X86" t="s">
        <v>56</v>
      </c>
      <c r="Y86" t="s">
        <v>77</v>
      </c>
      <c r="Z86" t="s">
        <v>94</v>
      </c>
      <c r="AA86" t="s">
        <v>40</v>
      </c>
      <c r="AB86" t="s">
        <v>40</v>
      </c>
      <c r="AC86">
        <v>30</v>
      </c>
      <c r="AD86" t="s">
        <v>40</v>
      </c>
      <c r="AE86">
        <v>490.87385210000002</v>
      </c>
      <c r="AF86">
        <v>721</v>
      </c>
      <c r="AG86">
        <v>490.87385210000002</v>
      </c>
      <c r="AH86">
        <v>14726.215560000001</v>
      </c>
      <c r="AI86">
        <v>721</v>
      </c>
      <c r="AJ86">
        <v>45000</v>
      </c>
      <c r="AK86">
        <v>1350000</v>
      </c>
      <c r="AN86" s="2"/>
    </row>
    <row r="87" spans="1:40">
      <c r="A87">
        <v>3</v>
      </c>
      <c r="B87">
        <v>4</v>
      </c>
      <c r="C87">
        <v>2018</v>
      </c>
      <c r="D87" t="s">
        <v>73</v>
      </c>
      <c r="E87" t="s">
        <v>74</v>
      </c>
      <c r="F87" t="s">
        <v>1</v>
      </c>
      <c r="G87" t="s">
        <v>75</v>
      </c>
      <c r="H87" t="s">
        <v>38</v>
      </c>
      <c r="I87" t="s">
        <v>40</v>
      </c>
      <c r="J87" t="s">
        <v>40</v>
      </c>
      <c r="K87" t="s">
        <v>40</v>
      </c>
      <c r="L87" t="s">
        <v>40</v>
      </c>
      <c r="M87" t="s">
        <v>40</v>
      </c>
      <c r="N87" t="s">
        <v>40</v>
      </c>
      <c r="O87" t="s">
        <v>50</v>
      </c>
      <c r="P87" t="s">
        <v>38</v>
      </c>
      <c r="Q87" t="s">
        <v>51</v>
      </c>
      <c r="R87" t="s">
        <v>76</v>
      </c>
      <c r="S87" t="s">
        <v>43</v>
      </c>
      <c r="T87" t="s">
        <v>44</v>
      </c>
      <c r="U87" t="s">
        <v>19</v>
      </c>
      <c r="V87" t="s">
        <v>1494</v>
      </c>
      <c r="W87" t="s">
        <v>1217</v>
      </c>
      <c r="X87" t="s">
        <v>56</v>
      </c>
      <c r="Y87" t="s">
        <v>77</v>
      </c>
      <c r="Z87" t="s">
        <v>95</v>
      </c>
      <c r="AA87" t="s">
        <v>40</v>
      </c>
      <c r="AB87" t="s">
        <v>40</v>
      </c>
      <c r="AC87">
        <v>30</v>
      </c>
      <c r="AD87" t="s">
        <v>40</v>
      </c>
      <c r="AE87">
        <v>415.47562840000001</v>
      </c>
      <c r="AF87">
        <v>701</v>
      </c>
      <c r="AG87">
        <v>415.47562840000001</v>
      </c>
      <c r="AH87">
        <v>12464.26885</v>
      </c>
      <c r="AI87">
        <v>701</v>
      </c>
      <c r="AJ87">
        <v>45000</v>
      </c>
      <c r="AK87">
        <v>1350000</v>
      </c>
      <c r="AN87" s="2"/>
    </row>
    <row r="88" spans="1:40">
      <c r="A88">
        <v>3</v>
      </c>
      <c r="B88">
        <v>4</v>
      </c>
      <c r="C88">
        <v>2018</v>
      </c>
      <c r="D88" t="s">
        <v>73</v>
      </c>
      <c r="E88" t="s">
        <v>74</v>
      </c>
      <c r="F88" t="s">
        <v>1</v>
      </c>
      <c r="G88" t="s">
        <v>75</v>
      </c>
      <c r="H88" t="s">
        <v>38</v>
      </c>
      <c r="I88" t="s">
        <v>40</v>
      </c>
      <c r="J88" t="s">
        <v>40</v>
      </c>
      <c r="K88" t="s">
        <v>40</v>
      </c>
      <c r="L88" t="s">
        <v>40</v>
      </c>
      <c r="M88" t="s">
        <v>40</v>
      </c>
      <c r="N88" t="s">
        <v>40</v>
      </c>
      <c r="O88" t="s">
        <v>50</v>
      </c>
      <c r="P88" t="s">
        <v>38</v>
      </c>
      <c r="Q88" t="s">
        <v>51</v>
      </c>
      <c r="R88" t="s">
        <v>76</v>
      </c>
      <c r="S88" t="s">
        <v>43</v>
      </c>
      <c r="T88" t="s">
        <v>44</v>
      </c>
      <c r="U88" t="s">
        <v>19</v>
      </c>
      <c r="V88" t="s">
        <v>1494</v>
      </c>
      <c r="W88" t="s">
        <v>1217</v>
      </c>
      <c r="X88" t="s">
        <v>56</v>
      </c>
      <c r="Y88" t="s">
        <v>77</v>
      </c>
      <c r="Z88" t="s">
        <v>96</v>
      </c>
      <c r="AA88" t="s">
        <v>40</v>
      </c>
      <c r="AB88" t="s">
        <v>40</v>
      </c>
      <c r="AC88">
        <v>30</v>
      </c>
      <c r="AD88" t="s">
        <v>40</v>
      </c>
      <c r="AE88">
        <v>380.13271109999999</v>
      </c>
      <c r="AF88">
        <v>681</v>
      </c>
      <c r="AG88">
        <v>380.13271109999999</v>
      </c>
      <c r="AH88">
        <v>11403.981330000001</v>
      </c>
      <c r="AI88">
        <v>681</v>
      </c>
      <c r="AJ88">
        <v>45000</v>
      </c>
      <c r="AK88">
        <v>1350000</v>
      </c>
      <c r="AN88" s="2"/>
    </row>
    <row r="89" spans="1:40">
      <c r="A89">
        <v>3</v>
      </c>
      <c r="B89">
        <v>4</v>
      </c>
      <c r="C89">
        <v>2018</v>
      </c>
      <c r="D89" t="s">
        <v>73</v>
      </c>
      <c r="E89" t="s">
        <v>74</v>
      </c>
      <c r="F89" t="s">
        <v>1</v>
      </c>
      <c r="G89" t="s">
        <v>75</v>
      </c>
      <c r="H89" t="s">
        <v>38</v>
      </c>
      <c r="I89" t="s">
        <v>40</v>
      </c>
      <c r="J89" t="s">
        <v>40</v>
      </c>
      <c r="K89" t="s">
        <v>40</v>
      </c>
      <c r="L89" t="s">
        <v>40</v>
      </c>
      <c r="M89" t="s">
        <v>40</v>
      </c>
      <c r="N89" t="s">
        <v>40</v>
      </c>
      <c r="O89" t="s">
        <v>50</v>
      </c>
      <c r="P89" t="s">
        <v>38</v>
      </c>
      <c r="Q89" t="s">
        <v>51</v>
      </c>
      <c r="R89" t="s">
        <v>76</v>
      </c>
      <c r="S89" t="s">
        <v>43</v>
      </c>
      <c r="T89" t="s">
        <v>44</v>
      </c>
      <c r="U89" t="s">
        <v>19</v>
      </c>
      <c r="V89" t="s">
        <v>1494</v>
      </c>
      <c r="W89" t="s">
        <v>1217</v>
      </c>
      <c r="X89" t="s">
        <v>56</v>
      </c>
      <c r="Y89" t="s">
        <v>77</v>
      </c>
      <c r="Z89" t="s">
        <v>97</v>
      </c>
      <c r="AA89" t="s">
        <v>40</v>
      </c>
      <c r="AB89" t="s">
        <v>40</v>
      </c>
      <c r="AC89">
        <v>30</v>
      </c>
      <c r="AD89" t="s">
        <v>40</v>
      </c>
      <c r="AE89">
        <v>176.71458680000001</v>
      </c>
      <c r="AF89">
        <v>717</v>
      </c>
      <c r="AG89">
        <v>176.71458680000001</v>
      </c>
      <c r="AH89">
        <v>5301.4376039999997</v>
      </c>
      <c r="AI89">
        <v>717</v>
      </c>
      <c r="AJ89">
        <v>45000</v>
      </c>
      <c r="AK89">
        <v>1350000</v>
      </c>
      <c r="AN89" s="2"/>
    </row>
    <row r="90" spans="1:40">
      <c r="A90">
        <v>3</v>
      </c>
      <c r="B90">
        <v>4</v>
      </c>
      <c r="C90">
        <v>2018</v>
      </c>
      <c r="D90" t="s">
        <v>73</v>
      </c>
      <c r="E90" t="s">
        <v>74</v>
      </c>
      <c r="F90" t="s">
        <v>1</v>
      </c>
      <c r="G90" t="s">
        <v>75</v>
      </c>
      <c r="H90" t="s">
        <v>38</v>
      </c>
      <c r="I90" t="s">
        <v>40</v>
      </c>
      <c r="J90" t="s">
        <v>40</v>
      </c>
      <c r="K90" t="s">
        <v>40</v>
      </c>
      <c r="L90" t="s">
        <v>40</v>
      </c>
      <c r="M90" t="s">
        <v>40</v>
      </c>
      <c r="N90" t="s">
        <v>40</v>
      </c>
      <c r="O90" t="s">
        <v>50</v>
      </c>
      <c r="P90" t="s">
        <v>38</v>
      </c>
      <c r="Q90" t="s">
        <v>51</v>
      </c>
      <c r="R90" t="s">
        <v>76</v>
      </c>
      <c r="S90" t="s">
        <v>43</v>
      </c>
      <c r="T90" t="s">
        <v>44</v>
      </c>
      <c r="U90" t="s">
        <v>19</v>
      </c>
      <c r="V90" t="s">
        <v>1494</v>
      </c>
      <c r="W90" t="s">
        <v>1217</v>
      </c>
      <c r="X90" t="s">
        <v>56</v>
      </c>
      <c r="Y90" t="s">
        <v>77</v>
      </c>
      <c r="Z90" t="s">
        <v>98</v>
      </c>
      <c r="AA90" t="s">
        <v>40</v>
      </c>
      <c r="AB90" t="s">
        <v>40</v>
      </c>
      <c r="AC90">
        <v>30</v>
      </c>
      <c r="AD90" t="s">
        <v>40</v>
      </c>
      <c r="AE90">
        <v>165.12996390000001</v>
      </c>
      <c r="AF90">
        <v>647</v>
      </c>
      <c r="AG90">
        <v>165.12996390000001</v>
      </c>
      <c r="AH90">
        <v>4953.8989170000004</v>
      </c>
      <c r="AI90">
        <v>647</v>
      </c>
      <c r="AJ90">
        <v>45000</v>
      </c>
      <c r="AK90">
        <v>1350000</v>
      </c>
      <c r="AN90" s="2"/>
    </row>
    <row r="91" spans="1:40">
      <c r="A91">
        <v>3</v>
      </c>
      <c r="B91">
        <v>4</v>
      </c>
      <c r="C91">
        <v>2018</v>
      </c>
      <c r="D91" t="s">
        <v>73</v>
      </c>
      <c r="E91" t="s">
        <v>74</v>
      </c>
      <c r="F91" t="s">
        <v>1</v>
      </c>
      <c r="G91" t="s">
        <v>75</v>
      </c>
      <c r="H91" t="s">
        <v>38</v>
      </c>
      <c r="I91" t="s">
        <v>40</v>
      </c>
      <c r="J91" t="s">
        <v>40</v>
      </c>
      <c r="K91" t="s">
        <v>40</v>
      </c>
      <c r="L91" t="s">
        <v>40</v>
      </c>
      <c r="M91" t="s">
        <v>40</v>
      </c>
      <c r="N91" t="s">
        <v>40</v>
      </c>
      <c r="O91" t="s">
        <v>50</v>
      </c>
      <c r="P91" t="s">
        <v>38</v>
      </c>
      <c r="Q91" t="s">
        <v>51</v>
      </c>
      <c r="R91" t="s">
        <v>76</v>
      </c>
      <c r="S91" t="s">
        <v>43</v>
      </c>
      <c r="T91" t="s">
        <v>44</v>
      </c>
      <c r="U91" t="s">
        <v>19</v>
      </c>
      <c r="V91" t="s">
        <v>1494</v>
      </c>
      <c r="W91" t="s">
        <v>1217</v>
      </c>
      <c r="X91" t="s">
        <v>56</v>
      </c>
      <c r="Y91" t="s">
        <v>77</v>
      </c>
      <c r="Z91" t="s">
        <v>99</v>
      </c>
      <c r="AA91" t="s">
        <v>40</v>
      </c>
      <c r="AB91" t="s">
        <v>40</v>
      </c>
      <c r="AC91">
        <v>30</v>
      </c>
      <c r="AD91" t="s">
        <v>40</v>
      </c>
      <c r="AE91">
        <v>433.73613569999998</v>
      </c>
      <c r="AF91">
        <v>690</v>
      </c>
      <c r="AG91">
        <v>433.73613569999998</v>
      </c>
      <c r="AH91">
        <v>13012.084070000001</v>
      </c>
      <c r="AI91">
        <v>690</v>
      </c>
      <c r="AJ91">
        <v>45000</v>
      </c>
      <c r="AK91">
        <v>1350000</v>
      </c>
      <c r="AN91" s="2"/>
    </row>
    <row r="92" spans="1:40">
      <c r="A92">
        <v>3</v>
      </c>
      <c r="B92">
        <v>4</v>
      </c>
      <c r="C92">
        <v>2018</v>
      </c>
      <c r="D92" t="s">
        <v>73</v>
      </c>
      <c r="E92" t="s">
        <v>74</v>
      </c>
      <c r="F92" t="s">
        <v>1</v>
      </c>
      <c r="G92" t="s">
        <v>75</v>
      </c>
      <c r="H92" t="s">
        <v>38</v>
      </c>
      <c r="I92" t="s">
        <v>40</v>
      </c>
      <c r="J92" t="s">
        <v>40</v>
      </c>
      <c r="K92" t="s">
        <v>40</v>
      </c>
      <c r="L92" t="s">
        <v>40</v>
      </c>
      <c r="M92" t="s">
        <v>40</v>
      </c>
      <c r="N92" t="s">
        <v>40</v>
      </c>
      <c r="O92" t="s">
        <v>50</v>
      </c>
      <c r="P92" t="s">
        <v>38</v>
      </c>
      <c r="Q92" t="s">
        <v>51</v>
      </c>
      <c r="R92" t="s">
        <v>76</v>
      </c>
      <c r="S92" t="s">
        <v>43</v>
      </c>
      <c r="T92" t="s">
        <v>44</v>
      </c>
      <c r="U92" t="s">
        <v>19</v>
      </c>
      <c r="V92" t="s">
        <v>1494</v>
      </c>
      <c r="W92" t="s">
        <v>1217</v>
      </c>
      <c r="X92" t="s">
        <v>56</v>
      </c>
      <c r="Y92" t="s">
        <v>77</v>
      </c>
      <c r="Z92" t="s">
        <v>100</v>
      </c>
      <c r="AA92" t="s">
        <v>40</v>
      </c>
      <c r="AB92" t="s">
        <v>40</v>
      </c>
      <c r="AC92">
        <v>30</v>
      </c>
      <c r="AD92" t="s">
        <v>40</v>
      </c>
      <c r="AE92">
        <v>298.64765160000002</v>
      </c>
      <c r="AF92">
        <v>660</v>
      </c>
      <c r="AG92">
        <v>298.64765160000002</v>
      </c>
      <c r="AH92">
        <v>8959.4295480000001</v>
      </c>
      <c r="AI92">
        <v>660</v>
      </c>
      <c r="AJ92">
        <v>45000</v>
      </c>
      <c r="AK92">
        <v>1350000</v>
      </c>
      <c r="AN92" s="2"/>
    </row>
    <row r="93" spans="1:40">
      <c r="A93">
        <v>3</v>
      </c>
      <c r="B93">
        <v>4</v>
      </c>
      <c r="C93">
        <v>2018</v>
      </c>
      <c r="D93" t="s">
        <v>73</v>
      </c>
      <c r="E93" t="s">
        <v>74</v>
      </c>
      <c r="F93" t="s">
        <v>1</v>
      </c>
      <c r="G93" t="s">
        <v>75</v>
      </c>
      <c r="H93" t="s">
        <v>38</v>
      </c>
      <c r="I93" t="s">
        <v>40</v>
      </c>
      <c r="J93" t="s">
        <v>40</v>
      </c>
      <c r="K93" t="s">
        <v>40</v>
      </c>
      <c r="L93" t="s">
        <v>40</v>
      </c>
      <c r="M93" t="s">
        <v>40</v>
      </c>
      <c r="N93" t="s">
        <v>40</v>
      </c>
      <c r="O93" t="s">
        <v>50</v>
      </c>
      <c r="P93" t="s">
        <v>38</v>
      </c>
      <c r="Q93" t="s">
        <v>51</v>
      </c>
      <c r="R93" t="s">
        <v>76</v>
      </c>
      <c r="S93" t="s">
        <v>43</v>
      </c>
      <c r="T93" t="s">
        <v>44</v>
      </c>
      <c r="U93" t="s">
        <v>19</v>
      </c>
      <c r="V93" t="s">
        <v>1494</v>
      </c>
      <c r="W93" t="s">
        <v>1217</v>
      </c>
      <c r="X93" t="s">
        <v>56</v>
      </c>
      <c r="Y93" t="s">
        <v>77</v>
      </c>
      <c r="Z93" t="s">
        <v>101</v>
      </c>
      <c r="AA93" t="s">
        <v>40</v>
      </c>
      <c r="AB93" t="s">
        <v>40</v>
      </c>
      <c r="AC93">
        <v>30</v>
      </c>
      <c r="AD93" t="s">
        <v>40</v>
      </c>
      <c r="AE93">
        <v>346.36059010000002</v>
      </c>
      <c r="AF93">
        <v>651</v>
      </c>
      <c r="AG93">
        <v>346.36059010000002</v>
      </c>
      <c r="AH93">
        <v>10390.8177</v>
      </c>
      <c r="AI93">
        <v>651</v>
      </c>
      <c r="AJ93">
        <v>45000</v>
      </c>
      <c r="AK93">
        <v>1350000</v>
      </c>
      <c r="AN93" s="2"/>
    </row>
    <row r="94" spans="1:40">
      <c r="A94">
        <v>3</v>
      </c>
      <c r="B94">
        <v>4</v>
      </c>
      <c r="C94">
        <v>2018</v>
      </c>
      <c r="D94" t="s">
        <v>73</v>
      </c>
      <c r="E94" t="s">
        <v>74</v>
      </c>
      <c r="F94" t="s">
        <v>1</v>
      </c>
      <c r="G94" t="s">
        <v>75</v>
      </c>
      <c r="H94" t="s">
        <v>38</v>
      </c>
      <c r="I94" t="s">
        <v>40</v>
      </c>
      <c r="J94" t="s">
        <v>40</v>
      </c>
      <c r="K94" t="s">
        <v>40</v>
      </c>
      <c r="L94" t="s">
        <v>40</v>
      </c>
      <c r="M94" t="s">
        <v>40</v>
      </c>
      <c r="N94" t="s">
        <v>40</v>
      </c>
      <c r="O94" t="s">
        <v>50</v>
      </c>
      <c r="P94" t="s">
        <v>38</v>
      </c>
      <c r="Q94" t="s">
        <v>51</v>
      </c>
      <c r="R94" t="s">
        <v>76</v>
      </c>
      <c r="S94" t="s">
        <v>43</v>
      </c>
      <c r="T94" t="s">
        <v>44</v>
      </c>
      <c r="U94" t="s">
        <v>19</v>
      </c>
      <c r="V94" t="s">
        <v>1494</v>
      </c>
      <c r="W94" t="s">
        <v>1217</v>
      </c>
      <c r="X94" t="s">
        <v>56</v>
      </c>
      <c r="Y94" t="s">
        <v>77</v>
      </c>
      <c r="Z94" t="s">
        <v>102</v>
      </c>
      <c r="AA94" t="s">
        <v>40</v>
      </c>
      <c r="AB94" t="s">
        <v>40</v>
      </c>
      <c r="AC94">
        <v>30</v>
      </c>
      <c r="AD94" t="s">
        <v>40</v>
      </c>
      <c r="AE94">
        <v>283.52873699999998</v>
      </c>
      <c r="AF94">
        <v>680</v>
      </c>
      <c r="AG94">
        <v>283.52873699999998</v>
      </c>
      <c r="AH94">
        <v>8505.86211</v>
      </c>
      <c r="AI94">
        <v>680</v>
      </c>
      <c r="AJ94">
        <v>45000</v>
      </c>
      <c r="AK94">
        <v>1350000</v>
      </c>
      <c r="AN94" s="2"/>
    </row>
    <row r="95" spans="1:40">
      <c r="A95">
        <v>3</v>
      </c>
      <c r="B95">
        <v>4</v>
      </c>
      <c r="C95">
        <v>2018</v>
      </c>
      <c r="D95" t="s">
        <v>73</v>
      </c>
      <c r="E95" t="s">
        <v>74</v>
      </c>
      <c r="F95" t="s">
        <v>1</v>
      </c>
      <c r="G95" t="s">
        <v>75</v>
      </c>
      <c r="H95" t="s">
        <v>38</v>
      </c>
      <c r="I95" t="s">
        <v>40</v>
      </c>
      <c r="J95" t="s">
        <v>40</v>
      </c>
      <c r="K95" t="s">
        <v>40</v>
      </c>
      <c r="L95" t="s">
        <v>40</v>
      </c>
      <c r="M95" t="s">
        <v>40</v>
      </c>
      <c r="N95" t="s">
        <v>40</v>
      </c>
      <c r="O95" t="s">
        <v>50</v>
      </c>
      <c r="P95" t="s">
        <v>38</v>
      </c>
      <c r="Q95" t="s">
        <v>51</v>
      </c>
      <c r="R95" t="s">
        <v>76</v>
      </c>
      <c r="S95" t="s">
        <v>43</v>
      </c>
      <c r="T95" t="s">
        <v>44</v>
      </c>
      <c r="U95" t="s">
        <v>19</v>
      </c>
      <c r="V95" t="s">
        <v>1494</v>
      </c>
      <c r="W95" t="s">
        <v>1217</v>
      </c>
      <c r="X95" t="s">
        <v>56</v>
      </c>
      <c r="Y95" t="s">
        <v>77</v>
      </c>
      <c r="Z95" t="s">
        <v>103</v>
      </c>
      <c r="AA95" t="s">
        <v>40</v>
      </c>
      <c r="AB95" t="s">
        <v>40</v>
      </c>
      <c r="AC95">
        <v>30</v>
      </c>
      <c r="AD95" t="s">
        <v>40</v>
      </c>
      <c r="AE95">
        <v>132.7322896</v>
      </c>
      <c r="AF95">
        <v>516</v>
      </c>
      <c r="AG95">
        <v>132.7322896</v>
      </c>
      <c r="AH95">
        <v>3981.9686879999999</v>
      </c>
      <c r="AI95">
        <v>516</v>
      </c>
      <c r="AJ95">
        <v>45000</v>
      </c>
      <c r="AK95">
        <v>1350000</v>
      </c>
      <c r="AN95" s="2"/>
    </row>
    <row r="96" spans="1:40">
      <c r="A96">
        <v>3</v>
      </c>
      <c r="B96">
        <v>4</v>
      </c>
      <c r="C96">
        <v>2018</v>
      </c>
      <c r="D96" t="s">
        <v>73</v>
      </c>
      <c r="E96" t="s">
        <v>74</v>
      </c>
      <c r="F96" t="s">
        <v>1</v>
      </c>
      <c r="G96" t="s">
        <v>75</v>
      </c>
      <c r="H96" t="s">
        <v>38</v>
      </c>
      <c r="I96" t="s">
        <v>40</v>
      </c>
      <c r="J96" t="s">
        <v>40</v>
      </c>
      <c r="K96" t="s">
        <v>40</v>
      </c>
      <c r="L96" t="s">
        <v>40</v>
      </c>
      <c r="M96" t="s">
        <v>40</v>
      </c>
      <c r="N96" t="s">
        <v>40</v>
      </c>
      <c r="O96" t="s">
        <v>50</v>
      </c>
      <c r="P96" t="s">
        <v>38</v>
      </c>
      <c r="Q96" t="s">
        <v>51</v>
      </c>
      <c r="R96" t="s">
        <v>76</v>
      </c>
      <c r="S96" t="s">
        <v>43</v>
      </c>
      <c r="T96" t="s">
        <v>44</v>
      </c>
      <c r="U96" t="s">
        <v>19</v>
      </c>
      <c r="V96" t="s">
        <v>1494</v>
      </c>
      <c r="W96" t="s">
        <v>1217</v>
      </c>
      <c r="X96" t="s">
        <v>56</v>
      </c>
      <c r="Y96" t="s">
        <v>77</v>
      </c>
      <c r="Z96" t="s">
        <v>104</v>
      </c>
      <c r="AA96" t="s">
        <v>40</v>
      </c>
      <c r="AB96" t="s">
        <v>40</v>
      </c>
      <c r="AC96">
        <v>30</v>
      </c>
      <c r="AD96" t="s">
        <v>40</v>
      </c>
      <c r="AE96">
        <v>330.06357819999999</v>
      </c>
      <c r="AF96">
        <v>703</v>
      </c>
      <c r="AG96">
        <v>330.06357819999999</v>
      </c>
      <c r="AH96">
        <v>9901.907346</v>
      </c>
      <c r="AI96">
        <v>703</v>
      </c>
      <c r="AJ96">
        <v>45000</v>
      </c>
      <c r="AK96">
        <v>1350000</v>
      </c>
      <c r="AN96" s="2"/>
    </row>
    <row r="97" spans="1:40">
      <c r="A97">
        <v>3</v>
      </c>
      <c r="B97">
        <v>4</v>
      </c>
      <c r="C97">
        <v>2018</v>
      </c>
      <c r="D97" t="s">
        <v>73</v>
      </c>
      <c r="E97" t="s">
        <v>74</v>
      </c>
      <c r="F97" t="s">
        <v>1</v>
      </c>
      <c r="G97" t="s">
        <v>75</v>
      </c>
      <c r="H97" t="s">
        <v>38</v>
      </c>
      <c r="I97" t="s">
        <v>40</v>
      </c>
      <c r="J97" t="s">
        <v>40</v>
      </c>
      <c r="K97" t="s">
        <v>40</v>
      </c>
      <c r="L97" t="s">
        <v>40</v>
      </c>
      <c r="M97" t="s">
        <v>40</v>
      </c>
      <c r="N97" t="s">
        <v>40</v>
      </c>
      <c r="O97" t="s">
        <v>50</v>
      </c>
      <c r="P97" t="s">
        <v>38</v>
      </c>
      <c r="Q97" t="s">
        <v>51</v>
      </c>
      <c r="R97" t="s">
        <v>76</v>
      </c>
      <c r="S97" t="s">
        <v>43</v>
      </c>
      <c r="T97" t="s">
        <v>44</v>
      </c>
      <c r="U97" t="s">
        <v>19</v>
      </c>
      <c r="V97" t="s">
        <v>1494</v>
      </c>
      <c r="W97" t="s">
        <v>1217</v>
      </c>
      <c r="X97" t="s">
        <v>56</v>
      </c>
      <c r="Y97" t="s">
        <v>77</v>
      </c>
      <c r="Z97" t="s">
        <v>105</v>
      </c>
      <c r="AA97" t="s">
        <v>40</v>
      </c>
      <c r="AB97" t="s">
        <v>40</v>
      </c>
      <c r="AC97">
        <v>30</v>
      </c>
      <c r="AD97" t="s">
        <v>40</v>
      </c>
      <c r="AE97">
        <v>283.52873699999998</v>
      </c>
      <c r="AF97">
        <v>755</v>
      </c>
      <c r="AG97">
        <v>283.52873699999998</v>
      </c>
      <c r="AH97">
        <v>8505.86211</v>
      </c>
      <c r="AI97">
        <v>755</v>
      </c>
      <c r="AJ97">
        <v>45000</v>
      </c>
      <c r="AK97">
        <v>1350000</v>
      </c>
      <c r="AN97" s="2"/>
    </row>
    <row r="98" spans="1:40">
      <c r="A98">
        <v>3</v>
      </c>
      <c r="B98">
        <v>4</v>
      </c>
      <c r="C98">
        <v>2018</v>
      </c>
      <c r="D98" t="s">
        <v>73</v>
      </c>
      <c r="E98" t="s">
        <v>74</v>
      </c>
      <c r="F98" t="s">
        <v>1</v>
      </c>
      <c r="G98" t="s">
        <v>75</v>
      </c>
      <c r="H98" t="s">
        <v>38</v>
      </c>
      <c r="I98" t="s">
        <v>40</v>
      </c>
      <c r="J98" t="s">
        <v>40</v>
      </c>
      <c r="K98" t="s">
        <v>40</v>
      </c>
      <c r="L98" t="s">
        <v>40</v>
      </c>
      <c r="M98" t="s">
        <v>40</v>
      </c>
      <c r="N98" t="s">
        <v>40</v>
      </c>
      <c r="O98" t="s">
        <v>50</v>
      </c>
      <c r="P98" t="s">
        <v>38</v>
      </c>
      <c r="Q98" t="s">
        <v>51</v>
      </c>
      <c r="R98" t="s">
        <v>76</v>
      </c>
      <c r="S98" t="s">
        <v>43</v>
      </c>
      <c r="T98" t="s">
        <v>44</v>
      </c>
      <c r="U98" t="s">
        <v>19</v>
      </c>
      <c r="V98" t="s">
        <v>1494</v>
      </c>
      <c r="W98" t="s">
        <v>1217</v>
      </c>
      <c r="X98" t="s">
        <v>56</v>
      </c>
      <c r="Y98" t="s">
        <v>77</v>
      </c>
      <c r="Z98" t="s">
        <v>106</v>
      </c>
      <c r="AA98" t="s">
        <v>40</v>
      </c>
      <c r="AB98" t="s">
        <v>40</v>
      </c>
      <c r="AC98">
        <v>30</v>
      </c>
      <c r="AD98" t="s">
        <v>40</v>
      </c>
      <c r="AE98">
        <v>176.71458680000001</v>
      </c>
      <c r="AF98">
        <v>702</v>
      </c>
      <c r="AG98">
        <v>176.71458680000001</v>
      </c>
      <c r="AH98">
        <v>5301.4376039999997</v>
      </c>
      <c r="AI98">
        <v>702</v>
      </c>
      <c r="AJ98">
        <v>45000</v>
      </c>
      <c r="AK98">
        <v>1350000</v>
      </c>
      <c r="AN98" s="2"/>
    </row>
    <row r="99" spans="1:40">
      <c r="A99">
        <v>3</v>
      </c>
      <c r="B99">
        <v>4</v>
      </c>
      <c r="C99">
        <v>2018</v>
      </c>
      <c r="D99" t="s">
        <v>73</v>
      </c>
      <c r="E99" t="s">
        <v>74</v>
      </c>
      <c r="F99" t="s">
        <v>1</v>
      </c>
      <c r="G99" t="s">
        <v>75</v>
      </c>
      <c r="H99" t="s">
        <v>38</v>
      </c>
      <c r="I99" t="s">
        <v>40</v>
      </c>
      <c r="J99" t="s">
        <v>40</v>
      </c>
      <c r="K99" t="s">
        <v>40</v>
      </c>
      <c r="L99" t="s">
        <v>40</v>
      </c>
      <c r="M99" t="s">
        <v>40</v>
      </c>
      <c r="N99" t="s">
        <v>40</v>
      </c>
      <c r="O99" t="s">
        <v>50</v>
      </c>
      <c r="P99" t="s">
        <v>38</v>
      </c>
      <c r="Q99" t="s">
        <v>51</v>
      </c>
      <c r="R99" t="s">
        <v>76</v>
      </c>
      <c r="S99" t="s">
        <v>43</v>
      </c>
      <c r="T99" t="s">
        <v>44</v>
      </c>
      <c r="U99" t="s">
        <v>19</v>
      </c>
      <c r="V99" t="s">
        <v>1494</v>
      </c>
      <c r="W99" t="s">
        <v>1217</v>
      </c>
      <c r="X99" t="s">
        <v>56</v>
      </c>
      <c r="Y99" t="s">
        <v>77</v>
      </c>
      <c r="Z99" t="s">
        <v>107</v>
      </c>
      <c r="AA99" t="s">
        <v>40</v>
      </c>
      <c r="AB99" t="s">
        <v>40</v>
      </c>
      <c r="AC99">
        <v>30</v>
      </c>
      <c r="AD99" t="s">
        <v>40</v>
      </c>
      <c r="AE99">
        <v>188.69190879999999</v>
      </c>
      <c r="AF99">
        <v>725</v>
      </c>
      <c r="AG99">
        <v>188.69190879999999</v>
      </c>
      <c r="AH99">
        <v>5660.7572639999999</v>
      </c>
      <c r="AI99">
        <v>725</v>
      </c>
      <c r="AJ99">
        <v>45000</v>
      </c>
      <c r="AK99">
        <v>1350000</v>
      </c>
      <c r="AN99" s="2"/>
    </row>
    <row r="100" spans="1:40">
      <c r="A100">
        <v>3</v>
      </c>
      <c r="B100">
        <v>5</v>
      </c>
      <c r="C100">
        <v>2018</v>
      </c>
      <c r="D100" t="s">
        <v>73</v>
      </c>
      <c r="E100" t="s">
        <v>74</v>
      </c>
      <c r="F100" t="s">
        <v>1</v>
      </c>
      <c r="G100" t="s">
        <v>75</v>
      </c>
      <c r="H100" t="s">
        <v>38</v>
      </c>
      <c r="I100" t="s">
        <v>40</v>
      </c>
      <c r="J100" t="s">
        <v>40</v>
      </c>
      <c r="K100" t="s">
        <v>40</v>
      </c>
      <c r="L100" t="s">
        <v>40</v>
      </c>
      <c r="M100" t="s">
        <v>40</v>
      </c>
      <c r="N100" t="s">
        <v>40</v>
      </c>
      <c r="O100" t="s">
        <v>50</v>
      </c>
      <c r="P100" t="s">
        <v>38</v>
      </c>
      <c r="Q100" t="s">
        <v>51</v>
      </c>
      <c r="R100" t="s">
        <v>76</v>
      </c>
      <c r="S100" t="s">
        <v>43</v>
      </c>
      <c r="T100" t="s">
        <v>44</v>
      </c>
      <c r="U100" t="s">
        <v>19</v>
      </c>
      <c r="V100" t="s">
        <v>1494</v>
      </c>
      <c r="W100" t="s">
        <v>1217</v>
      </c>
      <c r="X100" t="s">
        <v>56</v>
      </c>
      <c r="Y100" t="s">
        <v>108</v>
      </c>
      <c r="Z100" t="s">
        <v>109</v>
      </c>
      <c r="AA100" t="s">
        <v>40</v>
      </c>
      <c r="AB100" t="s">
        <v>40</v>
      </c>
      <c r="AC100">
        <v>30</v>
      </c>
      <c r="AD100" t="s">
        <v>40</v>
      </c>
      <c r="AE100">
        <v>254.46900489999999</v>
      </c>
      <c r="AF100">
        <v>644</v>
      </c>
      <c r="AG100">
        <v>254.46900489999999</v>
      </c>
      <c r="AH100">
        <v>7634.0701470000004</v>
      </c>
      <c r="AI100">
        <v>644</v>
      </c>
      <c r="AJ100">
        <v>45000</v>
      </c>
      <c r="AK100">
        <v>1350000</v>
      </c>
      <c r="AN100" s="2"/>
    </row>
    <row r="101" spans="1:40">
      <c r="A101">
        <v>3</v>
      </c>
      <c r="B101">
        <v>5</v>
      </c>
      <c r="C101">
        <v>2018</v>
      </c>
      <c r="D101" t="s">
        <v>73</v>
      </c>
      <c r="E101" t="s">
        <v>74</v>
      </c>
      <c r="F101" t="s">
        <v>1</v>
      </c>
      <c r="G101" t="s">
        <v>75</v>
      </c>
      <c r="H101" t="s">
        <v>38</v>
      </c>
      <c r="I101" t="s">
        <v>40</v>
      </c>
      <c r="J101" t="s">
        <v>40</v>
      </c>
      <c r="K101" t="s">
        <v>40</v>
      </c>
      <c r="L101" t="s">
        <v>40</v>
      </c>
      <c r="M101" t="s">
        <v>40</v>
      </c>
      <c r="N101" t="s">
        <v>40</v>
      </c>
      <c r="O101" t="s">
        <v>50</v>
      </c>
      <c r="P101" t="s">
        <v>38</v>
      </c>
      <c r="Q101" t="s">
        <v>51</v>
      </c>
      <c r="R101" t="s">
        <v>76</v>
      </c>
      <c r="S101" t="s">
        <v>43</v>
      </c>
      <c r="T101" t="s">
        <v>44</v>
      </c>
      <c r="U101" t="s">
        <v>19</v>
      </c>
      <c r="V101" t="s">
        <v>1494</v>
      </c>
      <c r="W101" t="s">
        <v>1217</v>
      </c>
      <c r="X101" t="s">
        <v>56</v>
      </c>
      <c r="Y101" t="s">
        <v>108</v>
      </c>
      <c r="Z101" t="s">
        <v>110</v>
      </c>
      <c r="AA101" t="s">
        <v>40</v>
      </c>
      <c r="AB101" t="s">
        <v>40</v>
      </c>
      <c r="AC101">
        <v>30</v>
      </c>
      <c r="AD101" t="s">
        <v>40</v>
      </c>
      <c r="AE101">
        <v>615.75216009999997</v>
      </c>
      <c r="AF101">
        <v>804</v>
      </c>
      <c r="AG101">
        <v>615.75216009999997</v>
      </c>
      <c r="AH101">
        <v>18472.5648</v>
      </c>
      <c r="AI101">
        <v>804</v>
      </c>
      <c r="AJ101">
        <v>45000</v>
      </c>
      <c r="AK101">
        <v>1350000</v>
      </c>
      <c r="AN101" s="2"/>
    </row>
    <row r="102" spans="1:40">
      <c r="A102">
        <v>3</v>
      </c>
      <c r="B102">
        <v>5</v>
      </c>
      <c r="C102">
        <v>2018</v>
      </c>
      <c r="D102" t="s">
        <v>73</v>
      </c>
      <c r="E102" t="s">
        <v>74</v>
      </c>
      <c r="F102" t="s">
        <v>1</v>
      </c>
      <c r="G102" t="s">
        <v>75</v>
      </c>
      <c r="H102" t="s">
        <v>38</v>
      </c>
      <c r="I102" t="s">
        <v>40</v>
      </c>
      <c r="J102" t="s">
        <v>40</v>
      </c>
      <c r="K102" t="s">
        <v>40</v>
      </c>
      <c r="L102" t="s">
        <v>40</v>
      </c>
      <c r="M102" t="s">
        <v>40</v>
      </c>
      <c r="N102" t="s">
        <v>40</v>
      </c>
      <c r="O102" t="s">
        <v>50</v>
      </c>
      <c r="P102" t="s">
        <v>38</v>
      </c>
      <c r="Q102" t="s">
        <v>51</v>
      </c>
      <c r="R102" t="s">
        <v>76</v>
      </c>
      <c r="S102" t="s">
        <v>43</v>
      </c>
      <c r="T102" t="s">
        <v>44</v>
      </c>
      <c r="U102" t="s">
        <v>19</v>
      </c>
      <c r="V102" t="s">
        <v>1494</v>
      </c>
      <c r="W102" t="s">
        <v>1217</v>
      </c>
      <c r="X102" t="s">
        <v>56</v>
      </c>
      <c r="Y102" t="s">
        <v>108</v>
      </c>
      <c r="Z102" t="s">
        <v>111</v>
      </c>
      <c r="AA102" t="s">
        <v>40</v>
      </c>
      <c r="AB102" t="s">
        <v>40</v>
      </c>
      <c r="AC102">
        <v>30</v>
      </c>
      <c r="AD102" t="s">
        <v>40</v>
      </c>
      <c r="AE102">
        <v>754.76763500000004</v>
      </c>
      <c r="AF102">
        <v>721</v>
      </c>
      <c r="AG102">
        <v>754.76763500000004</v>
      </c>
      <c r="AH102">
        <v>22643.029050000001</v>
      </c>
      <c r="AI102">
        <v>721</v>
      </c>
      <c r="AJ102">
        <v>45000</v>
      </c>
      <c r="AK102">
        <v>1350000</v>
      </c>
      <c r="AN102" s="2"/>
    </row>
    <row r="103" spans="1:40">
      <c r="A103">
        <v>3</v>
      </c>
      <c r="B103">
        <v>5</v>
      </c>
      <c r="C103">
        <v>2018</v>
      </c>
      <c r="D103" t="s">
        <v>73</v>
      </c>
      <c r="E103" t="s">
        <v>74</v>
      </c>
      <c r="F103" t="s">
        <v>1</v>
      </c>
      <c r="G103" t="s">
        <v>75</v>
      </c>
      <c r="H103" t="s">
        <v>38</v>
      </c>
      <c r="I103" t="s">
        <v>40</v>
      </c>
      <c r="J103" t="s">
        <v>40</v>
      </c>
      <c r="K103" t="s">
        <v>40</v>
      </c>
      <c r="L103" t="s">
        <v>40</v>
      </c>
      <c r="M103" t="s">
        <v>40</v>
      </c>
      <c r="N103" t="s">
        <v>40</v>
      </c>
      <c r="O103" t="s">
        <v>50</v>
      </c>
      <c r="P103" t="s">
        <v>38</v>
      </c>
      <c r="Q103" t="s">
        <v>51</v>
      </c>
      <c r="R103" t="s">
        <v>76</v>
      </c>
      <c r="S103" t="s">
        <v>43</v>
      </c>
      <c r="T103" t="s">
        <v>44</v>
      </c>
      <c r="U103" t="s">
        <v>19</v>
      </c>
      <c r="V103" t="s">
        <v>1494</v>
      </c>
      <c r="W103" t="s">
        <v>1217</v>
      </c>
      <c r="X103" t="s">
        <v>56</v>
      </c>
      <c r="Y103" t="s">
        <v>108</v>
      </c>
      <c r="Z103" t="s">
        <v>112</v>
      </c>
      <c r="AA103" t="s">
        <v>40</v>
      </c>
      <c r="AB103" t="s">
        <v>40</v>
      </c>
      <c r="AC103">
        <v>30</v>
      </c>
      <c r="AD103" t="s">
        <v>40</v>
      </c>
      <c r="AE103">
        <v>397.60782019999999</v>
      </c>
      <c r="AF103">
        <v>596</v>
      </c>
      <c r="AG103">
        <v>397.60782019999999</v>
      </c>
      <c r="AH103">
        <v>11928.23461</v>
      </c>
      <c r="AI103">
        <v>596</v>
      </c>
      <c r="AJ103">
        <v>45000</v>
      </c>
      <c r="AK103">
        <v>1350000</v>
      </c>
      <c r="AN103" s="2"/>
    </row>
    <row r="104" spans="1:40">
      <c r="A104">
        <v>3</v>
      </c>
      <c r="B104">
        <v>5</v>
      </c>
      <c r="C104">
        <v>2018</v>
      </c>
      <c r="D104" t="s">
        <v>73</v>
      </c>
      <c r="E104" t="s">
        <v>74</v>
      </c>
      <c r="F104" t="s">
        <v>1</v>
      </c>
      <c r="G104" t="s">
        <v>75</v>
      </c>
      <c r="H104" t="s">
        <v>38</v>
      </c>
      <c r="I104" t="s">
        <v>40</v>
      </c>
      <c r="J104" t="s">
        <v>40</v>
      </c>
      <c r="K104" t="s">
        <v>40</v>
      </c>
      <c r="L104" t="s">
        <v>40</v>
      </c>
      <c r="M104" t="s">
        <v>40</v>
      </c>
      <c r="N104" t="s">
        <v>40</v>
      </c>
      <c r="O104" t="s">
        <v>50</v>
      </c>
      <c r="P104" t="s">
        <v>38</v>
      </c>
      <c r="Q104" t="s">
        <v>51</v>
      </c>
      <c r="R104" t="s">
        <v>76</v>
      </c>
      <c r="S104" t="s">
        <v>43</v>
      </c>
      <c r="T104" t="s">
        <v>44</v>
      </c>
      <c r="U104" t="s">
        <v>19</v>
      </c>
      <c r="V104" t="s">
        <v>1494</v>
      </c>
      <c r="W104" t="s">
        <v>1217</v>
      </c>
      <c r="X104" t="s">
        <v>56</v>
      </c>
      <c r="Y104" t="s">
        <v>108</v>
      </c>
      <c r="Z104" t="s">
        <v>113</v>
      </c>
      <c r="AA104" t="s">
        <v>40</v>
      </c>
      <c r="AB104" t="s">
        <v>40</v>
      </c>
      <c r="AC104">
        <v>30</v>
      </c>
      <c r="AD104" t="s">
        <v>40</v>
      </c>
      <c r="AE104">
        <v>530.92915849999997</v>
      </c>
      <c r="AF104">
        <v>670</v>
      </c>
      <c r="AG104">
        <v>530.92915849999997</v>
      </c>
      <c r="AH104">
        <v>15927.874760000001</v>
      </c>
      <c r="AI104">
        <v>670</v>
      </c>
      <c r="AJ104">
        <v>45000</v>
      </c>
      <c r="AK104">
        <v>1350000</v>
      </c>
      <c r="AN104" s="2"/>
    </row>
    <row r="105" spans="1:40">
      <c r="A105">
        <v>3</v>
      </c>
      <c r="B105">
        <v>5</v>
      </c>
      <c r="C105">
        <v>2018</v>
      </c>
      <c r="D105" t="s">
        <v>73</v>
      </c>
      <c r="E105" t="s">
        <v>74</v>
      </c>
      <c r="F105" t="s">
        <v>1</v>
      </c>
      <c r="G105" t="s">
        <v>75</v>
      </c>
      <c r="H105" t="s">
        <v>38</v>
      </c>
      <c r="I105" t="s">
        <v>40</v>
      </c>
      <c r="J105" t="s">
        <v>40</v>
      </c>
      <c r="K105" t="s">
        <v>40</v>
      </c>
      <c r="L105" t="s">
        <v>40</v>
      </c>
      <c r="M105" t="s">
        <v>40</v>
      </c>
      <c r="N105" t="s">
        <v>40</v>
      </c>
      <c r="O105" t="s">
        <v>50</v>
      </c>
      <c r="P105" t="s">
        <v>38</v>
      </c>
      <c r="Q105" t="s">
        <v>51</v>
      </c>
      <c r="R105" t="s">
        <v>76</v>
      </c>
      <c r="S105" t="s">
        <v>43</v>
      </c>
      <c r="T105" t="s">
        <v>44</v>
      </c>
      <c r="U105" t="s">
        <v>19</v>
      </c>
      <c r="V105" t="s">
        <v>1494</v>
      </c>
      <c r="W105" t="s">
        <v>1217</v>
      </c>
      <c r="X105" t="s">
        <v>56</v>
      </c>
      <c r="Y105" t="s">
        <v>108</v>
      </c>
      <c r="Z105" t="s">
        <v>114</v>
      </c>
      <c r="AA105" t="s">
        <v>40</v>
      </c>
      <c r="AB105" t="s">
        <v>40</v>
      </c>
      <c r="AC105">
        <v>30</v>
      </c>
      <c r="AD105" t="s">
        <v>40</v>
      </c>
      <c r="AE105">
        <v>363.05030099999999</v>
      </c>
      <c r="AF105">
        <v>778</v>
      </c>
      <c r="AG105">
        <v>363.05030099999999</v>
      </c>
      <c r="AH105">
        <v>10891.509029999999</v>
      </c>
      <c r="AI105">
        <v>778</v>
      </c>
      <c r="AJ105">
        <v>45000</v>
      </c>
      <c r="AK105">
        <v>1350000</v>
      </c>
      <c r="AN105" s="2"/>
    </row>
    <row r="106" spans="1:40">
      <c r="A106">
        <v>3</v>
      </c>
      <c r="B106">
        <v>5</v>
      </c>
      <c r="C106">
        <v>2018</v>
      </c>
      <c r="D106" t="s">
        <v>73</v>
      </c>
      <c r="E106" t="s">
        <v>74</v>
      </c>
      <c r="F106" t="s">
        <v>1</v>
      </c>
      <c r="G106" t="s">
        <v>75</v>
      </c>
      <c r="H106" t="s">
        <v>38</v>
      </c>
      <c r="I106" t="s">
        <v>40</v>
      </c>
      <c r="J106" t="s">
        <v>40</v>
      </c>
      <c r="K106" t="s">
        <v>40</v>
      </c>
      <c r="L106" t="s">
        <v>40</v>
      </c>
      <c r="M106" t="s">
        <v>40</v>
      </c>
      <c r="N106" t="s">
        <v>40</v>
      </c>
      <c r="O106" t="s">
        <v>50</v>
      </c>
      <c r="P106" t="s">
        <v>38</v>
      </c>
      <c r="Q106" t="s">
        <v>51</v>
      </c>
      <c r="R106" t="s">
        <v>76</v>
      </c>
      <c r="S106" t="s">
        <v>43</v>
      </c>
      <c r="T106" t="s">
        <v>44</v>
      </c>
      <c r="U106" t="s">
        <v>19</v>
      </c>
      <c r="V106" t="s">
        <v>1494</v>
      </c>
      <c r="W106" t="s">
        <v>1217</v>
      </c>
      <c r="X106" t="s">
        <v>56</v>
      </c>
      <c r="Y106" t="s">
        <v>108</v>
      </c>
      <c r="Z106" t="s">
        <v>115</v>
      </c>
      <c r="AA106" t="s">
        <v>40</v>
      </c>
      <c r="AB106" t="s">
        <v>40</v>
      </c>
      <c r="AC106">
        <v>30</v>
      </c>
      <c r="AD106" t="s">
        <v>40</v>
      </c>
      <c r="AE106">
        <v>314.15926539999998</v>
      </c>
      <c r="AF106">
        <v>625</v>
      </c>
      <c r="AG106">
        <v>314.15926539999998</v>
      </c>
      <c r="AH106">
        <v>9424.7779620000001</v>
      </c>
      <c r="AI106">
        <v>625</v>
      </c>
      <c r="AJ106">
        <v>45000</v>
      </c>
      <c r="AK106">
        <v>1350000</v>
      </c>
      <c r="AN106" s="2"/>
    </row>
    <row r="107" spans="1:40">
      <c r="A107">
        <v>3</v>
      </c>
      <c r="B107">
        <v>5</v>
      </c>
      <c r="C107">
        <v>2018</v>
      </c>
      <c r="D107" t="s">
        <v>73</v>
      </c>
      <c r="E107" t="s">
        <v>74</v>
      </c>
      <c r="F107" t="s">
        <v>1</v>
      </c>
      <c r="G107" t="s">
        <v>75</v>
      </c>
      <c r="H107" t="s">
        <v>38</v>
      </c>
      <c r="I107" t="s">
        <v>40</v>
      </c>
      <c r="J107" t="s">
        <v>40</v>
      </c>
      <c r="K107" t="s">
        <v>40</v>
      </c>
      <c r="L107" t="s">
        <v>40</v>
      </c>
      <c r="M107" t="s">
        <v>40</v>
      </c>
      <c r="N107" t="s">
        <v>40</v>
      </c>
      <c r="O107" t="s">
        <v>50</v>
      </c>
      <c r="P107" t="s">
        <v>38</v>
      </c>
      <c r="Q107" t="s">
        <v>51</v>
      </c>
      <c r="R107" t="s">
        <v>76</v>
      </c>
      <c r="S107" t="s">
        <v>43</v>
      </c>
      <c r="T107" t="s">
        <v>44</v>
      </c>
      <c r="U107" t="s">
        <v>19</v>
      </c>
      <c r="V107" t="s">
        <v>1494</v>
      </c>
      <c r="W107" t="s">
        <v>1217</v>
      </c>
      <c r="X107" t="s">
        <v>56</v>
      </c>
      <c r="Y107" t="s">
        <v>108</v>
      </c>
      <c r="Z107" t="s">
        <v>116</v>
      </c>
      <c r="AA107" t="s">
        <v>40</v>
      </c>
      <c r="AB107" t="s">
        <v>40</v>
      </c>
      <c r="AC107">
        <v>30</v>
      </c>
      <c r="AD107" t="s">
        <v>40</v>
      </c>
      <c r="AE107">
        <v>551.54586019999999</v>
      </c>
      <c r="AF107">
        <v>651</v>
      </c>
      <c r="AG107">
        <v>551.54586019999999</v>
      </c>
      <c r="AH107">
        <v>16546.375810000001</v>
      </c>
      <c r="AI107">
        <v>651</v>
      </c>
      <c r="AJ107">
        <v>45000</v>
      </c>
      <c r="AK107">
        <v>1350000</v>
      </c>
      <c r="AN107" s="2"/>
    </row>
    <row r="108" spans="1:40">
      <c r="A108">
        <v>3</v>
      </c>
      <c r="B108">
        <v>5</v>
      </c>
      <c r="C108">
        <v>2018</v>
      </c>
      <c r="D108" t="s">
        <v>73</v>
      </c>
      <c r="E108" t="s">
        <v>74</v>
      </c>
      <c r="F108" t="s">
        <v>1</v>
      </c>
      <c r="G108" t="s">
        <v>75</v>
      </c>
      <c r="H108" t="s">
        <v>38</v>
      </c>
      <c r="I108" t="s">
        <v>40</v>
      </c>
      <c r="J108" t="s">
        <v>40</v>
      </c>
      <c r="K108" t="s">
        <v>40</v>
      </c>
      <c r="L108" t="s">
        <v>40</v>
      </c>
      <c r="M108" t="s">
        <v>40</v>
      </c>
      <c r="N108" t="s">
        <v>40</v>
      </c>
      <c r="O108" t="s">
        <v>50</v>
      </c>
      <c r="P108" t="s">
        <v>38</v>
      </c>
      <c r="Q108" t="s">
        <v>51</v>
      </c>
      <c r="R108" t="s">
        <v>76</v>
      </c>
      <c r="S108" t="s">
        <v>43</v>
      </c>
      <c r="T108" t="s">
        <v>44</v>
      </c>
      <c r="U108" t="s">
        <v>19</v>
      </c>
      <c r="V108" t="s">
        <v>1494</v>
      </c>
      <c r="W108" t="s">
        <v>1217</v>
      </c>
      <c r="X108" t="s">
        <v>56</v>
      </c>
      <c r="Y108" t="s">
        <v>108</v>
      </c>
      <c r="Z108" t="s">
        <v>117</v>
      </c>
      <c r="AA108" t="s">
        <v>40</v>
      </c>
      <c r="AB108" t="s">
        <v>40</v>
      </c>
      <c r="AC108">
        <v>30</v>
      </c>
      <c r="AD108" t="s">
        <v>40</v>
      </c>
      <c r="AE108">
        <v>637.93965820000005</v>
      </c>
      <c r="AF108">
        <v>767</v>
      </c>
      <c r="AG108">
        <v>637.93965820000005</v>
      </c>
      <c r="AH108">
        <v>19138.189750000001</v>
      </c>
      <c r="AI108">
        <v>767</v>
      </c>
      <c r="AJ108">
        <v>45000</v>
      </c>
      <c r="AK108">
        <v>1350000</v>
      </c>
      <c r="AN108" s="2"/>
    </row>
    <row r="109" spans="1:40">
      <c r="A109">
        <v>3</v>
      </c>
      <c r="B109">
        <v>5</v>
      </c>
      <c r="C109">
        <v>2018</v>
      </c>
      <c r="D109" t="s">
        <v>73</v>
      </c>
      <c r="E109" t="s">
        <v>74</v>
      </c>
      <c r="F109" t="s">
        <v>1</v>
      </c>
      <c r="G109" t="s">
        <v>75</v>
      </c>
      <c r="H109" t="s">
        <v>38</v>
      </c>
      <c r="I109" t="s">
        <v>40</v>
      </c>
      <c r="J109" t="s">
        <v>40</v>
      </c>
      <c r="K109" t="s">
        <v>40</v>
      </c>
      <c r="L109" t="s">
        <v>40</v>
      </c>
      <c r="M109" t="s">
        <v>40</v>
      </c>
      <c r="N109" t="s">
        <v>40</v>
      </c>
      <c r="O109" t="s">
        <v>50</v>
      </c>
      <c r="P109" t="s">
        <v>38</v>
      </c>
      <c r="Q109" t="s">
        <v>51</v>
      </c>
      <c r="R109" t="s">
        <v>76</v>
      </c>
      <c r="S109" t="s">
        <v>43</v>
      </c>
      <c r="T109" t="s">
        <v>44</v>
      </c>
      <c r="U109" t="s">
        <v>19</v>
      </c>
      <c r="V109" t="s">
        <v>1494</v>
      </c>
      <c r="W109" t="s">
        <v>1217</v>
      </c>
      <c r="X109" t="s">
        <v>56</v>
      </c>
      <c r="Y109" t="s">
        <v>108</v>
      </c>
      <c r="Z109" t="s">
        <v>118</v>
      </c>
      <c r="AA109" t="s">
        <v>40</v>
      </c>
      <c r="AB109" t="s">
        <v>40</v>
      </c>
      <c r="AC109">
        <v>30</v>
      </c>
      <c r="AD109" t="s">
        <v>40</v>
      </c>
      <c r="AE109">
        <v>706.85834709999995</v>
      </c>
      <c r="AF109">
        <v>822</v>
      </c>
      <c r="AG109">
        <v>706.85834709999995</v>
      </c>
      <c r="AH109">
        <v>21205.750410000001</v>
      </c>
      <c r="AI109">
        <v>822</v>
      </c>
      <c r="AJ109">
        <v>45000</v>
      </c>
      <c r="AK109">
        <v>1350000</v>
      </c>
      <c r="AN109" s="2"/>
    </row>
    <row r="110" spans="1:40">
      <c r="A110">
        <v>3</v>
      </c>
      <c r="B110">
        <v>5</v>
      </c>
      <c r="C110">
        <v>2018</v>
      </c>
      <c r="D110" t="s">
        <v>73</v>
      </c>
      <c r="E110" t="s">
        <v>74</v>
      </c>
      <c r="F110" t="s">
        <v>1</v>
      </c>
      <c r="G110" t="s">
        <v>75</v>
      </c>
      <c r="H110" t="s">
        <v>38</v>
      </c>
      <c r="I110" t="s">
        <v>40</v>
      </c>
      <c r="J110" t="s">
        <v>40</v>
      </c>
      <c r="K110" t="s">
        <v>40</v>
      </c>
      <c r="L110" t="s">
        <v>40</v>
      </c>
      <c r="M110" t="s">
        <v>40</v>
      </c>
      <c r="N110" t="s">
        <v>40</v>
      </c>
      <c r="O110" t="s">
        <v>50</v>
      </c>
      <c r="P110" t="s">
        <v>38</v>
      </c>
      <c r="Q110" t="s">
        <v>51</v>
      </c>
      <c r="R110" t="s">
        <v>76</v>
      </c>
      <c r="S110" t="s">
        <v>43</v>
      </c>
      <c r="T110" t="s">
        <v>44</v>
      </c>
      <c r="U110" t="s">
        <v>19</v>
      </c>
      <c r="V110" t="s">
        <v>1494</v>
      </c>
      <c r="W110" t="s">
        <v>1217</v>
      </c>
      <c r="X110" t="s">
        <v>56</v>
      </c>
      <c r="Y110" t="s">
        <v>108</v>
      </c>
      <c r="Z110" t="s">
        <v>119</v>
      </c>
      <c r="AA110" t="s">
        <v>40</v>
      </c>
      <c r="AB110" t="s">
        <v>40</v>
      </c>
      <c r="AC110">
        <v>30</v>
      </c>
      <c r="AD110" t="s">
        <v>40</v>
      </c>
      <c r="AE110">
        <v>510.70515569999998</v>
      </c>
      <c r="AF110">
        <v>700</v>
      </c>
      <c r="AG110">
        <v>510.70515569999998</v>
      </c>
      <c r="AH110">
        <v>15321.15467</v>
      </c>
      <c r="AI110">
        <v>700</v>
      </c>
      <c r="AJ110">
        <v>45000</v>
      </c>
      <c r="AK110">
        <v>1350000</v>
      </c>
      <c r="AN110" s="2"/>
    </row>
    <row r="111" spans="1:40">
      <c r="A111">
        <v>3</v>
      </c>
      <c r="B111">
        <v>5</v>
      </c>
      <c r="C111">
        <v>2018</v>
      </c>
      <c r="D111" t="s">
        <v>73</v>
      </c>
      <c r="E111" t="s">
        <v>74</v>
      </c>
      <c r="F111" t="s">
        <v>1</v>
      </c>
      <c r="G111" t="s">
        <v>75</v>
      </c>
      <c r="H111" t="s">
        <v>38</v>
      </c>
      <c r="I111" t="s">
        <v>40</v>
      </c>
      <c r="J111" t="s">
        <v>40</v>
      </c>
      <c r="K111" t="s">
        <v>40</v>
      </c>
      <c r="L111" t="s">
        <v>40</v>
      </c>
      <c r="M111" t="s">
        <v>40</v>
      </c>
      <c r="N111" t="s">
        <v>40</v>
      </c>
      <c r="O111" t="s">
        <v>50</v>
      </c>
      <c r="P111" t="s">
        <v>38</v>
      </c>
      <c r="Q111" t="s">
        <v>51</v>
      </c>
      <c r="R111" t="s">
        <v>76</v>
      </c>
      <c r="S111" t="s">
        <v>43</v>
      </c>
      <c r="T111" t="s">
        <v>44</v>
      </c>
      <c r="U111" t="s">
        <v>19</v>
      </c>
      <c r="V111" t="s">
        <v>1494</v>
      </c>
      <c r="W111" t="s">
        <v>1217</v>
      </c>
      <c r="X111" t="s">
        <v>56</v>
      </c>
      <c r="Y111" t="s">
        <v>108</v>
      </c>
      <c r="Z111" t="s">
        <v>120</v>
      </c>
      <c r="AA111" t="s">
        <v>40</v>
      </c>
      <c r="AB111" t="s">
        <v>40</v>
      </c>
      <c r="AC111">
        <v>30</v>
      </c>
      <c r="AD111" t="s">
        <v>40</v>
      </c>
      <c r="AE111">
        <v>283.52873699999998</v>
      </c>
      <c r="AF111">
        <v>546</v>
      </c>
      <c r="AG111">
        <v>283.52873699999998</v>
      </c>
      <c r="AH111">
        <v>8505.86211</v>
      </c>
      <c r="AI111">
        <v>546</v>
      </c>
      <c r="AJ111">
        <v>45000</v>
      </c>
      <c r="AK111">
        <v>1350000</v>
      </c>
      <c r="AN111" s="2"/>
    </row>
    <row r="112" spans="1:40">
      <c r="A112">
        <v>3</v>
      </c>
      <c r="B112">
        <v>5</v>
      </c>
      <c r="C112">
        <v>2018</v>
      </c>
      <c r="D112" t="s">
        <v>73</v>
      </c>
      <c r="E112" t="s">
        <v>74</v>
      </c>
      <c r="F112" t="s">
        <v>1</v>
      </c>
      <c r="G112" t="s">
        <v>75</v>
      </c>
      <c r="H112" t="s">
        <v>38</v>
      </c>
      <c r="I112" t="s">
        <v>40</v>
      </c>
      <c r="J112" t="s">
        <v>40</v>
      </c>
      <c r="K112" t="s">
        <v>40</v>
      </c>
      <c r="L112" t="s">
        <v>40</v>
      </c>
      <c r="M112" t="s">
        <v>40</v>
      </c>
      <c r="N112" t="s">
        <v>40</v>
      </c>
      <c r="O112" t="s">
        <v>50</v>
      </c>
      <c r="P112" t="s">
        <v>38</v>
      </c>
      <c r="Q112" t="s">
        <v>51</v>
      </c>
      <c r="R112" t="s">
        <v>76</v>
      </c>
      <c r="S112" t="s">
        <v>43</v>
      </c>
      <c r="T112" t="s">
        <v>44</v>
      </c>
      <c r="U112" t="s">
        <v>19</v>
      </c>
      <c r="V112" t="s">
        <v>1494</v>
      </c>
      <c r="W112" t="s">
        <v>1217</v>
      </c>
      <c r="X112" t="s">
        <v>56</v>
      </c>
      <c r="Y112" t="s">
        <v>108</v>
      </c>
      <c r="Z112" t="s">
        <v>121</v>
      </c>
      <c r="AA112" t="s">
        <v>40</v>
      </c>
      <c r="AB112" t="s">
        <v>40</v>
      </c>
      <c r="AC112">
        <v>30</v>
      </c>
      <c r="AD112" t="s">
        <v>40</v>
      </c>
      <c r="AE112">
        <v>330.06357819999999</v>
      </c>
      <c r="AF112">
        <v>823</v>
      </c>
      <c r="AG112">
        <v>330.06357819999999</v>
      </c>
      <c r="AH112">
        <v>9901.907346</v>
      </c>
      <c r="AI112">
        <v>823</v>
      </c>
      <c r="AJ112">
        <v>45000</v>
      </c>
      <c r="AK112">
        <v>1350000</v>
      </c>
      <c r="AN112" s="2"/>
    </row>
    <row r="113" spans="1:40">
      <c r="A113">
        <v>3</v>
      </c>
      <c r="B113">
        <v>5</v>
      </c>
      <c r="C113">
        <v>2018</v>
      </c>
      <c r="D113" t="s">
        <v>73</v>
      </c>
      <c r="E113" t="s">
        <v>74</v>
      </c>
      <c r="F113" t="s">
        <v>1</v>
      </c>
      <c r="G113" t="s">
        <v>75</v>
      </c>
      <c r="H113" t="s">
        <v>38</v>
      </c>
      <c r="I113" t="s">
        <v>40</v>
      </c>
      <c r="J113" t="s">
        <v>40</v>
      </c>
      <c r="K113" t="s">
        <v>40</v>
      </c>
      <c r="L113" t="s">
        <v>40</v>
      </c>
      <c r="M113" t="s">
        <v>40</v>
      </c>
      <c r="N113" t="s">
        <v>40</v>
      </c>
      <c r="O113" t="s">
        <v>50</v>
      </c>
      <c r="P113" t="s">
        <v>38</v>
      </c>
      <c r="Q113" t="s">
        <v>51</v>
      </c>
      <c r="R113" t="s">
        <v>76</v>
      </c>
      <c r="S113" t="s">
        <v>43</v>
      </c>
      <c r="T113" t="s">
        <v>44</v>
      </c>
      <c r="U113" t="s">
        <v>19</v>
      </c>
      <c r="V113" t="s">
        <v>1494</v>
      </c>
      <c r="W113" t="s">
        <v>1217</v>
      </c>
      <c r="X113" t="s">
        <v>56</v>
      </c>
      <c r="Y113" t="s">
        <v>108</v>
      </c>
      <c r="Z113" t="s">
        <v>122</v>
      </c>
      <c r="AA113" t="s">
        <v>40</v>
      </c>
      <c r="AB113" t="s">
        <v>40</v>
      </c>
      <c r="AC113">
        <v>30</v>
      </c>
      <c r="AD113" t="s">
        <v>40</v>
      </c>
      <c r="AE113">
        <v>254.46900489999999</v>
      </c>
      <c r="AF113">
        <v>817</v>
      </c>
      <c r="AG113">
        <v>254.46900489999999</v>
      </c>
      <c r="AH113">
        <v>7634.0701470000004</v>
      </c>
      <c r="AI113">
        <v>817</v>
      </c>
      <c r="AJ113">
        <v>45000</v>
      </c>
      <c r="AK113">
        <v>1350000</v>
      </c>
      <c r="AN113" s="2"/>
    </row>
    <row r="114" spans="1:40">
      <c r="A114">
        <v>3</v>
      </c>
      <c r="B114">
        <v>5</v>
      </c>
      <c r="C114">
        <v>2018</v>
      </c>
      <c r="D114" t="s">
        <v>73</v>
      </c>
      <c r="E114" t="s">
        <v>74</v>
      </c>
      <c r="F114" t="s">
        <v>1</v>
      </c>
      <c r="G114" t="s">
        <v>75</v>
      </c>
      <c r="H114" t="s">
        <v>38</v>
      </c>
      <c r="I114" t="s">
        <v>40</v>
      </c>
      <c r="J114" t="s">
        <v>40</v>
      </c>
      <c r="K114" t="s">
        <v>40</v>
      </c>
      <c r="L114" t="s">
        <v>40</v>
      </c>
      <c r="M114" t="s">
        <v>40</v>
      </c>
      <c r="N114" t="s">
        <v>40</v>
      </c>
      <c r="O114" t="s">
        <v>50</v>
      </c>
      <c r="P114" t="s">
        <v>38</v>
      </c>
      <c r="Q114" t="s">
        <v>51</v>
      </c>
      <c r="R114" t="s">
        <v>76</v>
      </c>
      <c r="S114" t="s">
        <v>43</v>
      </c>
      <c r="T114" t="s">
        <v>44</v>
      </c>
      <c r="U114" t="s">
        <v>19</v>
      </c>
      <c r="V114" t="s">
        <v>1494</v>
      </c>
      <c r="W114" t="s">
        <v>1217</v>
      </c>
      <c r="X114" t="s">
        <v>56</v>
      </c>
      <c r="Y114" t="s">
        <v>108</v>
      </c>
      <c r="Z114" t="s">
        <v>123</v>
      </c>
      <c r="AA114" t="s">
        <v>40</v>
      </c>
      <c r="AB114" t="s">
        <v>40</v>
      </c>
      <c r="AC114">
        <v>30</v>
      </c>
      <c r="AD114" t="s">
        <v>40</v>
      </c>
      <c r="AE114">
        <v>637.93965820000005</v>
      </c>
      <c r="AF114">
        <v>808</v>
      </c>
      <c r="AG114">
        <v>637.93965820000005</v>
      </c>
      <c r="AH114">
        <v>19138.189750000001</v>
      </c>
      <c r="AI114">
        <v>808</v>
      </c>
      <c r="AJ114">
        <v>45000</v>
      </c>
      <c r="AK114">
        <v>1350000</v>
      </c>
      <c r="AN114" s="2"/>
    </row>
    <row r="115" spans="1:40">
      <c r="A115">
        <v>3</v>
      </c>
      <c r="B115">
        <v>5</v>
      </c>
      <c r="C115">
        <v>2018</v>
      </c>
      <c r="D115" t="s">
        <v>73</v>
      </c>
      <c r="E115" t="s">
        <v>74</v>
      </c>
      <c r="F115" t="s">
        <v>1</v>
      </c>
      <c r="G115" t="s">
        <v>75</v>
      </c>
      <c r="H115" t="s">
        <v>38</v>
      </c>
      <c r="I115" t="s">
        <v>40</v>
      </c>
      <c r="J115" t="s">
        <v>40</v>
      </c>
      <c r="K115" t="s">
        <v>40</v>
      </c>
      <c r="L115" t="s">
        <v>40</v>
      </c>
      <c r="M115" t="s">
        <v>40</v>
      </c>
      <c r="N115" t="s">
        <v>40</v>
      </c>
      <c r="O115" t="s">
        <v>50</v>
      </c>
      <c r="P115" t="s">
        <v>38</v>
      </c>
      <c r="Q115" t="s">
        <v>51</v>
      </c>
      <c r="R115" t="s">
        <v>76</v>
      </c>
      <c r="S115" t="s">
        <v>43</v>
      </c>
      <c r="T115" t="s">
        <v>44</v>
      </c>
      <c r="U115" t="s">
        <v>19</v>
      </c>
      <c r="V115" t="s">
        <v>1494</v>
      </c>
      <c r="W115" t="s">
        <v>1217</v>
      </c>
      <c r="X115" t="s">
        <v>56</v>
      </c>
      <c r="Y115" t="s">
        <v>108</v>
      </c>
      <c r="Z115" t="s">
        <v>124</v>
      </c>
      <c r="AA115" t="s">
        <v>40</v>
      </c>
      <c r="AB115" t="s">
        <v>40</v>
      </c>
      <c r="AC115">
        <v>30</v>
      </c>
      <c r="AD115" t="s">
        <v>40</v>
      </c>
      <c r="AE115">
        <v>510.70515569999998</v>
      </c>
      <c r="AF115">
        <v>745</v>
      </c>
      <c r="AG115">
        <v>510.70515569999998</v>
      </c>
      <c r="AH115">
        <v>15321.15467</v>
      </c>
      <c r="AI115">
        <v>745</v>
      </c>
      <c r="AJ115">
        <v>45000</v>
      </c>
      <c r="AK115">
        <v>1350000</v>
      </c>
      <c r="AN115" s="2"/>
    </row>
    <row r="116" spans="1:40">
      <c r="A116">
        <v>3</v>
      </c>
      <c r="B116">
        <v>5</v>
      </c>
      <c r="C116">
        <v>2018</v>
      </c>
      <c r="D116" t="s">
        <v>73</v>
      </c>
      <c r="E116" t="s">
        <v>74</v>
      </c>
      <c r="F116" t="s">
        <v>1</v>
      </c>
      <c r="G116" t="s">
        <v>75</v>
      </c>
      <c r="H116" t="s">
        <v>38</v>
      </c>
      <c r="I116" t="s">
        <v>40</v>
      </c>
      <c r="J116" t="s">
        <v>40</v>
      </c>
      <c r="K116" t="s">
        <v>40</v>
      </c>
      <c r="L116" t="s">
        <v>40</v>
      </c>
      <c r="M116" t="s">
        <v>40</v>
      </c>
      <c r="N116" t="s">
        <v>40</v>
      </c>
      <c r="O116" t="s">
        <v>50</v>
      </c>
      <c r="P116" t="s">
        <v>38</v>
      </c>
      <c r="Q116" t="s">
        <v>51</v>
      </c>
      <c r="R116" t="s">
        <v>76</v>
      </c>
      <c r="S116" t="s">
        <v>43</v>
      </c>
      <c r="T116" t="s">
        <v>44</v>
      </c>
      <c r="U116" t="s">
        <v>19</v>
      </c>
      <c r="V116" t="s">
        <v>1494</v>
      </c>
      <c r="W116" t="s">
        <v>1217</v>
      </c>
      <c r="X116" t="s">
        <v>56</v>
      </c>
      <c r="Y116" t="s">
        <v>108</v>
      </c>
      <c r="Z116" t="s">
        <v>125</v>
      </c>
      <c r="AA116" t="s">
        <v>40</v>
      </c>
      <c r="AB116" t="s">
        <v>40</v>
      </c>
      <c r="AC116">
        <v>30</v>
      </c>
      <c r="AD116" t="s">
        <v>40</v>
      </c>
      <c r="AE116">
        <v>298.64765160000002</v>
      </c>
      <c r="AF116">
        <v>764</v>
      </c>
      <c r="AG116">
        <v>298.64765160000002</v>
      </c>
      <c r="AH116">
        <v>8959.4295480000001</v>
      </c>
      <c r="AI116">
        <v>764</v>
      </c>
      <c r="AJ116">
        <v>45000</v>
      </c>
      <c r="AK116">
        <v>1350000</v>
      </c>
      <c r="AN116" s="2"/>
    </row>
    <row r="117" spans="1:40">
      <c r="A117">
        <v>3</v>
      </c>
      <c r="B117">
        <v>5</v>
      </c>
      <c r="C117">
        <v>2018</v>
      </c>
      <c r="D117" t="s">
        <v>73</v>
      </c>
      <c r="E117" t="s">
        <v>74</v>
      </c>
      <c r="F117" t="s">
        <v>1</v>
      </c>
      <c r="G117" t="s">
        <v>75</v>
      </c>
      <c r="H117" t="s">
        <v>38</v>
      </c>
      <c r="I117" t="s">
        <v>40</v>
      </c>
      <c r="J117" t="s">
        <v>40</v>
      </c>
      <c r="K117" t="s">
        <v>40</v>
      </c>
      <c r="L117" t="s">
        <v>40</v>
      </c>
      <c r="M117" t="s">
        <v>40</v>
      </c>
      <c r="N117" t="s">
        <v>40</v>
      </c>
      <c r="O117" t="s">
        <v>50</v>
      </c>
      <c r="P117" t="s">
        <v>38</v>
      </c>
      <c r="Q117" t="s">
        <v>51</v>
      </c>
      <c r="R117" t="s">
        <v>76</v>
      </c>
      <c r="S117" t="s">
        <v>43</v>
      </c>
      <c r="T117" t="s">
        <v>44</v>
      </c>
      <c r="U117" t="s">
        <v>19</v>
      </c>
      <c r="V117" t="s">
        <v>1494</v>
      </c>
      <c r="W117" t="s">
        <v>1217</v>
      </c>
      <c r="X117" t="s">
        <v>56</v>
      </c>
      <c r="Y117" t="s">
        <v>108</v>
      </c>
      <c r="Z117" t="s">
        <v>126</v>
      </c>
      <c r="AA117" t="s">
        <v>40</v>
      </c>
      <c r="AB117" t="s">
        <v>40</v>
      </c>
      <c r="AC117">
        <v>30</v>
      </c>
      <c r="AD117" t="s">
        <v>40</v>
      </c>
      <c r="AE117">
        <v>314.15926539999998</v>
      </c>
      <c r="AF117">
        <v>662</v>
      </c>
      <c r="AG117">
        <v>314.15926539999998</v>
      </c>
      <c r="AH117">
        <v>9424.7779620000001</v>
      </c>
      <c r="AI117">
        <v>662</v>
      </c>
      <c r="AJ117">
        <v>45000</v>
      </c>
      <c r="AK117">
        <v>1350000</v>
      </c>
      <c r="AN117" s="2"/>
    </row>
    <row r="118" spans="1:40">
      <c r="A118">
        <v>3</v>
      </c>
      <c r="B118">
        <v>5</v>
      </c>
      <c r="C118">
        <v>2018</v>
      </c>
      <c r="D118" t="s">
        <v>73</v>
      </c>
      <c r="E118" t="s">
        <v>74</v>
      </c>
      <c r="F118" t="s">
        <v>1</v>
      </c>
      <c r="G118" t="s">
        <v>75</v>
      </c>
      <c r="H118" t="s">
        <v>38</v>
      </c>
      <c r="I118" t="s">
        <v>40</v>
      </c>
      <c r="J118" t="s">
        <v>40</v>
      </c>
      <c r="K118" t="s">
        <v>40</v>
      </c>
      <c r="L118" t="s">
        <v>40</v>
      </c>
      <c r="M118" t="s">
        <v>40</v>
      </c>
      <c r="N118" t="s">
        <v>40</v>
      </c>
      <c r="O118" t="s">
        <v>50</v>
      </c>
      <c r="P118" t="s">
        <v>38</v>
      </c>
      <c r="Q118" t="s">
        <v>51</v>
      </c>
      <c r="R118" t="s">
        <v>76</v>
      </c>
      <c r="S118" t="s">
        <v>43</v>
      </c>
      <c r="T118" t="s">
        <v>44</v>
      </c>
      <c r="U118" t="s">
        <v>19</v>
      </c>
      <c r="V118" t="s">
        <v>1494</v>
      </c>
      <c r="W118" t="s">
        <v>1217</v>
      </c>
      <c r="X118" t="s">
        <v>56</v>
      </c>
      <c r="Y118" t="s">
        <v>108</v>
      </c>
      <c r="Z118" t="s">
        <v>127</v>
      </c>
      <c r="AA118" t="s">
        <v>40</v>
      </c>
      <c r="AB118" t="s">
        <v>40</v>
      </c>
      <c r="AC118">
        <v>30</v>
      </c>
      <c r="AD118" t="s">
        <v>40</v>
      </c>
      <c r="AE118">
        <v>380.13271109999999</v>
      </c>
      <c r="AF118">
        <v>781</v>
      </c>
      <c r="AG118">
        <v>380.13271109999999</v>
      </c>
      <c r="AH118">
        <v>11403.981330000001</v>
      </c>
      <c r="AI118">
        <v>781</v>
      </c>
      <c r="AJ118">
        <v>45000</v>
      </c>
      <c r="AK118">
        <v>1350000</v>
      </c>
      <c r="AN118" s="2"/>
    </row>
    <row r="119" spans="1:40">
      <c r="A119">
        <v>3</v>
      </c>
      <c r="B119">
        <v>5</v>
      </c>
      <c r="C119">
        <v>2018</v>
      </c>
      <c r="D119" t="s">
        <v>73</v>
      </c>
      <c r="E119" t="s">
        <v>74</v>
      </c>
      <c r="F119" t="s">
        <v>1</v>
      </c>
      <c r="G119" t="s">
        <v>75</v>
      </c>
      <c r="H119" t="s">
        <v>38</v>
      </c>
      <c r="I119" t="s">
        <v>40</v>
      </c>
      <c r="J119" t="s">
        <v>40</v>
      </c>
      <c r="K119" t="s">
        <v>40</v>
      </c>
      <c r="L119" t="s">
        <v>40</v>
      </c>
      <c r="M119" t="s">
        <v>40</v>
      </c>
      <c r="N119" t="s">
        <v>40</v>
      </c>
      <c r="O119" t="s">
        <v>50</v>
      </c>
      <c r="P119" t="s">
        <v>38</v>
      </c>
      <c r="Q119" t="s">
        <v>51</v>
      </c>
      <c r="R119" t="s">
        <v>76</v>
      </c>
      <c r="S119" t="s">
        <v>43</v>
      </c>
      <c r="T119" t="s">
        <v>44</v>
      </c>
      <c r="U119" t="s">
        <v>19</v>
      </c>
      <c r="V119" t="s">
        <v>1494</v>
      </c>
      <c r="W119" t="s">
        <v>1217</v>
      </c>
      <c r="X119" t="s">
        <v>56</v>
      </c>
      <c r="Y119" t="s">
        <v>108</v>
      </c>
      <c r="Z119" t="s">
        <v>128</v>
      </c>
      <c r="AA119" t="s">
        <v>40</v>
      </c>
      <c r="AB119" t="s">
        <v>40</v>
      </c>
      <c r="AC119">
        <v>30</v>
      </c>
      <c r="AD119" t="s">
        <v>40</v>
      </c>
      <c r="AE119">
        <v>314.15926539999998</v>
      </c>
      <c r="AF119">
        <v>781</v>
      </c>
      <c r="AG119">
        <v>314.15926539999998</v>
      </c>
      <c r="AH119">
        <v>9424.7779620000001</v>
      </c>
      <c r="AI119">
        <v>781</v>
      </c>
      <c r="AJ119">
        <v>45000</v>
      </c>
      <c r="AK119">
        <v>1350000</v>
      </c>
      <c r="AN119" s="2"/>
    </row>
    <row r="120" spans="1:40">
      <c r="A120">
        <v>3</v>
      </c>
      <c r="B120">
        <v>5</v>
      </c>
      <c r="C120">
        <v>2018</v>
      </c>
      <c r="D120" t="s">
        <v>73</v>
      </c>
      <c r="E120" t="s">
        <v>74</v>
      </c>
      <c r="F120" t="s">
        <v>1</v>
      </c>
      <c r="G120" t="s">
        <v>75</v>
      </c>
      <c r="H120" t="s">
        <v>38</v>
      </c>
      <c r="I120" t="s">
        <v>40</v>
      </c>
      <c r="J120" t="s">
        <v>40</v>
      </c>
      <c r="K120" t="s">
        <v>40</v>
      </c>
      <c r="L120" t="s">
        <v>40</v>
      </c>
      <c r="M120" t="s">
        <v>40</v>
      </c>
      <c r="N120" t="s">
        <v>40</v>
      </c>
      <c r="O120" t="s">
        <v>50</v>
      </c>
      <c r="P120" t="s">
        <v>38</v>
      </c>
      <c r="Q120" t="s">
        <v>51</v>
      </c>
      <c r="R120" t="s">
        <v>76</v>
      </c>
      <c r="S120" t="s">
        <v>43</v>
      </c>
      <c r="T120" t="s">
        <v>44</v>
      </c>
      <c r="U120" t="s">
        <v>19</v>
      </c>
      <c r="V120" t="s">
        <v>1494</v>
      </c>
      <c r="W120" t="s">
        <v>1217</v>
      </c>
      <c r="X120" t="s">
        <v>56</v>
      </c>
      <c r="Y120" t="s">
        <v>108</v>
      </c>
      <c r="Z120" t="s">
        <v>129</v>
      </c>
      <c r="AA120" t="s">
        <v>40</v>
      </c>
      <c r="AB120" t="s">
        <v>40</v>
      </c>
      <c r="AC120">
        <v>30</v>
      </c>
      <c r="AD120" t="s">
        <v>40</v>
      </c>
      <c r="AE120">
        <v>415.47562840000001</v>
      </c>
      <c r="AF120">
        <v>846</v>
      </c>
      <c r="AG120">
        <v>415.47562840000001</v>
      </c>
      <c r="AH120">
        <v>12464.26885</v>
      </c>
      <c r="AI120">
        <v>846</v>
      </c>
      <c r="AJ120">
        <v>45000</v>
      </c>
      <c r="AK120">
        <v>1350000</v>
      </c>
      <c r="AN120" s="2"/>
    </row>
    <row r="121" spans="1:40">
      <c r="A121">
        <v>3</v>
      </c>
      <c r="B121">
        <v>5</v>
      </c>
      <c r="C121">
        <v>2018</v>
      </c>
      <c r="D121" t="s">
        <v>73</v>
      </c>
      <c r="E121" t="s">
        <v>74</v>
      </c>
      <c r="F121" t="s">
        <v>1</v>
      </c>
      <c r="G121" t="s">
        <v>75</v>
      </c>
      <c r="H121" t="s">
        <v>38</v>
      </c>
      <c r="I121" t="s">
        <v>40</v>
      </c>
      <c r="J121" t="s">
        <v>40</v>
      </c>
      <c r="K121" t="s">
        <v>40</v>
      </c>
      <c r="L121" t="s">
        <v>40</v>
      </c>
      <c r="M121" t="s">
        <v>40</v>
      </c>
      <c r="N121" t="s">
        <v>40</v>
      </c>
      <c r="O121" t="s">
        <v>50</v>
      </c>
      <c r="P121" t="s">
        <v>38</v>
      </c>
      <c r="Q121" t="s">
        <v>51</v>
      </c>
      <c r="R121" t="s">
        <v>76</v>
      </c>
      <c r="S121" t="s">
        <v>43</v>
      </c>
      <c r="T121" t="s">
        <v>44</v>
      </c>
      <c r="U121" t="s">
        <v>19</v>
      </c>
      <c r="V121" t="s">
        <v>1494</v>
      </c>
      <c r="W121" t="s">
        <v>1217</v>
      </c>
      <c r="X121" t="s">
        <v>56</v>
      </c>
      <c r="Y121" t="s">
        <v>108</v>
      </c>
      <c r="Z121" t="s">
        <v>130</v>
      </c>
      <c r="AA121" t="s">
        <v>40</v>
      </c>
      <c r="AB121" t="s">
        <v>40</v>
      </c>
      <c r="AC121">
        <v>30</v>
      </c>
      <c r="AD121" t="s">
        <v>40</v>
      </c>
      <c r="AE121">
        <v>433.73613569999998</v>
      </c>
      <c r="AF121">
        <v>821</v>
      </c>
      <c r="AG121">
        <v>433.73613569999998</v>
      </c>
      <c r="AH121">
        <v>13012.084070000001</v>
      </c>
      <c r="AI121">
        <v>821</v>
      </c>
      <c r="AJ121">
        <v>45000</v>
      </c>
      <c r="AK121">
        <v>1350000</v>
      </c>
      <c r="AN121" s="2"/>
    </row>
    <row r="122" spans="1:40">
      <c r="A122">
        <v>3</v>
      </c>
      <c r="B122">
        <v>5</v>
      </c>
      <c r="C122">
        <v>2018</v>
      </c>
      <c r="D122" t="s">
        <v>73</v>
      </c>
      <c r="E122" t="s">
        <v>74</v>
      </c>
      <c r="F122" t="s">
        <v>1</v>
      </c>
      <c r="G122" t="s">
        <v>75</v>
      </c>
      <c r="H122" t="s">
        <v>38</v>
      </c>
      <c r="I122" t="s">
        <v>40</v>
      </c>
      <c r="J122" t="s">
        <v>40</v>
      </c>
      <c r="K122" t="s">
        <v>40</v>
      </c>
      <c r="L122" t="s">
        <v>40</v>
      </c>
      <c r="M122" t="s">
        <v>40</v>
      </c>
      <c r="N122" t="s">
        <v>40</v>
      </c>
      <c r="O122" t="s">
        <v>50</v>
      </c>
      <c r="P122" t="s">
        <v>38</v>
      </c>
      <c r="Q122" t="s">
        <v>51</v>
      </c>
      <c r="R122" t="s">
        <v>76</v>
      </c>
      <c r="S122" t="s">
        <v>43</v>
      </c>
      <c r="T122" t="s">
        <v>44</v>
      </c>
      <c r="U122" t="s">
        <v>19</v>
      </c>
      <c r="V122" t="s">
        <v>1494</v>
      </c>
      <c r="W122" t="s">
        <v>1217</v>
      </c>
      <c r="X122" t="s">
        <v>56</v>
      </c>
      <c r="Y122" t="s">
        <v>108</v>
      </c>
      <c r="Z122" t="s">
        <v>131</v>
      </c>
      <c r="AA122" t="s">
        <v>40</v>
      </c>
      <c r="AB122" t="s">
        <v>40</v>
      </c>
      <c r="AC122">
        <v>30</v>
      </c>
      <c r="AD122" t="s">
        <v>40</v>
      </c>
      <c r="AE122">
        <v>314.15926539999998</v>
      </c>
      <c r="AF122">
        <v>792</v>
      </c>
      <c r="AG122">
        <v>314.15926539999998</v>
      </c>
      <c r="AH122">
        <v>9424.7779620000001</v>
      </c>
      <c r="AI122">
        <v>792</v>
      </c>
      <c r="AJ122">
        <v>45000</v>
      </c>
      <c r="AK122">
        <v>1350000</v>
      </c>
      <c r="AN122" s="2"/>
    </row>
    <row r="123" spans="1:40">
      <c r="A123">
        <v>3</v>
      </c>
      <c r="B123">
        <v>5</v>
      </c>
      <c r="C123">
        <v>2018</v>
      </c>
      <c r="D123" t="s">
        <v>73</v>
      </c>
      <c r="E123" t="s">
        <v>74</v>
      </c>
      <c r="F123" t="s">
        <v>1</v>
      </c>
      <c r="G123" t="s">
        <v>75</v>
      </c>
      <c r="H123" t="s">
        <v>38</v>
      </c>
      <c r="I123" t="s">
        <v>40</v>
      </c>
      <c r="J123" t="s">
        <v>40</v>
      </c>
      <c r="K123" t="s">
        <v>40</v>
      </c>
      <c r="L123" t="s">
        <v>40</v>
      </c>
      <c r="M123" t="s">
        <v>40</v>
      </c>
      <c r="N123" t="s">
        <v>40</v>
      </c>
      <c r="O123" t="s">
        <v>50</v>
      </c>
      <c r="P123" t="s">
        <v>38</v>
      </c>
      <c r="Q123" t="s">
        <v>51</v>
      </c>
      <c r="R123" t="s">
        <v>76</v>
      </c>
      <c r="S123" t="s">
        <v>43</v>
      </c>
      <c r="T123" t="s">
        <v>44</v>
      </c>
      <c r="U123" t="s">
        <v>19</v>
      </c>
      <c r="V123" t="s">
        <v>1494</v>
      </c>
      <c r="W123" t="s">
        <v>1217</v>
      </c>
      <c r="X123" t="s">
        <v>56</v>
      </c>
      <c r="Y123" t="s">
        <v>108</v>
      </c>
      <c r="Z123" t="s">
        <v>132</v>
      </c>
      <c r="AA123" t="s">
        <v>40</v>
      </c>
      <c r="AB123" t="s">
        <v>40</v>
      </c>
      <c r="AC123">
        <v>30</v>
      </c>
      <c r="AD123" t="s">
        <v>40</v>
      </c>
      <c r="AE123">
        <v>452.38934210000002</v>
      </c>
      <c r="AF123">
        <v>721</v>
      </c>
      <c r="AG123">
        <v>452.38934210000002</v>
      </c>
      <c r="AH123">
        <v>13571.680259999999</v>
      </c>
      <c r="AI123">
        <v>721</v>
      </c>
      <c r="AJ123">
        <v>45000</v>
      </c>
      <c r="AK123">
        <v>1350000</v>
      </c>
      <c r="AN123" s="2"/>
    </row>
    <row r="124" spans="1:40">
      <c r="A124">
        <v>3</v>
      </c>
      <c r="B124">
        <v>5</v>
      </c>
      <c r="C124">
        <v>2018</v>
      </c>
      <c r="D124" t="s">
        <v>73</v>
      </c>
      <c r="E124" t="s">
        <v>74</v>
      </c>
      <c r="F124" t="s">
        <v>1</v>
      </c>
      <c r="G124" t="s">
        <v>75</v>
      </c>
      <c r="H124" t="s">
        <v>38</v>
      </c>
      <c r="I124" t="s">
        <v>40</v>
      </c>
      <c r="J124" t="s">
        <v>40</v>
      </c>
      <c r="K124" t="s">
        <v>40</v>
      </c>
      <c r="L124" t="s">
        <v>40</v>
      </c>
      <c r="M124" t="s">
        <v>40</v>
      </c>
      <c r="N124" t="s">
        <v>40</v>
      </c>
      <c r="O124" t="s">
        <v>50</v>
      </c>
      <c r="P124" t="s">
        <v>38</v>
      </c>
      <c r="Q124" t="s">
        <v>51</v>
      </c>
      <c r="R124" t="s">
        <v>76</v>
      </c>
      <c r="S124" t="s">
        <v>43</v>
      </c>
      <c r="T124" t="s">
        <v>44</v>
      </c>
      <c r="U124" t="s">
        <v>19</v>
      </c>
      <c r="V124" t="s">
        <v>1494</v>
      </c>
      <c r="W124" t="s">
        <v>1217</v>
      </c>
      <c r="X124" t="s">
        <v>56</v>
      </c>
      <c r="Y124" t="s">
        <v>108</v>
      </c>
      <c r="Z124" t="s">
        <v>133</v>
      </c>
      <c r="AA124" t="s">
        <v>40</v>
      </c>
      <c r="AB124" t="s">
        <v>40</v>
      </c>
      <c r="AC124">
        <v>30</v>
      </c>
      <c r="AD124" t="s">
        <v>40</v>
      </c>
      <c r="AE124">
        <v>471.43524760000003</v>
      </c>
      <c r="AF124">
        <v>767</v>
      </c>
      <c r="AG124">
        <v>471.43524760000003</v>
      </c>
      <c r="AH124">
        <v>14143.057430000001</v>
      </c>
      <c r="AI124">
        <v>767</v>
      </c>
      <c r="AJ124">
        <v>45000</v>
      </c>
      <c r="AK124">
        <v>1350000</v>
      </c>
      <c r="AN124" s="2"/>
    </row>
    <row r="125" spans="1:40">
      <c r="A125">
        <v>3</v>
      </c>
      <c r="B125">
        <v>5</v>
      </c>
      <c r="C125">
        <v>2018</v>
      </c>
      <c r="D125" t="s">
        <v>73</v>
      </c>
      <c r="E125" t="s">
        <v>74</v>
      </c>
      <c r="F125" t="s">
        <v>1</v>
      </c>
      <c r="G125" t="s">
        <v>75</v>
      </c>
      <c r="H125" t="s">
        <v>38</v>
      </c>
      <c r="I125" t="s">
        <v>40</v>
      </c>
      <c r="J125" t="s">
        <v>40</v>
      </c>
      <c r="K125" t="s">
        <v>40</v>
      </c>
      <c r="L125" t="s">
        <v>40</v>
      </c>
      <c r="M125" t="s">
        <v>40</v>
      </c>
      <c r="N125" t="s">
        <v>40</v>
      </c>
      <c r="O125" t="s">
        <v>50</v>
      </c>
      <c r="P125" t="s">
        <v>38</v>
      </c>
      <c r="Q125" t="s">
        <v>51</v>
      </c>
      <c r="R125" t="s">
        <v>76</v>
      </c>
      <c r="S125" t="s">
        <v>43</v>
      </c>
      <c r="T125" t="s">
        <v>44</v>
      </c>
      <c r="U125" t="s">
        <v>19</v>
      </c>
      <c r="V125" t="s">
        <v>1494</v>
      </c>
      <c r="W125" t="s">
        <v>1217</v>
      </c>
      <c r="X125" t="s">
        <v>56</v>
      </c>
      <c r="Y125" t="s">
        <v>108</v>
      </c>
      <c r="Z125" t="s">
        <v>134</v>
      </c>
      <c r="AA125" t="s">
        <v>40</v>
      </c>
      <c r="AB125" t="s">
        <v>40</v>
      </c>
      <c r="AC125">
        <v>30</v>
      </c>
      <c r="AD125" t="s">
        <v>40</v>
      </c>
      <c r="AE125">
        <v>363.05030099999999</v>
      </c>
      <c r="AF125">
        <v>829</v>
      </c>
      <c r="AG125">
        <v>363.05030099999999</v>
      </c>
      <c r="AH125">
        <v>10891.509029999999</v>
      </c>
      <c r="AI125">
        <v>829</v>
      </c>
      <c r="AJ125">
        <v>45000</v>
      </c>
      <c r="AK125">
        <v>1350000</v>
      </c>
      <c r="AN125" s="2"/>
    </row>
    <row r="126" spans="1:40">
      <c r="A126">
        <v>3</v>
      </c>
      <c r="B126">
        <v>5</v>
      </c>
      <c r="C126">
        <v>2018</v>
      </c>
      <c r="D126" t="s">
        <v>73</v>
      </c>
      <c r="E126" t="s">
        <v>74</v>
      </c>
      <c r="F126" t="s">
        <v>1</v>
      </c>
      <c r="G126" t="s">
        <v>75</v>
      </c>
      <c r="H126" t="s">
        <v>38</v>
      </c>
      <c r="I126" t="s">
        <v>40</v>
      </c>
      <c r="J126" t="s">
        <v>40</v>
      </c>
      <c r="K126" t="s">
        <v>40</v>
      </c>
      <c r="L126" t="s">
        <v>40</v>
      </c>
      <c r="M126" t="s">
        <v>40</v>
      </c>
      <c r="N126" t="s">
        <v>40</v>
      </c>
      <c r="O126" t="s">
        <v>50</v>
      </c>
      <c r="P126" t="s">
        <v>38</v>
      </c>
      <c r="Q126" t="s">
        <v>51</v>
      </c>
      <c r="R126" t="s">
        <v>76</v>
      </c>
      <c r="S126" t="s">
        <v>43</v>
      </c>
      <c r="T126" t="s">
        <v>44</v>
      </c>
      <c r="U126" t="s">
        <v>19</v>
      </c>
      <c r="V126" t="s">
        <v>1494</v>
      </c>
      <c r="W126" t="s">
        <v>1217</v>
      </c>
      <c r="X126" t="s">
        <v>56</v>
      </c>
      <c r="Y126" t="s">
        <v>108</v>
      </c>
      <c r="Z126" t="s">
        <v>135</v>
      </c>
      <c r="AA126" t="s">
        <v>40</v>
      </c>
      <c r="AB126" t="s">
        <v>40</v>
      </c>
      <c r="AC126">
        <v>30</v>
      </c>
      <c r="AD126" t="s">
        <v>40</v>
      </c>
      <c r="AE126">
        <v>490.87385210000002</v>
      </c>
      <c r="AF126">
        <v>644</v>
      </c>
      <c r="AG126">
        <v>490.87385210000002</v>
      </c>
      <c r="AH126">
        <v>14726.215560000001</v>
      </c>
      <c r="AI126">
        <v>644</v>
      </c>
      <c r="AJ126">
        <v>45000</v>
      </c>
      <c r="AK126">
        <v>1350000</v>
      </c>
      <c r="AN126" s="2"/>
    </row>
    <row r="127" spans="1:40">
      <c r="A127">
        <v>3</v>
      </c>
      <c r="B127">
        <v>5</v>
      </c>
      <c r="C127">
        <v>2018</v>
      </c>
      <c r="D127" t="s">
        <v>73</v>
      </c>
      <c r="E127" t="s">
        <v>74</v>
      </c>
      <c r="F127" t="s">
        <v>1</v>
      </c>
      <c r="G127" t="s">
        <v>75</v>
      </c>
      <c r="H127" t="s">
        <v>38</v>
      </c>
      <c r="I127" t="s">
        <v>40</v>
      </c>
      <c r="J127" t="s">
        <v>40</v>
      </c>
      <c r="K127" t="s">
        <v>40</v>
      </c>
      <c r="L127" t="s">
        <v>40</v>
      </c>
      <c r="M127" t="s">
        <v>40</v>
      </c>
      <c r="N127" t="s">
        <v>40</v>
      </c>
      <c r="O127" t="s">
        <v>50</v>
      </c>
      <c r="P127" t="s">
        <v>38</v>
      </c>
      <c r="Q127" t="s">
        <v>51</v>
      </c>
      <c r="R127" t="s">
        <v>76</v>
      </c>
      <c r="S127" t="s">
        <v>43</v>
      </c>
      <c r="T127" t="s">
        <v>44</v>
      </c>
      <c r="U127" t="s">
        <v>19</v>
      </c>
      <c r="V127" t="s">
        <v>1494</v>
      </c>
      <c r="W127" t="s">
        <v>1217</v>
      </c>
      <c r="X127" t="s">
        <v>56</v>
      </c>
      <c r="Y127" t="s">
        <v>108</v>
      </c>
      <c r="Z127" t="s">
        <v>136</v>
      </c>
      <c r="AA127" t="s">
        <v>40</v>
      </c>
      <c r="AB127" t="s">
        <v>40</v>
      </c>
      <c r="AC127">
        <v>30</v>
      </c>
      <c r="AD127" t="s">
        <v>40</v>
      </c>
      <c r="AE127">
        <v>490.87385210000002</v>
      </c>
      <c r="AF127">
        <v>690</v>
      </c>
      <c r="AG127">
        <v>490.87385210000002</v>
      </c>
      <c r="AH127">
        <v>14726.215560000001</v>
      </c>
      <c r="AI127">
        <v>690</v>
      </c>
      <c r="AJ127">
        <v>45000</v>
      </c>
      <c r="AK127">
        <v>1350000</v>
      </c>
      <c r="AN127" s="2"/>
    </row>
    <row r="128" spans="1:40">
      <c r="A128">
        <v>3</v>
      </c>
      <c r="B128">
        <v>5</v>
      </c>
      <c r="C128">
        <v>2018</v>
      </c>
      <c r="D128" t="s">
        <v>73</v>
      </c>
      <c r="E128" t="s">
        <v>74</v>
      </c>
      <c r="F128" t="s">
        <v>1</v>
      </c>
      <c r="G128" t="s">
        <v>75</v>
      </c>
      <c r="H128" t="s">
        <v>38</v>
      </c>
      <c r="I128" t="s">
        <v>40</v>
      </c>
      <c r="J128" t="s">
        <v>40</v>
      </c>
      <c r="K128" t="s">
        <v>40</v>
      </c>
      <c r="L128" t="s">
        <v>40</v>
      </c>
      <c r="M128" t="s">
        <v>40</v>
      </c>
      <c r="N128" t="s">
        <v>40</v>
      </c>
      <c r="O128" t="s">
        <v>50</v>
      </c>
      <c r="P128" t="s">
        <v>38</v>
      </c>
      <c r="Q128" t="s">
        <v>51</v>
      </c>
      <c r="R128" t="s">
        <v>76</v>
      </c>
      <c r="S128" t="s">
        <v>43</v>
      </c>
      <c r="T128" t="s">
        <v>44</v>
      </c>
      <c r="U128" t="s">
        <v>19</v>
      </c>
      <c r="V128" t="s">
        <v>1494</v>
      </c>
      <c r="W128" t="s">
        <v>1217</v>
      </c>
      <c r="X128" t="s">
        <v>56</v>
      </c>
      <c r="Y128" t="s">
        <v>108</v>
      </c>
      <c r="Z128" t="s">
        <v>137</v>
      </c>
      <c r="AA128" t="s">
        <v>40</v>
      </c>
      <c r="AB128" t="s">
        <v>40</v>
      </c>
      <c r="AC128">
        <v>30</v>
      </c>
      <c r="AD128" t="s">
        <v>40</v>
      </c>
      <c r="AE128">
        <v>572.55526110000005</v>
      </c>
      <c r="AF128">
        <v>609</v>
      </c>
      <c r="AG128">
        <v>572.55526110000005</v>
      </c>
      <c r="AH128">
        <v>17176.65783</v>
      </c>
      <c r="AI128">
        <v>609</v>
      </c>
      <c r="AJ128">
        <v>45000</v>
      </c>
      <c r="AK128">
        <v>1350000</v>
      </c>
      <c r="AN128" s="2"/>
    </row>
    <row r="129" spans="1:40">
      <c r="A129">
        <v>3</v>
      </c>
      <c r="B129">
        <v>5</v>
      </c>
      <c r="C129">
        <v>2018</v>
      </c>
      <c r="D129" t="s">
        <v>73</v>
      </c>
      <c r="E129" t="s">
        <v>74</v>
      </c>
      <c r="F129" t="s">
        <v>1</v>
      </c>
      <c r="G129" t="s">
        <v>75</v>
      </c>
      <c r="H129" t="s">
        <v>38</v>
      </c>
      <c r="I129" t="s">
        <v>40</v>
      </c>
      <c r="J129" t="s">
        <v>40</v>
      </c>
      <c r="K129" t="s">
        <v>40</v>
      </c>
      <c r="L129" t="s">
        <v>40</v>
      </c>
      <c r="M129" t="s">
        <v>40</v>
      </c>
      <c r="N129" t="s">
        <v>40</v>
      </c>
      <c r="O129" t="s">
        <v>50</v>
      </c>
      <c r="P129" t="s">
        <v>38</v>
      </c>
      <c r="Q129" t="s">
        <v>51</v>
      </c>
      <c r="R129" t="s">
        <v>76</v>
      </c>
      <c r="S129" t="s">
        <v>43</v>
      </c>
      <c r="T129" t="s">
        <v>44</v>
      </c>
      <c r="U129" t="s">
        <v>19</v>
      </c>
      <c r="V129" t="s">
        <v>1494</v>
      </c>
      <c r="W129" t="s">
        <v>1217</v>
      </c>
      <c r="X129" t="s">
        <v>56</v>
      </c>
      <c r="Y129" t="s">
        <v>108</v>
      </c>
      <c r="Z129" t="s">
        <v>138</v>
      </c>
      <c r="AA129" t="s">
        <v>40</v>
      </c>
      <c r="AB129" t="s">
        <v>40</v>
      </c>
      <c r="AC129">
        <v>30</v>
      </c>
      <c r="AD129" t="s">
        <v>40</v>
      </c>
      <c r="AE129">
        <v>510.70515569999998</v>
      </c>
      <c r="AF129">
        <v>787</v>
      </c>
      <c r="AG129">
        <v>510.70515569999998</v>
      </c>
      <c r="AH129">
        <v>15321.15467</v>
      </c>
      <c r="AI129">
        <v>787</v>
      </c>
      <c r="AJ129">
        <v>45000</v>
      </c>
      <c r="AK129">
        <v>1350000</v>
      </c>
      <c r="AN129" s="2"/>
    </row>
    <row r="130" spans="1:40">
      <c r="A130">
        <v>3</v>
      </c>
      <c r="B130">
        <v>6</v>
      </c>
      <c r="C130">
        <v>2018</v>
      </c>
      <c r="D130" t="s">
        <v>73</v>
      </c>
      <c r="E130" t="s">
        <v>74</v>
      </c>
      <c r="F130" t="s">
        <v>1</v>
      </c>
      <c r="G130" t="s">
        <v>75</v>
      </c>
      <c r="H130" t="s">
        <v>38</v>
      </c>
      <c r="I130" t="s">
        <v>40</v>
      </c>
      <c r="J130" t="s">
        <v>40</v>
      </c>
      <c r="K130" t="s">
        <v>40</v>
      </c>
      <c r="L130" t="s">
        <v>40</v>
      </c>
      <c r="M130" t="s">
        <v>40</v>
      </c>
      <c r="N130" t="s">
        <v>40</v>
      </c>
      <c r="O130" t="s">
        <v>50</v>
      </c>
      <c r="P130" t="s">
        <v>38</v>
      </c>
      <c r="Q130" t="s">
        <v>51</v>
      </c>
      <c r="R130" t="s">
        <v>76</v>
      </c>
      <c r="S130" t="s">
        <v>43</v>
      </c>
      <c r="T130" t="s">
        <v>44</v>
      </c>
      <c r="U130" t="s">
        <v>19</v>
      </c>
      <c r="V130" t="s">
        <v>1494</v>
      </c>
      <c r="W130" t="s">
        <v>1217</v>
      </c>
      <c r="X130" t="s">
        <v>56</v>
      </c>
      <c r="Y130" t="s">
        <v>139</v>
      </c>
      <c r="Z130" t="s">
        <v>140</v>
      </c>
      <c r="AA130" t="s">
        <v>40</v>
      </c>
      <c r="AB130" t="s">
        <v>40</v>
      </c>
      <c r="AC130">
        <v>30</v>
      </c>
      <c r="AD130" t="s">
        <v>40</v>
      </c>
      <c r="AE130">
        <v>283.52873699999998</v>
      </c>
      <c r="AF130">
        <v>569</v>
      </c>
      <c r="AG130">
        <v>283.52873699999998</v>
      </c>
      <c r="AH130">
        <v>8505.86211</v>
      </c>
      <c r="AI130">
        <v>569</v>
      </c>
      <c r="AJ130">
        <v>45000</v>
      </c>
      <c r="AK130">
        <v>1350000</v>
      </c>
      <c r="AN130" s="2"/>
    </row>
    <row r="131" spans="1:40">
      <c r="A131">
        <v>3</v>
      </c>
      <c r="B131">
        <v>6</v>
      </c>
      <c r="C131">
        <v>2018</v>
      </c>
      <c r="D131" t="s">
        <v>73</v>
      </c>
      <c r="E131" t="s">
        <v>74</v>
      </c>
      <c r="F131" t="s">
        <v>1</v>
      </c>
      <c r="G131" t="s">
        <v>75</v>
      </c>
      <c r="H131" t="s">
        <v>38</v>
      </c>
      <c r="I131" t="s">
        <v>40</v>
      </c>
      <c r="J131" t="s">
        <v>40</v>
      </c>
      <c r="K131" t="s">
        <v>40</v>
      </c>
      <c r="L131" t="s">
        <v>40</v>
      </c>
      <c r="M131" t="s">
        <v>40</v>
      </c>
      <c r="N131" t="s">
        <v>40</v>
      </c>
      <c r="O131" t="s">
        <v>50</v>
      </c>
      <c r="P131" t="s">
        <v>38</v>
      </c>
      <c r="Q131" t="s">
        <v>51</v>
      </c>
      <c r="R131" t="s">
        <v>76</v>
      </c>
      <c r="S131" t="s">
        <v>43</v>
      </c>
      <c r="T131" t="s">
        <v>44</v>
      </c>
      <c r="U131" t="s">
        <v>19</v>
      </c>
      <c r="V131" t="s">
        <v>1494</v>
      </c>
      <c r="W131" t="s">
        <v>1217</v>
      </c>
      <c r="X131" t="s">
        <v>56</v>
      </c>
      <c r="Y131" t="s">
        <v>139</v>
      </c>
      <c r="Z131" t="s">
        <v>141</v>
      </c>
      <c r="AA131" t="s">
        <v>40</v>
      </c>
      <c r="AB131" t="s">
        <v>40</v>
      </c>
      <c r="AC131">
        <v>30</v>
      </c>
      <c r="AD131" t="s">
        <v>40</v>
      </c>
      <c r="AE131">
        <v>471.43524760000003</v>
      </c>
      <c r="AF131">
        <v>420</v>
      </c>
      <c r="AG131">
        <v>471.43524760000003</v>
      </c>
      <c r="AH131">
        <v>14143.057430000001</v>
      </c>
      <c r="AI131">
        <v>420</v>
      </c>
      <c r="AJ131">
        <v>45000</v>
      </c>
      <c r="AK131">
        <v>1350000</v>
      </c>
      <c r="AN131" s="2"/>
    </row>
    <row r="132" spans="1:40">
      <c r="A132">
        <v>3</v>
      </c>
      <c r="B132">
        <v>6</v>
      </c>
      <c r="C132">
        <v>2018</v>
      </c>
      <c r="D132" t="s">
        <v>73</v>
      </c>
      <c r="E132" t="s">
        <v>74</v>
      </c>
      <c r="F132" t="s">
        <v>1</v>
      </c>
      <c r="G132" t="s">
        <v>75</v>
      </c>
      <c r="H132" t="s">
        <v>38</v>
      </c>
      <c r="I132" t="s">
        <v>40</v>
      </c>
      <c r="J132" t="s">
        <v>40</v>
      </c>
      <c r="K132" t="s">
        <v>40</v>
      </c>
      <c r="L132" t="s">
        <v>40</v>
      </c>
      <c r="M132" t="s">
        <v>40</v>
      </c>
      <c r="N132" t="s">
        <v>40</v>
      </c>
      <c r="O132" t="s">
        <v>50</v>
      </c>
      <c r="P132" t="s">
        <v>38</v>
      </c>
      <c r="Q132" t="s">
        <v>51</v>
      </c>
      <c r="R132" t="s">
        <v>76</v>
      </c>
      <c r="S132" t="s">
        <v>43</v>
      </c>
      <c r="T132" t="s">
        <v>44</v>
      </c>
      <c r="U132" t="s">
        <v>19</v>
      </c>
      <c r="V132" t="s">
        <v>1494</v>
      </c>
      <c r="W132" t="s">
        <v>1217</v>
      </c>
      <c r="X132" t="s">
        <v>56</v>
      </c>
      <c r="Y132" t="s">
        <v>139</v>
      </c>
      <c r="Z132" t="s">
        <v>142</v>
      </c>
      <c r="AA132" t="s">
        <v>40</v>
      </c>
      <c r="AB132" t="s">
        <v>40</v>
      </c>
      <c r="AC132">
        <v>30</v>
      </c>
      <c r="AD132" t="s">
        <v>40</v>
      </c>
      <c r="AE132">
        <v>397.60782019999999</v>
      </c>
      <c r="AF132">
        <v>559</v>
      </c>
      <c r="AG132">
        <v>397.60782019999999</v>
      </c>
      <c r="AH132">
        <v>11928.23461</v>
      </c>
      <c r="AI132">
        <v>559</v>
      </c>
      <c r="AJ132">
        <v>45000</v>
      </c>
      <c r="AK132">
        <v>1350000</v>
      </c>
      <c r="AN132" s="2"/>
    </row>
    <row r="133" spans="1:40">
      <c r="A133">
        <v>3</v>
      </c>
      <c r="B133">
        <v>6</v>
      </c>
      <c r="C133">
        <v>2018</v>
      </c>
      <c r="D133" t="s">
        <v>73</v>
      </c>
      <c r="E133" t="s">
        <v>74</v>
      </c>
      <c r="F133" t="s">
        <v>1</v>
      </c>
      <c r="G133" t="s">
        <v>75</v>
      </c>
      <c r="H133" t="s">
        <v>38</v>
      </c>
      <c r="I133" t="s">
        <v>40</v>
      </c>
      <c r="J133" t="s">
        <v>40</v>
      </c>
      <c r="K133" t="s">
        <v>40</v>
      </c>
      <c r="L133" t="s">
        <v>40</v>
      </c>
      <c r="M133" t="s">
        <v>40</v>
      </c>
      <c r="N133" t="s">
        <v>40</v>
      </c>
      <c r="O133" t="s">
        <v>50</v>
      </c>
      <c r="P133" t="s">
        <v>38</v>
      </c>
      <c r="Q133" t="s">
        <v>51</v>
      </c>
      <c r="R133" t="s">
        <v>76</v>
      </c>
      <c r="S133" t="s">
        <v>43</v>
      </c>
      <c r="T133" t="s">
        <v>44</v>
      </c>
      <c r="U133" t="s">
        <v>19</v>
      </c>
      <c r="V133" t="s">
        <v>1494</v>
      </c>
      <c r="W133" t="s">
        <v>1217</v>
      </c>
      <c r="X133" t="s">
        <v>56</v>
      </c>
      <c r="Y133" t="s">
        <v>139</v>
      </c>
      <c r="Z133" t="s">
        <v>143</v>
      </c>
      <c r="AA133" t="s">
        <v>40</v>
      </c>
      <c r="AB133" t="s">
        <v>40</v>
      </c>
      <c r="AC133">
        <v>30</v>
      </c>
      <c r="AD133" t="s">
        <v>40</v>
      </c>
      <c r="AE133">
        <v>530.92915849999997</v>
      </c>
      <c r="AF133">
        <v>548</v>
      </c>
      <c r="AG133">
        <v>530.92915849999997</v>
      </c>
      <c r="AH133">
        <v>15927.874760000001</v>
      </c>
      <c r="AI133">
        <v>548</v>
      </c>
      <c r="AJ133">
        <v>45000</v>
      </c>
      <c r="AK133">
        <v>1350000</v>
      </c>
      <c r="AN133" s="2"/>
    </row>
    <row r="134" spans="1:40">
      <c r="A134">
        <v>3</v>
      </c>
      <c r="B134">
        <v>6</v>
      </c>
      <c r="C134">
        <v>2018</v>
      </c>
      <c r="D134" t="s">
        <v>73</v>
      </c>
      <c r="E134" t="s">
        <v>74</v>
      </c>
      <c r="F134" t="s">
        <v>1</v>
      </c>
      <c r="G134" t="s">
        <v>75</v>
      </c>
      <c r="H134" t="s">
        <v>38</v>
      </c>
      <c r="I134" t="s">
        <v>40</v>
      </c>
      <c r="J134" t="s">
        <v>40</v>
      </c>
      <c r="K134" t="s">
        <v>40</v>
      </c>
      <c r="L134" t="s">
        <v>40</v>
      </c>
      <c r="M134" t="s">
        <v>40</v>
      </c>
      <c r="N134" t="s">
        <v>40</v>
      </c>
      <c r="O134" t="s">
        <v>50</v>
      </c>
      <c r="P134" t="s">
        <v>38</v>
      </c>
      <c r="Q134" t="s">
        <v>51</v>
      </c>
      <c r="R134" t="s">
        <v>76</v>
      </c>
      <c r="S134" t="s">
        <v>43</v>
      </c>
      <c r="T134" t="s">
        <v>44</v>
      </c>
      <c r="U134" t="s">
        <v>19</v>
      </c>
      <c r="V134" t="s">
        <v>1494</v>
      </c>
      <c r="W134" t="s">
        <v>1217</v>
      </c>
      <c r="X134" t="s">
        <v>56</v>
      </c>
      <c r="Y134" t="s">
        <v>139</v>
      </c>
      <c r="Z134" t="s">
        <v>144</v>
      </c>
      <c r="AA134" t="s">
        <v>40</v>
      </c>
      <c r="AB134" t="s">
        <v>40</v>
      </c>
      <c r="AC134">
        <v>30</v>
      </c>
      <c r="AD134" t="s">
        <v>40</v>
      </c>
      <c r="AE134">
        <v>551.54586019999999</v>
      </c>
      <c r="AF134">
        <v>565</v>
      </c>
      <c r="AG134">
        <v>551.54586019999999</v>
      </c>
      <c r="AH134">
        <v>16546.375810000001</v>
      </c>
      <c r="AI134">
        <v>565</v>
      </c>
      <c r="AJ134">
        <v>45000</v>
      </c>
      <c r="AK134">
        <v>1350000</v>
      </c>
      <c r="AN134" s="2"/>
    </row>
    <row r="135" spans="1:40">
      <c r="A135">
        <v>3</v>
      </c>
      <c r="B135">
        <v>6</v>
      </c>
      <c r="C135">
        <v>2018</v>
      </c>
      <c r="D135" t="s">
        <v>73</v>
      </c>
      <c r="E135" t="s">
        <v>74</v>
      </c>
      <c r="F135" t="s">
        <v>1</v>
      </c>
      <c r="G135" t="s">
        <v>75</v>
      </c>
      <c r="H135" t="s">
        <v>38</v>
      </c>
      <c r="I135" t="s">
        <v>40</v>
      </c>
      <c r="J135" t="s">
        <v>40</v>
      </c>
      <c r="K135" t="s">
        <v>40</v>
      </c>
      <c r="L135" t="s">
        <v>40</v>
      </c>
      <c r="M135" t="s">
        <v>40</v>
      </c>
      <c r="N135" t="s">
        <v>40</v>
      </c>
      <c r="O135" t="s">
        <v>50</v>
      </c>
      <c r="P135" t="s">
        <v>38</v>
      </c>
      <c r="Q135" t="s">
        <v>51</v>
      </c>
      <c r="R135" t="s">
        <v>76</v>
      </c>
      <c r="S135" t="s">
        <v>43</v>
      </c>
      <c r="T135" t="s">
        <v>44</v>
      </c>
      <c r="U135" t="s">
        <v>19</v>
      </c>
      <c r="V135" t="s">
        <v>1494</v>
      </c>
      <c r="W135" t="s">
        <v>1217</v>
      </c>
      <c r="X135" t="s">
        <v>56</v>
      </c>
      <c r="Y135" t="s">
        <v>139</v>
      </c>
      <c r="Z135" t="s">
        <v>145</v>
      </c>
      <c r="AA135" t="s">
        <v>40</v>
      </c>
      <c r="AB135" t="s">
        <v>40</v>
      </c>
      <c r="AC135">
        <v>30</v>
      </c>
      <c r="AD135" t="s">
        <v>40</v>
      </c>
      <c r="AE135">
        <v>433.73613569999998</v>
      </c>
      <c r="AF135">
        <v>466</v>
      </c>
      <c r="AG135">
        <v>433.73613569999998</v>
      </c>
      <c r="AH135">
        <v>13012.084070000001</v>
      </c>
      <c r="AI135">
        <v>466</v>
      </c>
      <c r="AJ135">
        <v>45000</v>
      </c>
      <c r="AK135">
        <v>1350000</v>
      </c>
      <c r="AN135" s="2"/>
    </row>
    <row r="136" spans="1:40">
      <c r="A136">
        <v>3</v>
      </c>
      <c r="B136">
        <v>6</v>
      </c>
      <c r="C136">
        <v>2018</v>
      </c>
      <c r="D136" t="s">
        <v>73</v>
      </c>
      <c r="E136" t="s">
        <v>74</v>
      </c>
      <c r="F136" t="s">
        <v>1</v>
      </c>
      <c r="G136" t="s">
        <v>75</v>
      </c>
      <c r="H136" t="s">
        <v>38</v>
      </c>
      <c r="I136" t="s">
        <v>40</v>
      </c>
      <c r="J136" t="s">
        <v>40</v>
      </c>
      <c r="K136" t="s">
        <v>40</v>
      </c>
      <c r="L136" t="s">
        <v>40</v>
      </c>
      <c r="M136" t="s">
        <v>40</v>
      </c>
      <c r="N136" t="s">
        <v>40</v>
      </c>
      <c r="O136" t="s">
        <v>50</v>
      </c>
      <c r="P136" t="s">
        <v>38</v>
      </c>
      <c r="Q136" t="s">
        <v>51</v>
      </c>
      <c r="R136" t="s">
        <v>76</v>
      </c>
      <c r="S136" t="s">
        <v>43</v>
      </c>
      <c r="T136" t="s">
        <v>44</v>
      </c>
      <c r="U136" t="s">
        <v>19</v>
      </c>
      <c r="V136" t="s">
        <v>1494</v>
      </c>
      <c r="W136" t="s">
        <v>1217</v>
      </c>
      <c r="X136" t="s">
        <v>56</v>
      </c>
      <c r="Y136" t="s">
        <v>139</v>
      </c>
      <c r="Z136" t="s">
        <v>146</v>
      </c>
      <c r="AA136" t="s">
        <v>40</v>
      </c>
      <c r="AB136" t="s">
        <v>40</v>
      </c>
      <c r="AC136">
        <v>30</v>
      </c>
      <c r="AD136" t="s">
        <v>40</v>
      </c>
      <c r="AE136">
        <v>346.36059010000002</v>
      </c>
      <c r="AF136">
        <v>474</v>
      </c>
      <c r="AG136">
        <v>346.36059010000002</v>
      </c>
      <c r="AH136">
        <v>10390.8177</v>
      </c>
      <c r="AI136">
        <v>474</v>
      </c>
      <c r="AJ136">
        <v>45000</v>
      </c>
      <c r="AK136">
        <v>1350000</v>
      </c>
      <c r="AN136" s="2"/>
    </row>
    <row r="137" spans="1:40">
      <c r="A137">
        <v>3</v>
      </c>
      <c r="B137">
        <v>6</v>
      </c>
      <c r="C137">
        <v>2018</v>
      </c>
      <c r="D137" t="s">
        <v>73</v>
      </c>
      <c r="E137" t="s">
        <v>74</v>
      </c>
      <c r="F137" t="s">
        <v>1</v>
      </c>
      <c r="G137" t="s">
        <v>75</v>
      </c>
      <c r="H137" t="s">
        <v>38</v>
      </c>
      <c r="I137" t="s">
        <v>40</v>
      </c>
      <c r="J137" t="s">
        <v>40</v>
      </c>
      <c r="K137" t="s">
        <v>40</v>
      </c>
      <c r="L137" t="s">
        <v>40</v>
      </c>
      <c r="M137" t="s">
        <v>40</v>
      </c>
      <c r="N137" t="s">
        <v>40</v>
      </c>
      <c r="O137" t="s">
        <v>50</v>
      </c>
      <c r="P137" t="s">
        <v>38</v>
      </c>
      <c r="Q137" t="s">
        <v>51</v>
      </c>
      <c r="R137" t="s">
        <v>76</v>
      </c>
      <c r="S137" t="s">
        <v>43</v>
      </c>
      <c r="T137" t="s">
        <v>44</v>
      </c>
      <c r="U137" t="s">
        <v>19</v>
      </c>
      <c r="V137" t="s">
        <v>1494</v>
      </c>
      <c r="W137" t="s">
        <v>1217</v>
      </c>
      <c r="X137" t="s">
        <v>56</v>
      </c>
      <c r="Y137" t="s">
        <v>139</v>
      </c>
      <c r="Z137" t="s">
        <v>147</v>
      </c>
      <c r="AA137" t="s">
        <v>40</v>
      </c>
      <c r="AB137" t="s">
        <v>40</v>
      </c>
      <c r="AC137">
        <v>30</v>
      </c>
      <c r="AD137" t="s">
        <v>40</v>
      </c>
      <c r="AE137">
        <v>433.73613569999998</v>
      </c>
      <c r="AF137">
        <v>405</v>
      </c>
      <c r="AG137">
        <v>433.73613569999998</v>
      </c>
      <c r="AH137">
        <v>13012.084070000001</v>
      </c>
      <c r="AI137">
        <v>405</v>
      </c>
      <c r="AJ137">
        <v>45000</v>
      </c>
      <c r="AK137">
        <v>1350000</v>
      </c>
      <c r="AN137" s="2"/>
    </row>
    <row r="138" spans="1:40">
      <c r="A138">
        <v>3</v>
      </c>
      <c r="B138">
        <v>6</v>
      </c>
      <c r="C138">
        <v>2018</v>
      </c>
      <c r="D138" t="s">
        <v>73</v>
      </c>
      <c r="E138" t="s">
        <v>74</v>
      </c>
      <c r="F138" t="s">
        <v>1</v>
      </c>
      <c r="G138" t="s">
        <v>75</v>
      </c>
      <c r="H138" t="s">
        <v>38</v>
      </c>
      <c r="I138" t="s">
        <v>40</v>
      </c>
      <c r="J138" t="s">
        <v>40</v>
      </c>
      <c r="K138" t="s">
        <v>40</v>
      </c>
      <c r="L138" t="s">
        <v>40</v>
      </c>
      <c r="M138" t="s">
        <v>40</v>
      </c>
      <c r="N138" t="s">
        <v>40</v>
      </c>
      <c r="O138" t="s">
        <v>50</v>
      </c>
      <c r="P138" t="s">
        <v>38</v>
      </c>
      <c r="Q138" t="s">
        <v>51</v>
      </c>
      <c r="R138" t="s">
        <v>76</v>
      </c>
      <c r="S138" t="s">
        <v>43</v>
      </c>
      <c r="T138" t="s">
        <v>44</v>
      </c>
      <c r="U138" t="s">
        <v>19</v>
      </c>
      <c r="V138" t="s">
        <v>1494</v>
      </c>
      <c r="W138" t="s">
        <v>1217</v>
      </c>
      <c r="X138" t="s">
        <v>56</v>
      </c>
      <c r="Y138" t="s">
        <v>139</v>
      </c>
      <c r="Z138" t="s">
        <v>148</v>
      </c>
      <c r="AA138" t="s">
        <v>40</v>
      </c>
      <c r="AB138" t="s">
        <v>40</v>
      </c>
      <c r="AC138">
        <v>30</v>
      </c>
      <c r="AD138" t="s">
        <v>40</v>
      </c>
      <c r="AE138">
        <v>254.46900489999999</v>
      </c>
      <c r="AF138">
        <v>347</v>
      </c>
      <c r="AG138">
        <v>254.46900489999999</v>
      </c>
      <c r="AH138">
        <v>7634.0701470000004</v>
      </c>
      <c r="AI138">
        <v>347</v>
      </c>
      <c r="AJ138">
        <v>45000</v>
      </c>
      <c r="AK138">
        <v>1350000</v>
      </c>
      <c r="AN138" s="2"/>
    </row>
    <row r="139" spans="1:40">
      <c r="A139">
        <v>3</v>
      </c>
      <c r="B139">
        <v>6</v>
      </c>
      <c r="C139">
        <v>2018</v>
      </c>
      <c r="D139" t="s">
        <v>73</v>
      </c>
      <c r="E139" t="s">
        <v>74</v>
      </c>
      <c r="F139" t="s">
        <v>1</v>
      </c>
      <c r="G139" t="s">
        <v>75</v>
      </c>
      <c r="H139" t="s">
        <v>38</v>
      </c>
      <c r="I139" t="s">
        <v>40</v>
      </c>
      <c r="J139" t="s">
        <v>40</v>
      </c>
      <c r="K139" t="s">
        <v>40</v>
      </c>
      <c r="L139" t="s">
        <v>40</v>
      </c>
      <c r="M139" t="s">
        <v>40</v>
      </c>
      <c r="N139" t="s">
        <v>40</v>
      </c>
      <c r="O139" t="s">
        <v>50</v>
      </c>
      <c r="P139" t="s">
        <v>38</v>
      </c>
      <c r="Q139" t="s">
        <v>51</v>
      </c>
      <c r="R139" t="s">
        <v>76</v>
      </c>
      <c r="S139" t="s">
        <v>43</v>
      </c>
      <c r="T139" t="s">
        <v>44</v>
      </c>
      <c r="U139" t="s">
        <v>19</v>
      </c>
      <c r="V139" t="s">
        <v>1494</v>
      </c>
      <c r="W139" t="s">
        <v>1217</v>
      </c>
      <c r="X139" t="s">
        <v>56</v>
      </c>
      <c r="Y139" t="s">
        <v>139</v>
      </c>
      <c r="Z139" t="s">
        <v>149</v>
      </c>
      <c r="AA139" t="s">
        <v>40</v>
      </c>
      <c r="AB139" t="s">
        <v>40</v>
      </c>
      <c r="AC139">
        <v>30</v>
      </c>
      <c r="AD139" t="s">
        <v>40</v>
      </c>
      <c r="AE139">
        <v>471.43524760000003</v>
      </c>
      <c r="AF139">
        <v>482</v>
      </c>
      <c r="AG139">
        <v>471.43524760000003</v>
      </c>
      <c r="AH139">
        <v>14143.057430000001</v>
      </c>
      <c r="AI139">
        <v>482</v>
      </c>
      <c r="AJ139">
        <v>45000</v>
      </c>
      <c r="AK139">
        <v>1350000</v>
      </c>
      <c r="AN139" s="2"/>
    </row>
    <row r="140" spans="1:40">
      <c r="A140">
        <v>3</v>
      </c>
      <c r="B140">
        <v>6</v>
      </c>
      <c r="C140">
        <v>2018</v>
      </c>
      <c r="D140" t="s">
        <v>73</v>
      </c>
      <c r="E140" t="s">
        <v>74</v>
      </c>
      <c r="F140" t="s">
        <v>1</v>
      </c>
      <c r="G140" t="s">
        <v>75</v>
      </c>
      <c r="H140" t="s">
        <v>38</v>
      </c>
      <c r="I140" t="s">
        <v>40</v>
      </c>
      <c r="J140" t="s">
        <v>40</v>
      </c>
      <c r="K140" t="s">
        <v>40</v>
      </c>
      <c r="L140" t="s">
        <v>40</v>
      </c>
      <c r="M140" t="s">
        <v>40</v>
      </c>
      <c r="N140" t="s">
        <v>40</v>
      </c>
      <c r="O140" t="s">
        <v>50</v>
      </c>
      <c r="P140" t="s">
        <v>38</v>
      </c>
      <c r="Q140" t="s">
        <v>51</v>
      </c>
      <c r="R140" t="s">
        <v>76</v>
      </c>
      <c r="S140" t="s">
        <v>43</v>
      </c>
      <c r="T140" t="s">
        <v>44</v>
      </c>
      <c r="U140" t="s">
        <v>19</v>
      </c>
      <c r="V140" t="s">
        <v>1494</v>
      </c>
      <c r="W140" t="s">
        <v>1217</v>
      </c>
      <c r="X140" t="s">
        <v>56</v>
      </c>
      <c r="Y140" t="s">
        <v>139</v>
      </c>
      <c r="Z140" t="s">
        <v>150</v>
      </c>
      <c r="AA140" t="s">
        <v>40</v>
      </c>
      <c r="AB140" t="s">
        <v>40</v>
      </c>
      <c r="AC140">
        <v>30</v>
      </c>
      <c r="AD140" t="s">
        <v>40</v>
      </c>
      <c r="AE140">
        <v>330.06357819999999</v>
      </c>
      <c r="AF140">
        <v>393</v>
      </c>
      <c r="AG140">
        <v>330.06357819999999</v>
      </c>
      <c r="AH140">
        <v>9901.907346</v>
      </c>
      <c r="AI140">
        <v>393</v>
      </c>
      <c r="AJ140">
        <v>45000</v>
      </c>
      <c r="AK140">
        <v>1350000</v>
      </c>
      <c r="AN140" s="2"/>
    </row>
    <row r="141" spans="1:40">
      <c r="A141">
        <v>3</v>
      </c>
      <c r="B141">
        <v>6</v>
      </c>
      <c r="C141">
        <v>2018</v>
      </c>
      <c r="D141" t="s">
        <v>73</v>
      </c>
      <c r="E141" t="s">
        <v>74</v>
      </c>
      <c r="F141" t="s">
        <v>1</v>
      </c>
      <c r="G141" t="s">
        <v>75</v>
      </c>
      <c r="H141" t="s">
        <v>38</v>
      </c>
      <c r="I141" t="s">
        <v>40</v>
      </c>
      <c r="J141" t="s">
        <v>40</v>
      </c>
      <c r="K141" t="s">
        <v>40</v>
      </c>
      <c r="L141" t="s">
        <v>40</v>
      </c>
      <c r="M141" t="s">
        <v>40</v>
      </c>
      <c r="N141" t="s">
        <v>40</v>
      </c>
      <c r="O141" t="s">
        <v>50</v>
      </c>
      <c r="P141" t="s">
        <v>38</v>
      </c>
      <c r="Q141" t="s">
        <v>51</v>
      </c>
      <c r="R141" t="s">
        <v>76</v>
      </c>
      <c r="S141" t="s">
        <v>43</v>
      </c>
      <c r="T141" t="s">
        <v>44</v>
      </c>
      <c r="U141" t="s">
        <v>19</v>
      </c>
      <c r="V141" t="s">
        <v>1494</v>
      </c>
      <c r="W141" t="s">
        <v>1217</v>
      </c>
      <c r="X141" t="s">
        <v>56</v>
      </c>
      <c r="Y141" t="s">
        <v>139</v>
      </c>
      <c r="Z141" t="s">
        <v>151</v>
      </c>
      <c r="AA141" t="s">
        <v>40</v>
      </c>
      <c r="AB141" t="s">
        <v>40</v>
      </c>
      <c r="AC141">
        <v>30</v>
      </c>
      <c r="AD141" t="s">
        <v>40</v>
      </c>
      <c r="AE141">
        <v>330.06357819999999</v>
      </c>
      <c r="AF141">
        <v>397</v>
      </c>
      <c r="AG141">
        <v>330.06357819999999</v>
      </c>
      <c r="AH141">
        <v>9901.907346</v>
      </c>
      <c r="AI141">
        <v>397</v>
      </c>
      <c r="AJ141">
        <v>45000</v>
      </c>
      <c r="AK141">
        <v>1350000</v>
      </c>
      <c r="AN141" s="2"/>
    </row>
    <row r="142" spans="1:40">
      <c r="A142">
        <v>3</v>
      </c>
      <c r="B142">
        <v>6</v>
      </c>
      <c r="C142">
        <v>2018</v>
      </c>
      <c r="D142" t="s">
        <v>73</v>
      </c>
      <c r="E142" t="s">
        <v>74</v>
      </c>
      <c r="F142" t="s">
        <v>1</v>
      </c>
      <c r="G142" t="s">
        <v>75</v>
      </c>
      <c r="H142" t="s">
        <v>38</v>
      </c>
      <c r="I142" t="s">
        <v>40</v>
      </c>
      <c r="J142" t="s">
        <v>40</v>
      </c>
      <c r="K142" t="s">
        <v>40</v>
      </c>
      <c r="L142" t="s">
        <v>40</v>
      </c>
      <c r="M142" t="s">
        <v>40</v>
      </c>
      <c r="N142" t="s">
        <v>40</v>
      </c>
      <c r="O142" t="s">
        <v>50</v>
      </c>
      <c r="P142" t="s">
        <v>38</v>
      </c>
      <c r="Q142" t="s">
        <v>51</v>
      </c>
      <c r="R142" t="s">
        <v>76</v>
      </c>
      <c r="S142" t="s">
        <v>43</v>
      </c>
      <c r="T142" t="s">
        <v>44</v>
      </c>
      <c r="U142" t="s">
        <v>19</v>
      </c>
      <c r="V142" t="s">
        <v>1494</v>
      </c>
      <c r="W142" t="s">
        <v>1217</v>
      </c>
      <c r="X142" t="s">
        <v>56</v>
      </c>
      <c r="Y142" t="s">
        <v>139</v>
      </c>
      <c r="Z142" t="s">
        <v>152</v>
      </c>
      <c r="AA142" t="s">
        <v>40</v>
      </c>
      <c r="AB142" t="s">
        <v>40</v>
      </c>
      <c r="AC142">
        <v>30</v>
      </c>
      <c r="AD142" t="s">
        <v>40</v>
      </c>
      <c r="AE142">
        <v>415.47562840000001</v>
      </c>
      <c r="AF142">
        <v>415</v>
      </c>
      <c r="AG142">
        <v>415.47562840000001</v>
      </c>
      <c r="AH142">
        <v>12464.26885</v>
      </c>
      <c r="AI142">
        <v>415</v>
      </c>
      <c r="AJ142">
        <v>45000</v>
      </c>
      <c r="AK142">
        <v>1350000</v>
      </c>
      <c r="AN142" s="2"/>
    </row>
    <row r="143" spans="1:40">
      <c r="A143">
        <v>3</v>
      </c>
      <c r="B143">
        <v>6</v>
      </c>
      <c r="C143">
        <v>2018</v>
      </c>
      <c r="D143" t="s">
        <v>73</v>
      </c>
      <c r="E143" t="s">
        <v>74</v>
      </c>
      <c r="F143" t="s">
        <v>1</v>
      </c>
      <c r="G143" t="s">
        <v>75</v>
      </c>
      <c r="H143" t="s">
        <v>38</v>
      </c>
      <c r="I143" t="s">
        <v>40</v>
      </c>
      <c r="J143" t="s">
        <v>40</v>
      </c>
      <c r="K143" t="s">
        <v>40</v>
      </c>
      <c r="L143" t="s">
        <v>40</v>
      </c>
      <c r="M143" t="s">
        <v>40</v>
      </c>
      <c r="N143" t="s">
        <v>40</v>
      </c>
      <c r="O143" t="s">
        <v>50</v>
      </c>
      <c r="P143" t="s">
        <v>38</v>
      </c>
      <c r="Q143" t="s">
        <v>51</v>
      </c>
      <c r="R143" t="s">
        <v>76</v>
      </c>
      <c r="S143" t="s">
        <v>43</v>
      </c>
      <c r="T143" t="s">
        <v>44</v>
      </c>
      <c r="U143" t="s">
        <v>19</v>
      </c>
      <c r="V143" t="s">
        <v>1494</v>
      </c>
      <c r="W143" t="s">
        <v>1217</v>
      </c>
      <c r="X143" t="s">
        <v>56</v>
      </c>
      <c r="Y143" t="s">
        <v>139</v>
      </c>
      <c r="Z143" t="s">
        <v>153</v>
      </c>
      <c r="AA143" t="s">
        <v>40</v>
      </c>
      <c r="AB143" t="s">
        <v>40</v>
      </c>
      <c r="AC143">
        <v>30</v>
      </c>
      <c r="AD143" t="s">
        <v>40</v>
      </c>
      <c r="AE143">
        <v>346.36059010000002</v>
      </c>
      <c r="AF143">
        <v>460</v>
      </c>
      <c r="AG143">
        <v>346.36059010000002</v>
      </c>
      <c r="AH143">
        <v>10390.8177</v>
      </c>
      <c r="AI143">
        <v>460</v>
      </c>
      <c r="AJ143">
        <v>45000</v>
      </c>
      <c r="AK143">
        <v>1350000</v>
      </c>
      <c r="AN143" s="2"/>
    </row>
    <row r="144" spans="1:40">
      <c r="A144">
        <v>3</v>
      </c>
      <c r="B144">
        <v>6</v>
      </c>
      <c r="C144">
        <v>2018</v>
      </c>
      <c r="D144" t="s">
        <v>73</v>
      </c>
      <c r="E144" t="s">
        <v>74</v>
      </c>
      <c r="F144" t="s">
        <v>1</v>
      </c>
      <c r="G144" t="s">
        <v>75</v>
      </c>
      <c r="H144" t="s">
        <v>38</v>
      </c>
      <c r="I144" t="s">
        <v>40</v>
      </c>
      <c r="J144" t="s">
        <v>40</v>
      </c>
      <c r="K144" t="s">
        <v>40</v>
      </c>
      <c r="L144" t="s">
        <v>40</v>
      </c>
      <c r="M144" t="s">
        <v>40</v>
      </c>
      <c r="N144" t="s">
        <v>40</v>
      </c>
      <c r="O144" t="s">
        <v>50</v>
      </c>
      <c r="P144" t="s">
        <v>38</v>
      </c>
      <c r="Q144" t="s">
        <v>51</v>
      </c>
      <c r="R144" t="s">
        <v>76</v>
      </c>
      <c r="S144" t="s">
        <v>43</v>
      </c>
      <c r="T144" t="s">
        <v>44</v>
      </c>
      <c r="U144" t="s">
        <v>19</v>
      </c>
      <c r="V144" t="s">
        <v>1494</v>
      </c>
      <c r="W144" t="s">
        <v>1217</v>
      </c>
      <c r="X144" t="s">
        <v>56</v>
      </c>
      <c r="Y144" t="s">
        <v>139</v>
      </c>
      <c r="Z144" t="s">
        <v>154</v>
      </c>
      <c r="AA144" t="s">
        <v>40</v>
      </c>
      <c r="AB144" t="s">
        <v>40</v>
      </c>
      <c r="AC144">
        <v>30</v>
      </c>
      <c r="AD144" t="s">
        <v>40</v>
      </c>
      <c r="AE144">
        <v>314.15926539999998</v>
      </c>
      <c r="AF144">
        <v>497</v>
      </c>
      <c r="AG144">
        <v>314.15926539999998</v>
      </c>
      <c r="AH144">
        <v>9424.7779620000001</v>
      </c>
      <c r="AI144">
        <v>497</v>
      </c>
      <c r="AJ144">
        <v>45000</v>
      </c>
      <c r="AK144">
        <v>1350000</v>
      </c>
      <c r="AN144" s="2"/>
    </row>
    <row r="145" spans="1:40">
      <c r="A145">
        <v>3</v>
      </c>
      <c r="B145">
        <v>6</v>
      </c>
      <c r="C145">
        <v>2018</v>
      </c>
      <c r="D145" t="s">
        <v>73</v>
      </c>
      <c r="E145" t="s">
        <v>74</v>
      </c>
      <c r="F145" t="s">
        <v>1</v>
      </c>
      <c r="G145" t="s">
        <v>75</v>
      </c>
      <c r="H145" t="s">
        <v>38</v>
      </c>
      <c r="I145" t="s">
        <v>40</v>
      </c>
      <c r="J145" t="s">
        <v>40</v>
      </c>
      <c r="K145" t="s">
        <v>40</v>
      </c>
      <c r="L145" t="s">
        <v>40</v>
      </c>
      <c r="M145" t="s">
        <v>40</v>
      </c>
      <c r="N145" t="s">
        <v>40</v>
      </c>
      <c r="O145" t="s">
        <v>50</v>
      </c>
      <c r="P145" t="s">
        <v>38</v>
      </c>
      <c r="Q145" t="s">
        <v>51</v>
      </c>
      <c r="R145" t="s">
        <v>76</v>
      </c>
      <c r="S145" t="s">
        <v>43</v>
      </c>
      <c r="T145" t="s">
        <v>44</v>
      </c>
      <c r="U145" t="s">
        <v>19</v>
      </c>
      <c r="V145" t="s">
        <v>1494</v>
      </c>
      <c r="W145" t="s">
        <v>1217</v>
      </c>
      <c r="X145" t="s">
        <v>56</v>
      </c>
      <c r="Y145" t="s">
        <v>139</v>
      </c>
      <c r="Z145" t="s">
        <v>155</v>
      </c>
      <c r="AA145" t="s">
        <v>40</v>
      </c>
      <c r="AB145" t="s">
        <v>40</v>
      </c>
      <c r="AC145">
        <v>30</v>
      </c>
      <c r="AD145" t="s">
        <v>40</v>
      </c>
      <c r="AE145">
        <v>330.06357819999999</v>
      </c>
      <c r="AF145">
        <v>525</v>
      </c>
      <c r="AG145">
        <v>330.06357819999999</v>
      </c>
      <c r="AH145">
        <v>9901.907346</v>
      </c>
      <c r="AI145">
        <v>525</v>
      </c>
      <c r="AJ145">
        <v>45000</v>
      </c>
      <c r="AK145">
        <v>1350000</v>
      </c>
      <c r="AN145" s="2"/>
    </row>
    <row r="146" spans="1:40">
      <c r="A146">
        <v>3</v>
      </c>
      <c r="B146">
        <v>6</v>
      </c>
      <c r="C146">
        <v>2018</v>
      </c>
      <c r="D146" t="s">
        <v>73</v>
      </c>
      <c r="E146" t="s">
        <v>74</v>
      </c>
      <c r="F146" t="s">
        <v>1</v>
      </c>
      <c r="G146" t="s">
        <v>75</v>
      </c>
      <c r="H146" t="s">
        <v>38</v>
      </c>
      <c r="I146" t="s">
        <v>40</v>
      </c>
      <c r="J146" t="s">
        <v>40</v>
      </c>
      <c r="K146" t="s">
        <v>40</v>
      </c>
      <c r="L146" t="s">
        <v>40</v>
      </c>
      <c r="M146" t="s">
        <v>40</v>
      </c>
      <c r="N146" t="s">
        <v>40</v>
      </c>
      <c r="O146" t="s">
        <v>50</v>
      </c>
      <c r="P146" t="s">
        <v>38</v>
      </c>
      <c r="Q146" t="s">
        <v>51</v>
      </c>
      <c r="R146" t="s">
        <v>76</v>
      </c>
      <c r="S146" t="s">
        <v>43</v>
      </c>
      <c r="T146" t="s">
        <v>44</v>
      </c>
      <c r="U146" t="s">
        <v>19</v>
      </c>
      <c r="V146" t="s">
        <v>1494</v>
      </c>
      <c r="W146" t="s">
        <v>1217</v>
      </c>
      <c r="X146" t="s">
        <v>56</v>
      </c>
      <c r="Y146" t="s">
        <v>139</v>
      </c>
      <c r="Z146" t="s">
        <v>156</v>
      </c>
      <c r="AA146" t="s">
        <v>40</v>
      </c>
      <c r="AB146" t="s">
        <v>40</v>
      </c>
      <c r="AC146">
        <v>30</v>
      </c>
      <c r="AD146" t="s">
        <v>40</v>
      </c>
      <c r="AE146">
        <v>254.46900489999999</v>
      </c>
      <c r="AF146">
        <v>309</v>
      </c>
      <c r="AG146">
        <v>254.46900489999999</v>
      </c>
      <c r="AH146">
        <v>7634.0701470000004</v>
      </c>
      <c r="AI146">
        <v>309</v>
      </c>
      <c r="AJ146">
        <v>45000</v>
      </c>
      <c r="AK146">
        <v>1350000</v>
      </c>
      <c r="AN146" s="2"/>
    </row>
    <row r="147" spans="1:40">
      <c r="A147">
        <v>3</v>
      </c>
      <c r="B147">
        <v>6</v>
      </c>
      <c r="C147">
        <v>2018</v>
      </c>
      <c r="D147" t="s">
        <v>73</v>
      </c>
      <c r="E147" t="s">
        <v>74</v>
      </c>
      <c r="F147" t="s">
        <v>1</v>
      </c>
      <c r="G147" t="s">
        <v>75</v>
      </c>
      <c r="H147" t="s">
        <v>38</v>
      </c>
      <c r="I147" t="s">
        <v>40</v>
      </c>
      <c r="J147" t="s">
        <v>40</v>
      </c>
      <c r="K147" t="s">
        <v>40</v>
      </c>
      <c r="L147" t="s">
        <v>40</v>
      </c>
      <c r="M147" t="s">
        <v>40</v>
      </c>
      <c r="N147" t="s">
        <v>40</v>
      </c>
      <c r="O147" t="s">
        <v>50</v>
      </c>
      <c r="P147" t="s">
        <v>38</v>
      </c>
      <c r="Q147" t="s">
        <v>51</v>
      </c>
      <c r="R147" t="s">
        <v>76</v>
      </c>
      <c r="S147" t="s">
        <v>43</v>
      </c>
      <c r="T147" t="s">
        <v>44</v>
      </c>
      <c r="U147" t="s">
        <v>19</v>
      </c>
      <c r="V147" t="s">
        <v>1494</v>
      </c>
      <c r="W147" t="s">
        <v>1217</v>
      </c>
      <c r="X147" t="s">
        <v>56</v>
      </c>
      <c r="Y147" t="s">
        <v>139</v>
      </c>
      <c r="Z147" t="s">
        <v>157</v>
      </c>
      <c r="AA147" t="s">
        <v>40</v>
      </c>
      <c r="AB147" t="s">
        <v>40</v>
      </c>
      <c r="AC147">
        <v>30</v>
      </c>
      <c r="AD147" t="s">
        <v>40</v>
      </c>
      <c r="AE147">
        <v>314.15926539999998</v>
      </c>
      <c r="AF147">
        <v>405</v>
      </c>
      <c r="AG147">
        <v>314.15926539999998</v>
      </c>
      <c r="AH147">
        <v>9424.7779620000001</v>
      </c>
      <c r="AI147">
        <v>405</v>
      </c>
      <c r="AJ147">
        <v>45000</v>
      </c>
      <c r="AK147">
        <v>1350000</v>
      </c>
      <c r="AN147" s="2"/>
    </row>
    <row r="148" spans="1:40">
      <c r="A148">
        <v>3</v>
      </c>
      <c r="B148">
        <v>6</v>
      </c>
      <c r="C148">
        <v>2018</v>
      </c>
      <c r="D148" t="s">
        <v>73</v>
      </c>
      <c r="E148" t="s">
        <v>74</v>
      </c>
      <c r="F148" t="s">
        <v>1</v>
      </c>
      <c r="G148" t="s">
        <v>75</v>
      </c>
      <c r="H148" t="s">
        <v>38</v>
      </c>
      <c r="I148" t="s">
        <v>40</v>
      </c>
      <c r="J148" t="s">
        <v>40</v>
      </c>
      <c r="K148" t="s">
        <v>40</v>
      </c>
      <c r="L148" t="s">
        <v>40</v>
      </c>
      <c r="M148" t="s">
        <v>40</v>
      </c>
      <c r="N148" t="s">
        <v>40</v>
      </c>
      <c r="O148" t="s">
        <v>50</v>
      </c>
      <c r="P148" t="s">
        <v>38</v>
      </c>
      <c r="Q148" t="s">
        <v>51</v>
      </c>
      <c r="R148" t="s">
        <v>76</v>
      </c>
      <c r="S148" t="s">
        <v>43</v>
      </c>
      <c r="T148" t="s">
        <v>44</v>
      </c>
      <c r="U148" t="s">
        <v>19</v>
      </c>
      <c r="V148" t="s">
        <v>1494</v>
      </c>
      <c r="W148" t="s">
        <v>1217</v>
      </c>
      <c r="X148" t="s">
        <v>56</v>
      </c>
      <c r="Y148" t="s">
        <v>139</v>
      </c>
      <c r="Z148" t="s">
        <v>158</v>
      </c>
      <c r="AA148" t="s">
        <v>40</v>
      </c>
      <c r="AB148" t="s">
        <v>40</v>
      </c>
      <c r="AC148">
        <v>30</v>
      </c>
      <c r="AD148" t="s">
        <v>40</v>
      </c>
      <c r="AE148">
        <v>283.52873699999998</v>
      </c>
      <c r="AF148">
        <v>340</v>
      </c>
      <c r="AG148">
        <v>283.52873699999998</v>
      </c>
      <c r="AH148">
        <v>8505.86211</v>
      </c>
      <c r="AI148">
        <v>340</v>
      </c>
      <c r="AJ148">
        <v>45000</v>
      </c>
      <c r="AK148">
        <v>1350000</v>
      </c>
      <c r="AN148" s="2"/>
    </row>
    <row r="149" spans="1:40">
      <c r="A149">
        <v>3</v>
      </c>
      <c r="B149">
        <v>6</v>
      </c>
      <c r="C149">
        <v>2018</v>
      </c>
      <c r="D149" t="s">
        <v>73</v>
      </c>
      <c r="E149" t="s">
        <v>74</v>
      </c>
      <c r="F149" t="s">
        <v>1</v>
      </c>
      <c r="G149" t="s">
        <v>75</v>
      </c>
      <c r="H149" t="s">
        <v>38</v>
      </c>
      <c r="I149" t="s">
        <v>40</v>
      </c>
      <c r="J149" t="s">
        <v>40</v>
      </c>
      <c r="K149" t="s">
        <v>40</v>
      </c>
      <c r="L149" t="s">
        <v>40</v>
      </c>
      <c r="M149" t="s">
        <v>40</v>
      </c>
      <c r="N149" t="s">
        <v>40</v>
      </c>
      <c r="O149" t="s">
        <v>50</v>
      </c>
      <c r="P149" t="s">
        <v>38</v>
      </c>
      <c r="Q149" t="s">
        <v>51</v>
      </c>
      <c r="R149" t="s">
        <v>76</v>
      </c>
      <c r="S149" t="s">
        <v>43</v>
      </c>
      <c r="T149" t="s">
        <v>44</v>
      </c>
      <c r="U149" t="s">
        <v>19</v>
      </c>
      <c r="V149" t="s">
        <v>1494</v>
      </c>
      <c r="W149" t="s">
        <v>1217</v>
      </c>
      <c r="X149" t="s">
        <v>56</v>
      </c>
      <c r="Y149" t="s">
        <v>139</v>
      </c>
      <c r="Z149" t="s">
        <v>159</v>
      </c>
      <c r="AA149" t="s">
        <v>40</v>
      </c>
      <c r="AB149" t="s">
        <v>40</v>
      </c>
      <c r="AC149">
        <v>30</v>
      </c>
      <c r="AD149" t="s">
        <v>40</v>
      </c>
      <c r="AE149">
        <v>254.46900489999999</v>
      </c>
      <c r="AF149">
        <v>448</v>
      </c>
      <c r="AG149">
        <v>254.46900489999999</v>
      </c>
      <c r="AH149">
        <v>7634.0701470000004</v>
      </c>
      <c r="AI149">
        <v>448</v>
      </c>
      <c r="AJ149">
        <v>45000</v>
      </c>
      <c r="AK149">
        <v>1350000</v>
      </c>
      <c r="AN149" s="2"/>
    </row>
    <row r="150" spans="1:40">
      <c r="A150">
        <v>3</v>
      </c>
      <c r="B150">
        <v>6</v>
      </c>
      <c r="C150">
        <v>2018</v>
      </c>
      <c r="D150" t="s">
        <v>73</v>
      </c>
      <c r="E150" t="s">
        <v>74</v>
      </c>
      <c r="F150" t="s">
        <v>1</v>
      </c>
      <c r="G150" t="s">
        <v>75</v>
      </c>
      <c r="H150" t="s">
        <v>38</v>
      </c>
      <c r="I150" t="s">
        <v>40</v>
      </c>
      <c r="J150" t="s">
        <v>40</v>
      </c>
      <c r="K150" t="s">
        <v>40</v>
      </c>
      <c r="L150" t="s">
        <v>40</v>
      </c>
      <c r="M150" t="s">
        <v>40</v>
      </c>
      <c r="N150" t="s">
        <v>40</v>
      </c>
      <c r="O150" t="s">
        <v>50</v>
      </c>
      <c r="P150" t="s">
        <v>38</v>
      </c>
      <c r="Q150" t="s">
        <v>51</v>
      </c>
      <c r="R150" t="s">
        <v>76</v>
      </c>
      <c r="S150" t="s">
        <v>43</v>
      </c>
      <c r="T150" t="s">
        <v>44</v>
      </c>
      <c r="U150" t="s">
        <v>19</v>
      </c>
      <c r="V150" t="s">
        <v>1494</v>
      </c>
      <c r="W150" t="s">
        <v>1217</v>
      </c>
      <c r="X150" t="s">
        <v>56</v>
      </c>
      <c r="Y150" t="s">
        <v>139</v>
      </c>
      <c r="Z150" t="s">
        <v>160</v>
      </c>
      <c r="AA150" t="s">
        <v>40</v>
      </c>
      <c r="AB150" t="s">
        <v>40</v>
      </c>
      <c r="AC150">
        <v>30</v>
      </c>
      <c r="AD150" t="s">
        <v>40</v>
      </c>
      <c r="AE150">
        <v>397.60782019999999</v>
      </c>
      <c r="AF150">
        <v>480</v>
      </c>
      <c r="AG150">
        <v>397.60782019999999</v>
      </c>
      <c r="AH150">
        <v>11928.23461</v>
      </c>
      <c r="AI150">
        <v>480</v>
      </c>
      <c r="AJ150">
        <v>45000</v>
      </c>
      <c r="AK150">
        <v>1350000</v>
      </c>
      <c r="AN150" s="2"/>
    </row>
    <row r="151" spans="1:40">
      <c r="A151">
        <v>3</v>
      </c>
      <c r="B151">
        <v>6</v>
      </c>
      <c r="C151">
        <v>2018</v>
      </c>
      <c r="D151" t="s">
        <v>73</v>
      </c>
      <c r="E151" t="s">
        <v>74</v>
      </c>
      <c r="F151" t="s">
        <v>1</v>
      </c>
      <c r="G151" t="s">
        <v>75</v>
      </c>
      <c r="H151" t="s">
        <v>38</v>
      </c>
      <c r="I151" t="s">
        <v>40</v>
      </c>
      <c r="J151" t="s">
        <v>40</v>
      </c>
      <c r="K151" t="s">
        <v>40</v>
      </c>
      <c r="L151" t="s">
        <v>40</v>
      </c>
      <c r="M151" t="s">
        <v>40</v>
      </c>
      <c r="N151" t="s">
        <v>40</v>
      </c>
      <c r="O151" t="s">
        <v>50</v>
      </c>
      <c r="P151" t="s">
        <v>38</v>
      </c>
      <c r="Q151" t="s">
        <v>51</v>
      </c>
      <c r="R151" t="s">
        <v>76</v>
      </c>
      <c r="S151" t="s">
        <v>43</v>
      </c>
      <c r="T151" t="s">
        <v>44</v>
      </c>
      <c r="U151" t="s">
        <v>19</v>
      </c>
      <c r="V151" t="s">
        <v>1494</v>
      </c>
      <c r="W151" t="s">
        <v>1217</v>
      </c>
      <c r="X151" t="s">
        <v>56</v>
      </c>
      <c r="Y151" t="s">
        <v>139</v>
      </c>
      <c r="Z151" t="s">
        <v>161</v>
      </c>
      <c r="AA151" t="s">
        <v>40</v>
      </c>
      <c r="AB151" t="s">
        <v>40</v>
      </c>
      <c r="AC151">
        <v>30</v>
      </c>
      <c r="AD151" t="s">
        <v>40</v>
      </c>
      <c r="AE151">
        <v>314.15926539999998</v>
      </c>
      <c r="AF151">
        <v>382</v>
      </c>
      <c r="AG151">
        <v>314.15926539999998</v>
      </c>
      <c r="AH151">
        <v>9424.7779620000001</v>
      </c>
      <c r="AI151">
        <v>382</v>
      </c>
      <c r="AJ151">
        <v>45000</v>
      </c>
      <c r="AK151">
        <v>1350000</v>
      </c>
      <c r="AN151" s="2"/>
    </row>
    <row r="152" spans="1:40">
      <c r="A152">
        <v>3</v>
      </c>
      <c r="B152">
        <v>6</v>
      </c>
      <c r="C152">
        <v>2018</v>
      </c>
      <c r="D152" t="s">
        <v>73</v>
      </c>
      <c r="E152" t="s">
        <v>74</v>
      </c>
      <c r="F152" t="s">
        <v>1</v>
      </c>
      <c r="G152" t="s">
        <v>75</v>
      </c>
      <c r="H152" t="s">
        <v>38</v>
      </c>
      <c r="I152" t="s">
        <v>40</v>
      </c>
      <c r="J152" t="s">
        <v>40</v>
      </c>
      <c r="K152" t="s">
        <v>40</v>
      </c>
      <c r="L152" t="s">
        <v>40</v>
      </c>
      <c r="M152" t="s">
        <v>40</v>
      </c>
      <c r="N152" t="s">
        <v>40</v>
      </c>
      <c r="O152" t="s">
        <v>50</v>
      </c>
      <c r="P152" t="s">
        <v>38</v>
      </c>
      <c r="Q152" t="s">
        <v>51</v>
      </c>
      <c r="R152" t="s">
        <v>76</v>
      </c>
      <c r="S152" t="s">
        <v>43</v>
      </c>
      <c r="T152" t="s">
        <v>44</v>
      </c>
      <c r="U152" t="s">
        <v>19</v>
      </c>
      <c r="V152" t="s">
        <v>1494</v>
      </c>
      <c r="W152" t="s">
        <v>1217</v>
      </c>
      <c r="X152" t="s">
        <v>56</v>
      </c>
      <c r="Y152" t="s">
        <v>139</v>
      </c>
      <c r="Z152" t="s">
        <v>162</v>
      </c>
      <c r="AA152" t="s">
        <v>40</v>
      </c>
      <c r="AB152" t="s">
        <v>40</v>
      </c>
      <c r="AC152">
        <v>30</v>
      </c>
      <c r="AD152" t="s">
        <v>40</v>
      </c>
      <c r="AE152">
        <v>240.5281875</v>
      </c>
      <c r="AF152">
        <v>436</v>
      </c>
      <c r="AG152">
        <v>240.5281875</v>
      </c>
      <c r="AH152">
        <v>7215.8456249999999</v>
      </c>
      <c r="AI152">
        <v>436</v>
      </c>
      <c r="AJ152">
        <v>45000</v>
      </c>
      <c r="AK152">
        <v>1350000</v>
      </c>
      <c r="AN152" s="2"/>
    </row>
    <row r="153" spans="1:40">
      <c r="A153">
        <v>3</v>
      </c>
      <c r="B153">
        <v>6</v>
      </c>
      <c r="C153">
        <v>2018</v>
      </c>
      <c r="D153" t="s">
        <v>73</v>
      </c>
      <c r="E153" t="s">
        <v>74</v>
      </c>
      <c r="F153" t="s">
        <v>1</v>
      </c>
      <c r="G153" t="s">
        <v>75</v>
      </c>
      <c r="H153" t="s">
        <v>38</v>
      </c>
      <c r="I153" t="s">
        <v>40</v>
      </c>
      <c r="J153" t="s">
        <v>40</v>
      </c>
      <c r="K153" t="s">
        <v>40</v>
      </c>
      <c r="L153" t="s">
        <v>40</v>
      </c>
      <c r="M153" t="s">
        <v>40</v>
      </c>
      <c r="N153" t="s">
        <v>40</v>
      </c>
      <c r="O153" t="s">
        <v>50</v>
      </c>
      <c r="P153" t="s">
        <v>38</v>
      </c>
      <c r="Q153" t="s">
        <v>51</v>
      </c>
      <c r="R153" t="s">
        <v>76</v>
      </c>
      <c r="S153" t="s">
        <v>43</v>
      </c>
      <c r="T153" t="s">
        <v>44</v>
      </c>
      <c r="U153" t="s">
        <v>19</v>
      </c>
      <c r="V153" t="s">
        <v>1494</v>
      </c>
      <c r="W153" t="s">
        <v>1217</v>
      </c>
      <c r="X153" t="s">
        <v>56</v>
      </c>
      <c r="Y153" t="s">
        <v>139</v>
      </c>
      <c r="Z153" t="s">
        <v>163</v>
      </c>
      <c r="AA153" t="s">
        <v>40</v>
      </c>
      <c r="AB153" t="s">
        <v>40</v>
      </c>
      <c r="AC153">
        <v>30</v>
      </c>
      <c r="AD153" t="s">
        <v>40</v>
      </c>
      <c r="AE153">
        <v>254.46900489999999</v>
      </c>
      <c r="AF153">
        <v>454</v>
      </c>
      <c r="AG153">
        <v>254.46900489999999</v>
      </c>
      <c r="AH153">
        <v>7634.0701470000004</v>
      </c>
      <c r="AI153">
        <v>454</v>
      </c>
      <c r="AJ153">
        <v>45000</v>
      </c>
      <c r="AK153">
        <v>1350000</v>
      </c>
      <c r="AN153" s="2"/>
    </row>
    <row r="154" spans="1:40">
      <c r="A154">
        <v>3</v>
      </c>
      <c r="B154">
        <v>6</v>
      </c>
      <c r="C154">
        <v>2018</v>
      </c>
      <c r="D154" t="s">
        <v>73</v>
      </c>
      <c r="E154" t="s">
        <v>74</v>
      </c>
      <c r="F154" t="s">
        <v>1</v>
      </c>
      <c r="G154" t="s">
        <v>75</v>
      </c>
      <c r="H154" t="s">
        <v>38</v>
      </c>
      <c r="I154" t="s">
        <v>40</v>
      </c>
      <c r="J154" t="s">
        <v>40</v>
      </c>
      <c r="K154" t="s">
        <v>40</v>
      </c>
      <c r="L154" t="s">
        <v>40</v>
      </c>
      <c r="M154" t="s">
        <v>40</v>
      </c>
      <c r="N154" t="s">
        <v>40</v>
      </c>
      <c r="O154" t="s">
        <v>50</v>
      </c>
      <c r="P154" t="s">
        <v>38</v>
      </c>
      <c r="Q154" t="s">
        <v>51</v>
      </c>
      <c r="R154" t="s">
        <v>76</v>
      </c>
      <c r="S154" t="s">
        <v>43</v>
      </c>
      <c r="T154" t="s">
        <v>44</v>
      </c>
      <c r="U154" t="s">
        <v>19</v>
      </c>
      <c r="V154" t="s">
        <v>1494</v>
      </c>
      <c r="W154" t="s">
        <v>1217</v>
      </c>
      <c r="X154" t="s">
        <v>56</v>
      </c>
      <c r="Y154" t="s">
        <v>139</v>
      </c>
      <c r="Z154" t="s">
        <v>164</v>
      </c>
      <c r="AA154" t="s">
        <v>40</v>
      </c>
      <c r="AB154" t="s">
        <v>40</v>
      </c>
      <c r="AC154">
        <v>30</v>
      </c>
      <c r="AD154" t="s">
        <v>40</v>
      </c>
      <c r="AE154">
        <v>452.38934210000002</v>
      </c>
      <c r="AF154">
        <v>368</v>
      </c>
      <c r="AG154">
        <v>452.38934210000002</v>
      </c>
      <c r="AH154">
        <v>13571.680259999999</v>
      </c>
      <c r="AI154">
        <v>368</v>
      </c>
      <c r="AJ154">
        <v>45000</v>
      </c>
      <c r="AK154">
        <v>1350000</v>
      </c>
      <c r="AN154" s="2"/>
    </row>
    <row r="155" spans="1:40">
      <c r="A155">
        <v>3</v>
      </c>
      <c r="B155">
        <v>6</v>
      </c>
      <c r="C155">
        <v>2018</v>
      </c>
      <c r="D155" t="s">
        <v>73</v>
      </c>
      <c r="E155" t="s">
        <v>74</v>
      </c>
      <c r="F155" t="s">
        <v>1</v>
      </c>
      <c r="G155" t="s">
        <v>75</v>
      </c>
      <c r="H155" t="s">
        <v>38</v>
      </c>
      <c r="I155" t="s">
        <v>40</v>
      </c>
      <c r="J155" t="s">
        <v>40</v>
      </c>
      <c r="K155" t="s">
        <v>40</v>
      </c>
      <c r="L155" t="s">
        <v>40</v>
      </c>
      <c r="M155" t="s">
        <v>40</v>
      </c>
      <c r="N155" t="s">
        <v>40</v>
      </c>
      <c r="O155" t="s">
        <v>50</v>
      </c>
      <c r="P155" t="s">
        <v>38</v>
      </c>
      <c r="Q155" t="s">
        <v>51</v>
      </c>
      <c r="R155" t="s">
        <v>76</v>
      </c>
      <c r="S155" t="s">
        <v>43</v>
      </c>
      <c r="T155" t="s">
        <v>44</v>
      </c>
      <c r="U155" t="s">
        <v>19</v>
      </c>
      <c r="V155" t="s">
        <v>1494</v>
      </c>
      <c r="W155" t="s">
        <v>1217</v>
      </c>
      <c r="X155" t="s">
        <v>56</v>
      </c>
      <c r="Y155" t="s">
        <v>139</v>
      </c>
      <c r="Z155" t="s">
        <v>165</v>
      </c>
      <c r="AA155" t="s">
        <v>40</v>
      </c>
      <c r="AB155" t="s">
        <v>40</v>
      </c>
      <c r="AC155">
        <v>30</v>
      </c>
      <c r="AD155" t="s">
        <v>40</v>
      </c>
      <c r="AE155">
        <v>490.87385210000002</v>
      </c>
      <c r="AF155">
        <v>497</v>
      </c>
      <c r="AG155">
        <v>490.87385210000002</v>
      </c>
      <c r="AH155">
        <v>14726.215560000001</v>
      </c>
      <c r="AI155">
        <v>497</v>
      </c>
      <c r="AJ155">
        <v>45000</v>
      </c>
      <c r="AK155">
        <v>1350000</v>
      </c>
      <c r="AN155" s="2"/>
    </row>
    <row r="156" spans="1:40">
      <c r="A156">
        <v>3</v>
      </c>
      <c r="B156">
        <v>6</v>
      </c>
      <c r="C156">
        <v>2018</v>
      </c>
      <c r="D156" t="s">
        <v>73</v>
      </c>
      <c r="E156" t="s">
        <v>74</v>
      </c>
      <c r="F156" t="s">
        <v>1</v>
      </c>
      <c r="G156" t="s">
        <v>75</v>
      </c>
      <c r="H156" t="s">
        <v>38</v>
      </c>
      <c r="I156" t="s">
        <v>40</v>
      </c>
      <c r="J156" t="s">
        <v>40</v>
      </c>
      <c r="K156" t="s">
        <v>40</v>
      </c>
      <c r="L156" t="s">
        <v>40</v>
      </c>
      <c r="M156" t="s">
        <v>40</v>
      </c>
      <c r="N156" t="s">
        <v>40</v>
      </c>
      <c r="O156" t="s">
        <v>50</v>
      </c>
      <c r="P156" t="s">
        <v>38</v>
      </c>
      <c r="Q156" t="s">
        <v>51</v>
      </c>
      <c r="R156" t="s">
        <v>76</v>
      </c>
      <c r="S156" t="s">
        <v>43</v>
      </c>
      <c r="T156" t="s">
        <v>44</v>
      </c>
      <c r="U156" t="s">
        <v>19</v>
      </c>
      <c r="V156" t="s">
        <v>1494</v>
      </c>
      <c r="W156" t="s">
        <v>1217</v>
      </c>
      <c r="X156" t="s">
        <v>56</v>
      </c>
      <c r="Y156" t="s">
        <v>139</v>
      </c>
      <c r="Z156" t="s">
        <v>166</v>
      </c>
      <c r="AA156" t="s">
        <v>40</v>
      </c>
      <c r="AB156" t="s">
        <v>40</v>
      </c>
      <c r="AC156">
        <v>30</v>
      </c>
      <c r="AD156" t="s">
        <v>40</v>
      </c>
      <c r="AE156">
        <v>490.87385210000002</v>
      </c>
      <c r="AF156">
        <v>543</v>
      </c>
      <c r="AG156">
        <v>490.87385210000002</v>
      </c>
      <c r="AH156">
        <v>14726.215560000001</v>
      </c>
      <c r="AI156">
        <v>543</v>
      </c>
      <c r="AJ156">
        <v>45000</v>
      </c>
      <c r="AK156">
        <v>1350000</v>
      </c>
      <c r="AN156" s="2"/>
    </row>
    <row r="157" spans="1:40">
      <c r="A157">
        <v>3</v>
      </c>
      <c r="B157">
        <v>6</v>
      </c>
      <c r="C157">
        <v>2018</v>
      </c>
      <c r="D157" t="s">
        <v>73</v>
      </c>
      <c r="E157" t="s">
        <v>74</v>
      </c>
      <c r="F157" t="s">
        <v>1</v>
      </c>
      <c r="G157" t="s">
        <v>75</v>
      </c>
      <c r="H157" t="s">
        <v>38</v>
      </c>
      <c r="I157" t="s">
        <v>40</v>
      </c>
      <c r="J157" t="s">
        <v>40</v>
      </c>
      <c r="K157" t="s">
        <v>40</v>
      </c>
      <c r="L157" t="s">
        <v>40</v>
      </c>
      <c r="M157" t="s">
        <v>40</v>
      </c>
      <c r="N157" t="s">
        <v>40</v>
      </c>
      <c r="O157" t="s">
        <v>50</v>
      </c>
      <c r="P157" t="s">
        <v>38</v>
      </c>
      <c r="Q157" t="s">
        <v>51</v>
      </c>
      <c r="R157" t="s">
        <v>76</v>
      </c>
      <c r="S157" t="s">
        <v>43</v>
      </c>
      <c r="T157" t="s">
        <v>44</v>
      </c>
      <c r="U157" t="s">
        <v>19</v>
      </c>
      <c r="V157" t="s">
        <v>1494</v>
      </c>
      <c r="W157" t="s">
        <v>1217</v>
      </c>
      <c r="X157" t="s">
        <v>56</v>
      </c>
      <c r="Y157" t="s">
        <v>139</v>
      </c>
      <c r="Z157" t="s">
        <v>167</v>
      </c>
      <c r="AA157" t="s">
        <v>40</v>
      </c>
      <c r="AB157" t="s">
        <v>40</v>
      </c>
      <c r="AC157">
        <v>30</v>
      </c>
      <c r="AD157" t="s">
        <v>40</v>
      </c>
      <c r="AE157">
        <v>380.13271109999999</v>
      </c>
      <c r="AF157">
        <v>451</v>
      </c>
      <c r="AG157">
        <v>380.13271109999999</v>
      </c>
      <c r="AH157">
        <v>11403.981330000001</v>
      </c>
      <c r="AI157">
        <v>451</v>
      </c>
      <c r="AJ157">
        <v>45000</v>
      </c>
      <c r="AK157">
        <v>1350000</v>
      </c>
      <c r="AN157" s="2"/>
    </row>
    <row r="158" spans="1:40">
      <c r="A158">
        <v>3</v>
      </c>
      <c r="B158">
        <v>6</v>
      </c>
      <c r="C158">
        <v>2018</v>
      </c>
      <c r="D158" t="s">
        <v>73</v>
      </c>
      <c r="E158" t="s">
        <v>74</v>
      </c>
      <c r="F158" t="s">
        <v>1</v>
      </c>
      <c r="G158" t="s">
        <v>75</v>
      </c>
      <c r="H158" t="s">
        <v>38</v>
      </c>
      <c r="I158" t="s">
        <v>40</v>
      </c>
      <c r="J158" t="s">
        <v>40</v>
      </c>
      <c r="K158" t="s">
        <v>40</v>
      </c>
      <c r="L158" t="s">
        <v>40</v>
      </c>
      <c r="M158" t="s">
        <v>40</v>
      </c>
      <c r="N158" t="s">
        <v>40</v>
      </c>
      <c r="O158" t="s">
        <v>50</v>
      </c>
      <c r="P158" t="s">
        <v>38</v>
      </c>
      <c r="Q158" t="s">
        <v>51</v>
      </c>
      <c r="R158" t="s">
        <v>76</v>
      </c>
      <c r="S158" t="s">
        <v>43</v>
      </c>
      <c r="T158" t="s">
        <v>44</v>
      </c>
      <c r="U158" t="s">
        <v>19</v>
      </c>
      <c r="V158" t="s">
        <v>1494</v>
      </c>
      <c r="W158" t="s">
        <v>1217</v>
      </c>
      <c r="X158" t="s">
        <v>56</v>
      </c>
      <c r="Y158" t="s">
        <v>139</v>
      </c>
      <c r="Z158" t="s">
        <v>168</v>
      </c>
      <c r="AA158" t="s">
        <v>40</v>
      </c>
      <c r="AB158" t="s">
        <v>40</v>
      </c>
      <c r="AC158">
        <v>30</v>
      </c>
      <c r="AD158" t="s">
        <v>40</v>
      </c>
      <c r="AE158">
        <v>283.52873699999998</v>
      </c>
      <c r="AF158">
        <v>333</v>
      </c>
      <c r="AG158">
        <v>283.52873699999998</v>
      </c>
      <c r="AH158">
        <v>8505.86211</v>
      </c>
      <c r="AI158">
        <v>333</v>
      </c>
      <c r="AJ158">
        <v>45000</v>
      </c>
      <c r="AK158">
        <v>1350000</v>
      </c>
      <c r="AN158" s="2"/>
    </row>
    <row r="159" spans="1:40">
      <c r="A159">
        <v>3</v>
      </c>
      <c r="B159">
        <v>6</v>
      </c>
      <c r="C159">
        <v>2018</v>
      </c>
      <c r="D159" t="s">
        <v>73</v>
      </c>
      <c r="E159" t="s">
        <v>74</v>
      </c>
      <c r="F159" t="s">
        <v>1</v>
      </c>
      <c r="G159" t="s">
        <v>75</v>
      </c>
      <c r="H159" t="s">
        <v>38</v>
      </c>
      <c r="I159" t="s">
        <v>40</v>
      </c>
      <c r="J159" t="s">
        <v>40</v>
      </c>
      <c r="K159" t="s">
        <v>40</v>
      </c>
      <c r="L159" t="s">
        <v>40</v>
      </c>
      <c r="M159" t="s">
        <v>40</v>
      </c>
      <c r="N159" t="s">
        <v>40</v>
      </c>
      <c r="O159" t="s">
        <v>50</v>
      </c>
      <c r="P159" t="s">
        <v>38</v>
      </c>
      <c r="Q159" t="s">
        <v>51</v>
      </c>
      <c r="R159" t="s">
        <v>76</v>
      </c>
      <c r="S159" t="s">
        <v>43</v>
      </c>
      <c r="T159" t="s">
        <v>44</v>
      </c>
      <c r="U159" t="s">
        <v>19</v>
      </c>
      <c r="V159" t="s">
        <v>1494</v>
      </c>
      <c r="W159" t="s">
        <v>1217</v>
      </c>
      <c r="X159" t="s">
        <v>56</v>
      </c>
      <c r="Y159" t="s">
        <v>139</v>
      </c>
      <c r="Z159" t="s">
        <v>169</v>
      </c>
      <c r="AA159" t="s">
        <v>40</v>
      </c>
      <c r="AB159" t="s">
        <v>40</v>
      </c>
      <c r="AC159">
        <v>30</v>
      </c>
      <c r="AD159" t="s">
        <v>40</v>
      </c>
      <c r="AE159">
        <v>363.05030099999999</v>
      </c>
      <c r="AF159">
        <v>453</v>
      </c>
      <c r="AG159">
        <v>363.05030099999999</v>
      </c>
      <c r="AH159">
        <v>10891.509029999999</v>
      </c>
      <c r="AI159">
        <v>453</v>
      </c>
      <c r="AJ159">
        <v>45000</v>
      </c>
      <c r="AK159">
        <v>1350000</v>
      </c>
      <c r="AN159" s="2"/>
    </row>
    <row r="160" spans="1:40">
      <c r="A160">
        <v>3</v>
      </c>
      <c r="B160">
        <v>7</v>
      </c>
      <c r="C160">
        <v>2018</v>
      </c>
      <c r="D160" t="s">
        <v>73</v>
      </c>
      <c r="E160" t="s">
        <v>74</v>
      </c>
      <c r="F160" t="s">
        <v>1</v>
      </c>
      <c r="G160" t="s">
        <v>75</v>
      </c>
      <c r="H160" t="s">
        <v>38</v>
      </c>
      <c r="I160" t="s">
        <v>40</v>
      </c>
      <c r="J160" t="s">
        <v>40</v>
      </c>
      <c r="K160" t="s">
        <v>40</v>
      </c>
      <c r="L160" t="s">
        <v>40</v>
      </c>
      <c r="M160" t="s">
        <v>40</v>
      </c>
      <c r="N160" t="s">
        <v>40</v>
      </c>
      <c r="O160" t="s">
        <v>50</v>
      </c>
      <c r="P160" t="s">
        <v>38</v>
      </c>
      <c r="Q160" t="s">
        <v>51</v>
      </c>
      <c r="R160" t="s">
        <v>76</v>
      </c>
      <c r="S160" t="s">
        <v>43</v>
      </c>
      <c r="T160" t="s">
        <v>44</v>
      </c>
      <c r="U160" t="s">
        <v>1207</v>
      </c>
      <c r="V160" t="s">
        <v>1494</v>
      </c>
      <c r="W160" t="s">
        <v>1217</v>
      </c>
      <c r="X160" t="s">
        <v>56</v>
      </c>
      <c r="Y160" t="s">
        <v>77</v>
      </c>
      <c r="Z160" t="s">
        <v>78</v>
      </c>
      <c r="AA160" t="s">
        <v>40</v>
      </c>
      <c r="AB160" t="s">
        <v>40</v>
      </c>
      <c r="AC160">
        <v>30</v>
      </c>
      <c r="AD160" t="s">
        <v>40</v>
      </c>
      <c r="AE160">
        <v>615.75216009999997</v>
      </c>
      <c r="AF160">
        <v>153</v>
      </c>
      <c r="AG160">
        <v>615.75216009999997</v>
      </c>
      <c r="AH160">
        <v>18472.5648</v>
      </c>
      <c r="AI160">
        <v>153</v>
      </c>
      <c r="AJ160">
        <v>45000</v>
      </c>
      <c r="AK160">
        <v>1350000</v>
      </c>
      <c r="AN160" s="2"/>
    </row>
    <row r="161" spans="1:40">
      <c r="A161">
        <v>3</v>
      </c>
      <c r="B161">
        <v>7</v>
      </c>
      <c r="C161">
        <v>2018</v>
      </c>
      <c r="D161" t="s">
        <v>73</v>
      </c>
      <c r="E161" t="s">
        <v>74</v>
      </c>
      <c r="F161" t="s">
        <v>1</v>
      </c>
      <c r="G161" t="s">
        <v>75</v>
      </c>
      <c r="H161" t="s">
        <v>38</v>
      </c>
      <c r="I161" t="s">
        <v>40</v>
      </c>
      <c r="J161" t="s">
        <v>40</v>
      </c>
      <c r="K161" t="s">
        <v>40</v>
      </c>
      <c r="L161" t="s">
        <v>40</v>
      </c>
      <c r="M161" t="s">
        <v>40</v>
      </c>
      <c r="N161" t="s">
        <v>40</v>
      </c>
      <c r="O161" t="s">
        <v>50</v>
      </c>
      <c r="P161" t="s">
        <v>38</v>
      </c>
      <c r="Q161" t="s">
        <v>51</v>
      </c>
      <c r="R161" t="s">
        <v>76</v>
      </c>
      <c r="S161" t="s">
        <v>43</v>
      </c>
      <c r="T161" t="s">
        <v>44</v>
      </c>
      <c r="U161" t="s">
        <v>1207</v>
      </c>
      <c r="V161" t="s">
        <v>1494</v>
      </c>
      <c r="W161" t="s">
        <v>1217</v>
      </c>
      <c r="X161" t="s">
        <v>56</v>
      </c>
      <c r="Y161" t="s">
        <v>77</v>
      </c>
      <c r="Z161" t="s">
        <v>79</v>
      </c>
      <c r="AA161" t="s">
        <v>40</v>
      </c>
      <c r="AB161" t="s">
        <v>40</v>
      </c>
      <c r="AC161">
        <v>30</v>
      </c>
      <c r="AD161" t="s">
        <v>40</v>
      </c>
      <c r="AE161">
        <v>572.55526110000005</v>
      </c>
      <c r="AF161">
        <v>228</v>
      </c>
      <c r="AG161">
        <v>572.55526110000005</v>
      </c>
      <c r="AH161">
        <v>17176.65783</v>
      </c>
      <c r="AI161">
        <v>228</v>
      </c>
      <c r="AJ161">
        <v>45000</v>
      </c>
      <c r="AK161">
        <v>1350000</v>
      </c>
      <c r="AN161" s="2"/>
    </row>
    <row r="162" spans="1:40">
      <c r="A162">
        <v>3</v>
      </c>
      <c r="B162">
        <v>7</v>
      </c>
      <c r="C162">
        <v>2018</v>
      </c>
      <c r="D162" t="s">
        <v>73</v>
      </c>
      <c r="E162" t="s">
        <v>74</v>
      </c>
      <c r="F162" t="s">
        <v>1</v>
      </c>
      <c r="G162" t="s">
        <v>75</v>
      </c>
      <c r="H162" t="s">
        <v>38</v>
      </c>
      <c r="I162" t="s">
        <v>40</v>
      </c>
      <c r="J162" t="s">
        <v>40</v>
      </c>
      <c r="K162" t="s">
        <v>40</v>
      </c>
      <c r="L162" t="s">
        <v>40</v>
      </c>
      <c r="M162" t="s">
        <v>40</v>
      </c>
      <c r="N162" t="s">
        <v>40</v>
      </c>
      <c r="O162" t="s">
        <v>50</v>
      </c>
      <c r="P162" t="s">
        <v>38</v>
      </c>
      <c r="Q162" t="s">
        <v>51</v>
      </c>
      <c r="R162" t="s">
        <v>76</v>
      </c>
      <c r="S162" t="s">
        <v>43</v>
      </c>
      <c r="T162" t="s">
        <v>44</v>
      </c>
      <c r="U162" t="s">
        <v>1207</v>
      </c>
      <c r="V162" t="s">
        <v>1494</v>
      </c>
      <c r="W162" t="s">
        <v>1217</v>
      </c>
      <c r="X162" t="s">
        <v>56</v>
      </c>
      <c r="Y162" t="s">
        <v>77</v>
      </c>
      <c r="Z162" t="s">
        <v>80</v>
      </c>
      <c r="AA162" t="s">
        <v>40</v>
      </c>
      <c r="AB162" t="s">
        <v>40</v>
      </c>
      <c r="AC162">
        <v>30</v>
      </c>
      <c r="AD162" t="s">
        <v>40</v>
      </c>
      <c r="AE162">
        <v>530.92915849999997</v>
      </c>
      <c r="AF162">
        <v>183</v>
      </c>
      <c r="AG162">
        <v>530.92915849999997</v>
      </c>
      <c r="AH162">
        <v>15927.874760000001</v>
      </c>
      <c r="AI162">
        <v>183</v>
      </c>
      <c r="AJ162">
        <v>45000</v>
      </c>
      <c r="AK162">
        <v>1350000</v>
      </c>
      <c r="AN162" s="2"/>
    </row>
    <row r="163" spans="1:40">
      <c r="A163">
        <v>3</v>
      </c>
      <c r="B163">
        <v>7</v>
      </c>
      <c r="C163">
        <v>2018</v>
      </c>
      <c r="D163" t="s">
        <v>73</v>
      </c>
      <c r="E163" t="s">
        <v>74</v>
      </c>
      <c r="F163" t="s">
        <v>1</v>
      </c>
      <c r="G163" t="s">
        <v>75</v>
      </c>
      <c r="H163" t="s">
        <v>38</v>
      </c>
      <c r="I163" t="s">
        <v>40</v>
      </c>
      <c r="J163" t="s">
        <v>40</v>
      </c>
      <c r="K163" t="s">
        <v>40</v>
      </c>
      <c r="L163" t="s">
        <v>40</v>
      </c>
      <c r="M163" t="s">
        <v>40</v>
      </c>
      <c r="N163" t="s">
        <v>40</v>
      </c>
      <c r="O163" t="s">
        <v>50</v>
      </c>
      <c r="P163" t="s">
        <v>38</v>
      </c>
      <c r="Q163" t="s">
        <v>51</v>
      </c>
      <c r="R163" t="s">
        <v>76</v>
      </c>
      <c r="S163" t="s">
        <v>43</v>
      </c>
      <c r="T163" t="s">
        <v>44</v>
      </c>
      <c r="U163" t="s">
        <v>1207</v>
      </c>
      <c r="V163" t="s">
        <v>1494</v>
      </c>
      <c r="W163" t="s">
        <v>1217</v>
      </c>
      <c r="X163" t="s">
        <v>56</v>
      </c>
      <c r="Y163" t="s">
        <v>77</v>
      </c>
      <c r="Z163" t="s">
        <v>81</v>
      </c>
      <c r="AA163" t="s">
        <v>40</v>
      </c>
      <c r="AB163" t="s">
        <v>40</v>
      </c>
      <c r="AC163">
        <v>30</v>
      </c>
      <c r="AD163" t="s">
        <v>40</v>
      </c>
      <c r="AE163">
        <v>452.38934210000002</v>
      </c>
      <c r="AF163">
        <v>155</v>
      </c>
      <c r="AG163">
        <v>452.38934210000002</v>
      </c>
      <c r="AH163">
        <v>13571.680259999999</v>
      </c>
      <c r="AI163">
        <v>155</v>
      </c>
      <c r="AJ163">
        <v>45000</v>
      </c>
      <c r="AK163">
        <v>1350000</v>
      </c>
      <c r="AN163" s="2"/>
    </row>
    <row r="164" spans="1:40">
      <c r="A164">
        <v>3</v>
      </c>
      <c r="B164">
        <v>7</v>
      </c>
      <c r="C164">
        <v>2018</v>
      </c>
      <c r="D164" t="s">
        <v>73</v>
      </c>
      <c r="E164" t="s">
        <v>74</v>
      </c>
      <c r="F164" t="s">
        <v>1</v>
      </c>
      <c r="G164" t="s">
        <v>75</v>
      </c>
      <c r="H164" t="s">
        <v>38</v>
      </c>
      <c r="I164" t="s">
        <v>40</v>
      </c>
      <c r="J164" t="s">
        <v>40</v>
      </c>
      <c r="K164" t="s">
        <v>40</v>
      </c>
      <c r="L164" t="s">
        <v>40</v>
      </c>
      <c r="M164" t="s">
        <v>40</v>
      </c>
      <c r="N164" t="s">
        <v>40</v>
      </c>
      <c r="O164" t="s">
        <v>50</v>
      </c>
      <c r="P164" t="s">
        <v>38</v>
      </c>
      <c r="Q164" t="s">
        <v>51</v>
      </c>
      <c r="R164" t="s">
        <v>76</v>
      </c>
      <c r="S164" t="s">
        <v>43</v>
      </c>
      <c r="T164" t="s">
        <v>44</v>
      </c>
      <c r="U164" t="s">
        <v>1207</v>
      </c>
      <c r="V164" t="s">
        <v>1494</v>
      </c>
      <c r="W164" t="s">
        <v>1217</v>
      </c>
      <c r="X164" t="s">
        <v>56</v>
      </c>
      <c r="Y164" t="s">
        <v>77</v>
      </c>
      <c r="Z164" t="s">
        <v>82</v>
      </c>
      <c r="AA164" t="s">
        <v>40</v>
      </c>
      <c r="AB164" t="s">
        <v>40</v>
      </c>
      <c r="AC164">
        <v>30</v>
      </c>
      <c r="AD164" t="s">
        <v>40</v>
      </c>
      <c r="AE164">
        <v>261.58667580000002</v>
      </c>
      <c r="AF164">
        <v>121</v>
      </c>
      <c r="AG164">
        <v>261.58667580000002</v>
      </c>
      <c r="AH164">
        <v>7847.6002740000004</v>
      </c>
      <c r="AI164">
        <v>121</v>
      </c>
      <c r="AJ164">
        <v>45000</v>
      </c>
      <c r="AK164">
        <v>1350000</v>
      </c>
      <c r="AN164" s="2"/>
    </row>
    <row r="165" spans="1:40">
      <c r="A165">
        <v>3</v>
      </c>
      <c r="B165">
        <v>7</v>
      </c>
      <c r="C165">
        <v>2018</v>
      </c>
      <c r="D165" t="s">
        <v>73</v>
      </c>
      <c r="E165" t="s">
        <v>74</v>
      </c>
      <c r="F165" t="s">
        <v>1</v>
      </c>
      <c r="G165" t="s">
        <v>75</v>
      </c>
      <c r="H165" t="s">
        <v>38</v>
      </c>
      <c r="I165" t="s">
        <v>40</v>
      </c>
      <c r="J165" t="s">
        <v>40</v>
      </c>
      <c r="K165" t="s">
        <v>40</v>
      </c>
      <c r="L165" t="s">
        <v>40</v>
      </c>
      <c r="M165" t="s">
        <v>40</v>
      </c>
      <c r="N165" t="s">
        <v>40</v>
      </c>
      <c r="O165" t="s">
        <v>50</v>
      </c>
      <c r="P165" t="s">
        <v>38</v>
      </c>
      <c r="Q165" t="s">
        <v>51</v>
      </c>
      <c r="R165" t="s">
        <v>76</v>
      </c>
      <c r="S165" t="s">
        <v>43</v>
      </c>
      <c r="T165" t="s">
        <v>44</v>
      </c>
      <c r="U165" t="s">
        <v>1207</v>
      </c>
      <c r="V165" t="s">
        <v>1494</v>
      </c>
      <c r="W165" t="s">
        <v>1217</v>
      </c>
      <c r="X165" t="s">
        <v>56</v>
      </c>
      <c r="Y165" t="s">
        <v>77</v>
      </c>
      <c r="Z165" t="s">
        <v>83</v>
      </c>
      <c r="AA165" t="s">
        <v>40</v>
      </c>
      <c r="AB165" t="s">
        <v>40</v>
      </c>
      <c r="AC165">
        <v>30</v>
      </c>
      <c r="AD165" t="s">
        <v>40</v>
      </c>
      <c r="AE165">
        <v>397.60782019999999</v>
      </c>
      <c r="AF165">
        <v>148</v>
      </c>
      <c r="AG165">
        <v>397.60782019999999</v>
      </c>
      <c r="AH165">
        <v>11928.23461</v>
      </c>
      <c r="AI165">
        <v>148</v>
      </c>
      <c r="AJ165">
        <v>45000</v>
      </c>
      <c r="AK165">
        <v>1350000</v>
      </c>
      <c r="AN165" s="2"/>
    </row>
    <row r="166" spans="1:40">
      <c r="A166">
        <v>3</v>
      </c>
      <c r="B166">
        <v>7</v>
      </c>
      <c r="C166">
        <v>2018</v>
      </c>
      <c r="D166" t="s">
        <v>73</v>
      </c>
      <c r="E166" t="s">
        <v>74</v>
      </c>
      <c r="F166" t="s">
        <v>1</v>
      </c>
      <c r="G166" t="s">
        <v>75</v>
      </c>
      <c r="H166" t="s">
        <v>38</v>
      </c>
      <c r="I166" t="s">
        <v>40</v>
      </c>
      <c r="J166" t="s">
        <v>40</v>
      </c>
      <c r="K166" t="s">
        <v>40</v>
      </c>
      <c r="L166" t="s">
        <v>40</v>
      </c>
      <c r="M166" t="s">
        <v>40</v>
      </c>
      <c r="N166" t="s">
        <v>40</v>
      </c>
      <c r="O166" t="s">
        <v>50</v>
      </c>
      <c r="P166" t="s">
        <v>38</v>
      </c>
      <c r="Q166" t="s">
        <v>51</v>
      </c>
      <c r="R166" t="s">
        <v>76</v>
      </c>
      <c r="S166" t="s">
        <v>43</v>
      </c>
      <c r="T166" t="s">
        <v>44</v>
      </c>
      <c r="U166" t="s">
        <v>1207</v>
      </c>
      <c r="V166" t="s">
        <v>1494</v>
      </c>
      <c r="W166" t="s">
        <v>1217</v>
      </c>
      <c r="X166" t="s">
        <v>56</v>
      </c>
      <c r="Y166" t="s">
        <v>77</v>
      </c>
      <c r="Z166" t="s">
        <v>84</v>
      </c>
      <c r="AA166" t="s">
        <v>40</v>
      </c>
      <c r="AB166" t="s">
        <v>40</v>
      </c>
      <c r="AC166">
        <v>30</v>
      </c>
      <c r="AD166" t="s">
        <v>40</v>
      </c>
      <c r="AE166">
        <v>397.60782019999999</v>
      </c>
      <c r="AF166">
        <v>123</v>
      </c>
      <c r="AG166">
        <v>397.60782019999999</v>
      </c>
      <c r="AH166">
        <v>11928.23461</v>
      </c>
      <c r="AI166">
        <v>123</v>
      </c>
      <c r="AJ166">
        <v>45000</v>
      </c>
      <c r="AK166">
        <v>1350000</v>
      </c>
      <c r="AN166" s="2"/>
    </row>
    <row r="167" spans="1:40">
      <c r="A167">
        <v>3</v>
      </c>
      <c r="B167">
        <v>7</v>
      </c>
      <c r="C167">
        <v>2018</v>
      </c>
      <c r="D167" t="s">
        <v>73</v>
      </c>
      <c r="E167" t="s">
        <v>74</v>
      </c>
      <c r="F167" t="s">
        <v>1</v>
      </c>
      <c r="G167" t="s">
        <v>75</v>
      </c>
      <c r="H167" t="s">
        <v>38</v>
      </c>
      <c r="I167" t="s">
        <v>40</v>
      </c>
      <c r="J167" t="s">
        <v>40</v>
      </c>
      <c r="K167" t="s">
        <v>40</v>
      </c>
      <c r="L167" t="s">
        <v>40</v>
      </c>
      <c r="M167" t="s">
        <v>40</v>
      </c>
      <c r="N167" t="s">
        <v>40</v>
      </c>
      <c r="O167" t="s">
        <v>50</v>
      </c>
      <c r="P167" t="s">
        <v>38</v>
      </c>
      <c r="Q167" t="s">
        <v>51</v>
      </c>
      <c r="R167" t="s">
        <v>76</v>
      </c>
      <c r="S167" t="s">
        <v>43</v>
      </c>
      <c r="T167" t="s">
        <v>44</v>
      </c>
      <c r="U167" t="s">
        <v>1207</v>
      </c>
      <c r="V167" t="s">
        <v>1494</v>
      </c>
      <c r="W167" t="s">
        <v>1217</v>
      </c>
      <c r="X167" t="s">
        <v>56</v>
      </c>
      <c r="Y167" t="s">
        <v>77</v>
      </c>
      <c r="Z167" t="s">
        <v>85</v>
      </c>
      <c r="AA167" t="s">
        <v>40</v>
      </c>
      <c r="AB167" t="s">
        <v>40</v>
      </c>
      <c r="AC167">
        <v>30</v>
      </c>
      <c r="AD167" t="s">
        <v>40</v>
      </c>
      <c r="AE167">
        <v>283.52873699999998</v>
      </c>
      <c r="AF167">
        <v>86</v>
      </c>
      <c r="AG167">
        <v>283.52873699999998</v>
      </c>
      <c r="AH167">
        <v>8505.86211</v>
      </c>
      <c r="AI167">
        <v>86</v>
      </c>
      <c r="AJ167">
        <v>45000</v>
      </c>
      <c r="AK167">
        <v>1350000</v>
      </c>
      <c r="AN167" s="2"/>
    </row>
    <row r="168" spans="1:40">
      <c r="A168">
        <v>3</v>
      </c>
      <c r="B168">
        <v>7</v>
      </c>
      <c r="C168">
        <v>2018</v>
      </c>
      <c r="D168" t="s">
        <v>73</v>
      </c>
      <c r="E168" t="s">
        <v>74</v>
      </c>
      <c r="F168" t="s">
        <v>1</v>
      </c>
      <c r="G168" t="s">
        <v>75</v>
      </c>
      <c r="H168" t="s">
        <v>38</v>
      </c>
      <c r="I168" t="s">
        <v>40</v>
      </c>
      <c r="J168" t="s">
        <v>40</v>
      </c>
      <c r="K168" t="s">
        <v>40</v>
      </c>
      <c r="L168" t="s">
        <v>40</v>
      </c>
      <c r="M168" t="s">
        <v>40</v>
      </c>
      <c r="N168" t="s">
        <v>40</v>
      </c>
      <c r="O168" t="s">
        <v>50</v>
      </c>
      <c r="P168" t="s">
        <v>38</v>
      </c>
      <c r="Q168" t="s">
        <v>51</v>
      </c>
      <c r="R168" t="s">
        <v>76</v>
      </c>
      <c r="S168" t="s">
        <v>43</v>
      </c>
      <c r="T168" t="s">
        <v>44</v>
      </c>
      <c r="U168" t="s">
        <v>1207</v>
      </c>
      <c r="V168" t="s">
        <v>1494</v>
      </c>
      <c r="W168" t="s">
        <v>1217</v>
      </c>
      <c r="X168" t="s">
        <v>56</v>
      </c>
      <c r="Y168" t="s">
        <v>77</v>
      </c>
      <c r="Z168" t="s">
        <v>86</v>
      </c>
      <c r="AA168" t="s">
        <v>40</v>
      </c>
      <c r="AB168" t="s">
        <v>40</v>
      </c>
      <c r="AC168">
        <v>30</v>
      </c>
      <c r="AD168" t="s">
        <v>40</v>
      </c>
      <c r="AE168">
        <v>490.87385210000002</v>
      </c>
      <c r="AF168">
        <v>156</v>
      </c>
      <c r="AG168">
        <v>490.87385210000002</v>
      </c>
      <c r="AH168">
        <v>14726.215560000001</v>
      </c>
      <c r="AI168">
        <v>156</v>
      </c>
      <c r="AJ168">
        <v>45000</v>
      </c>
      <c r="AK168">
        <v>1350000</v>
      </c>
      <c r="AN168" s="2"/>
    </row>
    <row r="169" spans="1:40">
      <c r="A169">
        <v>3</v>
      </c>
      <c r="B169">
        <v>7</v>
      </c>
      <c r="C169">
        <v>2018</v>
      </c>
      <c r="D169" t="s">
        <v>73</v>
      </c>
      <c r="E169" t="s">
        <v>74</v>
      </c>
      <c r="F169" t="s">
        <v>1</v>
      </c>
      <c r="G169" t="s">
        <v>75</v>
      </c>
      <c r="H169" t="s">
        <v>38</v>
      </c>
      <c r="I169" t="s">
        <v>40</v>
      </c>
      <c r="J169" t="s">
        <v>40</v>
      </c>
      <c r="K169" t="s">
        <v>40</v>
      </c>
      <c r="L169" t="s">
        <v>40</v>
      </c>
      <c r="M169" t="s">
        <v>40</v>
      </c>
      <c r="N169" t="s">
        <v>40</v>
      </c>
      <c r="O169" t="s">
        <v>50</v>
      </c>
      <c r="P169" t="s">
        <v>38</v>
      </c>
      <c r="Q169" t="s">
        <v>51</v>
      </c>
      <c r="R169" t="s">
        <v>76</v>
      </c>
      <c r="S169" t="s">
        <v>43</v>
      </c>
      <c r="T169" t="s">
        <v>44</v>
      </c>
      <c r="U169" t="s">
        <v>1207</v>
      </c>
      <c r="V169" t="s">
        <v>1494</v>
      </c>
      <c r="W169" t="s">
        <v>1217</v>
      </c>
      <c r="X169" t="s">
        <v>56</v>
      </c>
      <c r="Y169" t="s">
        <v>77</v>
      </c>
      <c r="Z169" t="s">
        <v>87</v>
      </c>
      <c r="AA169" t="s">
        <v>40</v>
      </c>
      <c r="AB169" t="s">
        <v>40</v>
      </c>
      <c r="AC169">
        <v>30</v>
      </c>
      <c r="AD169" t="s">
        <v>40</v>
      </c>
      <c r="AE169">
        <v>510.70515569999998</v>
      </c>
      <c r="AF169">
        <v>143</v>
      </c>
      <c r="AG169">
        <v>510.70515569999998</v>
      </c>
      <c r="AH169">
        <v>15321.15467</v>
      </c>
      <c r="AI169">
        <v>143</v>
      </c>
      <c r="AJ169">
        <v>45000</v>
      </c>
      <c r="AK169">
        <v>1350000</v>
      </c>
      <c r="AN169" s="2"/>
    </row>
    <row r="170" spans="1:40">
      <c r="A170">
        <v>3</v>
      </c>
      <c r="B170">
        <v>7</v>
      </c>
      <c r="C170">
        <v>2018</v>
      </c>
      <c r="D170" t="s">
        <v>73</v>
      </c>
      <c r="E170" t="s">
        <v>74</v>
      </c>
      <c r="F170" t="s">
        <v>1</v>
      </c>
      <c r="G170" t="s">
        <v>75</v>
      </c>
      <c r="H170" t="s">
        <v>38</v>
      </c>
      <c r="I170" t="s">
        <v>40</v>
      </c>
      <c r="J170" t="s">
        <v>40</v>
      </c>
      <c r="K170" t="s">
        <v>40</v>
      </c>
      <c r="L170" t="s">
        <v>40</v>
      </c>
      <c r="M170" t="s">
        <v>40</v>
      </c>
      <c r="N170" t="s">
        <v>40</v>
      </c>
      <c r="O170" t="s">
        <v>50</v>
      </c>
      <c r="P170" t="s">
        <v>38</v>
      </c>
      <c r="Q170" t="s">
        <v>51</v>
      </c>
      <c r="R170" t="s">
        <v>76</v>
      </c>
      <c r="S170" t="s">
        <v>43</v>
      </c>
      <c r="T170" t="s">
        <v>44</v>
      </c>
      <c r="U170" t="s">
        <v>1207</v>
      </c>
      <c r="V170" t="s">
        <v>1494</v>
      </c>
      <c r="W170" t="s">
        <v>1217</v>
      </c>
      <c r="X170" t="s">
        <v>56</v>
      </c>
      <c r="Y170" t="s">
        <v>77</v>
      </c>
      <c r="Z170" t="s">
        <v>88</v>
      </c>
      <c r="AA170" t="s">
        <v>40</v>
      </c>
      <c r="AB170" t="s">
        <v>40</v>
      </c>
      <c r="AC170">
        <v>30</v>
      </c>
      <c r="AD170" t="s">
        <v>40</v>
      </c>
      <c r="AE170">
        <v>452.38934210000002</v>
      </c>
      <c r="AF170">
        <v>132</v>
      </c>
      <c r="AG170">
        <v>452.38934210000002</v>
      </c>
      <c r="AH170">
        <v>13571.680259999999</v>
      </c>
      <c r="AI170">
        <v>132</v>
      </c>
      <c r="AJ170">
        <v>45000</v>
      </c>
      <c r="AK170">
        <v>1350000</v>
      </c>
      <c r="AN170" s="2"/>
    </row>
    <row r="171" spans="1:40">
      <c r="A171">
        <v>3</v>
      </c>
      <c r="B171">
        <v>7</v>
      </c>
      <c r="C171">
        <v>2018</v>
      </c>
      <c r="D171" t="s">
        <v>73</v>
      </c>
      <c r="E171" t="s">
        <v>74</v>
      </c>
      <c r="F171" t="s">
        <v>1</v>
      </c>
      <c r="G171" t="s">
        <v>75</v>
      </c>
      <c r="H171" t="s">
        <v>38</v>
      </c>
      <c r="I171" t="s">
        <v>40</v>
      </c>
      <c r="J171" t="s">
        <v>40</v>
      </c>
      <c r="K171" t="s">
        <v>40</v>
      </c>
      <c r="L171" t="s">
        <v>40</v>
      </c>
      <c r="M171" t="s">
        <v>40</v>
      </c>
      <c r="N171" t="s">
        <v>40</v>
      </c>
      <c r="O171" t="s">
        <v>50</v>
      </c>
      <c r="P171" t="s">
        <v>38</v>
      </c>
      <c r="Q171" t="s">
        <v>51</v>
      </c>
      <c r="R171" t="s">
        <v>76</v>
      </c>
      <c r="S171" t="s">
        <v>43</v>
      </c>
      <c r="T171" t="s">
        <v>44</v>
      </c>
      <c r="U171" t="s">
        <v>1207</v>
      </c>
      <c r="V171" t="s">
        <v>1494</v>
      </c>
      <c r="W171" t="s">
        <v>1217</v>
      </c>
      <c r="X171" t="s">
        <v>56</v>
      </c>
      <c r="Y171" t="s">
        <v>77</v>
      </c>
      <c r="Z171" t="s">
        <v>89</v>
      </c>
      <c r="AA171" t="s">
        <v>40</v>
      </c>
      <c r="AB171" t="s">
        <v>40</v>
      </c>
      <c r="AC171">
        <v>30</v>
      </c>
      <c r="AD171" t="s">
        <v>40</v>
      </c>
      <c r="AE171">
        <v>213.82464999999999</v>
      </c>
      <c r="AF171">
        <v>81</v>
      </c>
      <c r="AG171">
        <v>213.82464999999999</v>
      </c>
      <c r="AH171">
        <v>6414.7394999999997</v>
      </c>
      <c r="AI171">
        <v>81</v>
      </c>
      <c r="AJ171">
        <v>45000</v>
      </c>
      <c r="AK171">
        <v>1350000</v>
      </c>
      <c r="AN171" s="2"/>
    </row>
    <row r="172" spans="1:40">
      <c r="A172">
        <v>3</v>
      </c>
      <c r="B172">
        <v>7</v>
      </c>
      <c r="C172">
        <v>2018</v>
      </c>
      <c r="D172" t="s">
        <v>73</v>
      </c>
      <c r="E172" t="s">
        <v>74</v>
      </c>
      <c r="F172" t="s">
        <v>1</v>
      </c>
      <c r="G172" t="s">
        <v>75</v>
      </c>
      <c r="H172" t="s">
        <v>38</v>
      </c>
      <c r="I172" t="s">
        <v>40</v>
      </c>
      <c r="J172" t="s">
        <v>40</v>
      </c>
      <c r="K172" t="s">
        <v>40</v>
      </c>
      <c r="L172" t="s">
        <v>40</v>
      </c>
      <c r="M172" t="s">
        <v>40</v>
      </c>
      <c r="N172" t="s">
        <v>40</v>
      </c>
      <c r="O172" t="s">
        <v>50</v>
      </c>
      <c r="P172" t="s">
        <v>38</v>
      </c>
      <c r="Q172" t="s">
        <v>51</v>
      </c>
      <c r="R172" t="s">
        <v>76</v>
      </c>
      <c r="S172" t="s">
        <v>43</v>
      </c>
      <c r="T172" t="s">
        <v>44</v>
      </c>
      <c r="U172" t="s">
        <v>1207</v>
      </c>
      <c r="V172" t="s">
        <v>1494</v>
      </c>
      <c r="W172" t="s">
        <v>1217</v>
      </c>
      <c r="X172" t="s">
        <v>56</v>
      </c>
      <c r="Y172" t="s">
        <v>77</v>
      </c>
      <c r="Z172" t="s">
        <v>90</v>
      </c>
      <c r="AA172" t="s">
        <v>40</v>
      </c>
      <c r="AB172" t="s">
        <v>40</v>
      </c>
      <c r="AC172">
        <v>30</v>
      </c>
      <c r="AD172" t="s">
        <v>40</v>
      </c>
      <c r="AE172">
        <v>314.15926539999998</v>
      </c>
      <c r="AF172">
        <v>144</v>
      </c>
      <c r="AG172">
        <v>314.15926539999998</v>
      </c>
      <c r="AH172">
        <v>9424.7779620000001</v>
      </c>
      <c r="AI172">
        <v>144</v>
      </c>
      <c r="AJ172">
        <v>45000</v>
      </c>
      <c r="AK172">
        <v>1350000</v>
      </c>
      <c r="AN172" s="2"/>
    </row>
    <row r="173" spans="1:40">
      <c r="A173">
        <v>3</v>
      </c>
      <c r="B173">
        <v>7</v>
      </c>
      <c r="C173">
        <v>2018</v>
      </c>
      <c r="D173" t="s">
        <v>73</v>
      </c>
      <c r="E173" t="s">
        <v>74</v>
      </c>
      <c r="F173" t="s">
        <v>1</v>
      </c>
      <c r="G173" t="s">
        <v>75</v>
      </c>
      <c r="H173" t="s">
        <v>38</v>
      </c>
      <c r="I173" t="s">
        <v>40</v>
      </c>
      <c r="J173" t="s">
        <v>40</v>
      </c>
      <c r="K173" t="s">
        <v>40</v>
      </c>
      <c r="L173" t="s">
        <v>40</v>
      </c>
      <c r="M173" t="s">
        <v>40</v>
      </c>
      <c r="N173" t="s">
        <v>40</v>
      </c>
      <c r="O173" t="s">
        <v>50</v>
      </c>
      <c r="P173" t="s">
        <v>38</v>
      </c>
      <c r="Q173" t="s">
        <v>51</v>
      </c>
      <c r="R173" t="s">
        <v>76</v>
      </c>
      <c r="S173" t="s">
        <v>43</v>
      </c>
      <c r="T173" t="s">
        <v>44</v>
      </c>
      <c r="U173" t="s">
        <v>1207</v>
      </c>
      <c r="V173" t="s">
        <v>1494</v>
      </c>
      <c r="W173" t="s">
        <v>1217</v>
      </c>
      <c r="X173" t="s">
        <v>56</v>
      </c>
      <c r="Y173" t="s">
        <v>77</v>
      </c>
      <c r="Z173" t="s">
        <v>91</v>
      </c>
      <c r="AA173" t="s">
        <v>40</v>
      </c>
      <c r="AB173" t="s">
        <v>40</v>
      </c>
      <c r="AC173">
        <v>30</v>
      </c>
      <c r="AD173" t="s">
        <v>40</v>
      </c>
      <c r="AE173">
        <v>363.05030099999999</v>
      </c>
      <c r="AF173">
        <v>163</v>
      </c>
      <c r="AG173">
        <v>363.05030099999999</v>
      </c>
      <c r="AH173">
        <v>10891.509029999999</v>
      </c>
      <c r="AI173">
        <v>163</v>
      </c>
      <c r="AJ173">
        <v>45000</v>
      </c>
      <c r="AK173">
        <v>1350000</v>
      </c>
      <c r="AN173" s="2"/>
    </row>
    <row r="174" spans="1:40">
      <c r="A174">
        <v>3</v>
      </c>
      <c r="B174">
        <v>7</v>
      </c>
      <c r="C174">
        <v>2018</v>
      </c>
      <c r="D174" t="s">
        <v>73</v>
      </c>
      <c r="E174" t="s">
        <v>74</v>
      </c>
      <c r="F174" t="s">
        <v>1</v>
      </c>
      <c r="G174" t="s">
        <v>75</v>
      </c>
      <c r="H174" t="s">
        <v>38</v>
      </c>
      <c r="I174" t="s">
        <v>40</v>
      </c>
      <c r="J174" t="s">
        <v>40</v>
      </c>
      <c r="K174" t="s">
        <v>40</v>
      </c>
      <c r="L174" t="s">
        <v>40</v>
      </c>
      <c r="M174" t="s">
        <v>40</v>
      </c>
      <c r="N174" t="s">
        <v>40</v>
      </c>
      <c r="O174" t="s">
        <v>50</v>
      </c>
      <c r="P174" t="s">
        <v>38</v>
      </c>
      <c r="Q174" t="s">
        <v>51</v>
      </c>
      <c r="R174" t="s">
        <v>76</v>
      </c>
      <c r="S174" t="s">
        <v>43</v>
      </c>
      <c r="T174" t="s">
        <v>44</v>
      </c>
      <c r="U174" t="s">
        <v>1207</v>
      </c>
      <c r="V174" t="s">
        <v>1494</v>
      </c>
      <c r="W174" t="s">
        <v>1217</v>
      </c>
      <c r="X174" t="s">
        <v>56</v>
      </c>
      <c r="Y174" t="s">
        <v>77</v>
      </c>
      <c r="Z174" t="s">
        <v>92</v>
      </c>
      <c r="AA174" t="s">
        <v>40</v>
      </c>
      <c r="AB174" t="s">
        <v>40</v>
      </c>
      <c r="AC174">
        <v>30</v>
      </c>
      <c r="AD174" t="s">
        <v>40</v>
      </c>
      <c r="AE174">
        <v>415.47562840000001</v>
      </c>
      <c r="AF174">
        <v>142</v>
      </c>
      <c r="AG174">
        <v>415.47562840000001</v>
      </c>
      <c r="AH174">
        <v>12464.26885</v>
      </c>
      <c r="AI174">
        <v>142</v>
      </c>
      <c r="AJ174">
        <v>45000</v>
      </c>
      <c r="AK174">
        <v>1350000</v>
      </c>
      <c r="AN174" s="2"/>
    </row>
    <row r="175" spans="1:40">
      <c r="A175">
        <v>3</v>
      </c>
      <c r="B175">
        <v>7</v>
      </c>
      <c r="C175">
        <v>2018</v>
      </c>
      <c r="D175" t="s">
        <v>73</v>
      </c>
      <c r="E175" t="s">
        <v>74</v>
      </c>
      <c r="F175" t="s">
        <v>1</v>
      </c>
      <c r="G175" t="s">
        <v>75</v>
      </c>
      <c r="H175" t="s">
        <v>38</v>
      </c>
      <c r="I175" t="s">
        <v>40</v>
      </c>
      <c r="J175" t="s">
        <v>40</v>
      </c>
      <c r="K175" t="s">
        <v>40</v>
      </c>
      <c r="L175" t="s">
        <v>40</v>
      </c>
      <c r="M175" t="s">
        <v>40</v>
      </c>
      <c r="N175" t="s">
        <v>40</v>
      </c>
      <c r="O175" t="s">
        <v>50</v>
      </c>
      <c r="P175" t="s">
        <v>38</v>
      </c>
      <c r="Q175" t="s">
        <v>51</v>
      </c>
      <c r="R175" t="s">
        <v>76</v>
      </c>
      <c r="S175" t="s">
        <v>43</v>
      </c>
      <c r="T175" t="s">
        <v>44</v>
      </c>
      <c r="U175" t="s">
        <v>1207</v>
      </c>
      <c r="V175" t="s">
        <v>1494</v>
      </c>
      <c r="W175" t="s">
        <v>1217</v>
      </c>
      <c r="X175" t="s">
        <v>56</v>
      </c>
      <c r="Y175" t="s">
        <v>77</v>
      </c>
      <c r="Z175" t="s">
        <v>93</v>
      </c>
      <c r="AA175" t="s">
        <v>40</v>
      </c>
      <c r="AB175" t="s">
        <v>40</v>
      </c>
      <c r="AC175">
        <v>30</v>
      </c>
      <c r="AD175" t="s">
        <v>40</v>
      </c>
      <c r="AE175">
        <v>254.46900489999999</v>
      </c>
      <c r="AF175">
        <v>161</v>
      </c>
      <c r="AG175">
        <v>254.46900489999999</v>
      </c>
      <c r="AH175">
        <v>7634.0701470000004</v>
      </c>
      <c r="AI175">
        <v>161</v>
      </c>
      <c r="AJ175">
        <v>45000</v>
      </c>
      <c r="AK175">
        <v>1350000</v>
      </c>
      <c r="AN175" s="2"/>
    </row>
    <row r="176" spans="1:40">
      <c r="A176">
        <v>3</v>
      </c>
      <c r="B176">
        <v>7</v>
      </c>
      <c r="C176">
        <v>2018</v>
      </c>
      <c r="D176" t="s">
        <v>73</v>
      </c>
      <c r="E176" t="s">
        <v>74</v>
      </c>
      <c r="F176" t="s">
        <v>1</v>
      </c>
      <c r="G176" t="s">
        <v>75</v>
      </c>
      <c r="H176" t="s">
        <v>38</v>
      </c>
      <c r="I176" t="s">
        <v>40</v>
      </c>
      <c r="J176" t="s">
        <v>40</v>
      </c>
      <c r="K176" t="s">
        <v>40</v>
      </c>
      <c r="L176" t="s">
        <v>40</v>
      </c>
      <c r="M176" t="s">
        <v>40</v>
      </c>
      <c r="N176" t="s">
        <v>40</v>
      </c>
      <c r="O176" t="s">
        <v>50</v>
      </c>
      <c r="P176" t="s">
        <v>38</v>
      </c>
      <c r="Q176" t="s">
        <v>51</v>
      </c>
      <c r="R176" t="s">
        <v>76</v>
      </c>
      <c r="S176" t="s">
        <v>43</v>
      </c>
      <c r="T176" t="s">
        <v>44</v>
      </c>
      <c r="U176" t="s">
        <v>1207</v>
      </c>
      <c r="V176" t="s">
        <v>1494</v>
      </c>
      <c r="W176" t="s">
        <v>1217</v>
      </c>
      <c r="X176" t="s">
        <v>56</v>
      </c>
      <c r="Y176" t="s">
        <v>77</v>
      </c>
      <c r="Z176" t="s">
        <v>94</v>
      </c>
      <c r="AA176" t="s">
        <v>40</v>
      </c>
      <c r="AB176" t="s">
        <v>40</v>
      </c>
      <c r="AC176">
        <v>30</v>
      </c>
      <c r="AD176" t="s">
        <v>40</v>
      </c>
      <c r="AE176">
        <v>490.87385210000002</v>
      </c>
      <c r="AF176">
        <v>176</v>
      </c>
      <c r="AG176">
        <v>490.87385210000002</v>
      </c>
      <c r="AH176">
        <v>14726.215560000001</v>
      </c>
      <c r="AI176">
        <v>176</v>
      </c>
      <c r="AJ176">
        <v>45000</v>
      </c>
      <c r="AK176">
        <v>1350000</v>
      </c>
      <c r="AN176" s="2"/>
    </row>
    <row r="177" spans="1:40">
      <c r="A177">
        <v>3</v>
      </c>
      <c r="B177">
        <v>7</v>
      </c>
      <c r="C177">
        <v>2018</v>
      </c>
      <c r="D177" t="s">
        <v>73</v>
      </c>
      <c r="E177" t="s">
        <v>74</v>
      </c>
      <c r="F177" t="s">
        <v>1</v>
      </c>
      <c r="G177" t="s">
        <v>75</v>
      </c>
      <c r="H177" t="s">
        <v>38</v>
      </c>
      <c r="I177" t="s">
        <v>40</v>
      </c>
      <c r="J177" t="s">
        <v>40</v>
      </c>
      <c r="K177" t="s">
        <v>40</v>
      </c>
      <c r="L177" t="s">
        <v>40</v>
      </c>
      <c r="M177" t="s">
        <v>40</v>
      </c>
      <c r="N177" t="s">
        <v>40</v>
      </c>
      <c r="O177" t="s">
        <v>50</v>
      </c>
      <c r="P177" t="s">
        <v>38</v>
      </c>
      <c r="Q177" t="s">
        <v>51</v>
      </c>
      <c r="R177" t="s">
        <v>76</v>
      </c>
      <c r="S177" t="s">
        <v>43</v>
      </c>
      <c r="T177" t="s">
        <v>44</v>
      </c>
      <c r="U177" t="s">
        <v>1207</v>
      </c>
      <c r="V177" t="s">
        <v>1494</v>
      </c>
      <c r="W177" t="s">
        <v>1217</v>
      </c>
      <c r="X177" t="s">
        <v>56</v>
      </c>
      <c r="Y177" t="s">
        <v>77</v>
      </c>
      <c r="Z177" t="s">
        <v>95</v>
      </c>
      <c r="AA177" t="s">
        <v>40</v>
      </c>
      <c r="AB177" t="s">
        <v>40</v>
      </c>
      <c r="AC177">
        <v>30</v>
      </c>
      <c r="AD177" t="s">
        <v>40</v>
      </c>
      <c r="AE177">
        <v>415.47562840000001</v>
      </c>
      <c r="AF177">
        <v>146</v>
      </c>
      <c r="AG177">
        <v>415.47562840000001</v>
      </c>
      <c r="AH177">
        <v>12464.26885</v>
      </c>
      <c r="AI177">
        <v>146</v>
      </c>
      <c r="AJ177">
        <v>45000</v>
      </c>
      <c r="AK177">
        <v>1350000</v>
      </c>
      <c r="AN177" s="2"/>
    </row>
    <row r="178" spans="1:40">
      <c r="A178">
        <v>3</v>
      </c>
      <c r="B178">
        <v>7</v>
      </c>
      <c r="C178">
        <v>2018</v>
      </c>
      <c r="D178" t="s">
        <v>73</v>
      </c>
      <c r="E178" t="s">
        <v>74</v>
      </c>
      <c r="F178" t="s">
        <v>1</v>
      </c>
      <c r="G178" t="s">
        <v>75</v>
      </c>
      <c r="H178" t="s">
        <v>38</v>
      </c>
      <c r="I178" t="s">
        <v>40</v>
      </c>
      <c r="J178" t="s">
        <v>40</v>
      </c>
      <c r="K178" t="s">
        <v>40</v>
      </c>
      <c r="L178" t="s">
        <v>40</v>
      </c>
      <c r="M178" t="s">
        <v>40</v>
      </c>
      <c r="N178" t="s">
        <v>40</v>
      </c>
      <c r="O178" t="s">
        <v>50</v>
      </c>
      <c r="P178" t="s">
        <v>38</v>
      </c>
      <c r="Q178" t="s">
        <v>51</v>
      </c>
      <c r="R178" t="s">
        <v>76</v>
      </c>
      <c r="S178" t="s">
        <v>43</v>
      </c>
      <c r="T178" t="s">
        <v>44</v>
      </c>
      <c r="U178" t="s">
        <v>1207</v>
      </c>
      <c r="V178" t="s">
        <v>1494</v>
      </c>
      <c r="W178" t="s">
        <v>1217</v>
      </c>
      <c r="X178" t="s">
        <v>56</v>
      </c>
      <c r="Y178" t="s">
        <v>77</v>
      </c>
      <c r="Z178" t="s">
        <v>96</v>
      </c>
      <c r="AA178" t="s">
        <v>40</v>
      </c>
      <c r="AB178" t="s">
        <v>40</v>
      </c>
      <c r="AC178">
        <v>30</v>
      </c>
      <c r="AD178" t="s">
        <v>40</v>
      </c>
      <c r="AE178">
        <v>380.13271109999999</v>
      </c>
      <c r="AF178">
        <v>118</v>
      </c>
      <c r="AG178">
        <v>380.13271109999999</v>
      </c>
      <c r="AH178">
        <v>11403.981330000001</v>
      </c>
      <c r="AI178">
        <v>118</v>
      </c>
      <c r="AJ178">
        <v>45000</v>
      </c>
      <c r="AK178">
        <v>1350000</v>
      </c>
      <c r="AN178" s="2"/>
    </row>
    <row r="179" spans="1:40">
      <c r="A179">
        <v>3</v>
      </c>
      <c r="B179">
        <v>7</v>
      </c>
      <c r="C179">
        <v>2018</v>
      </c>
      <c r="D179" t="s">
        <v>73</v>
      </c>
      <c r="E179" t="s">
        <v>74</v>
      </c>
      <c r="F179" t="s">
        <v>1</v>
      </c>
      <c r="G179" t="s">
        <v>75</v>
      </c>
      <c r="H179" t="s">
        <v>38</v>
      </c>
      <c r="I179" t="s">
        <v>40</v>
      </c>
      <c r="J179" t="s">
        <v>40</v>
      </c>
      <c r="K179" t="s">
        <v>40</v>
      </c>
      <c r="L179" t="s">
        <v>40</v>
      </c>
      <c r="M179" t="s">
        <v>40</v>
      </c>
      <c r="N179" t="s">
        <v>40</v>
      </c>
      <c r="O179" t="s">
        <v>50</v>
      </c>
      <c r="P179" t="s">
        <v>38</v>
      </c>
      <c r="Q179" t="s">
        <v>51</v>
      </c>
      <c r="R179" t="s">
        <v>76</v>
      </c>
      <c r="S179" t="s">
        <v>43</v>
      </c>
      <c r="T179" t="s">
        <v>44</v>
      </c>
      <c r="U179" t="s">
        <v>1207</v>
      </c>
      <c r="V179" t="s">
        <v>1494</v>
      </c>
      <c r="W179" t="s">
        <v>1217</v>
      </c>
      <c r="X179" t="s">
        <v>56</v>
      </c>
      <c r="Y179" t="s">
        <v>77</v>
      </c>
      <c r="Z179" t="s">
        <v>97</v>
      </c>
      <c r="AA179" t="s">
        <v>40</v>
      </c>
      <c r="AB179" t="s">
        <v>40</v>
      </c>
      <c r="AC179">
        <v>30</v>
      </c>
      <c r="AD179" t="s">
        <v>40</v>
      </c>
      <c r="AE179">
        <v>176.71458680000001</v>
      </c>
      <c r="AF179">
        <v>166</v>
      </c>
      <c r="AG179">
        <v>176.71458680000001</v>
      </c>
      <c r="AH179">
        <v>5301.4376039999997</v>
      </c>
      <c r="AI179">
        <v>166</v>
      </c>
      <c r="AJ179">
        <v>45000</v>
      </c>
      <c r="AK179">
        <v>1350000</v>
      </c>
      <c r="AN179" s="2"/>
    </row>
    <row r="180" spans="1:40">
      <c r="A180">
        <v>3</v>
      </c>
      <c r="B180">
        <v>7</v>
      </c>
      <c r="C180">
        <v>2018</v>
      </c>
      <c r="D180" t="s">
        <v>73</v>
      </c>
      <c r="E180" t="s">
        <v>74</v>
      </c>
      <c r="F180" t="s">
        <v>1</v>
      </c>
      <c r="G180" t="s">
        <v>75</v>
      </c>
      <c r="H180" t="s">
        <v>38</v>
      </c>
      <c r="I180" t="s">
        <v>40</v>
      </c>
      <c r="J180" t="s">
        <v>40</v>
      </c>
      <c r="K180" t="s">
        <v>40</v>
      </c>
      <c r="L180" t="s">
        <v>40</v>
      </c>
      <c r="M180" t="s">
        <v>40</v>
      </c>
      <c r="N180" t="s">
        <v>40</v>
      </c>
      <c r="O180" t="s">
        <v>50</v>
      </c>
      <c r="P180" t="s">
        <v>38</v>
      </c>
      <c r="Q180" t="s">
        <v>51</v>
      </c>
      <c r="R180" t="s">
        <v>76</v>
      </c>
      <c r="S180" t="s">
        <v>43</v>
      </c>
      <c r="T180" t="s">
        <v>44</v>
      </c>
      <c r="U180" t="s">
        <v>1207</v>
      </c>
      <c r="V180" t="s">
        <v>1494</v>
      </c>
      <c r="W180" t="s">
        <v>1217</v>
      </c>
      <c r="X180" t="s">
        <v>56</v>
      </c>
      <c r="Y180" t="s">
        <v>77</v>
      </c>
      <c r="Z180" t="s">
        <v>98</v>
      </c>
      <c r="AA180" t="s">
        <v>40</v>
      </c>
      <c r="AB180" t="s">
        <v>40</v>
      </c>
      <c r="AC180">
        <v>30</v>
      </c>
      <c r="AD180" t="s">
        <v>40</v>
      </c>
      <c r="AE180">
        <v>165.12996390000001</v>
      </c>
      <c r="AF180">
        <v>160</v>
      </c>
      <c r="AG180">
        <v>165.12996390000001</v>
      </c>
      <c r="AH180">
        <v>4953.8989170000004</v>
      </c>
      <c r="AI180">
        <v>160</v>
      </c>
      <c r="AJ180">
        <v>45000</v>
      </c>
      <c r="AK180">
        <v>1350000</v>
      </c>
      <c r="AN180" s="2"/>
    </row>
    <row r="181" spans="1:40">
      <c r="A181">
        <v>3</v>
      </c>
      <c r="B181">
        <v>7</v>
      </c>
      <c r="C181">
        <v>2018</v>
      </c>
      <c r="D181" t="s">
        <v>73</v>
      </c>
      <c r="E181" t="s">
        <v>74</v>
      </c>
      <c r="F181" t="s">
        <v>1</v>
      </c>
      <c r="G181" t="s">
        <v>75</v>
      </c>
      <c r="H181" t="s">
        <v>38</v>
      </c>
      <c r="I181" t="s">
        <v>40</v>
      </c>
      <c r="J181" t="s">
        <v>40</v>
      </c>
      <c r="K181" t="s">
        <v>40</v>
      </c>
      <c r="L181" t="s">
        <v>40</v>
      </c>
      <c r="M181" t="s">
        <v>40</v>
      </c>
      <c r="N181" t="s">
        <v>40</v>
      </c>
      <c r="O181" t="s">
        <v>50</v>
      </c>
      <c r="P181" t="s">
        <v>38</v>
      </c>
      <c r="Q181" t="s">
        <v>51</v>
      </c>
      <c r="R181" t="s">
        <v>76</v>
      </c>
      <c r="S181" t="s">
        <v>43</v>
      </c>
      <c r="T181" t="s">
        <v>44</v>
      </c>
      <c r="U181" t="s">
        <v>1207</v>
      </c>
      <c r="V181" t="s">
        <v>1494</v>
      </c>
      <c r="W181" t="s">
        <v>1217</v>
      </c>
      <c r="X181" t="s">
        <v>56</v>
      </c>
      <c r="Y181" t="s">
        <v>77</v>
      </c>
      <c r="Z181" t="s">
        <v>99</v>
      </c>
      <c r="AA181" t="s">
        <v>40</v>
      </c>
      <c r="AB181" t="s">
        <v>40</v>
      </c>
      <c r="AC181">
        <v>30</v>
      </c>
      <c r="AD181" t="s">
        <v>40</v>
      </c>
      <c r="AE181">
        <v>433.73613569999998</v>
      </c>
      <c r="AF181">
        <v>167</v>
      </c>
      <c r="AG181">
        <v>433.73613569999998</v>
      </c>
      <c r="AH181">
        <v>13012.084070000001</v>
      </c>
      <c r="AI181">
        <v>167</v>
      </c>
      <c r="AJ181">
        <v>45000</v>
      </c>
      <c r="AK181">
        <v>1350000</v>
      </c>
      <c r="AN181" s="2"/>
    </row>
    <row r="182" spans="1:40">
      <c r="A182">
        <v>3</v>
      </c>
      <c r="B182">
        <v>7</v>
      </c>
      <c r="C182">
        <v>2018</v>
      </c>
      <c r="D182" t="s">
        <v>73</v>
      </c>
      <c r="E182" t="s">
        <v>74</v>
      </c>
      <c r="F182" t="s">
        <v>1</v>
      </c>
      <c r="G182" t="s">
        <v>75</v>
      </c>
      <c r="H182" t="s">
        <v>38</v>
      </c>
      <c r="I182" t="s">
        <v>40</v>
      </c>
      <c r="J182" t="s">
        <v>40</v>
      </c>
      <c r="K182" t="s">
        <v>40</v>
      </c>
      <c r="L182" t="s">
        <v>40</v>
      </c>
      <c r="M182" t="s">
        <v>40</v>
      </c>
      <c r="N182" t="s">
        <v>40</v>
      </c>
      <c r="O182" t="s">
        <v>50</v>
      </c>
      <c r="P182" t="s">
        <v>38</v>
      </c>
      <c r="Q182" t="s">
        <v>51</v>
      </c>
      <c r="R182" t="s">
        <v>76</v>
      </c>
      <c r="S182" t="s">
        <v>43</v>
      </c>
      <c r="T182" t="s">
        <v>44</v>
      </c>
      <c r="U182" t="s">
        <v>1207</v>
      </c>
      <c r="V182" t="s">
        <v>1494</v>
      </c>
      <c r="W182" t="s">
        <v>1217</v>
      </c>
      <c r="X182" t="s">
        <v>56</v>
      </c>
      <c r="Y182" t="s">
        <v>77</v>
      </c>
      <c r="Z182" t="s">
        <v>100</v>
      </c>
      <c r="AA182" t="s">
        <v>40</v>
      </c>
      <c r="AB182" t="s">
        <v>40</v>
      </c>
      <c r="AC182">
        <v>30</v>
      </c>
      <c r="AD182" t="s">
        <v>40</v>
      </c>
      <c r="AE182">
        <v>298.64765160000002</v>
      </c>
      <c r="AF182">
        <v>127</v>
      </c>
      <c r="AG182">
        <v>298.64765160000002</v>
      </c>
      <c r="AH182">
        <v>8959.4295480000001</v>
      </c>
      <c r="AI182">
        <v>127</v>
      </c>
      <c r="AJ182">
        <v>45000</v>
      </c>
      <c r="AK182">
        <v>1350000</v>
      </c>
      <c r="AN182" s="2"/>
    </row>
    <row r="183" spans="1:40">
      <c r="A183">
        <v>3</v>
      </c>
      <c r="B183">
        <v>7</v>
      </c>
      <c r="C183">
        <v>2018</v>
      </c>
      <c r="D183" t="s">
        <v>73</v>
      </c>
      <c r="E183" t="s">
        <v>74</v>
      </c>
      <c r="F183" t="s">
        <v>1</v>
      </c>
      <c r="G183" t="s">
        <v>75</v>
      </c>
      <c r="H183" t="s">
        <v>38</v>
      </c>
      <c r="I183" t="s">
        <v>40</v>
      </c>
      <c r="J183" t="s">
        <v>40</v>
      </c>
      <c r="K183" t="s">
        <v>40</v>
      </c>
      <c r="L183" t="s">
        <v>40</v>
      </c>
      <c r="M183" t="s">
        <v>40</v>
      </c>
      <c r="N183" t="s">
        <v>40</v>
      </c>
      <c r="O183" t="s">
        <v>50</v>
      </c>
      <c r="P183" t="s">
        <v>38</v>
      </c>
      <c r="Q183" t="s">
        <v>51</v>
      </c>
      <c r="R183" t="s">
        <v>76</v>
      </c>
      <c r="S183" t="s">
        <v>43</v>
      </c>
      <c r="T183" t="s">
        <v>44</v>
      </c>
      <c r="U183" t="s">
        <v>1207</v>
      </c>
      <c r="V183" t="s">
        <v>1494</v>
      </c>
      <c r="W183" t="s">
        <v>1217</v>
      </c>
      <c r="X183" t="s">
        <v>56</v>
      </c>
      <c r="Y183" t="s">
        <v>77</v>
      </c>
      <c r="Z183" t="s">
        <v>101</v>
      </c>
      <c r="AA183" t="s">
        <v>40</v>
      </c>
      <c r="AB183" t="s">
        <v>40</v>
      </c>
      <c r="AC183">
        <v>30</v>
      </c>
      <c r="AD183" t="s">
        <v>40</v>
      </c>
      <c r="AE183">
        <v>346.36059010000002</v>
      </c>
      <c r="AF183">
        <v>122</v>
      </c>
      <c r="AG183">
        <v>346.36059010000002</v>
      </c>
      <c r="AH183">
        <v>10390.8177</v>
      </c>
      <c r="AI183">
        <v>122</v>
      </c>
      <c r="AJ183">
        <v>45000</v>
      </c>
      <c r="AK183">
        <v>1350000</v>
      </c>
      <c r="AN183" s="2"/>
    </row>
    <row r="184" spans="1:40">
      <c r="A184">
        <v>3</v>
      </c>
      <c r="B184">
        <v>7</v>
      </c>
      <c r="C184">
        <v>2018</v>
      </c>
      <c r="D184" t="s">
        <v>73</v>
      </c>
      <c r="E184" t="s">
        <v>74</v>
      </c>
      <c r="F184" t="s">
        <v>1</v>
      </c>
      <c r="G184" t="s">
        <v>75</v>
      </c>
      <c r="H184" t="s">
        <v>38</v>
      </c>
      <c r="I184" t="s">
        <v>40</v>
      </c>
      <c r="J184" t="s">
        <v>40</v>
      </c>
      <c r="K184" t="s">
        <v>40</v>
      </c>
      <c r="L184" t="s">
        <v>40</v>
      </c>
      <c r="M184" t="s">
        <v>40</v>
      </c>
      <c r="N184" t="s">
        <v>40</v>
      </c>
      <c r="O184" t="s">
        <v>50</v>
      </c>
      <c r="P184" t="s">
        <v>38</v>
      </c>
      <c r="Q184" t="s">
        <v>51</v>
      </c>
      <c r="R184" t="s">
        <v>76</v>
      </c>
      <c r="S184" t="s">
        <v>43</v>
      </c>
      <c r="T184" t="s">
        <v>44</v>
      </c>
      <c r="U184" t="s">
        <v>1207</v>
      </c>
      <c r="V184" t="s">
        <v>1494</v>
      </c>
      <c r="W184" t="s">
        <v>1217</v>
      </c>
      <c r="X184" t="s">
        <v>56</v>
      </c>
      <c r="Y184" t="s">
        <v>77</v>
      </c>
      <c r="Z184" t="s">
        <v>102</v>
      </c>
      <c r="AA184" t="s">
        <v>40</v>
      </c>
      <c r="AB184" t="s">
        <v>40</v>
      </c>
      <c r="AC184">
        <v>30</v>
      </c>
      <c r="AD184" t="s">
        <v>40</v>
      </c>
      <c r="AE184">
        <v>283.52873699999998</v>
      </c>
      <c r="AF184">
        <v>142</v>
      </c>
      <c r="AG184">
        <v>283.52873699999998</v>
      </c>
      <c r="AH184">
        <v>8505.86211</v>
      </c>
      <c r="AI184">
        <v>142</v>
      </c>
      <c r="AJ184">
        <v>45000</v>
      </c>
      <c r="AK184">
        <v>1350000</v>
      </c>
      <c r="AN184" s="2"/>
    </row>
    <row r="185" spans="1:40">
      <c r="A185">
        <v>3</v>
      </c>
      <c r="B185">
        <v>7</v>
      </c>
      <c r="C185">
        <v>2018</v>
      </c>
      <c r="D185" t="s">
        <v>73</v>
      </c>
      <c r="E185" t="s">
        <v>74</v>
      </c>
      <c r="F185" t="s">
        <v>1</v>
      </c>
      <c r="G185" t="s">
        <v>75</v>
      </c>
      <c r="H185" t="s">
        <v>38</v>
      </c>
      <c r="I185" t="s">
        <v>40</v>
      </c>
      <c r="J185" t="s">
        <v>40</v>
      </c>
      <c r="K185" t="s">
        <v>40</v>
      </c>
      <c r="L185" t="s">
        <v>40</v>
      </c>
      <c r="M185" t="s">
        <v>40</v>
      </c>
      <c r="N185" t="s">
        <v>40</v>
      </c>
      <c r="O185" t="s">
        <v>50</v>
      </c>
      <c r="P185" t="s">
        <v>38</v>
      </c>
      <c r="Q185" t="s">
        <v>51</v>
      </c>
      <c r="R185" t="s">
        <v>76</v>
      </c>
      <c r="S185" t="s">
        <v>43</v>
      </c>
      <c r="T185" t="s">
        <v>44</v>
      </c>
      <c r="U185" t="s">
        <v>1207</v>
      </c>
      <c r="V185" t="s">
        <v>1494</v>
      </c>
      <c r="W185" t="s">
        <v>1217</v>
      </c>
      <c r="X185" t="s">
        <v>56</v>
      </c>
      <c r="Y185" t="s">
        <v>77</v>
      </c>
      <c r="Z185" t="s">
        <v>103</v>
      </c>
      <c r="AA185" t="s">
        <v>40</v>
      </c>
      <c r="AB185" t="s">
        <v>40</v>
      </c>
      <c r="AC185">
        <v>30</v>
      </c>
      <c r="AD185" t="s">
        <v>40</v>
      </c>
      <c r="AE185">
        <v>132.7322896</v>
      </c>
      <c r="AF185">
        <v>99</v>
      </c>
      <c r="AG185">
        <v>132.7322896</v>
      </c>
      <c r="AH185">
        <v>3981.9686879999999</v>
      </c>
      <c r="AI185">
        <v>99</v>
      </c>
      <c r="AJ185">
        <v>45000</v>
      </c>
      <c r="AK185">
        <v>1350000</v>
      </c>
      <c r="AN185" s="2"/>
    </row>
    <row r="186" spans="1:40">
      <c r="A186">
        <v>3</v>
      </c>
      <c r="B186">
        <v>7</v>
      </c>
      <c r="C186">
        <v>2018</v>
      </c>
      <c r="D186" t="s">
        <v>73</v>
      </c>
      <c r="E186" t="s">
        <v>74</v>
      </c>
      <c r="F186" t="s">
        <v>1</v>
      </c>
      <c r="G186" t="s">
        <v>75</v>
      </c>
      <c r="H186" t="s">
        <v>38</v>
      </c>
      <c r="I186" t="s">
        <v>40</v>
      </c>
      <c r="J186" t="s">
        <v>40</v>
      </c>
      <c r="K186" t="s">
        <v>40</v>
      </c>
      <c r="L186" t="s">
        <v>40</v>
      </c>
      <c r="M186" t="s">
        <v>40</v>
      </c>
      <c r="N186" t="s">
        <v>40</v>
      </c>
      <c r="O186" t="s">
        <v>50</v>
      </c>
      <c r="P186" t="s">
        <v>38</v>
      </c>
      <c r="Q186" t="s">
        <v>51</v>
      </c>
      <c r="R186" t="s">
        <v>76</v>
      </c>
      <c r="S186" t="s">
        <v>43</v>
      </c>
      <c r="T186" t="s">
        <v>44</v>
      </c>
      <c r="U186" t="s">
        <v>1207</v>
      </c>
      <c r="V186" t="s">
        <v>1494</v>
      </c>
      <c r="W186" t="s">
        <v>1217</v>
      </c>
      <c r="X186" t="s">
        <v>56</v>
      </c>
      <c r="Y186" t="s">
        <v>77</v>
      </c>
      <c r="Z186" t="s">
        <v>104</v>
      </c>
      <c r="AA186" t="s">
        <v>40</v>
      </c>
      <c r="AB186" t="s">
        <v>40</v>
      </c>
      <c r="AC186">
        <v>30</v>
      </c>
      <c r="AD186" t="s">
        <v>40</v>
      </c>
      <c r="AE186">
        <v>330.06357819999999</v>
      </c>
      <c r="AF186">
        <v>169</v>
      </c>
      <c r="AG186">
        <v>330.06357819999999</v>
      </c>
      <c r="AH186">
        <v>9901.907346</v>
      </c>
      <c r="AI186">
        <v>169</v>
      </c>
      <c r="AJ186">
        <v>45000</v>
      </c>
      <c r="AK186">
        <v>1350000</v>
      </c>
      <c r="AN186" s="2"/>
    </row>
    <row r="187" spans="1:40">
      <c r="A187">
        <v>3</v>
      </c>
      <c r="B187">
        <v>7</v>
      </c>
      <c r="C187">
        <v>2018</v>
      </c>
      <c r="D187" t="s">
        <v>73</v>
      </c>
      <c r="E187" t="s">
        <v>74</v>
      </c>
      <c r="F187" t="s">
        <v>1</v>
      </c>
      <c r="G187" t="s">
        <v>75</v>
      </c>
      <c r="H187" t="s">
        <v>38</v>
      </c>
      <c r="I187" t="s">
        <v>40</v>
      </c>
      <c r="J187" t="s">
        <v>40</v>
      </c>
      <c r="K187" t="s">
        <v>40</v>
      </c>
      <c r="L187" t="s">
        <v>40</v>
      </c>
      <c r="M187" t="s">
        <v>40</v>
      </c>
      <c r="N187" t="s">
        <v>40</v>
      </c>
      <c r="O187" t="s">
        <v>50</v>
      </c>
      <c r="P187" t="s">
        <v>38</v>
      </c>
      <c r="Q187" t="s">
        <v>51</v>
      </c>
      <c r="R187" t="s">
        <v>76</v>
      </c>
      <c r="S187" t="s">
        <v>43</v>
      </c>
      <c r="T187" t="s">
        <v>44</v>
      </c>
      <c r="U187" t="s">
        <v>1207</v>
      </c>
      <c r="V187" t="s">
        <v>1494</v>
      </c>
      <c r="W187" t="s">
        <v>1217</v>
      </c>
      <c r="X187" t="s">
        <v>56</v>
      </c>
      <c r="Y187" t="s">
        <v>77</v>
      </c>
      <c r="Z187" t="s">
        <v>105</v>
      </c>
      <c r="AA187" t="s">
        <v>40</v>
      </c>
      <c r="AB187" t="s">
        <v>40</v>
      </c>
      <c r="AC187">
        <v>30</v>
      </c>
      <c r="AD187" t="s">
        <v>40</v>
      </c>
      <c r="AE187">
        <v>283.52873699999998</v>
      </c>
      <c r="AF187">
        <v>212</v>
      </c>
      <c r="AG187">
        <v>283.52873699999998</v>
      </c>
      <c r="AH187">
        <v>8505.86211</v>
      </c>
      <c r="AI187">
        <v>212</v>
      </c>
      <c r="AJ187">
        <v>45000</v>
      </c>
      <c r="AK187">
        <v>1350000</v>
      </c>
      <c r="AN187" s="2"/>
    </row>
    <row r="188" spans="1:40">
      <c r="A188">
        <v>3</v>
      </c>
      <c r="B188">
        <v>7</v>
      </c>
      <c r="C188">
        <v>2018</v>
      </c>
      <c r="D188" t="s">
        <v>73</v>
      </c>
      <c r="E188" t="s">
        <v>74</v>
      </c>
      <c r="F188" t="s">
        <v>1</v>
      </c>
      <c r="G188" t="s">
        <v>75</v>
      </c>
      <c r="H188" t="s">
        <v>38</v>
      </c>
      <c r="I188" t="s">
        <v>40</v>
      </c>
      <c r="J188" t="s">
        <v>40</v>
      </c>
      <c r="K188" t="s">
        <v>40</v>
      </c>
      <c r="L188" t="s">
        <v>40</v>
      </c>
      <c r="M188" t="s">
        <v>40</v>
      </c>
      <c r="N188" t="s">
        <v>40</v>
      </c>
      <c r="O188" t="s">
        <v>50</v>
      </c>
      <c r="P188" t="s">
        <v>38</v>
      </c>
      <c r="Q188" t="s">
        <v>51</v>
      </c>
      <c r="R188" t="s">
        <v>76</v>
      </c>
      <c r="S188" t="s">
        <v>43</v>
      </c>
      <c r="T188" t="s">
        <v>44</v>
      </c>
      <c r="U188" t="s">
        <v>1207</v>
      </c>
      <c r="V188" t="s">
        <v>1494</v>
      </c>
      <c r="W188" t="s">
        <v>1217</v>
      </c>
      <c r="X188" t="s">
        <v>56</v>
      </c>
      <c r="Y188" t="s">
        <v>77</v>
      </c>
      <c r="Z188" t="s">
        <v>106</v>
      </c>
      <c r="AA188" t="s">
        <v>40</v>
      </c>
      <c r="AB188" t="s">
        <v>40</v>
      </c>
      <c r="AC188">
        <v>30</v>
      </c>
      <c r="AD188" t="s">
        <v>40</v>
      </c>
      <c r="AE188">
        <v>176.71458680000001</v>
      </c>
      <c r="AF188">
        <v>149</v>
      </c>
      <c r="AG188">
        <v>176.71458680000001</v>
      </c>
      <c r="AH188">
        <v>5301.4376039999997</v>
      </c>
      <c r="AI188">
        <v>149</v>
      </c>
      <c r="AJ188">
        <v>45000</v>
      </c>
      <c r="AK188">
        <v>1350000</v>
      </c>
      <c r="AN188" s="2"/>
    </row>
    <row r="189" spans="1:40">
      <c r="A189">
        <v>3</v>
      </c>
      <c r="B189">
        <v>7</v>
      </c>
      <c r="C189">
        <v>2018</v>
      </c>
      <c r="D189" t="s">
        <v>73</v>
      </c>
      <c r="E189" t="s">
        <v>74</v>
      </c>
      <c r="F189" t="s">
        <v>1</v>
      </c>
      <c r="G189" t="s">
        <v>75</v>
      </c>
      <c r="H189" t="s">
        <v>38</v>
      </c>
      <c r="I189" t="s">
        <v>40</v>
      </c>
      <c r="J189" t="s">
        <v>40</v>
      </c>
      <c r="K189" t="s">
        <v>40</v>
      </c>
      <c r="L189" t="s">
        <v>40</v>
      </c>
      <c r="M189" t="s">
        <v>40</v>
      </c>
      <c r="N189" t="s">
        <v>40</v>
      </c>
      <c r="O189" t="s">
        <v>50</v>
      </c>
      <c r="P189" t="s">
        <v>38</v>
      </c>
      <c r="Q189" t="s">
        <v>51</v>
      </c>
      <c r="R189" t="s">
        <v>76</v>
      </c>
      <c r="S189" t="s">
        <v>43</v>
      </c>
      <c r="T189" t="s">
        <v>44</v>
      </c>
      <c r="U189" t="s">
        <v>1207</v>
      </c>
      <c r="V189" t="s">
        <v>1494</v>
      </c>
      <c r="W189" t="s">
        <v>1217</v>
      </c>
      <c r="X189" t="s">
        <v>56</v>
      </c>
      <c r="Y189" t="s">
        <v>77</v>
      </c>
      <c r="Z189" t="s">
        <v>107</v>
      </c>
      <c r="AA189" t="s">
        <v>40</v>
      </c>
      <c r="AB189" t="s">
        <v>40</v>
      </c>
      <c r="AC189">
        <v>30</v>
      </c>
      <c r="AD189" t="s">
        <v>40</v>
      </c>
      <c r="AE189">
        <v>188.69190879999999</v>
      </c>
      <c r="AF189">
        <v>169</v>
      </c>
      <c r="AG189">
        <v>188.69190879999999</v>
      </c>
      <c r="AH189">
        <v>5660.7572639999999</v>
      </c>
      <c r="AI189">
        <v>169</v>
      </c>
      <c r="AJ189">
        <v>45000</v>
      </c>
      <c r="AK189">
        <v>1350000</v>
      </c>
      <c r="AN189" s="2"/>
    </row>
    <row r="190" spans="1:40">
      <c r="A190">
        <v>3</v>
      </c>
      <c r="B190">
        <v>8</v>
      </c>
      <c r="C190">
        <v>2018</v>
      </c>
      <c r="D190" t="s">
        <v>73</v>
      </c>
      <c r="E190" t="s">
        <v>74</v>
      </c>
      <c r="F190" t="s">
        <v>1</v>
      </c>
      <c r="G190" t="s">
        <v>75</v>
      </c>
      <c r="H190" t="s">
        <v>38</v>
      </c>
      <c r="I190" t="s">
        <v>40</v>
      </c>
      <c r="J190" t="s">
        <v>40</v>
      </c>
      <c r="K190" t="s">
        <v>40</v>
      </c>
      <c r="L190" t="s">
        <v>40</v>
      </c>
      <c r="M190" t="s">
        <v>40</v>
      </c>
      <c r="N190" t="s">
        <v>40</v>
      </c>
      <c r="O190" t="s">
        <v>50</v>
      </c>
      <c r="P190" t="s">
        <v>38</v>
      </c>
      <c r="Q190" t="s">
        <v>51</v>
      </c>
      <c r="R190" t="s">
        <v>76</v>
      </c>
      <c r="S190" t="s">
        <v>43</v>
      </c>
      <c r="T190" t="s">
        <v>44</v>
      </c>
      <c r="U190" t="s">
        <v>1207</v>
      </c>
      <c r="V190" t="s">
        <v>1494</v>
      </c>
      <c r="W190" t="s">
        <v>1217</v>
      </c>
      <c r="X190" t="s">
        <v>56</v>
      </c>
      <c r="Y190" t="s">
        <v>108</v>
      </c>
      <c r="Z190" t="s">
        <v>109</v>
      </c>
      <c r="AA190" t="s">
        <v>40</v>
      </c>
      <c r="AB190" t="s">
        <v>40</v>
      </c>
      <c r="AC190">
        <v>30</v>
      </c>
      <c r="AD190" t="s">
        <v>40</v>
      </c>
      <c r="AE190">
        <v>254.46900489999999</v>
      </c>
      <c r="AF190">
        <v>162</v>
      </c>
      <c r="AG190">
        <v>254.46900489999999</v>
      </c>
      <c r="AH190">
        <v>7634.0701470000004</v>
      </c>
      <c r="AI190">
        <v>162</v>
      </c>
      <c r="AJ190">
        <v>45000</v>
      </c>
      <c r="AK190">
        <v>1350000</v>
      </c>
      <c r="AN190" s="2"/>
    </row>
    <row r="191" spans="1:40">
      <c r="A191">
        <v>3</v>
      </c>
      <c r="B191">
        <v>8</v>
      </c>
      <c r="C191">
        <v>2018</v>
      </c>
      <c r="D191" t="s">
        <v>73</v>
      </c>
      <c r="E191" t="s">
        <v>74</v>
      </c>
      <c r="F191" t="s">
        <v>1</v>
      </c>
      <c r="G191" t="s">
        <v>75</v>
      </c>
      <c r="H191" t="s">
        <v>38</v>
      </c>
      <c r="I191" t="s">
        <v>40</v>
      </c>
      <c r="J191" t="s">
        <v>40</v>
      </c>
      <c r="K191" t="s">
        <v>40</v>
      </c>
      <c r="L191" t="s">
        <v>40</v>
      </c>
      <c r="M191" t="s">
        <v>40</v>
      </c>
      <c r="N191" t="s">
        <v>40</v>
      </c>
      <c r="O191" t="s">
        <v>50</v>
      </c>
      <c r="P191" t="s">
        <v>38</v>
      </c>
      <c r="Q191" t="s">
        <v>51</v>
      </c>
      <c r="R191" t="s">
        <v>76</v>
      </c>
      <c r="S191" t="s">
        <v>43</v>
      </c>
      <c r="T191" t="s">
        <v>44</v>
      </c>
      <c r="U191" t="s">
        <v>1207</v>
      </c>
      <c r="V191" t="s">
        <v>1494</v>
      </c>
      <c r="W191" t="s">
        <v>1217</v>
      </c>
      <c r="X191" t="s">
        <v>56</v>
      </c>
      <c r="Y191" t="s">
        <v>108</v>
      </c>
      <c r="Z191" t="s">
        <v>110</v>
      </c>
      <c r="AA191" t="s">
        <v>40</v>
      </c>
      <c r="AB191" t="s">
        <v>40</v>
      </c>
      <c r="AC191">
        <v>30</v>
      </c>
      <c r="AD191" t="s">
        <v>40</v>
      </c>
      <c r="AE191">
        <v>615.75216009999997</v>
      </c>
      <c r="AF191">
        <v>204</v>
      </c>
      <c r="AG191">
        <v>615.75216009999997</v>
      </c>
      <c r="AH191">
        <v>18472.5648</v>
      </c>
      <c r="AI191">
        <v>204</v>
      </c>
      <c r="AJ191">
        <v>45000</v>
      </c>
      <c r="AK191">
        <v>1350000</v>
      </c>
      <c r="AN191" s="2"/>
    </row>
    <row r="192" spans="1:40">
      <c r="A192">
        <v>3</v>
      </c>
      <c r="B192">
        <v>8</v>
      </c>
      <c r="C192">
        <v>2018</v>
      </c>
      <c r="D192" t="s">
        <v>73</v>
      </c>
      <c r="E192" t="s">
        <v>74</v>
      </c>
      <c r="F192" t="s">
        <v>1</v>
      </c>
      <c r="G192" t="s">
        <v>75</v>
      </c>
      <c r="H192" t="s">
        <v>38</v>
      </c>
      <c r="I192" t="s">
        <v>40</v>
      </c>
      <c r="J192" t="s">
        <v>40</v>
      </c>
      <c r="K192" t="s">
        <v>40</v>
      </c>
      <c r="L192" t="s">
        <v>40</v>
      </c>
      <c r="M192" t="s">
        <v>40</v>
      </c>
      <c r="N192" t="s">
        <v>40</v>
      </c>
      <c r="O192" t="s">
        <v>50</v>
      </c>
      <c r="P192" t="s">
        <v>38</v>
      </c>
      <c r="Q192" t="s">
        <v>51</v>
      </c>
      <c r="R192" t="s">
        <v>76</v>
      </c>
      <c r="S192" t="s">
        <v>43</v>
      </c>
      <c r="T192" t="s">
        <v>44</v>
      </c>
      <c r="U192" t="s">
        <v>1207</v>
      </c>
      <c r="V192" t="s">
        <v>1494</v>
      </c>
      <c r="W192" t="s">
        <v>1217</v>
      </c>
      <c r="X192" t="s">
        <v>56</v>
      </c>
      <c r="Y192" t="s">
        <v>108</v>
      </c>
      <c r="Z192" t="s">
        <v>111</v>
      </c>
      <c r="AA192" t="s">
        <v>40</v>
      </c>
      <c r="AB192" t="s">
        <v>40</v>
      </c>
      <c r="AC192">
        <v>30</v>
      </c>
      <c r="AD192" t="s">
        <v>40</v>
      </c>
      <c r="AE192">
        <v>754.76763500000004</v>
      </c>
      <c r="AF192">
        <v>196</v>
      </c>
      <c r="AG192">
        <v>754.76763500000004</v>
      </c>
      <c r="AH192">
        <v>22643.029050000001</v>
      </c>
      <c r="AI192">
        <v>196</v>
      </c>
      <c r="AJ192">
        <v>45000</v>
      </c>
      <c r="AK192">
        <v>1350000</v>
      </c>
      <c r="AN192" s="2"/>
    </row>
    <row r="193" spans="1:40">
      <c r="A193">
        <v>3</v>
      </c>
      <c r="B193">
        <v>8</v>
      </c>
      <c r="C193">
        <v>2018</v>
      </c>
      <c r="D193" t="s">
        <v>73</v>
      </c>
      <c r="E193" t="s">
        <v>74</v>
      </c>
      <c r="F193" t="s">
        <v>1</v>
      </c>
      <c r="G193" t="s">
        <v>75</v>
      </c>
      <c r="H193" t="s">
        <v>38</v>
      </c>
      <c r="I193" t="s">
        <v>40</v>
      </c>
      <c r="J193" t="s">
        <v>40</v>
      </c>
      <c r="K193" t="s">
        <v>40</v>
      </c>
      <c r="L193" t="s">
        <v>40</v>
      </c>
      <c r="M193" t="s">
        <v>40</v>
      </c>
      <c r="N193" t="s">
        <v>40</v>
      </c>
      <c r="O193" t="s">
        <v>50</v>
      </c>
      <c r="P193" t="s">
        <v>38</v>
      </c>
      <c r="Q193" t="s">
        <v>51</v>
      </c>
      <c r="R193" t="s">
        <v>76</v>
      </c>
      <c r="S193" t="s">
        <v>43</v>
      </c>
      <c r="T193" t="s">
        <v>44</v>
      </c>
      <c r="U193" t="s">
        <v>1207</v>
      </c>
      <c r="V193" t="s">
        <v>1494</v>
      </c>
      <c r="W193" t="s">
        <v>1217</v>
      </c>
      <c r="X193" t="s">
        <v>56</v>
      </c>
      <c r="Y193" t="s">
        <v>108</v>
      </c>
      <c r="Z193" t="s">
        <v>112</v>
      </c>
      <c r="AA193" t="s">
        <v>40</v>
      </c>
      <c r="AB193" t="s">
        <v>40</v>
      </c>
      <c r="AC193">
        <v>30</v>
      </c>
      <c r="AD193" t="s">
        <v>40</v>
      </c>
      <c r="AE193">
        <v>397.60782019999999</v>
      </c>
      <c r="AF193">
        <v>205</v>
      </c>
      <c r="AG193">
        <v>397.60782019999999</v>
      </c>
      <c r="AH193">
        <v>11928.23461</v>
      </c>
      <c r="AI193">
        <v>205</v>
      </c>
      <c r="AJ193">
        <v>45000</v>
      </c>
      <c r="AK193">
        <v>1350000</v>
      </c>
      <c r="AN193" s="2"/>
    </row>
    <row r="194" spans="1:40">
      <c r="A194">
        <v>3</v>
      </c>
      <c r="B194">
        <v>8</v>
      </c>
      <c r="C194">
        <v>2018</v>
      </c>
      <c r="D194" t="s">
        <v>73</v>
      </c>
      <c r="E194" t="s">
        <v>74</v>
      </c>
      <c r="F194" t="s">
        <v>1</v>
      </c>
      <c r="G194" t="s">
        <v>75</v>
      </c>
      <c r="H194" t="s">
        <v>38</v>
      </c>
      <c r="I194" t="s">
        <v>40</v>
      </c>
      <c r="J194" t="s">
        <v>40</v>
      </c>
      <c r="K194" t="s">
        <v>40</v>
      </c>
      <c r="L194" t="s">
        <v>40</v>
      </c>
      <c r="M194" t="s">
        <v>40</v>
      </c>
      <c r="N194" t="s">
        <v>40</v>
      </c>
      <c r="O194" t="s">
        <v>50</v>
      </c>
      <c r="P194" t="s">
        <v>38</v>
      </c>
      <c r="Q194" t="s">
        <v>51</v>
      </c>
      <c r="R194" t="s">
        <v>76</v>
      </c>
      <c r="S194" t="s">
        <v>43</v>
      </c>
      <c r="T194" t="s">
        <v>44</v>
      </c>
      <c r="U194" t="s">
        <v>1207</v>
      </c>
      <c r="V194" t="s">
        <v>1494</v>
      </c>
      <c r="W194" t="s">
        <v>1217</v>
      </c>
      <c r="X194" t="s">
        <v>56</v>
      </c>
      <c r="Y194" t="s">
        <v>108</v>
      </c>
      <c r="Z194" t="s">
        <v>113</v>
      </c>
      <c r="AA194" t="s">
        <v>40</v>
      </c>
      <c r="AB194" t="s">
        <v>40</v>
      </c>
      <c r="AC194">
        <v>30</v>
      </c>
      <c r="AD194" t="s">
        <v>40</v>
      </c>
      <c r="AE194">
        <v>530.92915849999997</v>
      </c>
      <c r="AF194">
        <v>145</v>
      </c>
      <c r="AG194">
        <v>530.92915849999997</v>
      </c>
      <c r="AH194">
        <v>15927.874760000001</v>
      </c>
      <c r="AI194">
        <v>145</v>
      </c>
      <c r="AJ194">
        <v>45000</v>
      </c>
      <c r="AK194">
        <v>1350000</v>
      </c>
      <c r="AN194" s="2"/>
    </row>
    <row r="195" spans="1:40">
      <c r="A195">
        <v>3</v>
      </c>
      <c r="B195">
        <v>8</v>
      </c>
      <c r="C195">
        <v>2018</v>
      </c>
      <c r="D195" t="s">
        <v>73</v>
      </c>
      <c r="E195" t="s">
        <v>74</v>
      </c>
      <c r="F195" t="s">
        <v>1</v>
      </c>
      <c r="G195" t="s">
        <v>75</v>
      </c>
      <c r="H195" t="s">
        <v>38</v>
      </c>
      <c r="I195" t="s">
        <v>40</v>
      </c>
      <c r="J195" t="s">
        <v>40</v>
      </c>
      <c r="K195" t="s">
        <v>40</v>
      </c>
      <c r="L195" t="s">
        <v>40</v>
      </c>
      <c r="M195" t="s">
        <v>40</v>
      </c>
      <c r="N195" t="s">
        <v>40</v>
      </c>
      <c r="O195" t="s">
        <v>50</v>
      </c>
      <c r="P195" t="s">
        <v>38</v>
      </c>
      <c r="Q195" t="s">
        <v>51</v>
      </c>
      <c r="R195" t="s">
        <v>76</v>
      </c>
      <c r="S195" t="s">
        <v>43</v>
      </c>
      <c r="T195" t="s">
        <v>44</v>
      </c>
      <c r="U195" t="s">
        <v>1207</v>
      </c>
      <c r="V195" t="s">
        <v>1494</v>
      </c>
      <c r="W195" t="s">
        <v>1217</v>
      </c>
      <c r="X195" t="s">
        <v>56</v>
      </c>
      <c r="Y195" t="s">
        <v>108</v>
      </c>
      <c r="Z195" t="s">
        <v>114</v>
      </c>
      <c r="AA195" t="s">
        <v>40</v>
      </c>
      <c r="AB195" t="s">
        <v>40</v>
      </c>
      <c r="AC195">
        <v>30</v>
      </c>
      <c r="AD195" t="s">
        <v>40</v>
      </c>
      <c r="AE195">
        <v>363.05030099999999</v>
      </c>
      <c r="AF195">
        <v>190</v>
      </c>
      <c r="AG195">
        <v>363.05030099999999</v>
      </c>
      <c r="AH195">
        <v>10891.509029999999</v>
      </c>
      <c r="AI195">
        <v>190</v>
      </c>
      <c r="AJ195">
        <v>45000</v>
      </c>
      <c r="AK195">
        <v>1350000</v>
      </c>
      <c r="AN195" s="2"/>
    </row>
    <row r="196" spans="1:40">
      <c r="A196">
        <v>3</v>
      </c>
      <c r="B196">
        <v>8</v>
      </c>
      <c r="C196">
        <v>2018</v>
      </c>
      <c r="D196" t="s">
        <v>73</v>
      </c>
      <c r="E196" t="s">
        <v>74</v>
      </c>
      <c r="F196" t="s">
        <v>1</v>
      </c>
      <c r="G196" t="s">
        <v>75</v>
      </c>
      <c r="H196" t="s">
        <v>38</v>
      </c>
      <c r="I196" t="s">
        <v>40</v>
      </c>
      <c r="J196" t="s">
        <v>40</v>
      </c>
      <c r="K196" t="s">
        <v>40</v>
      </c>
      <c r="L196" t="s">
        <v>40</v>
      </c>
      <c r="M196" t="s">
        <v>40</v>
      </c>
      <c r="N196" t="s">
        <v>40</v>
      </c>
      <c r="O196" t="s">
        <v>50</v>
      </c>
      <c r="P196" t="s">
        <v>38</v>
      </c>
      <c r="Q196" t="s">
        <v>51</v>
      </c>
      <c r="R196" t="s">
        <v>76</v>
      </c>
      <c r="S196" t="s">
        <v>43</v>
      </c>
      <c r="T196" t="s">
        <v>44</v>
      </c>
      <c r="U196" t="s">
        <v>1207</v>
      </c>
      <c r="V196" t="s">
        <v>1494</v>
      </c>
      <c r="W196" t="s">
        <v>1217</v>
      </c>
      <c r="X196" t="s">
        <v>56</v>
      </c>
      <c r="Y196" t="s">
        <v>108</v>
      </c>
      <c r="Z196" t="s">
        <v>115</v>
      </c>
      <c r="AA196" t="s">
        <v>40</v>
      </c>
      <c r="AB196" t="s">
        <v>40</v>
      </c>
      <c r="AC196">
        <v>30</v>
      </c>
      <c r="AD196" t="s">
        <v>40</v>
      </c>
      <c r="AE196">
        <v>314.15926539999998</v>
      </c>
      <c r="AF196">
        <v>173</v>
      </c>
      <c r="AG196">
        <v>314.15926539999998</v>
      </c>
      <c r="AH196">
        <v>9424.7779620000001</v>
      </c>
      <c r="AI196">
        <v>173</v>
      </c>
      <c r="AJ196">
        <v>45000</v>
      </c>
      <c r="AK196">
        <v>1350000</v>
      </c>
      <c r="AN196" s="2"/>
    </row>
    <row r="197" spans="1:40">
      <c r="A197">
        <v>3</v>
      </c>
      <c r="B197">
        <v>8</v>
      </c>
      <c r="C197">
        <v>2018</v>
      </c>
      <c r="D197" t="s">
        <v>73</v>
      </c>
      <c r="E197" t="s">
        <v>74</v>
      </c>
      <c r="F197" t="s">
        <v>1</v>
      </c>
      <c r="G197" t="s">
        <v>75</v>
      </c>
      <c r="H197" t="s">
        <v>38</v>
      </c>
      <c r="I197" t="s">
        <v>40</v>
      </c>
      <c r="J197" t="s">
        <v>40</v>
      </c>
      <c r="K197" t="s">
        <v>40</v>
      </c>
      <c r="L197" t="s">
        <v>40</v>
      </c>
      <c r="M197" t="s">
        <v>40</v>
      </c>
      <c r="N197" t="s">
        <v>40</v>
      </c>
      <c r="O197" t="s">
        <v>50</v>
      </c>
      <c r="P197" t="s">
        <v>38</v>
      </c>
      <c r="Q197" t="s">
        <v>51</v>
      </c>
      <c r="R197" t="s">
        <v>76</v>
      </c>
      <c r="S197" t="s">
        <v>43</v>
      </c>
      <c r="T197" t="s">
        <v>44</v>
      </c>
      <c r="U197" t="s">
        <v>1207</v>
      </c>
      <c r="V197" t="s">
        <v>1494</v>
      </c>
      <c r="W197" t="s">
        <v>1217</v>
      </c>
      <c r="X197" t="s">
        <v>56</v>
      </c>
      <c r="Y197" t="s">
        <v>108</v>
      </c>
      <c r="Z197" t="s">
        <v>116</v>
      </c>
      <c r="AA197" t="s">
        <v>40</v>
      </c>
      <c r="AB197" t="s">
        <v>40</v>
      </c>
      <c r="AC197">
        <v>30</v>
      </c>
      <c r="AD197" t="s">
        <v>40</v>
      </c>
      <c r="AE197">
        <v>551.54586019999999</v>
      </c>
      <c r="AF197">
        <v>168</v>
      </c>
      <c r="AG197">
        <v>551.54586019999999</v>
      </c>
      <c r="AH197">
        <v>16546.375810000001</v>
      </c>
      <c r="AI197">
        <v>168</v>
      </c>
      <c r="AJ197">
        <v>45000</v>
      </c>
      <c r="AK197">
        <v>1350000</v>
      </c>
      <c r="AN197" s="2"/>
    </row>
    <row r="198" spans="1:40">
      <c r="A198">
        <v>3</v>
      </c>
      <c r="B198">
        <v>8</v>
      </c>
      <c r="C198">
        <v>2018</v>
      </c>
      <c r="D198" t="s">
        <v>73</v>
      </c>
      <c r="E198" t="s">
        <v>74</v>
      </c>
      <c r="F198" t="s">
        <v>1</v>
      </c>
      <c r="G198" t="s">
        <v>75</v>
      </c>
      <c r="H198" t="s">
        <v>38</v>
      </c>
      <c r="I198" t="s">
        <v>40</v>
      </c>
      <c r="J198" t="s">
        <v>40</v>
      </c>
      <c r="K198" t="s">
        <v>40</v>
      </c>
      <c r="L198" t="s">
        <v>40</v>
      </c>
      <c r="M198" t="s">
        <v>40</v>
      </c>
      <c r="N198" t="s">
        <v>40</v>
      </c>
      <c r="O198" t="s">
        <v>50</v>
      </c>
      <c r="P198" t="s">
        <v>38</v>
      </c>
      <c r="Q198" t="s">
        <v>51</v>
      </c>
      <c r="R198" t="s">
        <v>76</v>
      </c>
      <c r="S198" t="s">
        <v>43</v>
      </c>
      <c r="T198" t="s">
        <v>44</v>
      </c>
      <c r="U198" t="s">
        <v>1207</v>
      </c>
      <c r="V198" t="s">
        <v>1494</v>
      </c>
      <c r="W198" t="s">
        <v>1217</v>
      </c>
      <c r="X198" t="s">
        <v>56</v>
      </c>
      <c r="Y198" t="s">
        <v>108</v>
      </c>
      <c r="Z198" t="s">
        <v>117</v>
      </c>
      <c r="AA198" t="s">
        <v>40</v>
      </c>
      <c r="AB198" t="s">
        <v>40</v>
      </c>
      <c r="AC198">
        <v>30</v>
      </c>
      <c r="AD198" t="s">
        <v>40</v>
      </c>
      <c r="AE198">
        <v>637.93965820000005</v>
      </c>
      <c r="AF198">
        <v>190</v>
      </c>
      <c r="AG198">
        <v>637.93965820000005</v>
      </c>
      <c r="AH198">
        <v>19138.189750000001</v>
      </c>
      <c r="AI198">
        <v>190</v>
      </c>
      <c r="AJ198">
        <v>45000</v>
      </c>
      <c r="AK198">
        <v>1350000</v>
      </c>
      <c r="AN198" s="2"/>
    </row>
    <row r="199" spans="1:40">
      <c r="A199">
        <v>3</v>
      </c>
      <c r="B199">
        <v>8</v>
      </c>
      <c r="C199">
        <v>2018</v>
      </c>
      <c r="D199" t="s">
        <v>73</v>
      </c>
      <c r="E199" t="s">
        <v>74</v>
      </c>
      <c r="F199" t="s">
        <v>1</v>
      </c>
      <c r="G199" t="s">
        <v>75</v>
      </c>
      <c r="H199" t="s">
        <v>38</v>
      </c>
      <c r="I199" t="s">
        <v>40</v>
      </c>
      <c r="J199" t="s">
        <v>40</v>
      </c>
      <c r="K199" t="s">
        <v>40</v>
      </c>
      <c r="L199" t="s">
        <v>40</v>
      </c>
      <c r="M199" t="s">
        <v>40</v>
      </c>
      <c r="N199" t="s">
        <v>40</v>
      </c>
      <c r="O199" t="s">
        <v>50</v>
      </c>
      <c r="P199" t="s">
        <v>38</v>
      </c>
      <c r="Q199" t="s">
        <v>51</v>
      </c>
      <c r="R199" t="s">
        <v>76</v>
      </c>
      <c r="S199" t="s">
        <v>43</v>
      </c>
      <c r="T199" t="s">
        <v>44</v>
      </c>
      <c r="U199" t="s">
        <v>1207</v>
      </c>
      <c r="V199" t="s">
        <v>1494</v>
      </c>
      <c r="W199" t="s">
        <v>1217</v>
      </c>
      <c r="X199" t="s">
        <v>56</v>
      </c>
      <c r="Y199" t="s">
        <v>108</v>
      </c>
      <c r="Z199" t="s">
        <v>118</v>
      </c>
      <c r="AA199" t="s">
        <v>40</v>
      </c>
      <c r="AB199" t="s">
        <v>40</v>
      </c>
      <c r="AC199">
        <v>30</v>
      </c>
      <c r="AD199" t="s">
        <v>40</v>
      </c>
      <c r="AE199">
        <v>706.85834709999995</v>
      </c>
      <c r="AF199">
        <v>221</v>
      </c>
      <c r="AG199">
        <v>706.85834709999995</v>
      </c>
      <c r="AH199">
        <v>21205.750410000001</v>
      </c>
      <c r="AI199">
        <v>221</v>
      </c>
      <c r="AJ199">
        <v>45000</v>
      </c>
      <c r="AK199">
        <v>1350000</v>
      </c>
      <c r="AN199" s="2"/>
    </row>
    <row r="200" spans="1:40">
      <c r="A200">
        <v>3</v>
      </c>
      <c r="B200">
        <v>8</v>
      </c>
      <c r="C200">
        <v>2018</v>
      </c>
      <c r="D200" t="s">
        <v>73</v>
      </c>
      <c r="E200" t="s">
        <v>74</v>
      </c>
      <c r="F200" t="s">
        <v>1</v>
      </c>
      <c r="G200" t="s">
        <v>75</v>
      </c>
      <c r="H200" t="s">
        <v>38</v>
      </c>
      <c r="I200" t="s">
        <v>40</v>
      </c>
      <c r="J200" t="s">
        <v>40</v>
      </c>
      <c r="K200" t="s">
        <v>40</v>
      </c>
      <c r="L200" t="s">
        <v>40</v>
      </c>
      <c r="M200" t="s">
        <v>40</v>
      </c>
      <c r="N200" t="s">
        <v>40</v>
      </c>
      <c r="O200" t="s">
        <v>50</v>
      </c>
      <c r="P200" t="s">
        <v>38</v>
      </c>
      <c r="Q200" t="s">
        <v>51</v>
      </c>
      <c r="R200" t="s">
        <v>76</v>
      </c>
      <c r="S200" t="s">
        <v>43</v>
      </c>
      <c r="T200" t="s">
        <v>44</v>
      </c>
      <c r="U200" t="s">
        <v>1207</v>
      </c>
      <c r="V200" t="s">
        <v>1494</v>
      </c>
      <c r="W200" t="s">
        <v>1217</v>
      </c>
      <c r="X200" t="s">
        <v>56</v>
      </c>
      <c r="Y200" t="s">
        <v>108</v>
      </c>
      <c r="Z200" t="s">
        <v>119</v>
      </c>
      <c r="AA200" t="s">
        <v>40</v>
      </c>
      <c r="AB200" t="s">
        <v>40</v>
      </c>
      <c r="AC200">
        <v>30</v>
      </c>
      <c r="AD200" t="s">
        <v>40</v>
      </c>
      <c r="AE200">
        <v>510.70515569999998</v>
      </c>
      <c r="AF200">
        <v>196</v>
      </c>
      <c r="AG200">
        <v>510.70515569999998</v>
      </c>
      <c r="AH200">
        <v>15321.15467</v>
      </c>
      <c r="AI200">
        <v>196</v>
      </c>
      <c r="AJ200">
        <v>45000</v>
      </c>
      <c r="AK200">
        <v>1350000</v>
      </c>
      <c r="AN200" s="2"/>
    </row>
    <row r="201" spans="1:40">
      <c r="A201">
        <v>3</v>
      </c>
      <c r="B201">
        <v>8</v>
      </c>
      <c r="C201">
        <v>2018</v>
      </c>
      <c r="D201" t="s">
        <v>73</v>
      </c>
      <c r="E201" t="s">
        <v>74</v>
      </c>
      <c r="F201" t="s">
        <v>1</v>
      </c>
      <c r="G201" t="s">
        <v>75</v>
      </c>
      <c r="H201" t="s">
        <v>38</v>
      </c>
      <c r="I201" t="s">
        <v>40</v>
      </c>
      <c r="J201" t="s">
        <v>40</v>
      </c>
      <c r="K201" t="s">
        <v>40</v>
      </c>
      <c r="L201" t="s">
        <v>40</v>
      </c>
      <c r="M201" t="s">
        <v>40</v>
      </c>
      <c r="N201" t="s">
        <v>40</v>
      </c>
      <c r="O201" t="s">
        <v>50</v>
      </c>
      <c r="P201" t="s">
        <v>38</v>
      </c>
      <c r="Q201" t="s">
        <v>51</v>
      </c>
      <c r="R201" t="s">
        <v>76</v>
      </c>
      <c r="S201" t="s">
        <v>43</v>
      </c>
      <c r="T201" t="s">
        <v>44</v>
      </c>
      <c r="U201" t="s">
        <v>1207</v>
      </c>
      <c r="V201" t="s">
        <v>1494</v>
      </c>
      <c r="W201" t="s">
        <v>1217</v>
      </c>
      <c r="X201" t="s">
        <v>56</v>
      </c>
      <c r="Y201" t="s">
        <v>108</v>
      </c>
      <c r="Z201" t="s">
        <v>120</v>
      </c>
      <c r="AA201" t="s">
        <v>40</v>
      </c>
      <c r="AB201" t="s">
        <v>40</v>
      </c>
      <c r="AC201">
        <v>30</v>
      </c>
      <c r="AD201" t="s">
        <v>40</v>
      </c>
      <c r="AE201">
        <v>283.52873699999998</v>
      </c>
      <c r="AF201">
        <v>138</v>
      </c>
      <c r="AG201">
        <v>283.52873699999998</v>
      </c>
      <c r="AH201">
        <v>8505.86211</v>
      </c>
      <c r="AI201">
        <v>138</v>
      </c>
      <c r="AJ201">
        <v>45000</v>
      </c>
      <c r="AK201">
        <v>1350000</v>
      </c>
      <c r="AN201" s="2"/>
    </row>
    <row r="202" spans="1:40">
      <c r="A202">
        <v>3</v>
      </c>
      <c r="B202">
        <v>8</v>
      </c>
      <c r="C202">
        <v>2018</v>
      </c>
      <c r="D202" t="s">
        <v>73</v>
      </c>
      <c r="E202" t="s">
        <v>74</v>
      </c>
      <c r="F202" t="s">
        <v>1</v>
      </c>
      <c r="G202" t="s">
        <v>75</v>
      </c>
      <c r="H202" t="s">
        <v>38</v>
      </c>
      <c r="I202" t="s">
        <v>40</v>
      </c>
      <c r="J202" t="s">
        <v>40</v>
      </c>
      <c r="K202" t="s">
        <v>40</v>
      </c>
      <c r="L202" t="s">
        <v>40</v>
      </c>
      <c r="M202" t="s">
        <v>40</v>
      </c>
      <c r="N202" t="s">
        <v>40</v>
      </c>
      <c r="O202" t="s">
        <v>50</v>
      </c>
      <c r="P202" t="s">
        <v>38</v>
      </c>
      <c r="Q202" t="s">
        <v>51</v>
      </c>
      <c r="R202" t="s">
        <v>76</v>
      </c>
      <c r="S202" t="s">
        <v>43</v>
      </c>
      <c r="T202" t="s">
        <v>44</v>
      </c>
      <c r="U202" t="s">
        <v>1207</v>
      </c>
      <c r="V202" t="s">
        <v>1494</v>
      </c>
      <c r="W202" t="s">
        <v>1217</v>
      </c>
      <c r="X202" t="s">
        <v>56</v>
      </c>
      <c r="Y202" t="s">
        <v>108</v>
      </c>
      <c r="Z202" t="s">
        <v>121</v>
      </c>
      <c r="AA202" t="s">
        <v>40</v>
      </c>
      <c r="AB202" t="s">
        <v>40</v>
      </c>
      <c r="AC202">
        <v>30</v>
      </c>
      <c r="AD202" t="s">
        <v>40</v>
      </c>
      <c r="AE202">
        <v>330.06357819999999</v>
      </c>
      <c r="AF202">
        <v>193</v>
      </c>
      <c r="AG202">
        <v>330.06357819999999</v>
      </c>
      <c r="AH202">
        <v>9901.907346</v>
      </c>
      <c r="AI202">
        <v>193</v>
      </c>
      <c r="AJ202">
        <v>45000</v>
      </c>
      <c r="AK202">
        <v>1350000</v>
      </c>
      <c r="AN202" s="2"/>
    </row>
    <row r="203" spans="1:40">
      <c r="A203">
        <v>3</v>
      </c>
      <c r="B203">
        <v>8</v>
      </c>
      <c r="C203">
        <v>2018</v>
      </c>
      <c r="D203" t="s">
        <v>73</v>
      </c>
      <c r="E203" t="s">
        <v>74</v>
      </c>
      <c r="F203" t="s">
        <v>1</v>
      </c>
      <c r="G203" t="s">
        <v>75</v>
      </c>
      <c r="H203" t="s">
        <v>38</v>
      </c>
      <c r="I203" t="s">
        <v>40</v>
      </c>
      <c r="J203" t="s">
        <v>40</v>
      </c>
      <c r="K203" t="s">
        <v>40</v>
      </c>
      <c r="L203" t="s">
        <v>40</v>
      </c>
      <c r="M203" t="s">
        <v>40</v>
      </c>
      <c r="N203" t="s">
        <v>40</v>
      </c>
      <c r="O203" t="s">
        <v>50</v>
      </c>
      <c r="P203" t="s">
        <v>38</v>
      </c>
      <c r="Q203" t="s">
        <v>51</v>
      </c>
      <c r="R203" t="s">
        <v>76</v>
      </c>
      <c r="S203" t="s">
        <v>43</v>
      </c>
      <c r="T203" t="s">
        <v>44</v>
      </c>
      <c r="U203" t="s">
        <v>1207</v>
      </c>
      <c r="V203" t="s">
        <v>1494</v>
      </c>
      <c r="W203" t="s">
        <v>1217</v>
      </c>
      <c r="X203" t="s">
        <v>56</v>
      </c>
      <c r="Y203" t="s">
        <v>108</v>
      </c>
      <c r="Z203" t="s">
        <v>122</v>
      </c>
      <c r="AA203" t="s">
        <v>40</v>
      </c>
      <c r="AB203" t="s">
        <v>40</v>
      </c>
      <c r="AC203">
        <v>30</v>
      </c>
      <c r="AD203" t="s">
        <v>40</v>
      </c>
      <c r="AE203">
        <v>254.46900489999999</v>
      </c>
      <c r="AF203">
        <v>200</v>
      </c>
      <c r="AG203">
        <v>254.46900489999999</v>
      </c>
      <c r="AH203">
        <v>7634.0701470000004</v>
      </c>
      <c r="AI203">
        <v>200</v>
      </c>
      <c r="AJ203">
        <v>45000</v>
      </c>
      <c r="AK203">
        <v>1350000</v>
      </c>
      <c r="AN203" s="2"/>
    </row>
    <row r="204" spans="1:40">
      <c r="A204">
        <v>3</v>
      </c>
      <c r="B204">
        <v>8</v>
      </c>
      <c r="C204">
        <v>2018</v>
      </c>
      <c r="D204" t="s">
        <v>73</v>
      </c>
      <c r="E204" t="s">
        <v>74</v>
      </c>
      <c r="F204" t="s">
        <v>1</v>
      </c>
      <c r="G204" t="s">
        <v>75</v>
      </c>
      <c r="H204" t="s">
        <v>38</v>
      </c>
      <c r="I204" t="s">
        <v>40</v>
      </c>
      <c r="J204" t="s">
        <v>40</v>
      </c>
      <c r="K204" t="s">
        <v>40</v>
      </c>
      <c r="L204" t="s">
        <v>40</v>
      </c>
      <c r="M204" t="s">
        <v>40</v>
      </c>
      <c r="N204" t="s">
        <v>40</v>
      </c>
      <c r="O204" t="s">
        <v>50</v>
      </c>
      <c r="P204" t="s">
        <v>38</v>
      </c>
      <c r="Q204" t="s">
        <v>51</v>
      </c>
      <c r="R204" t="s">
        <v>76</v>
      </c>
      <c r="S204" t="s">
        <v>43</v>
      </c>
      <c r="T204" t="s">
        <v>44</v>
      </c>
      <c r="U204" t="s">
        <v>1207</v>
      </c>
      <c r="V204" t="s">
        <v>1494</v>
      </c>
      <c r="W204" t="s">
        <v>1217</v>
      </c>
      <c r="X204" t="s">
        <v>56</v>
      </c>
      <c r="Y204" t="s">
        <v>108</v>
      </c>
      <c r="Z204" t="s">
        <v>123</v>
      </c>
      <c r="AA204" t="s">
        <v>40</v>
      </c>
      <c r="AB204" t="s">
        <v>40</v>
      </c>
      <c r="AC204">
        <v>30</v>
      </c>
      <c r="AD204" t="s">
        <v>40</v>
      </c>
      <c r="AE204">
        <v>637.93965820000005</v>
      </c>
      <c r="AF204">
        <v>182</v>
      </c>
      <c r="AG204">
        <v>637.93965820000005</v>
      </c>
      <c r="AH204">
        <v>19138.189750000001</v>
      </c>
      <c r="AI204">
        <v>182</v>
      </c>
      <c r="AJ204">
        <v>45000</v>
      </c>
      <c r="AK204">
        <v>1350000</v>
      </c>
      <c r="AN204" s="2"/>
    </row>
    <row r="205" spans="1:40">
      <c r="A205">
        <v>3</v>
      </c>
      <c r="B205">
        <v>8</v>
      </c>
      <c r="C205">
        <v>2018</v>
      </c>
      <c r="D205" t="s">
        <v>73</v>
      </c>
      <c r="E205" t="s">
        <v>74</v>
      </c>
      <c r="F205" t="s">
        <v>1</v>
      </c>
      <c r="G205" t="s">
        <v>75</v>
      </c>
      <c r="H205" t="s">
        <v>38</v>
      </c>
      <c r="I205" t="s">
        <v>40</v>
      </c>
      <c r="J205" t="s">
        <v>40</v>
      </c>
      <c r="K205" t="s">
        <v>40</v>
      </c>
      <c r="L205" t="s">
        <v>40</v>
      </c>
      <c r="M205" t="s">
        <v>40</v>
      </c>
      <c r="N205" t="s">
        <v>40</v>
      </c>
      <c r="O205" t="s">
        <v>50</v>
      </c>
      <c r="P205" t="s">
        <v>38</v>
      </c>
      <c r="Q205" t="s">
        <v>51</v>
      </c>
      <c r="R205" t="s">
        <v>76</v>
      </c>
      <c r="S205" t="s">
        <v>43</v>
      </c>
      <c r="T205" t="s">
        <v>44</v>
      </c>
      <c r="U205" t="s">
        <v>1207</v>
      </c>
      <c r="V205" t="s">
        <v>1494</v>
      </c>
      <c r="W205" t="s">
        <v>1217</v>
      </c>
      <c r="X205" t="s">
        <v>56</v>
      </c>
      <c r="Y205" t="s">
        <v>108</v>
      </c>
      <c r="Z205" t="s">
        <v>124</v>
      </c>
      <c r="AA205" t="s">
        <v>40</v>
      </c>
      <c r="AB205" t="s">
        <v>40</v>
      </c>
      <c r="AC205">
        <v>30</v>
      </c>
      <c r="AD205" t="s">
        <v>40</v>
      </c>
      <c r="AE205">
        <v>510.70515569999998</v>
      </c>
      <c r="AF205">
        <v>197</v>
      </c>
      <c r="AG205">
        <v>510.70515569999998</v>
      </c>
      <c r="AH205">
        <v>15321.15467</v>
      </c>
      <c r="AI205">
        <v>197</v>
      </c>
      <c r="AJ205">
        <v>45000</v>
      </c>
      <c r="AK205">
        <v>1350000</v>
      </c>
      <c r="AN205" s="2"/>
    </row>
    <row r="206" spans="1:40">
      <c r="A206">
        <v>3</v>
      </c>
      <c r="B206">
        <v>8</v>
      </c>
      <c r="C206">
        <v>2018</v>
      </c>
      <c r="D206" t="s">
        <v>73</v>
      </c>
      <c r="E206" t="s">
        <v>74</v>
      </c>
      <c r="F206" t="s">
        <v>1</v>
      </c>
      <c r="G206" t="s">
        <v>75</v>
      </c>
      <c r="H206" t="s">
        <v>38</v>
      </c>
      <c r="I206" t="s">
        <v>40</v>
      </c>
      <c r="J206" t="s">
        <v>40</v>
      </c>
      <c r="K206" t="s">
        <v>40</v>
      </c>
      <c r="L206" t="s">
        <v>40</v>
      </c>
      <c r="M206" t="s">
        <v>40</v>
      </c>
      <c r="N206" t="s">
        <v>40</v>
      </c>
      <c r="O206" t="s">
        <v>50</v>
      </c>
      <c r="P206" t="s">
        <v>38</v>
      </c>
      <c r="Q206" t="s">
        <v>51</v>
      </c>
      <c r="R206" t="s">
        <v>76</v>
      </c>
      <c r="S206" t="s">
        <v>43</v>
      </c>
      <c r="T206" t="s">
        <v>44</v>
      </c>
      <c r="U206" t="s">
        <v>1207</v>
      </c>
      <c r="V206" t="s">
        <v>1494</v>
      </c>
      <c r="W206" t="s">
        <v>1217</v>
      </c>
      <c r="X206" t="s">
        <v>56</v>
      </c>
      <c r="Y206" t="s">
        <v>108</v>
      </c>
      <c r="Z206" t="s">
        <v>125</v>
      </c>
      <c r="AA206" t="s">
        <v>40</v>
      </c>
      <c r="AB206" t="s">
        <v>40</v>
      </c>
      <c r="AC206">
        <v>30</v>
      </c>
      <c r="AD206" t="s">
        <v>40</v>
      </c>
      <c r="AE206">
        <v>298.64765160000002</v>
      </c>
      <c r="AF206">
        <v>210</v>
      </c>
      <c r="AG206">
        <v>298.64765160000002</v>
      </c>
      <c r="AH206">
        <v>8959.4295480000001</v>
      </c>
      <c r="AI206">
        <v>210</v>
      </c>
      <c r="AJ206">
        <v>45000</v>
      </c>
      <c r="AK206">
        <v>1350000</v>
      </c>
      <c r="AN206" s="2"/>
    </row>
    <row r="207" spans="1:40">
      <c r="A207">
        <v>3</v>
      </c>
      <c r="B207">
        <v>8</v>
      </c>
      <c r="C207">
        <v>2018</v>
      </c>
      <c r="D207" t="s">
        <v>73</v>
      </c>
      <c r="E207" t="s">
        <v>74</v>
      </c>
      <c r="F207" t="s">
        <v>1</v>
      </c>
      <c r="G207" t="s">
        <v>75</v>
      </c>
      <c r="H207" t="s">
        <v>38</v>
      </c>
      <c r="I207" t="s">
        <v>40</v>
      </c>
      <c r="J207" t="s">
        <v>40</v>
      </c>
      <c r="K207" t="s">
        <v>40</v>
      </c>
      <c r="L207" t="s">
        <v>40</v>
      </c>
      <c r="M207" t="s">
        <v>40</v>
      </c>
      <c r="N207" t="s">
        <v>40</v>
      </c>
      <c r="O207" t="s">
        <v>50</v>
      </c>
      <c r="P207" t="s">
        <v>38</v>
      </c>
      <c r="Q207" t="s">
        <v>51</v>
      </c>
      <c r="R207" t="s">
        <v>76</v>
      </c>
      <c r="S207" t="s">
        <v>43</v>
      </c>
      <c r="T207" t="s">
        <v>44</v>
      </c>
      <c r="U207" t="s">
        <v>1207</v>
      </c>
      <c r="V207" t="s">
        <v>1494</v>
      </c>
      <c r="W207" t="s">
        <v>1217</v>
      </c>
      <c r="X207" t="s">
        <v>56</v>
      </c>
      <c r="Y207" t="s">
        <v>108</v>
      </c>
      <c r="Z207" t="s">
        <v>126</v>
      </c>
      <c r="AA207" t="s">
        <v>40</v>
      </c>
      <c r="AB207" t="s">
        <v>40</v>
      </c>
      <c r="AC207">
        <v>30</v>
      </c>
      <c r="AD207" t="s">
        <v>40</v>
      </c>
      <c r="AE207">
        <v>314.15926539999998</v>
      </c>
      <c r="AF207">
        <v>176</v>
      </c>
      <c r="AG207">
        <v>314.15926539999998</v>
      </c>
      <c r="AH207">
        <v>9424.7779620000001</v>
      </c>
      <c r="AI207">
        <v>176</v>
      </c>
      <c r="AJ207">
        <v>45000</v>
      </c>
      <c r="AK207">
        <v>1350000</v>
      </c>
      <c r="AN207" s="2"/>
    </row>
    <row r="208" spans="1:40">
      <c r="A208">
        <v>3</v>
      </c>
      <c r="B208">
        <v>8</v>
      </c>
      <c r="C208">
        <v>2018</v>
      </c>
      <c r="D208" t="s">
        <v>73</v>
      </c>
      <c r="E208" t="s">
        <v>74</v>
      </c>
      <c r="F208" t="s">
        <v>1</v>
      </c>
      <c r="G208" t="s">
        <v>75</v>
      </c>
      <c r="H208" t="s">
        <v>38</v>
      </c>
      <c r="I208" t="s">
        <v>40</v>
      </c>
      <c r="J208" t="s">
        <v>40</v>
      </c>
      <c r="K208" t="s">
        <v>40</v>
      </c>
      <c r="L208" t="s">
        <v>40</v>
      </c>
      <c r="M208" t="s">
        <v>40</v>
      </c>
      <c r="N208" t="s">
        <v>40</v>
      </c>
      <c r="O208" t="s">
        <v>50</v>
      </c>
      <c r="P208" t="s">
        <v>38</v>
      </c>
      <c r="Q208" t="s">
        <v>51</v>
      </c>
      <c r="R208" t="s">
        <v>76</v>
      </c>
      <c r="S208" t="s">
        <v>43</v>
      </c>
      <c r="T208" t="s">
        <v>44</v>
      </c>
      <c r="U208" t="s">
        <v>1207</v>
      </c>
      <c r="V208" t="s">
        <v>1494</v>
      </c>
      <c r="W208" t="s">
        <v>1217</v>
      </c>
      <c r="X208" t="s">
        <v>56</v>
      </c>
      <c r="Y208" t="s">
        <v>108</v>
      </c>
      <c r="Z208" t="s">
        <v>127</v>
      </c>
      <c r="AA208" t="s">
        <v>40</v>
      </c>
      <c r="AB208" t="s">
        <v>40</v>
      </c>
      <c r="AC208">
        <v>30</v>
      </c>
      <c r="AD208" t="s">
        <v>40</v>
      </c>
      <c r="AE208">
        <v>380.13271109999999</v>
      </c>
      <c r="AF208">
        <v>166</v>
      </c>
      <c r="AG208">
        <v>380.13271109999999</v>
      </c>
      <c r="AH208">
        <v>11403.981330000001</v>
      </c>
      <c r="AI208">
        <v>166</v>
      </c>
      <c r="AJ208">
        <v>45000</v>
      </c>
      <c r="AK208">
        <v>1350000</v>
      </c>
      <c r="AN208" s="2"/>
    </row>
    <row r="209" spans="1:40">
      <c r="A209">
        <v>3</v>
      </c>
      <c r="B209">
        <v>8</v>
      </c>
      <c r="C209">
        <v>2018</v>
      </c>
      <c r="D209" t="s">
        <v>73</v>
      </c>
      <c r="E209" t="s">
        <v>74</v>
      </c>
      <c r="F209" t="s">
        <v>1</v>
      </c>
      <c r="G209" t="s">
        <v>75</v>
      </c>
      <c r="H209" t="s">
        <v>38</v>
      </c>
      <c r="I209" t="s">
        <v>40</v>
      </c>
      <c r="J209" t="s">
        <v>40</v>
      </c>
      <c r="K209" t="s">
        <v>40</v>
      </c>
      <c r="L209" t="s">
        <v>40</v>
      </c>
      <c r="M209" t="s">
        <v>40</v>
      </c>
      <c r="N209" t="s">
        <v>40</v>
      </c>
      <c r="O209" t="s">
        <v>50</v>
      </c>
      <c r="P209" t="s">
        <v>38</v>
      </c>
      <c r="Q209" t="s">
        <v>51</v>
      </c>
      <c r="R209" t="s">
        <v>76</v>
      </c>
      <c r="S209" t="s">
        <v>43</v>
      </c>
      <c r="T209" t="s">
        <v>44</v>
      </c>
      <c r="U209" t="s">
        <v>1207</v>
      </c>
      <c r="V209" t="s">
        <v>1494</v>
      </c>
      <c r="W209" t="s">
        <v>1217</v>
      </c>
      <c r="X209" t="s">
        <v>56</v>
      </c>
      <c r="Y209" t="s">
        <v>108</v>
      </c>
      <c r="Z209" t="s">
        <v>128</v>
      </c>
      <c r="AA209" t="s">
        <v>40</v>
      </c>
      <c r="AB209" t="s">
        <v>40</v>
      </c>
      <c r="AC209">
        <v>30</v>
      </c>
      <c r="AD209" t="s">
        <v>40</v>
      </c>
      <c r="AE209">
        <v>314.15926539999998</v>
      </c>
      <c r="AF209">
        <v>176</v>
      </c>
      <c r="AG209">
        <v>314.15926539999998</v>
      </c>
      <c r="AH209">
        <v>9424.7779620000001</v>
      </c>
      <c r="AI209">
        <v>176</v>
      </c>
      <c r="AJ209">
        <v>45000</v>
      </c>
      <c r="AK209">
        <v>1350000</v>
      </c>
      <c r="AN209" s="2"/>
    </row>
    <row r="210" spans="1:40">
      <c r="A210">
        <v>3</v>
      </c>
      <c r="B210">
        <v>8</v>
      </c>
      <c r="C210">
        <v>2018</v>
      </c>
      <c r="D210" t="s">
        <v>73</v>
      </c>
      <c r="E210" t="s">
        <v>74</v>
      </c>
      <c r="F210" t="s">
        <v>1</v>
      </c>
      <c r="G210" t="s">
        <v>75</v>
      </c>
      <c r="H210" t="s">
        <v>38</v>
      </c>
      <c r="I210" t="s">
        <v>40</v>
      </c>
      <c r="J210" t="s">
        <v>40</v>
      </c>
      <c r="K210" t="s">
        <v>40</v>
      </c>
      <c r="L210" t="s">
        <v>40</v>
      </c>
      <c r="M210" t="s">
        <v>40</v>
      </c>
      <c r="N210" t="s">
        <v>40</v>
      </c>
      <c r="O210" t="s">
        <v>50</v>
      </c>
      <c r="P210" t="s">
        <v>38</v>
      </c>
      <c r="Q210" t="s">
        <v>51</v>
      </c>
      <c r="R210" t="s">
        <v>76</v>
      </c>
      <c r="S210" t="s">
        <v>43</v>
      </c>
      <c r="T210" t="s">
        <v>44</v>
      </c>
      <c r="U210" t="s">
        <v>1207</v>
      </c>
      <c r="V210" t="s">
        <v>1494</v>
      </c>
      <c r="W210" t="s">
        <v>1217</v>
      </c>
      <c r="X210" t="s">
        <v>56</v>
      </c>
      <c r="Y210" t="s">
        <v>108</v>
      </c>
      <c r="Z210" t="s">
        <v>129</v>
      </c>
      <c r="AA210" t="s">
        <v>40</v>
      </c>
      <c r="AB210" t="s">
        <v>40</v>
      </c>
      <c r="AC210">
        <v>30</v>
      </c>
      <c r="AD210" t="s">
        <v>40</v>
      </c>
      <c r="AE210">
        <v>415.47562840000001</v>
      </c>
      <c r="AF210">
        <v>217</v>
      </c>
      <c r="AG210">
        <v>415.47562840000001</v>
      </c>
      <c r="AH210">
        <v>12464.26885</v>
      </c>
      <c r="AI210">
        <v>217</v>
      </c>
      <c r="AJ210">
        <v>45000</v>
      </c>
      <c r="AK210">
        <v>1350000</v>
      </c>
      <c r="AN210" s="2"/>
    </row>
    <row r="211" spans="1:40">
      <c r="A211">
        <v>3</v>
      </c>
      <c r="B211">
        <v>8</v>
      </c>
      <c r="C211">
        <v>2018</v>
      </c>
      <c r="D211" t="s">
        <v>73</v>
      </c>
      <c r="E211" t="s">
        <v>74</v>
      </c>
      <c r="F211" t="s">
        <v>1</v>
      </c>
      <c r="G211" t="s">
        <v>75</v>
      </c>
      <c r="H211" t="s">
        <v>38</v>
      </c>
      <c r="I211" t="s">
        <v>40</v>
      </c>
      <c r="J211" t="s">
        <v>40</v>
      </c>
      <c r="K211" t="s">
        <v>40</v>
      </c>
      <c r="L211" t="s">
        <v>40</v>
      </c>
      <c r="M211" t="s">
        <v>40</v>
      </c>
      <c r="N211" t="s">
        <v>40</v>
      </c>
      <c r="O211" t="s">
        <v>50</v>
      </c>
      <c r="P211" t="s">
        <v>38</v>
      </c>
      <c r="Q211" t="s">
        <v>51</v>
      </c>
      <c r="R211" t="s">
        <v>76</v>
      </c>
      <c r="S211" t="s">
        <v>43</v>
      </c>
      <c r="T211" t="s">
        <v>44</v>
      </c>
      <c r="U211" t="s">
        <v>1207</v>
      </c>
      <c r="V211" t="s">
        <v>1494</v>
      </c>
      <c r="W211" t="s">
        <v>1217</v>
      </c>
      <c r="X211" t="s">
        <v>56</v>
      </c>
      <c r="Y211" t="s">
        <v>108</v>
      </c>
      <c r="Z211" t="s">
        <v>130</v>
      </c>
      <c r="AA211" t="s">
        <v>40</v>
      </c>
      <c r="AB211" t="s">
        <v>40</v>
      </c>
      <c r="AC211">
        <v>30</v>
      </c>
      <c r="AD211" t="s">
        <v>40</v>
      </c>
      <c r="AE211">
        <v>433.73613569999998</v>
      </c>
      <c r="AF211">
        <v>166</v>
      </c>
      <c r="AG211">
        <v>433.73613569999998</v>
      </c>
      <c r="AH211">
        <v>13012.084070000001</v>
      </c>
      <c r="AI211">
        <v>166</v>
      </c>
      <c r="AJ211">
        <v>45000</v>
      </c>
      <c r="AK211">
        <v>1350000</v>
      </c>
      <c r="AN211" s="2"/>
    </row>
    <row r="212" spans="1:40">
      <c r="A212">
        <v>3</v>
      </c>
      <c r="B212">
        <v>8</v>
      </c>
      <c r="C212">
        <v>2018</v>
      </c>
      <c r="D212" t="s">
        <v>73</v>
      </c>
      <c r="E212" t="s">
        <v>74</v>
      </c>
      <c r="F212" t="s">
        <v>1</v>
      </c>
      <c r="G212" t="s">
        <v>75</v>
      </c>
      <c r="H212" t="s">
        <v>38</v>
      </c>
      <c r="I212" t="s">
        <v>40</v>
      </c>
      <c r="J212" t="s">
        <v>40</v>
      </c>
      <c r="K212" t="s">
        <v>40</v>
      </c>
      <c r="L212" t="s">
        <v>40</v>
      </c>
      <c r="M212" t="s">
        <v>40</v>
      </c>
      <c r="N212" t="s">
        <v>40</v>
      </c>
      <c r="O212" t="s">
        <v>50</v>
      </c>
      <c r="P212" t="s">
        <v>38</v>
      </c>
      <c r="Q212" t="s">
        <v>51</v>
      </c>
      <c r="R212" t="s">
        <v>76</v>
      </c>
      <c r="S212" t="s">
        <v>43</v>
      </c>
      <c r="T212" t="s">
        <v>44</v>
      </c>
      <c r="U212" t="s">
        <v>1207</v>
      </c>
      <c r="V212" t="s">
        <v>1494</v>
      </c>
      <c r="W212" t="s">
        <v>1217</v>
      </c>
      <c r="X212" t="s">
        <v>56</v>
      </c>
      <c r="Y212" t="s">
        <v>108</v>
      </c>
      <c r="Z212" t="s">
        <v>131</v>
      </c>
      <c r="AA212" t="s">
        <v>40</v>
      </c>
      <c r="AB212" t="s">
        <v>40</v>
      </c>
      <c r="AC212">
        <v>30</v>
      </c>
      <c r="AD212" t="s">
        <v>40</v>
      </c>
      <c r="AE212">
        <v>314.15926539999998</v>
      </c>
      <c r="AF212">
        <v>190</v>
      </c>
      <c r="AG212">
        <v>314.15926539999998</v>
      </c>
      <c r="AH212">
        <v>9424.7779620000001</v>
      </c>
      <c r="AI212">
        <v>190</v>
      </c>
      <c r="AJ212">
        <v>45000</v>
      </c>
      <c r="AK212">
        <v>1350000</v>
      </c>
      <c r="AN212" s="2"/>
    </row>
    <row r="213" spans="1:40">
      <c r="A213">
        <v>3</v>
      </c>
      <c r="B213">
        <v>8</v>
      </c>
      <c r="C213">
        <v>2018</v>
      </c>
      <c r="D213" t="s">
        <v>73</v>
      </c>
      <c r="E213" t="s">
        <v>74</v>
      </c>
      <c r="F213" t="s">
        <v>1</v>
      </c>
      <c r="G213" t="s">
        <v>75</v>
      </c>
      <c r="H213" t="s">
        <v>38</v>
      </c>
      <c r="I213" t="s">
        <v>40</v>
      </c>
      <c r="J213" t="s">
        <v>40</v>
      </c>
      <c r="K213" t="s">
        <v>40</v>
      </c>
      <c r="L213" t="s">
        <v>40</v>
      </c>
      <c r="M213" t="s">
        <v>40</v>
      </c>
      <c r="N213" t="s">
        <v>40</v>
      </c>
      <c r="O213" t="s">
        <v>50</v>
      </c>
      <c r="P213" t="s">
        <v>38</v>
      </c>
      <c r="Q213" t="s">
        <v>51</v>
      </c>
      <c r="R213" t="s">
        <v>76</v>
      </c>
      <c r="S213" t="s">
        <v>43</v>
      </c>
      <c r="T213" t="s">
        <v>44</v>
      </c>
      <c r="U213" t="s">
        <v>1207</v>
      </c>
      <c r="V213" t="s">
        <v>1494</v>
      </c>
      <c r="W213" t="s">
        <v>1217</v>
      </c>
      <c r="X213" t="s">
        <v>56</v>
      </c>
      <c r="Y213" t="s">
        <v>108</v>
      </c>
      <c r="Z213" t="s">
        <v>132</v>
      </c>
      <c r="AA213" t="s">
        <v>40</v>
      </c>
      <c r="AB213" t="s">
        <v>40</v>
      </c>
      <c r="AC213">
        <v>30</v>
      </c>
      <c r="AD213" t="s">
        <v>40</v>
      </c>
      <c r="AE213">
        <v>452.38934210000002</v>
      </c>
      <c r="AF213">
        <v>172</v>
      </c>
      <c r="AG213">
        <v>452.38934210000002</v>
      </c>
      <c r="AH213">
        <v>13571.680259999999</v>
      </c>
      <c r="AI213">
        <v>172</v>
      </c>
      <c r="AJ213">
        <v>45000</v>
      </c>
      <c r="AK213">
        <v>1350000</v>
      </c>
      <c r="AN213" s="2"/>
    </row>
    <row r="214" spans="1:40">
      <c r="A214">
        <v>3</v>
      </c>
      <c r="B214">
        <v>8</v>
      </c>
      <c r="C214">
        <v>2018</v>
      </c>
      <c r="D214" t="s">
        <v>73</v>
      </c>
      <c r="E214" t="s">
        <v>74</v>
      </c>
      <c r="F214" t="s">
        <v>1</v>
      </c>
      <c r="G214" t="s">
        <v>75</v>
      </c>
      <c r="H214" t="s">
        <v>38</v>
      </c>
      <c r="I214" t="s">
        <v>40</v>
      </c>
      <c r="J214" t="s">
        <v>40</v>
      </c>
      <c r="K214" t="s">
        <v>40</v>
      </c>
      <c r="L214" t="s">
        <v>40</v>
      </c>
      <c r="M214" t="s">
        <v>40</v>
      </c>
      <c r="N214" t="s">
        <v>40</v>
      </c>
      <c r="O214" t="s">
        <v>50</v>
      </c>
      <c r="P214" t="s">
        <v>38</v>
      </c>
      <c r="Q214" t="s">
        <v>51</v>
      </c>
      <c r="R214" t="s">
        <v>76</v>
      </c>
      <c r="S214" t="s">
        <v>43</v>
      </c>
      <c r="T214" t="s">
        <v>44</v>
      </c>
      <c r="U214" t="s">
        <v>1207</v>
      </c>
      <c r="V214" t="s">
        <v>1494</v>
      </c>
      <c r="W214" t="s">
        <v>1217</v>
      </c>
      <c r="X214" t="s">
        <v>56</v>
      </c>
      <c r="Y214" t="s">
        <v>108</v>
      </c>
      <c r="Z214" t="s">
        <v>133</v>
      </c>
      <c r="AA214" t="s">
        <v>40</v>
      </c>
      <c r="AB214" t="s">
        <v>40</v>
      </c>
      <c r="AC214">
        <v>30</v>
      </c>
      <c r="AD214" t="s">
        <v>40</v>
      </c>
      <c r="AE214">
        <v>471.43524760000003</v>
      </c>
      <c r="AF214">
        <v>189</v>
      </c>
      <c r="AG214">
        <v>471.43524760000003</v>
      </c>
      <c r="AH214">
        <v>14143.057430000001</v>
      </c>
      <c r="AI214">
        <v>189</v>
      </c>
      <c r="AJ214">
        <v>45000</v>
      </c>
      <c r="AK214">
        <v>1350000</v>
      </c>
      <c r="AN214" s="2"/>
    </row>
    <row r="215" spans="1:40">
      <c r="A215">
        <v>3</v>
      </c>
      <c r="B215">
        <v>8</v>
      </c>
      <c r="C215">
        <v>2018</v>
      </c>
      <c r="D215" t="s">
        <v>73</v>
      </c>
      <c r="E215" t="s">
        <v>74</v>
      </c>
      <c r="F215" t="s">
        <v>1</v>
      </c>
      <c r="G215" t="s">
        <v>75</v>
      </c>
      <c r="H215" t="s">
        <v>38</v>
      </c>
      <c r="I215" t="s">
        <v>40</v>
      </c>
      <c r="J215" t="s">
        <v>40</v>
      </c>
      <c r="K215" t="s">
        <v>40</v>
      </c>
      <c r="L215" t="s">
        <v>40</v>
      </c>
      <c r="M215" t="s">
        <v>40</v>
      </c>
      <c r="N215" t="s">
        <v>40</v>
      </c>
      <c r="O215" t="s">
        <v>50</v>
      </c>
      <c r="P215" t="s">
        <v>38</v>
      </c>
      <c r="Q215" t="s">
        <v>51</v>
      </c>
      <c r="R215" t="s">
        <v>76</v>
      </c>
      <c r="S215" t="s">
        <v>43</v>
      </c>
      <c r="T215" t="s">
        <v>44</v>
      </c>
      <c r="U215" t="s">
        <v>1207</v>
      </c>
      <c r="V215" t="s">
        <v>1494</v>
      </c>
      <c r="W215" t="s">
        <v>1217</v>
      </c>
      <c r="X215" t="s">
        <v>56</v>
      </c>
      <c r="Y215" t="s">
        <v>108</v>
      </c>
      <c r="Z215" t="s">
        <v>134</v>
      </c>
      <c r="AA215" t="s">
        <v>40</v>
      </c>
      <c r="AB215" t="s">
        <v>40</v>
      </c>
      <c r="AC215">
        <v>30</v>
      </c>
      <c r="AD215" t="s">
        <v>40</v>
      </c>
      <c r="AE215">
        <v>363.05030099999999</v>
      </c>
      <c r="AF215">
        <v>207</v>
      </c>
      <c r="AG215">
        <v>363.05030099999999</v>
      </c>
      <c r="AH215">
        <v>10891.509029999999</v>
      </c>
      <c r="AI215">
        <v>207</v>
      </c>
      <c r="AJ215">
        <v>45000</v>
      </c>
      <c r="AK215">
        <v>1350000</v>
      </c>
      <c r="AN215" s="2"/>
    </row>
    <row r="216" spans="1:40">
      <c r="A216">
        <v>3</v>
      </c>
      <c r="B216">
        <v>8</v>
      </c>
      <c r="C216">
        <v>2018</v>
      </c>
      <c r="D216" t="s">
        <v>73</v>
      </c>
      <c r="E216" t="s">
        <v>74</v>
      </c>
      <c r="F216" t="s">
        <v>1</v>
      </c>
      <c r="G216" t="s">
        <v>75</v>
      </c>
      <c r="H216" t="s">
        <v>38</v>
      </c>
      <c r="I216" t="s">
        <v>40</v>
      </c>
      <c r="J216" t="s">
        <v>40</v>
      </c>
      <c r="K216" t="s">
        <v>40</v>
      </c>
      <c r="L216" t="s">
        <v>40</v>
      </c>
      <c r="M216" t="s">
        <v>40</v>
      </c>
      <c r="N216" t="s">
        <v>40</v>
      </c>
      <c r="O216" t="s">
        <v>50</v>
      </c>
      <c r="P216" t="s">
        <v>38</v>
      </c>
      <c r="Q216" t="s">
        <v>51</v>
      </c>
      <c r="R216" t="s">
        <v>76</v>
      </c>
      <c r="S216" t="s">
        <v>43</v>
      </c>
      <c r="T216" t="s">
        <v>44</v>
      </c>
      <c r="U216" t="s">
        <v>1207</v>
      </c>
      <c r="V216" t="s">
        <v>1494</v>
      </c>
      <c r="W216" t="s">
        <v>1217</v>
      </c>
      <c r="X216" t="s">
        <v>56</v>
      </c>
      <c r="Y216" t="s">
        <v>108</v>
      </c>
      <c r="Z216" t="s">
        <v>135</v>
      </c>
      <c r="AA216" t="s">
        <v>40</v>
      </c>
      <c r="AB216" t="s">
        <v>40</v>
      </c>
      <c r="AC216">
        <v>30</v>
      </c>
      <c r="AD216" t="s">
        <v>40</v>
      </c>
      <c r="AE216">
        <v>490.87385210000002</v>
      </c>
      <c r="AF216">
        <v>172</v>
      </c>
      <c r="AG216">
        <v>490.87385210000002</v>
      </c>
      <c r="AH216">
        <v>14726.215560000001</v>
      </c>
      <c r="AI216">
        <v>172</v>
      </c>
      <c r="AJ216">
        <v>45000</v>
      </c>
      <c r="AK216">
        <v>1350000</v>
      </c>
      <c r="AN216" s="2"/>
    </row>
    <row r="217" spans="1:40">
      <c r="A217">
        <v>3</v>
      </c>
      <c r="B217">
        <v>8</v>
      </c>
      <c r="C217">
        <v>2018</v>
      </c>
      <c r="D217" t="s">
        <v>73</v>
      </c>
      <c r="E217" t="s">
        <v>74</v>
      </c>
      <c r="F217" t="s">
        <v>1</v>
      </c>
      <c r="G217" t="s">
        <v>75</v>
      </c>
      <c r="H217" t="s">
        <v>38</v>
      </c>
      <c r="I217" t="s">
        <v>40</v>
      </c>
      <c r="J217" t="s">
        <v>40</v>
      </c>
      <c r="K217" t="s">
        <v>40</v>
      </c>
      <c r="L217" t="s">
        <v>40</v>
      </c>
      <c r="M217" t="s">
        <v>40</v>
      </c>
      <c r="N217" t="s">
        <v>40</v>
      </c>
      <c r="O217" t="s">
        <v>50</v>
      </c>
      <c r="P217" t="s">
        <v>38</v>
      </c>
      <c r="Q217" t="s">
        <v>51</v>
      </c>
      <c r="R217" t="s">
        <v>76</v>
      </c>
      <c r="S217" t="s">
        <v>43</v>
      </c>
      <c r="T217" t="s">
        <v>44</v>
      </c>
      <c r="U217" t="s">
        <v>1207</v>
      </c>
      <c r="V217" t="s">
        <v>1494</v>
      </c>
      <c r="W217" t="s">
        <v>1217</v>
      </c>
      <c r="X217" t="s">
        <v>56</v>
      </c>
      <c r="Y217" t="s">
        <v>108</v>
      </c>
      <c r="Z217" t="s">
        <v>136</v>
      </c>
      <c r="AA217" t="s">
        <v>40</v>
      </c>
      <c r="AB217" t="s">
        <v>40</v>
      </c>
      <c r="AC217">
        <v>30</v>
      </c>
      <c r="AD217" t="s">
        <v>40</v>
      </c>
      <c r="AE217">
        <v>490.87385210000002</v>
      </c>
      <c r="AF217">
        <v>179</v>
      </c>
      <c r="AG217">
        <v>490.87385210000002</v>
      </c>
      <c r="AH217">
        <v>14726.215560000001</v>
      </c>
      <c r="AI217">
        <v>179</v>
      </c>
      <c r="AJ217">
        <v>45000</v>
      </c>
      <c r="AK217">
        <v>1350000</v>
      </c>
      <c r="AN217" s="2"/>
    </row>
    <row r="218" spans="1:40">
      <c r="A218">
        <v>3</v>
      </c>
      <c r="B218">
        <v>8</v>
      </c>
      <c r="C218">
        <v>2018</v>
      </c>
      <c r="D218" t="s">
        <v>73</v>
      </c>
      <c r="E218" t="s">
        <v>74</v>
      </c>
      <c r="F218" t="s">
        <v>1</v>
      </c>
      <c r="G218" t="s">
        <v>75</v>
      </c>
      <c r="H218" t="s">
        <v>38</v>
      </c>
      <c r="I218" t="s">
        <v>40</v>
      </c>
      <c r="J218" t="s">
        <v>40</v>
      </c>
      <c r="K218" t="s">
        <v>40</v>
      </c>
      <c r="L218" t="s">
        <v>40</v>
      </c>
      <c r="M218" t="s">
        <v>40</v>
      </c>
      <c r="N218" t="s">
        <v>40</v>
      </c>
      <c r="O218" t="s">
        <v>50</v>
      </c>
      <c r="P218" t="s">
        <v>38</v>
      </c>
      <c r="Q218" t="s">
        <v>51</v>
      </c>
      <c r="R218" t="s">
        <v>76</v>
      </c>
      <c r="S218" t="s">
        <v>43</v>
      </c>
      <c r="T218" t="s">
        <v>44</v>
      </c>
      <c r="U218" t="s">
        <v>1207</v>
      </c>
      <c r="V218" t="s">
        <v>1494</v>
      </c>
      <c r="W218" t="s">
        <v>1217</v>
      </c>
      <c r="X218" t="s">
        <v>56</v>
      </c>
      <c r="Y218" t="s">
        <v>108</v>
      </c>
      <c r="Z218" t="s">
        <v>137</v>
      </c>
      <c r="AA218" t="s">
        <v>40</v>
      </c>
      <c r="AB218" t="s">
        <v>40</v>
      </c>
      <c r="AC218">
        <v>30</v>
      </c>
      <c r="AD218" t="s">
        <v>40</v>
      </c>
      <c r="AE218">
        <v>572.55526110000005</v>
      </c>
      <c r="AF218">
        <v>145</v>
      </c>
      <c r="AG218">
        <v>572.55526110000005</v>
      </c>
      <c r="AH218">
        <v>17176.65783</v>
      </c>
      <c r="AI218">
        <v>145</v>
      </c>
      <c r="AJ218">
        <v>45000</v>
      </c>
      <c r="AK218">
        <v>1350000</v>
      </c>
      <c r="AN218" s="2"/>
    </row>
    <row r="219" spans="1:40">
      <c r="A219">
        <v>3</v>
      </c>
      <c r="B219">
        <v>8</v>
      </c>
      <c r="C219">
        <v>2018</v>
      </c>
      <c r="D219" t="s">
        <v>73</v>
      </c>
      <c r="E219" t="s">
        <v>74</v>
      </c>
      <c r="F219" t="s">
        <v>1</v>
      </c>
      <c r="G219" t="s">
        <v>75</v>
      </c>
      <c r="H219" t="s">
        <v>38</v>
      </c>
      <c r="I219" t="s">
        <v>40</v>
      </c>
      <c r="J219" t="s">
        <v>40</v>
      </c>
      <c r="K219" t="s">
        <v>40</v>
      </c>
      <c r="L219" t="s">
        <v>40</v>
      </c>
      <c r="M219" t="s">
        <v>40</v>
      </c>
      <c r="N219" t="s">
        <v>40</v>
      </c>
      <c r="O219" t="s">
        <v>50</v>
      </c>
      <c r="P219" t="s">
        <v>38</v>
      </c>
      <c r="Q219" t="s">
        <v>51</v>
      </c>
      <c r="R219" t="s">
        <v>76</v>
      </c>
      <c r="S219" t="s">
        <v>43</v>
      </c>
      <c r="T219" t="s">
        <v>44</v>
      </c>
      <c r="U219" t="s">
        <v>1207</v>
      </c>
      <c r="V219" t="s">
        <v>1494</v>
      </c>
      <c r="W219" t="s">
        <v>1217</v>
      </c>
      <c r="X219" t="s">
        <v>56</v>
      </c>
      <c r="Y219" t="s">
        <v>108</v>
      </c>
      <c r="Z219" t="s">
        <v>138</v>
      </c>
      <c r="AA219" t="s">
        <v>40</v>
      </c>
      <c r="AB219" t="s">
        <v>40</v>
      </c>
      <c r="AC219">
        <v>30</v>
      </c>
      <c r="AD219" t="s">
        <v>40</v>
      </c>
      <c r="AE219">
        <v>510.70515569999998</v>
      </c>
      <c r="AF219">
        <v>167</v>
      </c>
      <c r="AG219">
        <v>510.70515569999998</v>
      </c>
      <c r="AH219">
        <v>15321.15467</v>
      </c>
      <c r="AI219">
        <v>167</v>
      </c>
      <c r="AJ219">
        <v>45000</v>
      </c>
      <c r="AK219">
        <v>1350000</v>
      </c>
      <c r="AN219" s="2"/>
    </row>
    <row r="220" spans="1:40">
      <c r="A220">
        <v>3</v>
      </c>
      <c r="B220">
        <v>9</v>
      </c>
      <c r="C220">
        <v>2018</v>
      </c>
      <c r="D220" t="s">
        <v>73</v>
      </c>
      <c r="E220" t="s">
        <v>74</v>
      </c>
      <c r="F220" t="s">
        <v>1</v>
      </c>
      <c r="G220" t="s">
        <v>75</v>
      </c>
      <c r="H220" t="s">
        <v>38</v>
      </c>
      <c r="I220" t="s">
        <v>40</v>
      </c>
      <c r="J220" t="s">
        <v>40</v>
      </c>
      <c r="K220" t="s">
        <v>40</v>
      </c>
      <c r="L220" t="s">
        <v>40</v>
      </c>
      <c r="M220" t="s">
        <v>40</v>
      </c>
      <c r="N220" t="s">
        <v>40</v>
      </c>
      <c r="O220" t="s">
        <v>50</v>
      </c>
      <c r="P220" t="s">
        <v>38</v>
      </c>
      <c r="Q220" t="s">
        <v>51</v>
      </c>
      <c r="R220" t="s">
        <v>76</v>
      </c>
      <c r="S220" t="s">
        <v>43</v>
      </c>
      <c r="T220" t="s">
        <v>44</v>
      </c>
      <c r="U220" t="s">
        <v>1207</v>
      </c>
      <c r="V220" t="s">
        <v>1494</v>
      </c>
      <c r="W220" t="s">
        <v>1217</v>
      </c>
      <c r="X220" t="s">
        <v>56</v>
      </c>
      <c r="Y220" t="s">
        <v>139</v>
      </c>
      <c r="Z220" t="s">
        <v>140</v>
      </c>
      <c r="AA220" t="s">
        <v>40</v>
      </c>
      <c r="AB220" t="s">
        <v>40</v>
      </c>
      <c r="AC220">
        <v>30</v>
      </c>
      <c r="AD220" t="s">
        <v>40</v>
      </c>
      <c r="AE220">
        <v>283.52873699999998</v>
      </c>
      <c r="AF220">
        <v>132</v>
      </c>
      <c r="AG220">
        <v>283.52873699999998</v>
      </c>
      <c r="AH220">
        <v>8505.86211</v>
      </c>
      <c r="AI220">
        <v>132</v>
      </c>
      <c r="AJ220">
        <v>45000</v>
      </c>
      <c r="AK220">
        <v>1350000</v>
      </c>
      <c r="AN220" s="2"/>
    </row>
    <row r="221" spans="1:40">
      <c r="A221">
        <v>3</v>
      </c>
      <c r="B221">
        <v>9</v>
      </c>
      <c r="C221">
        <v>2018</v>
      </c>
      <c r="D221" t="s">
        <v>73</v>
      </c>
      <c r="E221" t="s">
        <v>74</v>
      </c>
      <c r="F221" t="s">
        <v>1</v>
      </c>
      <c r="G221" t="s">
        <v>75</v>
      </c>
      <c r="H221" t="s">
        <v>38</v>
      </c>
      <c r="I221" t="s">
        <v>40</v>
      </c>
      <c r="J221" t="s">
        <v>40</v>
      </c>
      <c r="K221" t="s">
        <v>40</v>
      </c>
      <c r="L221" t="s">
        <v>40</v>
      </c>
      <c r="M221" t="s">
        <v>40</v>
      </c>
      <c r="N221" t="s">
        <v>40</v>
      </c>
      <c r="O221" t="s">
        <v>50</v>
      </c>
      <c r="P221" t="s">
        <v>38</v>
      </c>
      <c r="Q221" t="s">
        <v>51</v>
      </c>
      <c r="R221" t="s">
        <v>76</v>
      </c>
      <c r="S221" t="s">
        <v>43</v>
      </c>
      <c r="T221" t="s">
        <v>44</v>
      </c>
      <c r="U221" t="s">
        <v>1207</v>
      </c>
      <c r="V221" t="s">
        <v>1494</v>
      </c>
      <c r="W221" t="s">
        <v>1217</v>
      </c>
      <c r="X221" t="s">
        <v>56</v>
      </c>
      <c r="Y221" t="s">
        <v>139</v>
      </c>
      <c r="Z221" t="s">
        <v>141</v>
      </c>
      <c r="AA221" t="s">
        <v>40</v>
      </c>
      <c r="AB221" t="s">
        <v>40</v>
      </c>
      <c r="AC221">
        <v>30</v>
      </c>
      <c r="AD221" t="s">
        <v>40</v>
      </c>
      <c r="AE221">
        <v>471.43524760000003</v>
      </c>
      <c r="AF221">
        <v>115</v>
      </c>
      <c r="AG221">
        <v>471.43524760000003</v>
      </c>
      <c r="AH221">
        <v>14143.057430000001</v>
      </c>
      <c r="AI221">
        <v>115</v>
      </c>
      <c r="AJ221">
        <v>45000</v>
      </c>
      <c r="AK221">
        <v>1350000</v>
      </c>
      <c r="AN221" s="2"/>
    </row>
    <row r="222" spans="1:40">
      <c r="A222">
        <v>3</v>
      </c>
      <c r="B222">
        <v>9</v>
      </c>
      <c r="C222">
        <v>2018</v>
      </c>
      <c r="D222" t="s">
        <v>73</v>
      </c>
      <c r="E222" t="s">
        <v>74</v>
      </c>
      <c r="F222" t="s">
        <v>1</v>
      </c>
      <c r="G222" t="s">
        <v>75</v>
      </c>
      <c r="H222" t="s">
        <v>38</v>
      </c>
      <c r="I222" t="s">
        <v>40</v>
      </c>
      <c r="J222" t="s">
        <v>40</v>
      </c>
      <c r="K222" t="s">
        <v>40</v>
      </c>
      <c r="L222" t="s">
        <v>40</v>
      </c>
      <c r="M222" t="s">
        <v>40</v>
      </c>
      <c r="N222" t="s">
        <v>40</v>
      </c>
      <c r="O222" t="s">
        <v>50</v>
      </c>
      <c r="P222" t="s">
        <v>38</v>
      </c>
      <c r="Q222" t="s">
        <v>51</v>
      </c>
      <c r="R222" t="s">
        <v>76</v>
      </c>
      <c r="S222" t="s">
        <v>43</v>
      </c>
      <c r="T222" t="s">
        <v>44</v>
      </c>
      <c r="U222" t="s">
        <v>1207</v>
      </c>
      <c r="V222" t="s">
        <v>1494</v>
      </c>
      <c r="W222" t="s">
        <v>1217</v>
      </c>
      <c r="X222" t="s">
        <v>56</v>
      </c>
      <c r="Y222" t="s">
        <v>139</v>
      </c>
      <c r="Z222" t="s">
        <v>142</v>
      </c>
      <c r="AA222" t="s">
        <v>40</v>
      </c>
      <c r="AB222" t="s">
        <v>40</v>
      </c>
      <c r="AC222">
        <v>30</v>
      </c>
      <c r="AD222" t="s">
        <v>40</v>
      </c>
      <c r="AE222">
        <v>397.60782019999999</v>
      </c>
      <c r="AF222">
        <v>222</v>
      </c>
      <c r="AG222">
        <v>397.60782019999999</v>
      </c>
      <c r="AH222">
        <v>11928.23461</v>
      </c>
      <c r="AI222">
        <v>222</v>
      </c>
      <c r="AJ222">
        <v>45000</v>
      </c>
      <c r="AK222">
        <v>1350000</v>
      </c>
      <c r="AN222" s="2"/>
    </row>
    <row r="223" spans="1:40">
      <c r="A223">
        <v>3</v>
      </c>
      <c r="B223">
        <v>9</v>
      </c>
      <c r="C223">
        <v>2018</v>
      </c>
      <c r="D223" t="s">
        <v>73</v>
      </c>
      <c r="E223" t="s">
        <v>74</v>
      </c>
      <c r="F223" t="s">
        <v>1</v>
      </c>
      <c r="G223" t="s">
        <v>75</v>
      </c>
      <c r="H223" t="s">
        <v>38</v>
      </c>
      <c r="I223" t="s">
        <v>40</v>
      </c>
      <c r="J223" t="s">
        <v>40</v>
      </c>
      <c r="K223" t="s">
        <v>40</v>
      </c>
      <c r="L223" t="s">
        <v>40</v>
      </c>
      <c r="M223" t="s">
        <v>40</v>
      </c>
      <c r="N223" t="s">
        <v>40</v>
      </c>
      <c r="O223" t="s">
        <v>50</v>
      </c>
      <c r="P223" t="s">
        <v>38</v>
      </c>
      <c r="Q223" t="s">
        <v>51</v>
      </c>
      <c r="R223" t="s">
        <v>76</v>
      </c>
      <c r="S223" t="s">
        <v>43</v>
      </c>
      <c r="T223" t="s">
        <v>44</v>
      </c>
      <c r="U223" t="s">
        <v>1207</v>
      </c>
      <c r="V223" t="s">
        <v>1494</v>
      </c>
      <c r="W223" t="s">
        <v>1217</v>
      </c>
      <c r="X223" t="s">
        <v>56</v>
      </c>
      <c r="Y223" t="s">
        <v>139</v>
      </c>
      <c r="Z223" t="s">
        <v>143</v>
      </c>
      <c r="AA223" t="s">
        <v>40</v>
      </c>
      <c r="AB223" t="s">
        <v>40</v>
      </c>
      <c r="AC223">
        <v>30</v>
      </c>
      <c r="AD223" t="s">
        <v>40</v>
      </c>
      <c r="AE223">
        <v>530.92915849999997</v>
      </c>
      <c r="AF223">
        <v>108</v>
      </c>
      <c r="AG223">
        <v>530.92915849999997</v>
      </c>
      <c r="AH223">
        <v>15927.874760000001</v>
      </c>
      <c r="AI223">
        <v>108</v>
      </c>
      <c r="AJ223">
        <v>45000</v>
      </c>
      <c r="AK223">
        <v>1350000</v>
      </c>
      <c r="AN223" s="2"/>
    </row>
    <row r="224" spans="1:40">
      <c r="A224">
        <v>3</v>
      </c>
      <c r="B224">
        <v>9</v>
      </c>
      <c r="C224">
        <v>2018</v>
      </c>
      <c r="D224" t="s">
        <v>73</v>
      </c>
      <c r="E224" t="s">
        <v>74</v>
      </c>
      <c r="F224" t="s">
        <v>1</v>
      </c>
      <c r="G224" t="s">
        <v>75</v>
      </c>
      <c r="H224" t="s">
        <v>38</v>
      </c>
      <c r="I224" t="s">
        <v>40</v>
      </c>
      <c r="J224" t="s">
        <v>40</v>
      </c>
      <c r="K224" t="s">
        <v>40</v>
      </c>
      <c r="L224" t="s">
        <v>40</v>
      </c>
      <c r="M224" t="s">
        <v>40</v>
      </c>
      <c r="N224" t="s">
        <v>40</v>
      </c>
      <c r="O224" t="s">
        <v>50</v>
      </c>
      <c r="P224" t="s">
        <v>38</v>
      </c>
      <c r="Q224" t="s">
        <v>51</v>
      </c>
      <c r="R224" t="s">
        <v>76</v>
      </c>
      <c r="S224" t="s">
        <v>43</v>
      </c>
      <c r="T224" t="s">
        <v>44</v>
      </c>
      <c r="U224" t="s">
        <v>1207</v>
      </c>
      <c r="V224" t="s">
        <v>1494</v>
      </c>
      <c r="W224" t="s">
        <v>1217</v>
      </c>
      <c r="X224" t="s">
        <v>56</v>
      </c>
      <c r="Y224" t="s">
        <v>139</v>
      </c>
      <c r="Z224" t="s">
        <v>144</v>
      </c>
      <c r="AA224" t="s">
        <v>40</v>
      </c>
      <c r="AB224" t="s">
        <v>40</v>
      </c>
      <c r="AC224">
        <v>30</v>
      </c>
      <c r="AD224" t="s">
        <v>40</v>
      </c>
      <c r="AE224">
        <v>551.54586019999999</v>
      </c>
      <c r="AF224">
        <v>131</v>
      </c>
      <c r="AG224">
        <v>551.54586019999999</v>
      </c>
      <c r="AH224">
        <v>16546.375810000001</v>
      </c>
      <c r="AI224">
        <v>131</v>
      </c>
      <c r="AJ224">
        <v>45000</v>
      </c>
      <c r="AK224">
        <v>1350000</v>
      </c>
      <c r="AN224" s="2"/>
    </row>
    <row r="225" spans="1:40">
      <c r="A225">
        <v>3</v>
      </c>
      <c r="B225">
        <v>9</v>
      </c>
      <c r="C225">
        <v>2018</v>
      </c>
      <c r="D225" t="s">
        <v>73</v>
      </c>
      <c r="E225" t="s">
        <v>74</v>
      </c>
      <c r="F225" t="s">
        <v>1</v>
      </c>
      <c r="G225" t="s">
        <v>75</v>
      </c>
      <c r="H225" t="s">
        <v>38</v>
      </c>
      <c r="I225" t="s">
        <v>40</v>
      </c>
      <c r="J225" t="s">
        <v>40</v>
      </c>
      <c r="K225" t="s">
        <v>40</v>
      </c>
      <c r="L225" t="s">
        <v>40</v>
      </c>
      <c r="M225" t="s">
        <v>40</v>
      </c>
      <c r="N225" t="s">
        <v>40</v>
      </c>
      <c r="O225" t="s">
        <v>50</v>
      </c>
      <c r="P225" t="s">
        <v>38</v>
      </c>
      <c r="Q225" t="s">
        <v>51</v>
      </c>
      <c r="R225" t="s">
        <v>76</v>
      </c>
      <c r="S225" t="s">
        <v>43</v>
      </c>
      <c r="T225" t="s">
        <v>44</v>
      </c>
      <c r="U225" t="s">
        <v>1207</v>
      </c>
      <c r="V225" t="s">
        <v>1494</v>
      </c>
      <c r="W225" t="s">
        <v>1217</v>
      </c>
      <c r="X225" t="s">
        <v>56</v>
      </c>
      <c r="Y225" t="s">
        <v>139</v>
      </c>
      <c r="Z225" t="s">
        <v>145</v>
      </c>
      <c r="AA225" t="s">
        <v>40</v>
      </c>
      <c r="AB225" t="s">
        <v>40</v>
      </c>
      <c r="AC225">
        <v>30</v>
      </c>
      <c r="AD225" t="s">
        <v>40</v>
      </c>
      <c r="AE225">
        <v>433.73613569999998</v>
      </c>
      <c r="AF225">
        <v>131</v>
      </c>
      <c r="AG225">
        <v>433.73613569999998</v>
      </c>
      <c r="AH225">
        <v>13012.084070000001</v>
      </c>
      <c r="AI225">
        <v>131</v>
      </c>
      <c r="AJ225">
        <v>45000</v>
      </c>
      <c r="AK225">
        <v>1350000</v>
      </c>
      <c r="AN225" s="2"/>
    </row>
    <row r="226" spans="1:40">
      <c r="A226">
        <v>3</v>
      </c>
      <c r="B226">
        <v>9</v>
      </c>
      <c r="C226">
        <v>2018</v>
      </c>
      <c r="D226" t="s">
        <v>73</v>
      </c>
      <c r="E226" t="s">
        <v>74</v>
      </c>
      <c r="F226" t="s">
        <v>1</v>
      </c>
      <c r="G226" t="s">
        <v>75</v>
      </c>
      <c r="H226" t="s">
        <v>38</v>
      </c>
      <c r="I226" t="s">
        <v>40</v>
      </c>
      <c r="J226" t="s">
        <v>40</v>
      </c>
      <c r="K226" t="s">
        <v>40</v>
      </c>
      <c r="L226" t="s">
        <v>40</v>
      </c>
      <c r="M226" t="s">
        <v>40</v>
      </c>
      <c r="N226" t="s">
        <v>40</v>
      </c>
      <c r="O226" t="s">
        <v>50</v>
      </c>
      <c r="P226" t="s">
        <v>38</v>
      </c>
      <c r="Q226" t="s">
        <v>51</v>
      </c>
      <c r="R226" t="s">
        <v>76</v>
      </c>
      <c r="S226" t="s">
        <v>43</v>
      </c>
      <c r="T226" t="s">
        <v>44</v>
      </c>
      <c r="U226" t="s">
        <v>1207</v>
      </c>
      <c r="V226" t="s">
        <v>1494</v>
      </c>
      <c r="W226" t="s">
        <v>1217</v>
      </c>
      <c r="X226" t="s">
        <v>56</v>
      </c>
      <c r="Y226" t="s">
        <v>139</v>
      </c>
      <c r="Z226" t="s">
        <v>146</v>
      </c>
      <c r="AA226" t="s">
        <v>40</v>
      </c>
      <c r="AB226" t="s">
        <v>40</v>
      </c>
      <c r="AC226">
        <v>30</v>
      </c>
      <c r="AD226" t="s">
        <v>40</v>
      </c>
      <c r="AE226">
        <v>346.36059010000002</v>
      </c>
      <c r="AF226">
        <v>129</v>
      </c>
      <c r="AG226">
        <v>346.36059010000002</v>
      </c>
      <c r="AH226">
        <v>10390.8177</v>
      </c>
      <c r="AI226">
        <v>129</v>
      </c>
      <c r="AJ226">
        <v>45000</v>
      </c>
      <c r="AK226">
        <v>1350000</v>
      </c>
      <c r="AN226" s="2"/>
    </row>
    <row r="227" spans="1:40">
      <c r="A227">
        <v>3</v>
      </c>
      <c r="B227">
        <v>9</v>
      </c>
      <c r="C227">
        <v>2018</v>
      </c>
      <c r="D227" t="s">
        <v>73</v>
      </c>
      <c r="E227" t="s">
        <v>74</v>
      </c>
      <c r="F227" t="s">
        <v>1</v>
      </c>
      <c r="G227" t="s">
        <v>75</v>
      </c>
      <c r="H227" t="s">
        <v>38</v>
      </c>
      <c r="I227" t="s">
        <v>40</v>
      </c>
      <c r="J227" t="s">
        <v>40</v>
      </c>
      <c r="K227" t="s">
        <v>40</v>
      </c>
      <c r="L227" t="s">
        <v>40</v>
      </c>
      <c r="M227" t="s">
        <v>40</v>
      </c>
      <c r="N227" t="s">
        <v>40</v>
      </c>
      <c r="O227" t="s">
        <v>50</v>
      </c>
      <c r="P227" t="s">
        <v>38</v>
      </c>
      <c r="Q227" t="s">
        <v>51</v>
      </c>
      <c r="R227" t="s">
        <v>76</v>
      </c>
      <c r="S227" t="s">
        <v>43</v>
      </c>
      <c r="T227" t="s">
        <v>44</v>
      </c>
      <c r="U227" t="s">
        <v>1207</v>
      </c>
      <c r="V227" t="s">
        <v>1494</v>
      </c>
      <c r="W227" t="s">
        <v>1217</v>
      </c>
      <c r="X227" t="s">
        <v>56</v>
      </c>
      <c r="Y227" t="s">
        <v>139</v>
      </c>
      <c r="Z227" t="s">
        <v>147</v>
      </c>
      <c r="AA227" t="s">
        <v>40</v>
      </c>
      <c r="AB227" t="s">
        <v>40</v>
      </c>
      <c r="AC227">
        <v>30</v>
      </c>
      <c r="AD227" t="s">
        <v>40</v>
      </c>
      <c r="AE227">
        <v>433.73613569999998</v>
      </c>
      <c r="AF227">
        <v>91</v>
      </c>
      <c r="AG227">
        <v>433.73613569999998</v>
      </c>
      <c r="AH227">
        <v>13012.084070000001</v>
      </c>
      <c r="AI227">
        <v>91</v>
      </c>
      <c r="AJ227">
        <v>45000</v>
      </c>
      <c r="AK227">
        <v>1350000</v>
      </c>
      <c r="AN227" s="2"/>
    </row>
    <row r="228" spans="1:40">
      <c r="A228">
        <v>3</v>
      </c>
      <c r="B228">
        <v>9</v>
      </c>
      <c r="C228">
        <v>2018</v>
      </c>
      <c r="D228" t="s">
        <v>73</v>
      </c>
      <c r="E228" t="s">
        <v>74</v>
      </c>
      <c r="F228" t="s">
        <v>1</v>
      </c>
      <c r="G228" t="s">
        <v>75</v>
      </c>
      <c r="H228" t="s">
        <v>38</v>
      </c>
      <c r="I228" t="s">
        <v>40</v>
      </c>
      <c r="J228" t="s">
        <v>40</v>
      </c>
      <c r="K228" t="s">
        <v>40</v>
      </c>
      <c r="L228" t="s">
        <v>40</v>
      </c>
      <c r="M228" t="s">
        <v>40</v>
      </c>
      <c r="N228" t="s">
        <v>40</v>
      </c>
      <c r="O228" t="s">
        <v>50</v>
      </c>
      <c r="P228" t="s">
        <v>38</v>
      </c>
      <c r="Q228" t="s">
        <v>51</v>
      </c>
      <c r="R228" t="s">
        <v>76</v>
      </c>
      <c r="S228" t="s">
        <v>43</v>
      </c>
      <c r="T228" t="s">
        <v>44</v>
      </c>
      <c r="U228" t="s">
        <v>1207</v>
      </c>
      <c r="V228" t="s">
        <v>1494</v>
      </c>
      <c r="W228" t="s">
        <v>1217</v>
      </c>
      <c r="X228" t="s">
        <v>56</v>
      </c>
      <c r="Y228" t="s">
        <v>139</v>
      </c>
      <c r="Z228" t="s">
        <v>148</v>
      </c>
      <c r="AA228" t="s">
        <v>40</v>
      </c>
      <c r="AB228" t="s">
        <v>40</v>
      </c>
      <c r="AC228">
        <v>30</v>
      </c>
      <c r="AD228" t="s">
        <v>40</v>
      </c>
      <c r="AE228">
        <v>254.46900489999999</v>
      </c>
      <c r="AF228">
        <v>74</v>
      </c>
      <c r="AG228">
        <v>254.46900489999999</v>
      </c>
      <c r="AH228">
        <v>7634.0701470000004</v>
      </c>
      <c r="AI228">
        <v>74</v>
      </c>
      <c r="AJ228">
        <v>45000</v>
      </c>
      <c r="AK228">
        <v>1350000</v>
      </c>
      <c r="AN228" s="2"/>
    </row>
    <row r="229" spans="1:40">
      <c r="A229">
        <v>3</v>
      </c>
      <c r="B229">
        <v>9</v>
      </c>
      <c r="C229">
        <v>2018</v>
      </c>
      <c r="D229" t="s">
        <v>73</v>
      </c>
      <c r="E229" t="s">
        <v>74</v>
      </c>
      <c r="F229" t="s">
        <v>1</v>
      </c>
      <c r="G229" t="s">
        <v>75</v>
      </c>
      <c r="H229" t="s">
        <v>38</v>
      </c>
      <c r="I229" t="s">
        <v>40</v>
      </c>
      <c r="J229" t="s">
        <v>40</v>
      </c>
      <c r="K229" t="s">
        <v>40</v>
      </c>
      <c r="L229" t="s">
        <v>40</v>
      </c>
      <c r="M229" t="s">
        <v>40</v>
      </c>
      <c r="N229" t="s">
        <v>40</v>
      </c>
      <c r="O229" t="s">
        <v>50</v>
      </c>
      <c r="P229" t="s">
        <v>38</v>
      </c>
      <c r="Q229" t="s">
        <v>51</v>
      </c>
      <c r="R229" t="s">
        <v>76</v>
      </c>
      <c r="S229" t="s">
        <v>43</v>
      </c>
      <c r="T229" t="s">
        <v>44</v>
      </c>
      <c r="U229" t="s">
        <v>1207</v>
      </c>
      <c r="V229" t="s">
        <v>1494</v>
      </c>
      <c r="W229" t="s">
        <v>1217</v>
      </c>
      <c r="X229" t="s">
        <v>56</v>
      </c>
      <c r="Y229" t="s">
        <v>139</v>
      </c>
      <c r="Z229" t="s">
        <v>149</v>
      </c>
      <c r="AA229" t="s">
        <v>40</v>
      </c>
      <c r="AB229" t="s">
        <v>40</v>
      </c>
      <c r="AC229">
        <v>30</v>
      </c>
      <c r="AD229" t="s">
        <v>40</v>
      </c>
      <c r="AE229">
        <v>471.43524760000003</v>
      </c>
      <c r="AF229">
        <v>140</v>
      </c>
      <c r="AG229">
        <v>471.43524760000003</v>
      </c>
      <c r="AH229">
        <v>14143.057430000001</v>
      </c>
      <c r="AI229">
        <v>140</v>
      </c>
      <c r="AJ229">
        <v>45000</v>
      </c>
      <c r="AK229">
        <v>1350000</v>
      </c>
      <c r="AN229" s="2"/>
    </row>
    <row r="230" spans="1:40">
      <c r="A230">
        <v>3</v>
      </c>
      <c r="B230">
        <v>9</v>
      </c>
      <c r="C230">
        <v>2018</v>
      </c>
      <c r="D230" t="s">
        <v>73</v>
      </c>
      <c r="E230" t="s">
        <v>74</v>
      </c>
      <c r="F230" t="s">
        <v>1</v>
      </c>
      <c r="G230" t="s">
        <v>75</v>
      </c>
      <c r="H230" t="s">
        <v>38</v>
      </c>
      <c r="I230" t="s">
        <v>40</v>
      </c>
      <c r="J230" t="s">
        <v>40</v>
      </c>
      <c r="K230" t="s">
        <v>40</v>
      </c>
      <c r="L230" t="s">
        <v>40</v>
      </c>
      <c r="M230" t="s">
        <v>40</v>
      </c>
      <c r="N230" t="s">
        <v>40</v>
      </c>
      <c r="O230" t="s">
        <v>50</v>
      </c>
      <c r="P230" t="s">
        <v>38</v>
      </c>
      <c r="Q230" t="s">
        <v>51</v>
      </c>
      <c r="R230" t="s">
        <v>76</v>
      </c>
      <c r="S230" t="s">
        <v>43</v>
      </c>
      <c r="T230" t="s">
        <v>44</v>
      </c>
      <c r="U230" t="s">
        <v>1207</v>
      </c>
      <c r="V230" t="s">
        <v>1494</v>
      </c>
      <c r="W230" t="s">
        <v>1217</v>
      </c>
      <c r="X230" t="s">
        <v>56</v>
      </c>
      <c r="Y230" t="s">
        <v>139</v>
      </c>
      <c r="Z230" t="s">
        <v>150</v>
      </c>
      <c r="AA230" t="s">
        <v>40</v>
      </c>
      <c r="AB230" t="s">
        <v>40</v>
      </c>
      <c r="AC230">
        <v>30</v>
      </c>
      <c r="AD230" t="s">
        <v>40</v>
      </c>
      <c r="AE230">
        <v>330.06357819999999</v>
      </c>
      <c r="AF230">
        <v>157</v>
      </c>
      <c r="AG230">
        <v>330.06357819999999</v>
      </c>
      <c r="AH230">
        <v>9901.907346</v>
      </c>
      <c r="AI230">
        <v>157</v>
      </c>
      <c r="AJ230">
        <v>45000</v>
      </c>
      <c r="AK230">
        <v>1350000</v>
      </c>
      <c r="AN230" s="2"/>
    </row>
    <row r="231" spans="1:40">
      <c r="A231">
        <v>3</v>
      </c>
      <c r="B231">
        <v>9</v>
      </c>
      <c r="C231">
        <v>2018</v>
      </c>
      <c r="D231" t="s">
        <v>73</v>
      </c>
      <c r="E231" t="s">
        <v>74</v>
      </c>
      <c r="F231" t="s">
        <v>1</v>
      </c>
      <c r="G231" t="s">
        <v>75</v>
      </c>
      <c r="H231" t="s">
        <v>38</v>
      </c>
      <c r="I231" t="s">
        <v>40</v>
      </c>
      <c r="J231" t="s">
        <v>40</v>
      </c>
      <c r="K231" t="s">
        <v>40</v>
      </c>
      <c r="L231" t="s">
        <v>40</v>
      </c>
      <c r="M231" t="s">
        <v>40</v>
      </c>
      <c r="N231" t="s">
        <v>40</v>
      </c>
      <c r="O231" t="s">
        <v>50</v>
      </c>
      <c r="P231" t="s">
        <v>38</v>
      </c>
      <c r="Q231" t="s">
        <v>51</v>
      </c>
      <c r="R231" t="s">
        <v>76</v>
      </c>
      <c r="S231" t="s">
        <v>43</v>
      </c>
      <c r="T231" t="s">
        <v>44</v>
      </c>
      <c r="U231" t="s">
        <v>1207</v>
      </c>
      <c r="V231" t="s">
        <v>1494</v>
      </c>
      <c r="W231" t="s">
        <v>1217</v>
      </c>
      <c r="X231" t="s">
        <v>56</v>
      </c>
      <c r="Y231" t="s">
        <v>139</v>
      </c>
      <c r="Z231" t="s">
        <v>151</v>
      </c>
      <c r="AA231" t="s">
        <v>40</v>
      </c>
      <c r="AB231" t="s">
        <v>40</v>
      </c>
      <c r="AC231">
        <v>30</v>
      </c>
      <c r="AD231" t="s">
        <v>40</v>
      </c>
      <c r="AE231">
        <v>330.06357819999999</v>
      </c>
      <c r="AF231">
        <v>44</v>
      </c>
      <c r="AG231">
        <v>330.06357819999999</v>
      </c>
      <c r="AH231">
        <v>9901.907346</v>
      </c>
      <c r="AI231">
        <v>44</v>
      </c>
      <c r="AJ231">
        <v>45000</v>
      </c>
      <c r="AK231">
        <v>1350000</v>
      </c>
      <c r="AN231" s="2"/>
    </row>
    <row r="232" spans="1:40">
      <c r="A232">
        <v>3</v>
      </c>
      <c r="B232">
        <v>9</v>
      </c>
      <c r="C232">
        <v>2018</v>
      </c>
      <c r="D232" t="s">
        <v>73</v>
      </c>
      <c r="E232" t="s">
        <v>74</v>
      </c>
      <c r="F232" t="s">
        <v>1</v>
      </c>
      <c r="G232" t="s">
        <v>75</v>
      </c>
      <c r="H232" t="s">
        <v>38</v>
      </c>
      <c r="I232" t="s">
        <v>40</v>
      </c>
      <c r="J232" t="s">
        <v>40</v>
      </c>
      <c r="K232" t="s">
        <v>40</v>
      </c>
      <c r="L232" t="s">
        <v>40</v>
      </c>
      <c r="M232" t="s">
        <v>40</v>
      </c>
      <c r="N232" t="s">
        <v>40</v>
      </c>
      <c r="O232" t="s">
        <v>50</v>
      </c>
      <c r="P232" t="s">
        <v>38</v>
      </c>
      <c r="Q232" t="s">
        <v>51</v>
      </c>
      <c r="R232" t="s">
        <v>76</v>
      </c>
      <c r="S232" t="s">
        <v>43</v>
      </c>
      <c r="T232" t="s">
        <v>44</v>
      </c>
      <c r="U232" t="s">
        <v>1207</v>
      </c>
      <c r="V232" t="s">
        <v>1494</v>
      </c>
      <c r="W232" t="s">
        <v>1217</v>
      </c>
      <c r="X232" t="s">
        <v>56</v>
      </c>
      <c r="Y232" t="s">
        <v>139</v>
      </c>
      <c r="Z232" t="s">
        <v>152</v>
      </c>
      <c r="AA232" t="s">
        <v>40</v>
      </c>
      <c r="AB232" t="s">
        <v>40</v>
      </c>
      <c r="AC232">
        <v>30</v>
      </c>
      <c r="AD232" t="s">
        <v>40</v>
      </c>
      <c r="AE232">
        <v>415.47562840000001</v>
      </c>
      <c r="AF232">
        <v>79</v>
      </c>
      <c r="AG232">
        <v>415.47562840000001</v>
      </c>
      <c r="AH232">
        <v>12464.26885</v>
      </c>
      <c r="AI232">
        <v>79</v>
      </c>
      <c r="AJ232">
        <v>45000</v>
      </c>
      <c r="AK232">
        <v>1350000</v>
      </c>
      <c r="AN232" s="2"/>
    </row>
    <row r="233" spans="1:40">
      <c r="A233">
        <v>3</v>
      </c>
      <c r="B233">
        <v>9</v>
      </c>
      <c r="C233">
        <v>2018</v>
      </c>
      <c r="D233" t="s">
        <v>73</v>
      </c>
      <c r="E233" t="s">
        <v>74</v>
      </c>
      <c r="F233" t="s">
        <v>1</v>
      </c>
      <c r="G233" t="s">
        <v>75</v>
      </c>
      <c r="H233" t="s">
        <v>38</v>
      </c>
      <c r="I233" t="s">
        <v>40</v>
      </c>
      <c r="J233" t="s">
        <v>40</v>
      </c>
      <c r="K233" t="s">
        <v>40</v>
      </c>
      <c r="L233" t="s">
        <v>40</v>
      </c>
      <c r="M233" t="s">
        <v>40</v>
      </c>
      <c r="N233" t="s">
        <v>40</v>
      </c>
      <c r="O233" t="s">
        <v>50</v>
      </c>
      <c r="P233" t="s">
        <v>38</v>
      </c>
      <c r="Q233" t="s">
        <v>51</v>
      </c>
      <c r="R233" t="s">
        <v>76</v>
      </c>
      <c r="S233" t="s">
        <v>43</v>
      </c>
      <c r="T233" t="s">
        <v>44</v>
      </c>
      <c r="U233" t="s">
        <v>1207</v>
      </c>
      <c r="V233" t="s">
        <v>1494</v>
      </c>
      <c r="W233" t="s">
        <v>1217</v>
      </c>
      <c r="X233" t="s">
        <v>56</v>
      </c>
      <c r="Y233" t="s">
        <v>139</v>
      </c>
      <c r="Z233" t="s">
        <v>153</v>
      </c>
      <c r="AA233" t="s">
        <v>40</v>
      </c>
      <c r="AB233" t="s">
        <v>40</v>
      </c>
      <c r="AC233">
        <v>30</v>
      </c>
      <c r="AD233" t="s">
        <v>40</v>
      </c>
      <c r="AE233">
        <v>346.36059010000002</v>
      </c>
      <c r="AF233">
        <v>70</v>
      </c>
      <c r="AG233">
        <v>346.36059010000002</v>
      </c>
      <c r="AH233">
        <v>10390.8177</v>
      </c>
      <c r="AI233">
        <v>70</v>
      </c>
      <c r="AJ233">
        <v>45000</v>
      </c>
      <c r="AK233">
        <v>1350000</v>
      </c>
      <c r="AN233" s="2"/>
    </row>
    <row r="234" spans="1:40">
      <c r="A234">
        <v>3</v>
      </c>
      <c r="B234">
        <v>9</v>
      </c>
      <c r="C234">
        <v>2018</v>
      </c>
      <c r="D234" t="s">
        <v>73</v>
      </c>
      <c r="E234" t="s">
        <v>74</v>
      </c>
      <c r="F234" t="s">
        <v>1</v>
      </c>
      <c r="G234" t="s">
        <v>75</v>
      </c>
      <c r="H234" t="s">
        <v>38</v>
      </c>
      <c r="I234" t="s">
        <v>40</v>
      </c>
      <c r="J234" t="s">
        <v>40</v>
      </c>
      <c r="K234" t="s">
        <v>40</v>
      </c>
      <c r="L234" t="s">
        <v>40</v>
      </c>
      <c r="M234" t="s">
        <v>40</v>
      </c>
      <c r="N234" t="s">
        <v>40</v>
      </c>
      <c r="O234" t="s">
        <v>50</v>
      </c>
      <c r="P234" t="s">
        <v>38</v>
      </c>
      <c r="Q234" t="s">
        <v>51</v>
      </c>
      <c r="R234" t="s">
        <v>76</v>
      </c>
      <c r="S234" t="s">
        <v>43</v>
      </c>
      <c r="T234" t="s">
        <v>44</v>
      </c>
      <c r="U234" t="s">
        <v>1207</v>
      </c>
      <c r="V234" t="s">
        <v>1494</v>
      </c>
      <c r="W234" t="s">
        <v>1217</v>
      </c>
      <c r="X234" t="s">
        <v>56</v>
      </c>
      <c r="Y234" t="s">
        <v>139</v>
      </c>
      <c r="Z234" t="s">
        <v>154</v>
      </c>
      <c r="AA234" t="s">
        <v>40</v>
      </c>
      <c r="AB234" t="s">
        <v>40</v>
      </c>
      <c r="AC234">
        <v>30</v>
      </c>
      <c r="AD234" t="s">
        <v>40</v>
      </c>
      <c r="AE234">
        <v>314.15926539999998</v>
      </c>
      <c r="AF234">
        <v>149</v>
      </c>
      <c r="AG234">
        <v>314.15926539999998</v>
      </c>
      <c r="AH234">
        <v>9424.7779620000001</v>
      </c>
      <c r="AI234">
        <v>149</v>
      </c>
      <c r="AJ234">
        <v>45000</v>
      </c>
      <c r="AK234">
        <v>1350000</v>
      </c>
      <c r="AN234" s="2"/>
    </row>
    <row r="235" spans="1:40">
      <c r="A235">
        <v>3</v>
      </c>
      <c r="B235">
        <v>9</v>
      </c>
      <c r="C235">
        <v>2018</v>
      </c>
      <c r="D235" t="s">
        <v>73</v>
      </c>
      <c r="E235" t="s">
        <v>74</v>
      </c>
      <c r="F235" t="s">
        <v>1</v>
      </c>
      <c r="G235" t="s">
        <v>75</v>
      </c>
      <c r="H235" t="s">
        <v>38</v>
      </c>
      <c r="I235" t="s">
        <v>40</v>
      </c>
      <c r="J235" t="s">
        <v>40</v>
      </c>
      <c r="K235" t="s">
        <v>40</v>
      </c>
      <c r="L235" t="s">
        <v>40</v>
      </c>
      <c r="M235" t="s">
        <v>40</v>
      </c>
      <c r="N235" t="s">
        <v>40</v>
      </c>
      <c r="O235" t="s">
        <v>50</v>
      </c>
      <c r="P235" t="s">
        <v>38</v>
      </c>
      <c r="Q235" t="s">
        <v>51</v>
      </c>
      <c r="R235" t="s">
        <v>76</v>
      </c>
      <c r="S235" t="s">
        <v>43</v>
      </c>
      <c r="T235" t="s">
        <v>44</v>
      </c>
      <c r="U235" t="s">
        <v>1207</v>
      </c>
      <c r="V235" t="s">
        <v>1494</v>
      </c>
      <c r="W235" t="s">
        <v>1217</v>
      </c>
      <c r="X235" t="s">
        <v>56</v>
      </c>
      <c r="Y235" t="s">
        <v>139</v>
      </c>
      <c r="Z235" t="s">
        <v>155</v>
      </c>
      <c r="AA235" t="s">
        <v>40</v>
      </c>
      <c r="AB235" t="s">
        <v>40</v>
      </c>
      <c r="AC235">
        <v>30</v>
      </c>
      <c r="AD235" t="s">
        <v>40</v>
      </c>
      <c r="AE235">
        <v>330.06357819999999</v>
      </c>
      <c r="AF235">
        <v>105</v>
      </c>
      <c r="AG235">
        <v>330.06357819999999</v>
      </c>
      <c r="AH235">
        <v>9901.907346</v>
      </c>
      <c r="AI235">
        <v>105</v>
      </c>
      <c r="AJ235">
        <v>45000</v>
      </c>
      <c r="AK235">
        <v>1350000</v>
      </c>
      <c r="AN235" s="2"/>
    </row>
    <row r="236" spans="1:40">
      <c r="A236">
        <v>3</v>
      </c>
      <c r="B236">
        <v>9</v>
      </c>
      <c r="C236">
        <v>2018</v>
      </c>
      <c r="D236" t="s">
        <v>73</v>
      </c>
      <c r="E236" t="s">
        <v>74</v>
      </c>
      <c r="F236" t="s">
        <v>1</v>
      </c>
      <c r="G236" t="s">
        <v>75</v>
      </c>
      <c r="H236" t="s">
        <v>38</v>
      </c>
      <c r="I236" t="s">
        <v>40</v>
      </c>
      <c r="J236" t="s">
        <v>40</v>
      </c>
      <c r="K236" t="s">
        <v>40</v>
      </c>
      <c r="L236" t="s">
        <v>40</v>
      </c>
      <c r="M236" t="s">
        <v>40</v>
      </c>
      <c r="N236" t="s">
        <v>40</v>
      </c>
      <c r="O236" t="s">
        <v>50</v>
      </c>
      <c r="P236" t="s">
        <v>38</v>
      </c>
      <c r="Q236" t="s">
        <v>51</v>
      </c>
      <c r="R236" t="s">
        <v>76</v>
      </c>
      <c r="S236" t="s">
        <v>43</v>
      </c>
      <c r="T236" t="s">
        <v>44</v>
      </c>
      <c r="U236" t="s">
        <v>1207</v>
      </c>
      <c r="V236" t="s">
        <v>1494</v>
      </c>
      <c r="W236" t="s">
        <v>1217</v>
      </c>
      <c r="X236" t="s">
        <v>56</v>
      </c>
      <c r="Y236" t="s">
        <v>139</v>
      </c>
      <c r="Z236" t="s">
        <v>156</v>
      </c>
      <c r="AA236" t="s">
        <v>40</v>
      </c>
      <c r="AB236" t="s">
        <v>40</v>
      </c>
      <c r="AC236">
        <v>30</v>
      </c>
      <c r="AD236" t="s">
        <v>40</v>
      </c>
      <c r="AE236">
        <v>254.46900489999999</v>
      </c>
      <c r="AF236">
        <v>117</v>
      </c>
      <c r="AG236">
        <v>254.46900489999999</v>
      </c>
      <c r="AH236">
        <v>7634.0701470000004</v>
      </c>
      <c r="AI236">
        <v>117</v>
      </c>
      <c r="AJ236">
        <v>45000</v>
      </c>
      <c r="AK236">
        <v>1350000</v>
      </c>
      <c r="AN236" s="2"/>
    </row>
    <row r="237" spans="1:40">
      <c r="A237">
        <v>3</v>
      </c>
      <c r="B237">
        <v>9</v>
      </c>
      <c r="C237">
        <v>2018</v>
      </c>
      <c r="D237" t="s">
        <v>73</v>
      </c>
      <c r="E237" t="s">
        <v>74</v>
      </c>
      <c r="F237" t="s">
        <v>1</v>
      </c>
      <c r="G237" t="s">
        <v>75</v>
      </c>
      <c r="H237" t="s">
        <v>38</v>
      </c>
      <c r="I237" t="s">
        <v>40</v>
      </c>
      <c r="J237" t="s">
        <v>40</v>
      </c>
      <c r="K237" t="s">
        <v>40</v>
      </c>
      <c r="L237" t="s">
        <v>40</v>
      </c>
      <c r="M237" t="s">
        <v>40</v>
      </c>
      <c r="N237" t="s">
        <v>40</v>
      </c>
      <c r="O237" t="s">
        <v>50</v>
      </c>
      <c r="P237" t="s">
        <v>38</v>
      </c>
      <c r="Q237" t="s">
        <v>51</v>
      </c>
      <c r="R237" t="s">
        <v>76</v>
      </c>
      <c r="S237" t="s">
        <v>43</v>
      </c>
      <c r="T237" t="s">
        <v>44</v>
      </c>
      <c r="U237" t="s">
        <v>1207</v>
      </c>
      <c r="V237" t="s">
        <v>1494</v>
      </c>
      <c r="W237" t="s">
        <v>1217</v>
      </c>
      <c r="X237" t="s">
        <v>56</v>
      </c>
      <c r="Y237" t="s">
        <v>139</v>
      </c>
      <c r="Z237" t="s">
        <v>157</v>
      </c>
      <c r="AA237" t="s">
        <v>40</v>
      </c>
      <c r="AB237" t="s">
        <v>40</v>
      </c>
      <c r="AC237">
        <v>30</v>
      </c>
      <c r="AD237" t="s">
        <v>40</v>
      </c>
      <c r="AE237">
        <v>314.15926539999998</v>
      </c>
      <c r="AF237">
        <v>109</v>
      </c>
      <c r="AG237">
        <v>314.15926539999998</v>
      </c>
      <c r="AH237">
        <v>9424.7779620000001</v>
      </c>
      <c r="AI237">
        <v>109</v>
      </c>
      <c r="AJ237">
        <v>45000</v>
      </c>
      <c r="AK237">
        <v>1350000</v>
      </c>
      <c r="AN237" s="2"/>
    </row>
    <row r="238" spans="1:40">
      <c r="A238">
        <v>3</v>
      </c>
      <c r="B238">
        <v>9</v>
      </c>
      <c r="C238">
        <v>2018</v>
      </c>
      <c r="D238" t="s">
        <v>73</v>
      </c>
      <c r="E238" t="s">
        <v>74</v>
      </c>
      <c r="F238" t="s">
        <v>1</v>
      </c>
      <c r="G238" t="s">
        <v>75</v>
      </c>
      <c r="H238" t="s">
        <v>38</v>
      </c>
      <c r="I238" t="s">
        <v>40</v>
      </c>
      <c r="J238" t="s">
        <v>40</v>
      </c>
      <c r="K238" t="s">
        <v>40</v>
      </c>
      <c r="L238" t="s">
        <v>40</v>
      </c>
      <c r="M238" t="s">
        <v>40</v>
      </c>
      <c r="N238" t="s">
        <v>40</v>
      </c>
      <c r="O238" t="s">
        <v>50</v>
      </c>
      <c r="P238" t="s">
        <v>38</v>
      </c>
      <c r="Q238" t="s">
        <v>51</v>
      </c>
      <c r="R238" t="s">
        <v>76</v>
      </c>
      <c r="S238" t="s">
        <v>43</v>
      </c>
      <c r="T238" t="s">
        <v>44</v>
      </c>
      <c r="U238" t="s">
        <v>1207</v>
      </c>
      <c r="V238" t="s">
        <v>1494</v>
      </c>
      <c r="W238" t="s">
        <v>1217</v>
      </c>
      <c r="X238" t="s">
        <v>56</v>
      </c>
      <c r="Y238" t="s">
        <v>139</v>
      </c>
      <c r="Z238" t="s">
        <v>158</v>
      </c>
      <c r="AA238" t="s">
        <v>40</v>
      </c>
      <c r="AB238" t="s">
        <v>40</v>
      </c>
      <c r="AC238">
        <v>30</v>
      </c>
      <c r="AD238" t="s">
        <v>40</v>
      </c>
      <c r="AE238">
        <v>283.52873699999998</v>
      </c>
      <c r="AF238">
        <v>113</v>
      </c>
      <c r="AG238">
        <v>283.52873699999998</v>
      </c>
      <c r="AH238">
        <v>8505.86211</v>
      </c>
      <c r="AI238">
        <v>113</v>
      </c>
      <c r="AJ238">
        <v>45000</v>
      </c>
      <c r="AK238">
        <v>1350000</v>
      </c>
      <c r="AN238" s="2"/>
    </row>
    <row r="239" spans="1:40">
      <c r="A239">
        <v>3</v>
      </c>
      <c r="B239">
        <v>9</v>
      </c>
      <c r="C239">
        <v>2018</v>
      </c>
      <c r="D239" t="s">
        <v>73</v>
      </c>
      <c r="E239" t="s">
        <v>74</v>
      </c>
      <c r="F239" t="s">
        <v>1</v>
      </c>
      <c r="G239" t="s">
        <v>75</v>
      </c>
      <c r="H239" t="s">
        <v>38</v>
      </c>
      <c r="I239" t="s">
        <v>40</v>
      </c>
      <c r="J239" t="s">
        <v>40</v>
      </c>
      <c r="K239" t="s">
        <v>40</v>
      </c>
      <c r="L239" t="s">
        <v>40</v>
      </c>
      <c r="M239" t="s">
        <v>40</v>
      </c>
      <c r="N239" t="s">
        <v>40</v>
      </c>
      <c r="O239" t="s">
        <v>50</v>
      </c>
      <c r="P239" t="s">
        <v>38</v>
      </c>
      <c r="Q239" t="s">
        <v>51</v>
      </c>
      <c r="R239" t="s">
        <v>76</v>
      </c>
      <c r="S239" t="s">
        <v>43</v>
      </c>
      <c r="T239" t="s">
        <v>44</v>
      </c>
      <c r="U239" t="s">
        <v>1207</v>
      </c>
      <c r="V239" t="s">
        <v>1494</v>
      </c>
      <c r="W239" t="s">
        <v>1217</v>
      </c>
      <c r="X239" t="s">
        <v>56</v>
      </c>
      <c r="Y239" t="s">
        <v>139</v>
      </c>
      <c r="Z239" t="s">
        <v>159</v>
      </c>
      <c r="AA239" t="s">
        <v>40</v>
      </c>
      <c r="AB239" t="s">
        <v>40</v>
      </c>
      <c r="AC239">
        <v>30</v>
      </c>
      <c r="AD239" t="s">
        <v>40</v>
      </c>
      <c r="AE239">
        <v>254.46900489999999</v>
      </c>
      <c r="AF239">
        <v>87</v>
      </c>
      <c r="AG239">
        <v>254.46900489999999</v>
      </c>
      <c r="AH239">
        <v>7634.0701470000004</v>
      </c>
      <c r="AI239">
        <v>87</v>
      </c>
      <c r="AJ239">
        <v>45000</v>
      </c>
      <c r="AK239">
        <v>1350000</v>
      </c>
      <c r="AN239" s="2"/>
    </row>
    <row r="240" spans="1:40">
      <c r="A240">
        <v>3</v>
      </c>
      <c r="B240">
        <v>9</v>
      </c>
      <c r="C240">
        <v>2018</v>
      </c>
      <c r="D240" t="s">
        <v>73</v>
      </c>
      <c r="E240" t="s">
        <v>74</v>
      </c>
      <c r="F240" t="s">
        <v>1</v>
      </c>
      <c r="G240" t="s">
        <v>75</v>
      </c>
      <c r="H240" t="s">
        <v>38</v>
      </c>
      <c r="I240" t="s">
        <v>40</v>
      </c>
      <c r="J240" t="s">
        <v>40</v>
      </c>
      <c r="K240" t="s">
        <v>40</v>
      </c>
      <c r="L240" t="s">
        <v>40</v>
      </c>
      <c r="M240" t="s">
        <v>40</v>
      </c>
      <c r="N240" t="s">
        <v>40</v>
      </c>
      <c r="O240" t="s">
        <v>50</v>
      </c>
      <c r="P240" t="s">
        <v>38</v>
      </c>
      <c r="Q240" t="s">
        <v>51</v>
      </c>
      <c r="R240" t="s">
        <v>76</v>
      </c>
      <c r="S240" t="s">
        <v>43</v>
      </c>
      <c r="T240" t="s">
        <v>44</v>
      </c>
      <c r="U240" t="s">
        <v>1207</v>
      </c>
      <c r="V240" t="s">
        <v>1494</v>
      </c>
      <c r="W240" t="s">
        <v>1217</v>
      </c>
      <c r="X240" t="s">
        <v>56</v>
      </c>
      <c r="Y240" t="s">
        <v>139</v>
      </c>
      <c r="Z240" t="s">
        <v>160</v>
      </c>
      <c r="AA240" t="s">
        <v>40</v>
      </c>
      <c r="AB240" t="s">
        <v>40</v>
      </c>
      <c r="AC240">
        <v>30</v>
      </c>
      <c r="AD240" t="s">
        <v>40</v>
      </c>
      <c r="AE240">
        <v>397.60782019999999</v>
      </c>
      <c r="AF240">
        <v>136</v>
      </c>
      <c r="AG240">
        <v>397.60782019999999</v>
      </c>
      <c r="AH240">
        <v>11928.23461</v>
      </c>
      <c r="AI240">
        <v>136</v>
      </c>
      <c r="AJ240">
        <v>45000</v>
      </c>
      <c r="AK240">
        <v>1350000</v>
      </c>
      <c r="AN240" s="2"/>
    </row>
    <row r="241" spans="1:40">
      <c r="A241">
        <v>3</v>
      </c>
      <c r="B241">
        <v>9</v>
      </c>
      <c r="C241">
        <v>2018</v>
      </c>
      <c r="D241" t="s">
        <v>73</v>
      </c>
      <c r="E241" t="s">
        <v>74</v>
      </c>
      <c r="F241" t="s">
        <v>1</v>
      </c>
      <c r="G241" t="s">
        <v>75</v>
      </c>
      <c r="H241" t="s">
        <v>38</v>
      </c>
      <c r="I241" t="s">
        <v>40</v>
      </c>
      <c r="J241" t="s">
        <v>40</v>
      </c>
      <c r="K241" t="s">
        <v>40</v>
      </c>
      <c r="L241" t="s">
        <v>40</v>
      </c>
      <c r="M241" t="s">
        <v>40</v>
      </c>
      <c r="N241" t="s">
        <v>40</v>
      </c>
      <c r="O241" t="s">
        <v>50</v>
      </c>
      <c r="P241" t="s">
        <v>38</v>
      </c>
      <c r="Q241" t="s">
        <v>51</v>
      </c>
      <c r="R241" t="s">
        <v>76</v>
      </c>
      <c r="S241" t="s">
        <v>43</v>
      </c>
      <c r="T241" t="s">
        <v>44</v>
      </c>
      <c r="U241" t="s">
        <v>1207</v>
      </c>
      <c r="V241" t="s">
        <v>1494</v>
      </c>
      <c r="W241" t="s">
        <v>1217</v>
      </c>
      <c r="X241" t="s">
        <v>56</v>
      </c>
      <c r="Y241" t="s">
        <v>139</v>
      </c>
      <c r="Z241" t="s">
        <v>161</v>
      </c>
      <c r="AA241" t="s">
        <v>40</v>
      </c>
      <c r="AB241" t="s">
        <v>40</v>
      </c>
      <c r="AC241">
        <v>30</v>
      </c>
      <c r="AD241" t="s">
        <v>40</v>
      </c>
      <c r="AE241">
        <v>314.15926539999998</v>
      </c>
      <c r="AF241">
        <v>118</v>
      </c>
      <c r="AG241">
        <v>314.15926539999998</v>
      </c>
      <c r="AH241">
        <v>9424.7779620000001</v>
      </c>
      <c r="AI241">
        <v>118</v>
      </c>
      <c r="AJ241">
        <v>45000</v>
      </c>
      <c r="AK241">
        <v>1350000</v>
      </c>
      <c r="AN241" s="2"/>
    </row>
    <row r="242" spans="1:40">
      <c r="A242">
        <v>3</v>
      </c>
      <c r="B242">
        <v>9</v>
      </c>
      <c r="C242">
        <v>2018</v>
      </c>
      <c r="D242" t="s">
        <v>73</v>
      </c>
      <c r="E242" t="s">
        <v>74</v>
      </c>
      <c r="F242" t="s">
        <v>1</v>
      </c>
      <c r="G242" t="s">
        <v>75</v>
      </c>
      <c r="H242" t="s">
        <v>38</v>
      </c>
      <c r="I242" t="s">
        <v>40</v>
      </c>
      <c r="J242" t="s">
        <v>40</v>
      </c>
      <c r="K242" t="s">
        <v>40</v>
      </c>
      <c r="L242" t="s">
        <v>40</v>
      </c>
      <c r="M242" t="s">
        <v>40</v>
      </c>
      <c r="N242" t="s">
        <v>40</v>
      </c>
      <c r="O242" t="s">
        <v>50</v>
      </c>
      <c r="P242" t="s">
        <v>38</v>
      </c>
      <c r="Q242" t="s">
        <v>51</v>
      </c>
      <c r="R242" t="s">
        <v>76</v>
      </c>
      <c r="S242" t="s">
        <v>43</v>
      </c>
      <c r="T242" t="s">
        <v>44</v>
      </c>
      <c r="U242" t="s">
        <v>1207</v>
      </c>
      <c r="V242" t="s">
        <v>1494</v>
      </c>
      <c r="W242" t="s">
        <v>1217</v>
      </c>
      <c r="X242" t="s">
        <v>56</v>
      </c>
      <c r="Y242" t="s">
        <v>139</v>
      </c>
      <c r="Z242" t="s">
        <v>162</v>
      </c>
      <c r="AA242" t="s">
        <v>40</v>
      </c>
      <c r="AB242" t="s">
        <v>40</v>
      </c>
      <c r="AC242">
        <v>30</v>
      </c>
      <c r="AD242" t="s">
        <v>40</v>
      </c>
      <c r="AE242">
        <v>240.5281875</v>
      </c>
      <c r="AF242">
        <v>132</v>
      </c>
      <c r="AG242">
        <v>240.5281875</v>
      </c>
      <c r="AH242">
        <v>7215.8456249999999</v>
      </c>
      <c r="AI242">
        <v>132</v>
      </c>
      <c r="AJ242">
        <v>45000</v>
      </c>
      <c r="AK242">
        <v>1350000</v>
      </c>
      <c r="AN242" s="2"/>
    </row>
    <row r="243" spans="1:40">
      <c r="A243">
        <v>3</v>
      </c>
      <c r="B243">
        <v>9</v>
      </c>
      <c r="C243">
        <v>2018</v>
      </c>
      <c r="D243" t="s">
        <v>73</v>
      </c>
      <c r="E243" t="s">
        <v>74</v>
      </c>
      <c r="F243" t="s">
        <v>1</v>
      </c>
      <c r="G243" t="s">
        <v>75</v>
      </c>
      <c r="H243" t="s">
        <v>38</v>
      </c>
      <c r="I243" t="s">
        <v>40</v>
      </c>
      <c r="J243" t="s">
        <v>40</v>
      </c>
      <c r="K243" t="s">
        <v>40</v>
      </c>
      <c r="L243" t="s">
        <v>40</v>
      </c>
      <c r="M243" t="s">
        <v>40</v>
      </c>
      <c r="N243" t="s">
        <v>40</v>
      </c>
      <c r="O243" t="s">
        <v>50</v>
      </c>
      <c r="P243" t="s">
        <v>38</v>
      </c>
      <c r="Q243" t="s">
        <v>51</v>
      </c>
      <c r="R243" t="s">
        <v>76</v>
      </c>
      <c r="S243" t="s">
        <v>43</v>
      </c>
      <c r="T243" t="s">
        <v>44</v>
      </c>
      <c r="U243" t="s">
        <v>1207</v>
      </c>
      <c r="V243" t="s">
        <v>1494</v>
      </c>
      <c r="W243" t="s">
        <v>1217</v>
      </c>
      <c r="X243" t="s">
        <v>56</v>
      </c>
      <c r="Y243" t="s">
        <v>139</v>
      </c>
      <c r="Z243" t="s">
        <v>163</v>
      </c>
      <c r="AA243" t="s">
        <v>40</v>
      </c>
      <c r="AB243" t="s">
        <v>40</v>
      </c>
      <c r="AC243">
        <v>30</v>
      </c>
      <c r="AD243" t="s">
        <v>40</v>
      </c>
      <c r="AE243">
        <v>254.46900489999999</v>
      </c>
      <c r="AF243">
        <v>100</v>
      </c>
      <c r="AG243">
        <v>254.46900489999999</v>
      </c>
      <c r="AH243">
        <v>7634.0701470000004</v>
      </c>
      <c r="AI243">
        <v>100</v>
      </c>
      <c r="AJ243">
        <v>45000</v>
      </c>
      <c r="AK243">
        <v>1350000</v>
      </c>
      <c r="AN243" s="2"/>
    </row>
    <row r="244" spans="1:40">
      <c r="A244">
        <v>3</v>
      </c>
      <c r="B244">
        <v>9</v>
      </c>
      <c r="C244">
        <v>2018</v>
      </c>
      <c r="D244" t="s">
        <v>73</v>
      </c>
      <c r="E244" t="s">
        <v>74</v>
      </c>
      <c r="F244" t="s">
        <v>1</v>
      </c>
      <c r="G244" t="s">
        <v>75</v>
      </c>
      <c r="H244" t="s">
        <v>38</v>
      </c>
      <c r="I244" t="s">
        <v>40</v>
      </c>
      <c r="J244" t="s">
        <v>40</v>
      </c>
      <c r="K244" t="s">
        <v>40</v>
      </c>
      <c r="L244" t="s">
        <v>40</v>
      </c>
      <c r="M244" t="s">
        <v>40</v>
      </c>
      <c r="N244" t="s">
        <v>40</v>
      </c>
      <c r="O244" t="s">
        <v>50</v>
      </c>
      <c r="P244" t="s">
        <v>38</v>
      </c>
      <c r="Q244" t="s">
        <v>51</v>
      </c>
      <c r="R244" t="s">
        <v>76</v>
      </c>
      <c r="S244" t="s">
        <v>43</v>
      </c>
      <c r="T244" t="s">
        <v>44</v>
      </c>
      <c r="U244" t="s">
        <v>1207</v>
      </c>
      <c r="V244" t="s">
        <v>1494</v>
      </c>
      <c r="W244" t="s">
        <v>1217</v>
      </c>
      <c r="X244" t="s">
        <v>56</v>
      </c>
      <c r="Y244" t="s">
        <v>139</v>
      </c>
      <c r="Z244" t="s">
        <v>164</v>
      </c>
      <c r="AA244" t="s">
        <v>40</v>
      </c>
      <c r="AB244" t="s">
        <v>40</v>
      </c>
      <c r="AC244">
        <v>30</v>
      </c>
      <c r="AD244" t="s">
        <v>40</v>
      </c>
      <c r="AE244">
        <v>452.38934210000002</v>
      </c>
      <c r="AF244">
        <v>92</v>
      </c>
      <c r="AG244">
        <v>452.38934210000002</v>
      </c>
      <c r="AH244">
        <v>13571.680259999999</v>
      </c>
      <c r="AI244">
        <v>92</v>
      </c>
      <c r="AJ244">
        <v>45000</v>
      </c>
      <c r="AK244">
        <v>1350000</v>
      </c>
      <c r="AN244" s="2"/>
    </row>
    <row r="245" spans="1:40">
      <c r="A245">
        <v>3</v>
      </c>
      <c r="B245">
        <v>9</v>
      </c>
      <c r="C245">
        <v>2018</v>
      </c>
      <c r="D245" t="s">
        <v>73</v>
      </c>
      <c r="E245" t="s">
        <v>74</v>
      </c>
      <c r="F245" t="s">
        <v>1</v>
      </c>
      <c r="G245" t="s">
        <v>75</v>
      </c>
      <c r="H245" t="s">
        <v>38</v>
      </c>
      <c r="I245" t="s">
        <v>40</v>
      </c>
      <c r="J245" t="s">
        <v>40</v>
      </c>
      <c r="K245" t="s">
        <v>40</v>
      </c>
      <c r="L245" t="s">
        <v>40</v>
      </c>
      <c r="M245" t="s">
        <v>40</v>
      </c>
      <c r="N245" t="s">
        <v>40</v>
      </c>
      <c r="O245" t="s">
        <v>50</v>
      </c>
      <c r="P245" t="s">
        <v>38</v>
      </c>
      <c r="Q245" t="s">
        <v>51</v>
      </c>
      <c r="R245" t="s">
        <v>76</v>
      </c>
      <c r="S245" t="s">
        <v>43</v>
      </c>
      <c r="T245" t="s">
        <v>44</v>
      </c>
      <c r="U245" t="s">
        <v>1207</v>
      </c>
      <c r="V245" t="s">
        <v>1494</v>
      </c>
      <c r="W245" t="s">
        <v>1217</v>
      </c>
      <c r="X245" t="s">
        <v>56</v>
      </c>
      <c r="Y245" t="s">
        <v>139</v>
      </c>
      <c r="Z245" t="s">
        <v>165</v>
      </c>
      <c r="AA245" t="s">
        <v>40</v>
      </c>
      <c r="AB245" t="s">
        <v>40</v>
      </c>
      <c r="AC245">
        <v>30</v>
      </c>
      <c r="AD245" t="s">
        <v>40</v>
      </c>
      <c r="AE245">
        <v>490.87385210000002</v>
      </c>
      <c r="AF245">
        <v>136</v>
      </c>
      <c r="AG245">
        <v>490.87385210000002</v>
      </c>
      <c r="AH245">
        <v>14726.215560000001</v>
      </c>
      <c r="AI245">
        <v>136</v>
      </c>
      <c r="AJ245">
        <v>45000</v>
      </c>
      <c r="AK245">
        <v>1350000</v>
      </c>
      <c r="AN245" s="2"/>
    </row>
    <row r="246" spans="1:40">
      <c r="A246">
        <v>3</v>
      </c>
      <c r="B246">
        <v>9</v>
      </c>
      <c r="C246">
        <v>2018</v>
      </c>
      <c r="D246" t="s">
        <v>73</v>
      </c>
      <c r="E246" t="s">
        <v>74</v>
      </c>
      <c r="F246" t="s">
        <v>1</v>
      </c>
      <c r="G246" t="s">
        <v>75</v>
      </c>
      <c r="H246" t="s">
        <v>38</v>
      </c>
      <c r="I246" t="s">
        <v>40</v>
      </c>
      <c r="J246" t="s">
        <v>40</v>
      </c>
      <c r="K246" t="s">
        <v>40</v>
      </c>
      <c r="L246" t="s">
        <v>40</v>
      </c>
      <c r="M246" t="s">
        <v>40</v>
      </c>
      <c r="N246" t="s">
        <v>40</v>
      </c>
      <c r="O246" t="s">
        <v>50</v>
      </c>
      <c r="P246" t="s">
        <v>38</v>
      </c>
      <c r="Q246" t="s">
        <v>51</v>
      </c>
      <c r="R246" t="s">
        <v>76</v>
      </c>
      <c r="S246" t="s">
        <v>43</v>
      </c>
      <c r="T246" t="s">
        <v>44</v>
      </c>
      <c r="U246" t="s">
        <v>1207</v>
      </c>
      <c r="V246" t="s">
        <v>1494</v>
      </c>
      <c r="W246" t="s">
        <v>1217</v>
      </c>
      <c r="X246" t="s">
        <v>56</v>
      </c>
      <c r="Y246" t="s">
        <v>139</v>
      </c>
      <c r="Z246" t="s">
        <v>166</v>
      </c>
      <c r="AA246" t="s">
        <v>40</v>
      </c>
      <c r="AB246" t="s">
        <v>40</v>
      </c>
      <c r="AC246">
        <v>30</v>
      </c>
      <c r="AD246" t="s">
        <v>40</v>
      </c>
      <c r="AE246">
        <v>490.87385210000002</v>
      </c>
      <c r="AF246">
        <v>119</v>
      </c>
      <c r="AG246">
        <v>490.87385210000002</v>
      </c>
      <c r="AH246">
        <v>14726.215560000001</v>
      </c>
      <c r="AI246">
        <v>119</v>
      </c>
      <c r="AJ246">
        <v>45000</v>
      </c>
      <c r="AK246">
        <v>1350000</v>
      </c>
      <c r="AN246" s="2"/>
    </row>
    <row r="247" spans="1:40">
      <c r="A247">
        <v>3</v>
      </c>
      <c r="B247">
        <v>9</v>
      </c>
      <c r="C247">
        <v>2018</v>
      </c>
      <c r="D247" t="s">
        <v>73</v>
      </c>
      <c r="E247" t="s">
        <v>74</v>
      </c>
      <c r="F247" t="s">
        <v>1</v>
      </c>
      <c r="G247" t="s">
        <v>75</v>
      </c>
      <c r="H247" t="s">
        <v>38</v>
      </c>
      <c r="I247" t="s">
        <v>40</v>
      </c>
      <c r="J247" t="s">
        <v>40</v>
      </c>
      <c r="K247" t="s">
        <v>40</v>
      </c>
      <c r="L247" t="s">
        <v>40</v>
      </c>
      <c r="M247" t="s">
        <v>40</v>
      </c>
      <c r="N247" t="s">
        <v>40</v>
      </c>
      <c r="O247" t="s">
        <v>50</v>
      </c>
      <c r="P247" t="s">
        <v>38</v>
      </c>
      <c r="Q247" t="s">
        <v>51</v>
      </c>
      <c r="R247" t="s">
        <v>76</v>
      </c>
      <c r="S247" t="s">
        <v>43</v>
      </c>
      <c r="T247" t="s">
        <v>44</v>
      </c>
      <c r="U247" t="s">
        <v>1207</v>
      </c>
      <c r="V247" t="s">
        <v>1494</v>
      </c>
      <c r="W247" t="s">
        <v>1217</v>
      </c>
      <c r="X247" t="s">
        <v>56</v>
      </c>
      <c r="Y247" t="s">
        <v>139</v>
      </c>
      <c r="Z247" t="s">
        <v>167</v>
      </c>
      <c r="AA247" t="s">
        <v>40</v>
      </c>
      <c r="AB247" t="s">
        <v>40</v>
      </c>
      <c r="AC247">
        <v>30</v>
      </c>
      <c r="AD247" t="s">
        <v>40</v>
      </c>
      <c r="AE247">
        <v>380.13271109999999</v>
      </c>
      <c r="AF247">
        <v>114</v>
      </c>
      <c r="AG247">
        <v>380.13271109999999</v>
      </c>
      <c r="AH247">
        <v>11403.981330000001</v>
      </c>
      <c r="AI247">
        <v>114</v>
      </c>
      <c r="AJ247">
        <v>45000</v>
      </c>
      <c r="AK247">
        <v>1350000</v>
      </c>
      <c r="AN247" s="2"/>
    </row>
    <row r="248" spans="1:40">
      <c r="A248">
        <v>3</v>
      </c>
      <c r="B248">
        <v>9</v>
      </c>
      <c r="C248">
        <v>2018</v>
      </c>
      <c r="D248" t="s">
        <v>73</v>
      </c>
      <c r="E248" t="s">
        <v>74</v>
      </c>
      <c r="F248" t="s">
        <v>1</v>
      </c>
      <c r="G248" t="s">
        <v>75</v>
      </c>
      <c r="H248" t="s">
        <v>38</v>
      </c>
      <c r="I248" t="s">
        <v>40</v>
      </c>
      <c r="J248" t="s">
        <v>40</v>
      </c>
      <c r="K248" t="s">
        <v>40</v>
      </c>
      <c r="L248" t="s">
        <v>40</v>
      </c>
      <c r="M248" t="s">
        <v>40</v>
      </c>
      <c r="N248" t="s">
        <v>40</v>
      </c>
      <c r="O248" t="s">
        <v>50</v>
      </c>
      <c r="P248" t="s">
        <v>38</v>
      </c>
      <c r="Q248" t="s">
        <v>51</v>
      </c>
      <c r="R248" t="s">
        <v>76</v>
      </c>
      <c r="S248" t="s">
        <v>43</v>
      </c>
      <c r="T248" t="s">
        <v>44</v>
      </c>
      <c r="U248" t="s">
        <v>1207</v>
      </c>
      <c r="V248" t="s">
        <v>1494</v>
      </c>
      <c r="W248" t="s">
        <v>1217</v>
      </c>
      <c r="X248" t="s">
        <v>56</v>
      </c>
      <c r="Y248" t="s">
        <v>139</v>
      </c>
      <c r="Z248" t="s">
        <v>168</v>
      </c>
      <c r="AA248" t="s">
        <v>40</v>
      </c>
      <c r="AB248" t="s">
        <v>40</v>
      </c>
      <c r="AC248">
        <v>30</v>
      </c>
      <c r="AD248" t="s">
        <v>40</v>
      </c>
      <c r="AE248">
        <v>283.52873699999998</v>
      </c>
      <c r="AF248">
        <v>73</v>
      </c>
      <c r="AG248">
        <v>283.52873699999998</v>
      </c>
      <c r="AH248">
        <v>8505.86211</v>
      </c>
      <c r="AI248">
        <v>73</v>
      </c>
      <c r="AJ248">
        <v>45000</v>
      </c>
      <c r="AK248">
        <v>1350000</v>
      </c>
      <c r="AN248" s="2"/>
    </row>
    <row r="249" spans="1:40">
      <c r="A249">
        <v>3</v>
      </c>
      <c r="B249">
        <v>9</v>
      </c>
      <c r="C249">
        <v>2018</v>
      </c>
      <c r="D249" t="s">
        <v>73</v>
      </c>
      <c r="E249" t="s">
        <v>74</v>
      </c>
      <c r="F249" t="s">
        <v>1</v>
      </c>
      <c r="G249" t="s">
        <v>75</v>
      </c>
      <c r="H249" t="s">
        <v>38</v>
      </c>
      <c r="I249" t="s">
        <v>40</v>
      </c>
      <c r="J249" t="s">
        <v>40</v>
      </c>
      <c r="K249" t="s">
        <v>40</v>
      </c>
      <c r="L249" t="s">
        <v>40</v>
      </c>
      <c r="M249" t="s">
        <v>40</v>
      </c>
      <c r="N249" t="s">
        <v>40</v>
      </c>
      <c r="O249" t="s">
        <v>50</v>
      </c>
      <c r="P249" t="s">
        <v>38</v>
      </c>
      <c r="Q249" t="s">
        <v>51</v>
      </c>
      <c r="R249" t="s">
        <v>76</v>
      </c>
      <c r="S249" t="s">
        <v>43</v>
      </c>
      <c r="T249" t="s">
        <v>44</v>
      </c>
      <c r="U249" t="s">
        <v>1207</v>
      </c>
      <c r="V249" t="s">
        <v>1494</v>
      </c>
      <c r="W249" t="s">
        <v>1217</v>
      </c>
      <c r="X249" t="s">
        <v>56</v>
      </c>
      <c r="Y249" t="s">
        <v>139</v>
      </c>
      <c r="Z249" t="s">
        <v>169</v>
      </c>
      <c r="AA249" t="s">
        <v>40</v>
      </c>
      <c r="AB249" t="s">
        <v>40</v>
      </c>
      <c r="AC249">
        <v>30</v>
      </c>
      <c r="AD249" t="s">
        <v>40</v>
      </c>
      <c r="AE249">
        <v>363.05030099999999</v>
      </c>
      <c r="AF249">
        <v>74</v>
      </c>
      <c r="AG249">
        <v>363.05030099999999</v>
      </c>
      <c r="AH249">
        <v>10891.509029999999</v>
      </c>
      <c r="AI249">
        <v>74</v>
      </c>
      <c r="AJ249">
        <v>45000</v>
      </c>
      <c r="AK249">
        <v>1350000</v>
      </c>
      <c r="AN249" s="2"/>
    </row>
    <row r="250" spans="1:40">
      <c r="A250">
        <v>4</v>
      </c>
      <c r="B250">
        <v>10</v>
      </c>
      <c r="C250">
        <v>2018</v>
      </c>
      <c r="D250" t="s">
        <v>170</v>
      </c>
      <c r="E250" t="s">
        <v>171</v>
      </c>
      <c r="F250" t="s">
        <v>1</v>
      </c>
      <c r="G250" t="s">
        <v>75</v>
      </c>
      <c r="H250" t="s">
        <v>38</v>
      </c>
      <c r="I250" t="s">
        <v>39</v>
      </c>
      <c r="J250" t="s">
        <v>38</v>
      </c>
      <c r="K250" t="s">
        <v>40</v>
      </c>
      <c r="L250" t="s">
        <v>40</v>
      </c>
      <c r="M250" t="s">
        <v>40</v>
      </c>
      <c r="N250" t="s">
        <v>40</v>
      </c>
      <c r="O250" t="s">
        <v>172</v>
      </c>
      <c r="P250" t="s">
        <v>38</v>
      </c>
      <c r="Q250" t="s">
        <v>42</v>
      </c>
      <c r="R250" t="s">
        <v>40</v>
      </c>
      <c r="S250" t="s">
        <v>173</v>
      </c>
      <c r="T250" t="s">
        <v>53</v>
      </c>
      <c r="U250" t="s">
        <v>19</v>
      </c>
      <c r="V250" t="s">
        <v>1104</v>
      </c>
      <c r="W250" t="s">
        <v>1221</v>
      </c>
      <c r="X250" t="s">
        <v>174</v>
      </c>
      <c r="Y250" t="s">
        <v>175</v>
      </c>
      <c r="Z250">
        <v>61</v>
      </c>
      <c r="AA250" t="s">
        <v>40</v>
      </c>
      <c r="AB250" t="s">
        <v>40</v>
      </c>
      <c r="AC250">
        <v>1</v>
      </c>
      <c r="AD250" t="s">
        <v>40</v>
      </c>
      <c r="AE250">
        <v>9</v>
      </c>
      <c r="AF250">
        <v>413</v>
      </c>
      <c r="AG250">
        <v>9</v>
      </c>
      <c r="AH250">
        <v>9</v>
      </c>
      <c r="AI250">
        <v>413</v>
      </c>
      <c r="AJ250" s="21">
        <v>3502340000000</v>
      </c>
      <c r="AK250" s="21">
        <v>3502340000000</v>
      </c>
      <c r="AL250" t="s">
        <v>1116</v>
      </c>
      <c r="AM250" s="2"/>
    </row>
    <row r="251" spans="1:40">
      <c r="A251">
        <v>4</v>
      </c>
      <c r="B251">
        <v>10</v>
      </c>
      <c r="C251">
        <v>2018</v>
      </c>
      <c r="D251" t="s">
        <v>170</v>
      </c>
      <c r="E251" t="s">
        <v>171</v>
      </c>
      <c r="F251" t="s">
        <v>1</v>
      </c>
      <c r="G251" t="s">
        <v>75</v>
      </c>
      <c r="H251" t="s">
        <v>38</v>
      </c>
      <c r="I251" t="s">
        <v>39</v>
      </c>
      <c r="J251" t="s">
        <v>38</v>
      </c>
      <c r="K251" t="s">
        <v>40</v>
      </c>
      <c r="L251" t="s">
        <v>40</v>
      </c>
      <c r="M251" t="s">
        <v>40</v>
      </c>
      <c r="N251" t="s">
        <v>40</v>
      </c>
      <c r="O251" t="s">
        <v>172</v>
      </c>
      <c r="P251" t="s">
        <v>38</v>
      </c>
      <c r="Q251" t="s">
        <v>42</v>
      </c>
      <c r="R251" t="s">
        <v>40</v>
      </c>
      <c r="S251" t="s">
        <v>173</v>
      </c>
      <c r="T251" t="s">
        <v>53</v>
      </c>
      <c r="U251" t="s">
        <v>19</v>
      </c>
      <c r="V251" t="s">
        <v>1104</v>
      </c>
      <c r="W251" t="s">
        <v>1221</v>
      </c>
      <c r="X251" t="s">
        <v>174</v>
      </c>
      <c r="Y251" t="s">
        <v>175</v>
      </c>
      <c r="Z251">
        <v>62</v>
      </c>
      <c r="AA251" t="s">
        <v>40</v>
      </c>
      <c r="AB251" t="s">
        <v>40</v>
      </c>
      <c r="AC251">
        <v>1</v>
      </c>
      <c r="AD251" t="s">
        <v>40</v>
      </c>
      <c r="AE251">
        <v>9</v>
      </c>
      <c r="AF251">
        <v>448</v>
      </c>
      <c r="AG251">
        <v>9</v>
      </c>
      <c r="AH251">
        <v>9</v>
      </c>
      <c r="AI251">
        <v>448</v>
      </c>
      <c r="AJ251" s="21">
        <v>3502340000000</v>
      </c>
      <c r="AK251" s="21">
        <v>3502340000000</v>
      </c>
      <c r="AM251" s="2"/>
    </row>
    <row r="252" spans="1:40">
      <c r="A252">
        <v>4</v>
      </c>
      <c r="B252">
        <v>10</v>
      </c>
      <c r="C252">
        <v>2018</v>
      </c>
      <c r="D252" t="s">
        <v>170</v>
      </c>
      <c r="E252" t="s">
        <v>171</v>
      </c>
      <c r="F252" t="s">
        <v>1</v>
      </c>
      <c r="G252" t="s">
        <v>75</v>
      </c>
      <c r="H252" t="s">
        <v>38</v>
      </c>
      <c r="I252" t="s">
        <v>39</v>
      </c>
      <c r="J252" t="s">
        <v>38</v>
      </c>
      <c r="K252" t="s">
        <v>40</v>
      </c>
      <c r="L252" t="s">
        <v>40</v>
      </c>
      <c r="M252" t="s">
        <v>40</v>
      </c>
      <c r="N252" t="s">
        <v>40</v>
      </c>
      <c r="O252" t="s">
        <v>172</v>
      </c>
      <c r="P252" t="s">
        <v>38</v>
      </c>
      <c r="Q252" t="s">
        <v>42</v>
      </c>
      <c r="R252" t="s">
        <v>40</v>
      </c>
      <c r="S252" t="s">
        <v>173</v>
      </c>
      <c r="T252" t="s">
        <v>53</v>
      </c>
      <c r="U252" t="s">
        <v>19</v>
      </c>
      <c r="V252" t="s">
        <v>1104</v>
      </c>
      <c r="W252" t="s">
        <v>1221</v>
      </c>
      <c r="X252" t="s">
        <v>174</v>
      </c>
      <c r="Y252" t="s">
        <v>175</v>
      </c>
      <c r="Z252">
        <v>63</v>
      </c>
      <c r="AA252" t="s">
        <v>40</v>
      </c>
      <c r="AB252" t="s">
        <v>40</v>
      </c>
      <c r="AC252">
        <v>1</v>
      </c>
      <c r="AD252" t="s">
        <v>40</v>
      </c>
      <c r="AE252">
        <v>9</v>
      </c>
      <c r="AF252">
        <v>457</v>
      </c>
      <c r="AG252">
        <v>9</v>
      </c>
      <c r="AH252">
        <v>9</v>
      </c>
      <c r="AI252">
        <v>457</v>
      </c>
      <c r="AJ252" s="21">
        <v>3502340000000</v>
      </c>
      <c r="AK252" s="21">
        <v>3502340000000</v>
      </c>
      <c r="AL252" t="s">
        <v>1117</v>
      </c>
      <c r="AM252" s="2"/>
    </row>
    <row r="253" spans="1:40">
      <c r="A253">
        <v>4</v>
      </c>
      <c r="B253">
        <v>10</v>
      </c>
      <c r="C253">
        <v>2018</v>
      </c>
      <c r="D253" t="s">
        <v>170</v>
      </c>
      <c r="E253" t="s">
        <v>171</v>
      </c>
      <c r="F253" t="s">
        <v>1</v>
      </c>
      <c r="G253" t="s">
        <v>75</v>
      </c>
      <c r="H253" t="s">
        <v>38</v>
      </c>
      <c r="I253" t="s">
        <v>39</v>
      </c>
      <c r="J253" t="s">
        <v>38</v>
      </c>
      <c r="K253" t="s">
        <v>40</v>
      </c>
      <c r="L253" t="s">
        <v>40</v>
      </c>
      <c r="M253" t="s">
        <v>40</v>
      </c>
      <c r="N253" t="s">
        <v>40</v>
      </c>
      <c r="O253" t="s">
        <v>172</v>
      </c>
      <c r="P253" t="s">
        <v>38</v>
      </c>
      <c r="Q253" t="s">
        <v>42</v>
      </c>
      <c r="R253" t="s">
        <v>40</v>
      </c>
      <c r="S253" t="s">
        <v>173</v>
      </c>
      <c r="T253" t="s">
        <v>53</v>
      </c>
      <c r="U253" t="s">
        <v>19</v>
      </c>
      <c r="V253" t="s">
        <v>1104</v>
      </c>
      <c r="W253" t="s">
        <v>1221</v>
      </c>
      <c r="X253" t="s">
        <v>174</v>
      </c>
      <c r="Y253" t="s">
        <v>175</v>
      </c>
      <c r="Z253">
        <v>64</v>
      </c>
      <c r="AA253" t="s">
        <v>40</v>
      </c>
      <c r="AB253" t="s">
        <v>40</v>
      </c>
      <c r="AC253">
        <v>1</v>
      </c>
      <c r="AD253" t="s">
        <v>40</v>
      </c>
      <c r="AE253">
        <v>9</v>
      </c>
      <c r="AF253">
        <v>465</v>
      </c>
      <c r="AG253">
        <v>9</v>
      </c>
      <c r="AH253">
        <v>9</v>
      </c>
      <c r="AI253">
        <v>465</v>
      </c>
      <c r="AJ253" s="21">
        <v>3502340000000</v>
      </c>
      <c r="AK253" s="21">
        <v>3502340000000</v>
      </c>
      <c r="AL253">
        <f>SUM(AJ250:AJ264)/15</f>
        <v>3502340000000</v>
      </c>
      <c r="AM253" s="2"/>
    </row>
    <row r="254" spans="1:40">
      <c r="A254">
        <v>4</v>
      </c>
      <c r="B254">
        <v>10</v>
      </c>
      <c r="C254">
        <v>2018</v>
      </c>
      <c r="D254" t="s">
        <v>170</v>
      </c>
      <c r="E254" t="s">
        <v>171</v>
      </c>
      <c r="F254" t="s">
        <v>1</v>
      </c>
      <c r="G254" t="s">
        <v>75</v>
      </c>
      <c r="H254" t="s">
        <v>38</v>
      </c>
      <c r="I254" t="s">
        <v>39</v>
      </c>
      <c r="J254" t="s">
        <v>38</v>
      </c>
      <c r="K254" t="s">
        <v>40</v>
      </c>
      <c r="L254" t="s">
        <v>40</v>
      </c>
      <c r="M254" t="s">
        <v>40</v>
      </c>
      <c r="N254" t="s">
        <v>40</v>
      </c>
      <c r="O254" t="s">
        <v>172</v>
      </c>
      <c r="P254" t="s">
        <v>38</v>
      </c>
      <c r="Q254" t="s">
        <v>42</v>
      </c>
      <c r="R254" t="s">
        <v>40</v>
      </c>
      <c r="S254" t="s">
        <v>173</v>
      </c>
      <c r="T254" t="s">
        <v>53</v>
      </c>
      <c r="U254" t="s">
        <v>19</v>
      </c>
      <c r="V254" t="s">
        <v>1104</v>
      </c>
      <c r="W254" t="s">
        <v>1221</v>
      </c>
      <c r="X254" t="s">
        <v>174</v>
      </c>
      <c r="Y254" t="s">
        <v>175</v>
      </c>
      <c r="Z254">
        <v>65</v>
      </c>
      <c r="AA254" t="s">
        <v>40</v>
      </c>
      <c r="AB254" t="s">
        <v>40</v>
      </c>
      <c r="AC254">
        <v>1</v>
      </c>
      <c r="AD254" t="s">
        <v>40</v>
      </c>
      <c r="AE254">
        <v>9</v>
      </c>
      <c r="AF254">
        <v>387</v>
      </c>
      <c r="AG254">
        <v>9</v>
      </c>
      <c r="AH254">
        <v>9</v>
      </c>
      <c r="AI254">
        <v>387</v>
      </c>
      <c r="AJ254" s="21">
        <v>3502340000000</v>
      </c>
      <c r="AK254" s="21">
        <v>3502340000000</v>
      </c>
      <c r="AL254">
        <v>3502340000000</v>
      </c>
      <c r="AM254" s="2"/>
    </row>
    <row r="255" spans="1:40">
      <c r="A255">
        <v>4</v>
      </c>
      <c r="B255">
        <v>10</v>
      </c>
      <c r="C255">
        <v>2018</v>
      </c>
      <c r="D255" t="s">
        <v>170</v>
      </c>
      <c r="E255" t="s">
        <v>171</v>
      </c>
      <c r="F255" t="s">
        <v>1</v>
      </c>
      <c r="G255" t="s">
        <v>75</v>
      </c>
      <c r="H255" t="s">
        <v>38</v>
      </c>
      <c r="I255" t="s">
        <v>39</v>
      </c>
      <c r="J255" t="s">
        <v>38</v>
      </c>
      <c r="K255" t="s">
        <v>40</v>
      </c>
      <c r="L255" t="s">
        <v>40</v>
      </c>
      <c r="M255" t="s">
        <v>40</v>
      </c>
      <c r="N255" t="s">
        <v>40</v>
      </c>
      <c r="O255" t="s">
        <v>172</v>
      </c>
      <c r="P255" t="s">
        <v>38</v>
      </c>
      <c r="Q255" t="s">
        <v>42</v>
      </c>
      <c r="R255" t="s">
        <v>40</v>
      </c>
      <c r="S255" t="s">
        <v>173</v>
      </c>
      <c r="T255" t="s">
        <v>53</v>
      </c>
      <c r="U255" t="s">
        <v>19</v>
      </c>
      <c r="V255" t="s">
        <v>1104</v>
      </c>
      <c r="W255" t="s">
        <v>1221</v>
      </c>
      <c r="X255" t="s">
        <v>174</v>
      </c>
      <c r="Y255" t="s">
        <v>175</v>
      </c>
      <c r="Z255">
        <v>31</v>
      </c>
      <c r="AA255" t="s">
        <v>40</v>
      </c>
      <c r="AB255" t="s">
        <v>40</v>
      </c>
      <c r="AC255">
        <v>1</v>
      </c>
      <c r="AD255" t="s">
        <v>40</v>
      </c>
      <c r="AE255">
        <v>50</v>
      </c>
      <c r="AF255">
        <v>503</v>
      </c>
      <c r="AG255">
        <v>50</v>
      </c>
      <c r="AH255">
        <v>50</v>
      </c>
      <c r="AI255">
        <v>503</v>
      </c>
      <c r="AJ255" s="21">
        <v>3502340000000</v>
      </c>
      <c r="AK255" s="21">
        <v>3502340000000</v>
      </c>
      <c r="AL255" t="s">
        <v>1118</v>
      </c>
      <c r="AM255" s="2"/>
    </row>
    <row r="256" spans="1:40">
      <c r="A256">
        <v>4</v>
      </c>
      <c r="B256">
        <v>10</v>
      </c>
      <c r="C256">
        <v>2018</v>
      </c>
      <c r="D256" t="s">
        <v>170</v>
      </c>
      <c r="E256" t="s">
        <v>171</v>
      </c>
      <c r="F256" t="s">
        <v>1</v>
      </c>
      <c r="G256" t="s">
        <v>75</v>
      </c>
      <c r="H256" t="s">
        <v>38</v>
      </c>
      <c r="I256" t="s">
        <v>39</v>
      </c>
      <c r="J256" t="s">
        <v>38</v>
      </c>
      <c r="K256" t="s">
        <v>40</v>
      </c>
      <c r="L256" t="s">
        <v>40</v>
      </c>
      <c r="M256" t="s">
        <v>40</v>
      </c>
      <c r="N256" t="s">
        <v>40</v>
      </c>
      <c r="O256" t="s">
        <v>172</v>
      </c>
      <c r="P256" t="s">
        <v>38</v>
      </c>
      <c r="Q256" t="s">
        <v>42</v>
      </c>
      <c r="R256" t="s">
        <v>40</v>
      </c>
      <c r="S256" t="s">
        <v>173</v>
      </c>
      <c r="T256" t="s">
        <v>53</v>
      </c>
      <c r="U256" t="s">
        <v>19</v>
      </c>
      <c r="V256" t="s">
        <v>1104</v>
      </c>
      <c r="W256" t="s">
        <v>1221</v>
      </c>
      <c r="X256" t="s">
        <v>174</v>
      </c>
      <c r="Y256" t="s">
        <v>175</v>
      </c>
      <c r="Z256">
        <v>32</v>
      </c>
      <c r="AA256" t="s">
        <v>40</v>
      </c>
      <c r="AB256" t="s">
        <v>40</v>
      </c>
      <c r="AC256">
        <v>1</v>
      </c>
      <c r="AD256" t="s">
        <v>40</v>
      </c>
      <c r="AE256">
        <v>50</v>
      </c>
      <c r="AF256">
        <v>550</v>
      </c>
      <c r="AG256">
        <v>50</v>
      </c>
      <c r="AH256">
        <v>50</v>
      </c>
      <c r="AI256">
        <v>550</v>
      </c>
      <c r="AJ256" s="21">
        <v>3502340000000</v>
      </c>
      <c r="AK256" s="21">
        <v>3502340000000</v>
      </c>
      <c r="AL256">
        <f>SUM(AJ265:AJ277)/13</f>
        <v>14761000000000</v>
      </c>
      <c r="AM256" s="2"/>
    </row>
    <row r="257" spans="1:39">
      <c r="A257">
        <v>4</v>
      </c>
      <c r="B257">
        <v>10</v>
      </c>
      <c r="C257">
        <v>2018</v>
      </c>
      <c r="D257" t="s">
        <v>170</v>
      </c>
      <c r="E257" t="s">
        <v>171</v>
      </c>
      <c r="F257" t="s">
        <v>1</v>
      </c>
      <c r="G257" t="s">
        <v>75</v>
      </c>
      <c r="H257" t="s">
        <v>38</v>
      </c>
      <c r="I257" t="s">
        <v>39</v>
      </c>
      <c r="J257" t="s">
        <v>38</v>
      </c>
      <c r="K257" t="s">
        <v>40</v>
      </c>
      <c r="L257" t="s">
        <v>40</v>
      </c>
      <c r="M257" t="s">
        <v>40</v>
      </c>
      <c r="N257" t="s">
        <v>40</v>
      </c>
      <c r="O257" t="s">
        <v>172</v>
      </c>
      <c r="P257" t="s">
        <v>38</v>
      </c>
      <c r="Q257" t="s">
        <v>42</v>
      </c>
      <c r="R257" t="s">
        <v>40</v>
      </c>
      <c r="S257" t="s">
        <v>173</v>
      </c>
      <c r="T257" t="s">
        <v>53</v>
      </c>
      <c r="U257" t="s">
        <v>19</v>
      </c>
      <c r="V257" t="s">
        <v>1104</v>
      </c>
      <c r="W257" t="s">
        <v>1221</v>
      </c>
      <c r="X257" t="s">
        <v>174</v>
      </c>
      <c r="Y257" t="s">
        <v>175</v>
      </c>
      <c r="Z257">
        <v>33</v>
      </c>
      <c r="AA257" t="s">
        <v>40</v>
      </c>
      <c r="AB257" t="s">
        <v>40</v>
      </c>
      <c r="AC257">
        <v>1</v>
      </c>
      <c r="AD257" t="s">
        <v>40</v>
      </c>
      <c r="AE257">
        <v>50</v>
      </c>
      <c r="AF257">
        <v>517</v>
      </c>
      <c r="AG257">
        <v>50</v>
      </c>
      <c r="AH257">
        <v>50</v>
      </c>
      <c r="AI257">
        <v>517</v>
      </c>
      <c r="AJ257" s="21">
        <v>3502340000000</v>
      </c>
      <c r="AK257" s="21">
        <v>3502340000000</v>
      </c>
      <c r="AL257">
        <v>14761000000000</v>
      </c>
      <c r="AM257" s="2"/>
    </row>
    <row r="258" spans="1:39">
      <c r="A258">
        <v>4</v>
      </c>
      <c r="B258">
        <v>10</v>
      </c>
      <c r="C258">
        <v>2018</v>
      </c>
      <c r="D258" t="s">
        <v>170</v>
      </c>
      <c r="E258" t="s">
        <v>171</v>
      </c>
      <c r="F258" t="s">
        <v>1</v>
      </c>
      <c r="G258" t="s">
        <v>75</v>
      </c>
      <c r="H258" t="s">
        <v>38</v>
      </c>
      <c r="I258" t="s">
        <v>39</v>
      </c>
      <c r="J258" t="s">
        <v>38</v>
      </c>
      <c r="K258" t="s">
        <v>40</v>
      </c>
      <c r="L258" t="s">
        <v>40</v>
      </c>
      <c r="M258" t="s">
        <v>40</v>
      </c>
      <c r="N258" t="s">
        <v>40</v>
      </c>
      <c r="O258" t="s">
        <v>172</v>
      </c>
      <c r="P258" t="s">
        <v>38</v>
      </c>
      <c r="Q258" t="s">
        <v>42</v>
      </c>
      <c r="R258" t="s">
        <v>40</v>
      </c>
      <c r="S258" t="s">
        <v>173</v>
      </c>
      <c r="T258" t="s">
        <v>53</v>
      </c>
      <c r="U258" t="s">
        <v>19</v>
      </c>
      <c r="V258" t="s">
        <v>1104</v>
      </c>
      <c r="W258" t="s">
        <v>1221</v>
      </c>
      <c r="X258" t="s">
        <v>174</v>
      </c>
      <c r="Y258" t="s">
        <v>175</v>
      </c>
      <c r="Z258">
        <v>34</v>
      </c>
      <c r="AA258" t="s">
        <v>40</v>
      </c>
      <c r="AB258" t="s">
        <v>40</v>
      </c>
      <c r="AC258">
        <v>1</v>
      </c>
      <c r="AD258" t="s">
        <v>40</v>
      </c>
      <c r="AE258">
        <v>50</v>
      </c>
      <c r="AF258">
        <v>502</v>
      </c>
      <c r="AG258">
        <v>50</v>
      </c>
      <c r="AH258">
        <v>50</v>
      </c>
      <c r="AI258">
        <v>502</v>
      </c>
      <c r="AJ258" s="21">
        <v>3502340000000</v>
      </c>
      <c r="AK258" s="21">
        <v>3502340000000</v>
      </c>
      <c r="AM258" s="2"/>
    </row>
    <row r="259" spans="1:39">
      <c r="A259">
        <v>4</v>
      </c>
      <c r="B259">
        <v>10</v>
      </c>
      <c r="C259">
        <v>2018</v>
      </c>
      <c r="D259" t="s">
        <v>170</v>
      </c>
      <c r="E259" t="s">
        <v>171</v>
      </c>
      <c r="F259" t="s">
        <v>1</v>
      </c>
      <c r="G259" t="s">
        <v>75</v>
      </c>
      <c r="H259" t="s">
        <v>38</v>
      </c>
      <c r="I259" t="s">
        <v>39</v>
      </c>
      <c r="J259" t="s">
        <v>38</v>
      </c>
      <c r="K259" t="s">
        <v>40</v>
      </c>
      <c r="L259" t="s">
        <v>40</v>
      </c>
      <c r="M259" t="s">
        <v>40</v>
      </c>
      <c r="N259" t="s">
        <v>40</v>
      </c>
      <c r="O259" t="s">
        <v>172</v>
      </c>
      <c r="P259" t="s">
        <v>38</v>
      </c>
      <c r="Q259" t="s">
        <v>42</v>
      </c>
      <c r="R259" t="s">
        <v>40</v>
      </c>
      <c r="S259" t="s">
        <v>173</v>
      </c>
      <c r="T259" t="s">
        <v>53</v>
      </c>
      <c r="U259" t="s">
        <v>19</v>
      </c>
      <c r="V259" t="s">
        <v>1104</v>
      </c>
      <c r="W259" t="s">
        <v>1221</v>
      </c>
      <c r="X259" t="s">
        <v>174</v>
      </c>
      <c r="Y259" t="s">
        <v>175</v>
      </c>
      <c r="Z259">
        <v>35</v>
      </c>
      <c r="AA259" t="s">
        <v>40</v>
      </c>
      <c r="AB259" t="s">
        <v>40</v>
      </c>
      <c r="AC259">
        <v>1</v>
      </c>
      <c r="AD259" t="s">
        <v>40</v>
      </c>
      <c r="AE259">
        <v>50</v>
      </c>
      <c r="AF259">
        <v>540</v>
      </c>
      <c r="AG259">
        <v>50</v>
      </c>
      <c r="AH259">
        <v>50</v>
      </c>
      <c r="AI259">
        <v>540</v>
      </c>
      <c r="AJ259" s="21">
        <v>3502340000000</v>
      </c>
      <c r="AK259" s="21">
        <v>3502340000000</v>
      </c>
      <c r="AM259" s="2"/>
    </row>
    <row r="260" spans="1:39">
      <c r="A260">
        <v>4</v>
      </c>
      <c r="B260">
        <v>10</v>
      </c>
      <c r="C260">
        <v>2018</v>
      </c>
      <c r="D260" t="s">
        <v>170</v>
      </c>
      <c r="E260" t="s">
        <v>171</v>
      </c>
      <c r="F260" t="s">
        <v>1</v>
      </c>
      <c r="G260" t="s">
        <v>75</v>
      </c>
      <c r="H260" t="s">
        <v>38</v>
      </c>
      <c r="I260" t="s">
        <v>39</v>
      </c>
      <c r="J260" t="s">
        <v>38</v>
      </c>
      <c r="K260" t="s">
        <v>40</v>
      </c>
      <c r="L260" t="s">
        <v>40</v>
      </c>
      <c r="M260" t="s">
        <v>40</v>
      </c>
      <c r="N260" t="s">
        <v>40</v>
      </c>
      <c r="O260" t="s">
        <v>172</v>
      </c>
      <c r="P260" t="s">
        <v>38</v>
      </c>
      <c r="Q260" t="s">
        <v>42</v>
      </c>
      <c r="R260" t="s">
        <v>40</v>
      </c>
      <c r="S260" t="s">
        <v>173</v>
      </c>
      <c r="T260" t="s">
        <v>53</v>
      </c>
      <c r="U260" t="s">
        <v>19</v>
      </c>
      <c r="V260" t="s">
        <v>1104</v>
      </c>
      <c r="W260" t="s">
        <v>1221</v>
      </c>
      <c r="X260" t="s">
        <v>174</v>
      </c>
      <c r="Y260" t="s">
        <v>175</v>
      </c>
      <c r="Z260">
        <v>1</v>
      </c>
      <c r="AA260" t="s">
        <v>40</v>
      </c>
      <c r="AB260" t="s">
        <v>40</v>
      </c>
      <c r="AC260">
        <v>1</v>
      </c>
      <c r="AD260" t="s">
        <v>40</v>
      </c>
      <c r="AE260">
        <v>150</v>
      </c>
      <c r="AF260">
        <v>599</v>
      </c>
      <c r="AG260">
        <v>150</v>
      </c>
      <c r="AH260">
        <v>150</v>
      </c>
      <c r="AI260">
        <v>599</v>
      </c>
      <c r="AJ260" s="21">
        <v>3502340000000</v>
      </c>
      <c r="AK260" s="21">
        <v>3502340000000</v>
      </c>
      <c r="AM260" s="2"/>
    </row>
    <row r="261" spans="1:39">
      <c r="A261">
        <v>4</v>
      </c>
      <c r="B261">
        <v>10</v>
      </c>
      <c r="C261">
        <v>2018</v>
      </c>
      <c r="D261" t="s">
        <v>170</v>
      </c>
      <c r="E261" t="s">
        <v>171</v>
      </c>
      <c r="F261" t="s">
        <v>1</v>
      </c>
      <c r="G261" t="s">
        <v>75</v>
      </c>
      <c r="H261" t="s">
        <v>38</v>
      </c>
      <c r="I261" t="s">
        <v>39</v>
      </c>
      <c r="J261" t="s">
        <v>38</v>
      </c>
      <c r="K261" t="s">
        <v>40</v>
      </c>
      <c r="L261" t="s">
        <v>40</v>
      </c>
      <c r="M261" t="s">
        <v>40</v>
      </c>
      <c r="N261" t="s">
        <v>40</v>
      </c>
      <c r="O261" t="s">
        <v>172</v>
      </c>
      <c r="P261" t="s">
        <v>38</v>
      </c>
      <c r="Q261" t="s">
        <v>42</v>
      </c>
      <c r="R261" t="s">
        <v>40</v>
      </c>
      <c r="S261" t="s">
        <v>173</v>
      </c>
      <c r="T261" t="s">
        <v>53</v>
      </c>
      <c r="U261" t="s">
        <v>19</v>
      </c>
      <c r="V261" t="s">
        <v>1104</v>
      </c>
      <c r="W261" t="s">
        <v>1221</v>
      </c>
      <c r="X261" t="s">
        <v>174</v>
      </c>
      <c r="Y261" t="s">
        <v>175</v>
      </c>
      <c r="Z261">
        <v>2</v>
      </c>
      <c r="AA261" t="s">
        <v>40</v>
      </c>
      <c r="AB261" t="s">
        <v>40</v>
      </c>
      <c r="AC261">
        <v>1</v>
      </c>
      <c r="AD261" t="s">
        <v>40</v>
      </c>
      <c r="AE261">
        <v>150</v>
      </c>
      <c r="AF261">
        <v>584</v>
      </c>
      <c r="AG261">
        <v>150</v>
      </c>
      <c r="AH261">
        <v>150</v>
      </c>
      <c r="AI261">
        <v>584</v>
      </c>
      <c r="AJ261" s="21">
        <v>3502340000000</v>
      </c>
      <c r="AK261" s="21">
        <v>3502340000000</v>
      </c>
      <c r="AM261" s="2"/>
    </row>
    <row r="262" spans="1:39">
      <c r="A262">
        <v>4</v>
      </c>
      <c r="B262">
        <v>10</v>
      </c>
      <c r="C262">
        <v>2018</v>
      </c>
      <c r="D262" t="s">
        <v>170</v>
      </c>
      <c r="E262" t="s">
        <v>171</v>
      </c>
      <c r="F262" t="s">
        <v>1</v>
      </c>
      <c r="G262" t="s">
        <v>75</v>
      </c>
      <c r="H262" t="s">
        <v>38</v>
      </c>
      <c r="I262" t="s">
        <v>39</v>
      </c>
      <c r="J262" t="s">
        <v>38</v>
      </c>
      <c r="K262" t="s">
        <v>40</v>
      </c>
      <c r="L262" t="s">
        <v>40</v>
      </c>
      <c r="M262" t="s">
        <v>40</v>
      </c>
      <c r="N262" t="s">
        <v>40</v>
      </c>
      <c r="O262" t="s">
        <v>172</v>
      </c>
      <c r="P262" t="s">
        <v>38</v>
      </c>
      <c r="Q262" t="s">
        <v>42</v>
      </c>
      <c r="R262" t="s">
        <v>40</v>
      </c>
      <c r="S262" t="s">
        <v>173</v>
      </c>
      <c r="T262" t="s">
        <v>53</v>
      </c>
      <c r="U262" t="s">
        <v>19</v>
      </c>
      <c r="V262" t="s">
        <v>1104</v>
      </c>
      <c r="W262" t="s">
        <v>1221</v>
      </c>
      <c r="X262" t="s">
        <v>174</v>
      </c>
      <c r="Y262" t="s">
        <v>175</v>
      </c>
      <c r="Z262">
        <v>3</v>
      </c>
      <c r="AA262" t="s">
        <v>40</v>
      </c>
      <c r="AB262" t="s">
        <v>40</v>
      </c>
      <c r="AC262">
        <v>1</v>
      </c>
      <c r="AD262" t="s">
        <v>40</v>
      </c>
      <c r="AE262">
        <v>150</v>
      </c>
      <c r="AF262">
        <v>602</v>
      </c>
      <c r="AG262">
        <v>150</v>
      </c>
      <c r="AH262">
        <v>150</v>
      </c>
      <c r="AI262">
        <v>602</v>
      </c>
      <c r="AJ262" s="21">
        <v>3502340000000</v>
      </c>
      <c r="AK262" s="21">
        <v>3502340000000</v>
      </c>
      <c r="AM262" s="2"/>
    </row>
    <row r="263" spans="1:39">
      <c r="A263">
        <v>4</v>
      </c>
      <c r="B263">
        <v>10</v>
      </c>
      <c r="C263">
        <v>2018</v>
      </c>
      <c r="D263" t="s">
        <v>170</v>
      </c>
      <c r="E263" t="s">
        <v>171</v>
      </c>
      <c r="F263" t="s">
        <v>1</v>
      </c>
      <c r="G263" t="s">
        <v>75</v>
      </c>
      <c r="H263" t="s">
        <v>38</v>
      </c>
      <c r="I263" t="s">
        <v>39</v>
      </c>
      <c r="J263" t="s">
        <v>38</v>
      </c>
      <c r="K263" t="s">
        <v>40</v>
      </c>
      <c r="L263" t="s">
        <v>40</v>
      </c>
      <c r="M263" t="s">
        <v>40</v>
      </c>
      <c r="N263" t="s">
        <v>40</v>
      </c>
      <c r="O263" t="s">
        <v>172</v>
      </c>
      <c r="P263" t="s">
        <v>38</v>
      </c>
      <c r="Q263" t="s">
        <v>42</v>
      </c>
      <c r="R263" t="s">
        <v>40</v>
      </c>
      <c r="S263" t="s">
        <v>173</v>
      </c>
      <c r="T263" t="s">
        <v>53</v>
      </c>
      <c r="U263" t="s">
        <v>19</v>
      </c>
      <c r="V263" t="s">
        <v>1104</v>
      </c>
      <c r="W263" t="s">
        <v>1221</v>
      </c>
      <c r="X263" t="s">
        <v>174</v>
      </c>
      <c r="Y263" t="s">
        <v>175</v>
      </c>
      <c r="Z263">
        <v>4</v>
      </c>
      <c r="AA263" t="s">
        <v>40</v>
      </c>
      <c r="AB263" t="s">
        <v>40</v>
      </c>
      <c r="AC263">
        <v>1</v>
      </c>
      <c r="AD263" t="s">
        <v>40</v>
      </c>
      <c r="AE263">
        <v>150</v>
      </c>
      <c r="AF263">
        <v>526</v>
      </c>
      <c r="AG263">
        <v>150</v>
      </c>
      <c r="AH263">
        <v>150</v>
      </c>
      <c r="AI263">
        <v>526</v>
      </c>
      <c r="AJ263" s="21">
        <v>3502340000000</v>
      </c>
      <c r="AK263" s="21">
        <v>3502340000000</v>
      </c>
      <c r="AM263" s="2"/>
    </row>
    <row r="264" spans="1:39">
      <c r="A264">
        <v>4</v>
      </c>
      <c r="B264">
        <v>10</v>
      </c>
      <c r="C264">
        <v>2018</v>
      </c>
      <c r="D264" t="s">
        <v>170</v>
      </c>
      <c r="E264" t="s">
        <v>171</v>
      </c>
      <c r="F264" t="s">
        <v>1</v>
      </c>
      <c r="G264" t="s">
        <v>75</v>
      </c>
      <c r="H264" t="s">
        <v>38</v>
      </c>
      <c r="I264" t="s">
        <v>39</v>
      </c>
      <c r="J264" t="s">
        <v>38</v>
      </c>
      <c r="K264" t="s">
        <v>40</v>
      </c>
      <c r="L264" t="s">
        <v>40</v>
      </c>
      <c r="M264" t="s">
        <v>40</v>
      </c>
      <c r="N264" t="s">
        <v>40</v>
      </c>
      <c r="O264" t="s">
        <v>172</v>
      </c>
      <c r="P264" t="s">
        <v>38</v>
      </c>
      <c r="Q264" t="s">
        <v>42</v>
      </c>
      <c r="R264" t="s">
        <v>40</v>
      </c>
      <c r="S264" t="s">
        <v>173</v>
      </c>
      <c r="T264" t="s">
        <v>53</v>
      </c>
      <c r="U264" t="s">
        <v>19</v>
      </c>
      <c r="V264" t="s">
        <v>1104</v>
      </c>
      <c r="W264" t="s">
        <v>1221</v>
      </c>
      <c r="X264" t="s">
        <v>174</v>
      </c>
      <c r="Y264" t="s">
        <v>175</v>
      </c>
      <c r="Z264">
        <v>5</v>
      </c>
      <c r="AA264" t="s">
        <v>40</v>
      </c>
      <c r="AB264" t="s">
        <v>40</v>
      </c>
      <c r="AC264">
        <v>1</v>
      </c>
      <c r="AD264" t="s">
        <v>40</v>
      </c>
      <c r="AE264">
        <v>150</v>
      </c>
      <c r="AF264">
        <v>641</v>
      </c>
      <c r="AG264">
        <v>150</v>
      </c>
      <c r="AH264">
        <v>150</v>
      </c>
      <c r="AI264">
        <v>641</v>
      </c>
      <c r="AJ264" s="21">
        <v>3502340000000</v>
      </c>
      <c r="AK264" s="21">
        <v>3502340000000</v>
      </c>
      <c r="AM264" s="2"/>
    </row>
    <row r="265" spans="1:39">
      <c r="A265">
        <v>4</v>
      </c>
      <c r="B265">
        <v>11</v>
      </c>
      <c r="C265">
        <v>2018</v>
      </c>
      <c r="D265" t="s">
        <v>170</v>
      </c>
      <c r="E265" t="s">
        <v>171</v>
      </c>
      <c r="F265" t="s">
        <v>1</v>
      </c>
      <c r="G265" t="s">
        <v>75</v>
      </c>
      <c r="H265" t="s">
        <v>38</v>
      </c>
      <c r="I265" t="s">
        <v>39</v>
      </c>
      <c r="J265" t="s">
        <v>38</v>
      </c>
      <c r="K265" t="s">
        <v>40</v>
      </c>
      <c r="L265" t="s">
        <v>40</v>
      </c>
      <c r="M265" t="s">
        <v>40</v>
      </c>
      <c r="N265" t="s">
        <v>40</v>
      </c>
      <c r="O265" t="s">
        <v>172</v>
      </c>
      <c r="P265" t="s">
        <v>38</v>
      </c>
      <c r="Q265" t="s">
        <v>42</v>
      </c>
      <c r="R265" t="s">
        <v>40</v>
      </c>
      <c r="S265" t="s">
        <v>173</v>
      </c>
      <c r="T265" t="s">
        <v>53</v>
      </c>
      <c r="U265" t="s">
        <v>19</v>
      </c>
      <c r="V265" t="s">
        <v>1104</v>
      </c>
      <c r="W265" t="s">
        <v>1221</v>
      </c>
      <c r="X265" t="s">
        <v>174</v>
      </c>
      <c r="Y265" t="s">
        <v>176</v>
      </c>
      <c r="Z265">
        <v>66</v>
      </c>
      <c r="AA265" t="s">
        <v>40</v>
      </c>
      <c r="AB265" t="s">
        <v>40</v>
      </c>
      <c r="AC265">
        <v>1</v>
      </c>
      <c r="AD265" t="s">
        <v>40</v>
      </c>
      <c r="AE265">
        <v>9</v>
      </c>
      <c r="AF265">
        <v>525</v>
      </c>
      <c r="AG265">
        <v>9</v>
      </c>
      <c r="AH265">
        <v>9</v>
      </c>
      <c r="AI265">
        <v>525</v>
      </c>
      <c r="AJ265" s="21">
        <v>14761000000000</v>
      </c>
      <c r="AK265" s="21">
        <v>14761000000000</v>
      </c>
      <c r="AM265" s="2"/>
    </row>
    <row r="266" spans="1:39">
      <c r="A266">
        <v>4</v>
      </c>
      <c r="B266">
        <v>11</v>
      </c>
      <c r="C266">
        <v>2018</v>
      </c>
      <c r="D266" t="s">
        <v>170</v>
      </c>
      <c r="E266" t="s">
        <v>171</v>
      </c>
      <c r="F266" t="s">
        <v>1</v>
      </c>
      <c r="G266" t="s">
        <v>75</v>
      </c>
      <c r="H266" t="s">
        <v>38</v>
      </c>
      <c r="I266" t="s">
        <v>39</v>
      </c>
      <c r="J266" t="s">
        <v>38</v>
      </c>
      <c r="K266" t="s">
        <v>40</v>
      </c>
      <c r="L266" t="s">
        <v>40</v>
      </c>
      <c r="M266" t="s">
        <v>40</v>
      </c>
      <c r="N266" t="s">
        <v>40</v>
      </c>
      <c r="O266" t="s">
        <v>172</v>
      </c>
      <c r="P266" t="s">
        <v>38</v>
      </c>
      <c r="Q266" t="s">
        <v>42</v>
      </c>
      <c r="R266" t="s">
        <v>40</v>
      </c>
      <c r="S266" t="s">
        <v>173</v>
      </c>
      <c r="T266" t="s">
        <v>53</v>
      </c>
      <c r="U266" t="s">
        <v>19</v>
      </c>
      <c r="V266" t="s">
        <v>1104</v>
      </c>
      <c r="W266" t="s">
        <v>1221</v>
      </c>
      <c r="X266" t="s">
        <v>174</v>
      </c>
      <c r="Y266" t="s">
        <v>176</v>
      </c>
      <c r="Z266">
        <v>67</v>
      </c>
      <c r="AA266" t="s">
        <v>40</v>
      </c>
      <c r="AB266" t="s">
        <v>40</v>
      </c>
      <c r="AC266">
        <v>1</v>
      </c>
      <c r="AD266" t="s">
        <v>40</v>
      </c>
      <c r="AE266">
        <v>9</v>
      </c>
      <c r="AF266">
        <v>503</v>
      </c>
      <c r="AG266">
        <v>9</v>
      </c>
      <c r="AH266">
        <v>9</v>
      </c>
      <c r="AI266">
        <v>503</v>
      </c>
      <c r="AJ266" s="21">
        <v>14761000000000</v>
      </c>
      <c r="AK266" s="21">
        <v>14761000000000</v>
      </c>
      <c r="AM266" s="2"/>
    </row>
    <row r="267" spans="1:39">
      <c r="A267">
        <v>4</v>
      </c>
      <c r="B267">
        <v>11</v>
      </c>
      <c r="C267">
        <v>2018</v>
      </c>
      <c r="D267" t="s">
        <v>170</v>
      </c>
      <c r="E267" t="s">
        <v>171</v>
      </c>
      <c r="F267" t="s">
        <v>1</v>
      </c>
      <c r="G267" t="s">
        <v>75</v>
      </c>
      <c r="H267" t="s">
        <v>38</v>
      </c>
      <c r="I267" t="s">
        <v>39</v>
      </c>
      <c r="J267" t="s">
        <v>38</v>
      </c>
      <c r="K267" t="s">
        <v>40</v>
      </c>
      <c r="L267" t="s">
        <v>40</v>
      </c>
      <c r="M267" t="s">
        <v>40</v>
      </c>
      <c r="N267" t="s">
        <v>40</v>
      </c>
      <c r="O267" t="s">
        <v>172</v>
      </c>
      <c r="P267" t="s">
        <v>38</v>
      </c>
      <c r="Q267" t="s">
        <v>42</v>
      </c>
      <c r="R267" t="s">
        <v>40</v>
      </c>
      <c r="S267" t="s">
        <v>173</v>
      </c>
      <c r="T267" t="s">
        <v>53</v>
      </c>
      <c r="U267" t="s">
        <v>19</v>
      </c>
      <c r="V267" t="s">
        <v>1104</v>
      </c>
      <c r="W267" t="s">
        <v>1221</v>
      </c>
      <c r="X267" t="s">
        <v>174</v>
      </c>
      <c r="Y267" t="s">
        <v>176</v>
      </c>
      <c r="Z267">
        <v>68</v>
      </c>
      <c r="AA267" t="s">
        <v>40</v>
      </c>
      <c r="AB267" t="s">
        <v>40</v>
      </c>
      <c r="AC267">
        <v>1</v>
      </c>
      <c r="AD267" t="s">
        <v>40</v>
      </c>
      <c r="AE267">
        <v>9</v>
      </c>
      <c r="AF267">
        <v>547</v>
      </c>
      <c r="AG267">
        <v>9</v>
      </c>
      <c r="AH267">
        <v>9</v>
      </c>
      <c r="AI267">
        <v>547</v>
      </c>
      <c r="AJ267" s="21">
        <v>14761000000000</v>
      </c>
      <c r="AK267" s="21">
        <v>14761000000000</v>
      </c>
      <c r="AM267" s="2"/>
    </row>
    <row r="268" spans="1:39">
      <c r="A268">
        <v>4</v>
      </c>
      <c r="B268">
        <v>11</v>
      </c>
      <c r="C268">
        <v>2018</v>
      </c>
      <c r="D268" t="s">
        <v>170</v>
      </c>
      <c r="E268" t="s">
        <v>171</v>
      </c>
      <c r="F268" t="s">
        <v>1</v>
      </c>
      <c r="G268" t="s">
        <v>75</v>
      </c>
      <c r="H268" t="s">
        <v>38</v>
      </c>
      <c r="I268" t="s">
        <v>39</v>
      </c>
      <c r="J268" t="s">
        <v>38</v>
      </c>
      <c r="K268" t="s">
        <v>40</v>
      </c>
      <c r="L268" t="s">
        <v>40</v>
      </c>
      <c r="M268" t="s">
        <v>40</v>
      </c>
      <c r="N268" t="s">
        <v>40</v>
      </c>
      <c r="O268" t="s">
        <v>172</v>
      </c>
      <c r="P268" t="s">
        <v>38</v>
      </c>
      <c r="Q268" t="s">
        <v>42</v>
      </c>
      <c r="R268" t="s">
        <v>40</v>
      </c>
      <c r="S268" t="s">
        <v>173</v>
      </c>
      <c r="T268" t="s">
        <v>53</v>
      </c>
      <c r="U268" t="s">
        <v>19</v>
      </c>
      <c r="V268" t="s">
        <v>1104</v>
      </c>
      <c r="W268" t="s">
        <v>1221</v>
      </c>
      <c r="X268" t="s">
        <v>174</v>
      </c>
      <c r="Y268" t="s">
        <v>176</v>
      </c>
      <c r="Z268">
        <v>69</v>
      </c>
      <c r="AA268" t="s">
        <v>40</v>
      </c>
      <c r="AB268" t="s">
        <v>40</v>
      </c>
      <c r="AC268">
        <v>1</v>
      </c>
      <c r="AD268" t="s">
        <v>40</v>
      </c>
      <c r="AE268">
        <v>9</v>
      </c>
      <c r="AF268">
        <v>554</v>
      </c>
      <c r="AG268">
        <v>9</v>
      </c>
      <c r="AH268">
        <v>9</v>
      </c>
      <c r="AI268">
        <v>554</v>
      </c>
      <c r="AJ268" s="21">
        <v>14761000000000</v>
      </c>
      <c r="AK268" s="21">
        <v>14761000000000</v>
      </c>
      <c r="AM268" s="2"/>
    </row>
    <row r="269" spans="1:39">
      <c r="A269">
        <v>4</v>
      </c>
      <c r="B269">
        <v>11</v>
      </c>
      <c r="C269">
        <v>2018</v>
      </c>
      <c r="D269" t="s">
        <v>170</v>
      </c>
      <c r="E269" t="s">
        <v>171</v>
      </c>
      <c r="F269" t="s">
        <v>1</v>
      </c>
      <c r="G269" t="s">
        <v>75</v>
      </c>
      <c r="H269" t="s">
        <v>38</v>
      </c>
      <c r="I269" t="s">
        <v>39</v>
      </c>
      <c r="J269" t="s">
        <v>38</v>
      </c>
      <c r="K269" t="s">
        <v>40</v>
      </c>
      <c r="L269" t="s">
        <v>40</v>
      </c>
      <c r="M269" t="s">
        <v>40</v>
      </c>
      <c r="N269" t="s">
        <v>40</v>
      </c>
      <c r="O269" t="s">
        <v>172</v>
      </c>
      <c r="P269" t="s">
        <v>38</v>
      </c>
      <c r="Q269" t="s">
        <v>42</v>
      </c>
      <c r="R269" t="s">
        <v>40</v>
      </c>
      <c r="S269" t="s">
        <v>173</v>
      </c>
      <c r="T269" t="s">
        <v>53</v>
      </c>
      <c r="U269" t="s">
        <v>19</v>
      </c>
      <c r="V269" t="s">
        <v>1104</v>
      </c>
      <c r="W269" t="s">
        <v>1221</v>
      </c>
      <c r="X269" t="s">
        <v>174</v>
      </c>
      <c r="Y269" t="s">
        <v>176</v>
      </c>
      <c r="Z269">
        <v>70</v>
      </c>
      <c r="AA269" t="s">
        <v>40</v>
      </c>
      <c r="AB269" t="s">
        <v>40</v>
      </c>
      <c r="AC269">
        <v>1</v>
      </c>
      <c r="AD269" t="s">
        <v>40</v>
      </c>
      <c r="AE269">
        <v>9</v>
      </c>
      <c r="AF269">
        <v>542</v>
      </c>
      <c r="AG269">
        <v>9</v>
      </c>
      <c r="AH269">
        <v>9</v>
      </c>
      <c r="AI269">
        <v>542</v>
      </c>
      <c r="AJ269" s="21">
        <v>14761000000000</v>
      </c>
      <c r="AK269" s="21">
        <v>14761000000000</v>
      </c>
      <c r="AM269" s="2"/>
    </row>
    <row r="270" spans="1:39">
      <c r="A270">
        <v>4</v>
      </c>
      <c r="B270">
        <v>11</v>
      </c>
      <c r="C270">
        <v>2018</v>
      </c>
      <c r="D270" t="s">
        <v>170</v>
      </c>
      <c r="E270" t="s">
        <v>171</v>
      </c>
      <c r="F270" t="s">
        <v>1</v>
      </c>
      <c r="G270" t="s">
        <v>75</v>
      </c>
      <c r="H270" t="s">
        <v>38</v>
      </c>
      <c r="I270" t="s">
        <v>39</v>
      </c>
      <c r="J270" t="s">
        <v>38</v>
      </c>
      <c r="K270" t="s">
        <v>40</v>
      </c>
      <c r="L270" t="s">
        <v>40</v>
      </c>
      <c r="M270" t="s">
        <v>40</v>
      </c>
      <c r="N270" t="s">
        <v>40</v>
      </c>
      <c r="O270" t="s">
        <v>172</v>
      </c>
      <c r="P270" t="s">
        <v>38</v>
      </c>
      <c r="Q270" t="s">
        <v>42</v>
      </c>
      <c r="R270" t="s">
        <v>40</v>
      </c>
      <c r="S270" t="s">
        <v>173</v>
      </c>
      <c r="T270" t="s">
        <v>53</v>
      </c>
      <c r="U270" t="s">
        <v>19</v>
      </c>
      <c r="V270" t="s">
        <v>1104</v>
      </c>
      <c r="W270" t="s">
        <v>1221</v>
      </c>
      <c r="X270" t="s">
        <v>174</v>
      </c>
      <c r="Y270" t="s">
        <v>176</v>
      </c>
      <c r="Z270">
        <v>36</v>
      </c>
      <c r="AA270" t="s">
        <v>40</v>
      </c>
      <c r="AB270" t="s">
        <v>40</v>
      </c>
      <c r="AC270">
        <v>1</v>
      </c>
      <c r="AD270" t="s">
        <v>40</v>
      </c>
      <c r="AE270">
        <v>50</v>
      </c>
      <c r="AF270">
        <v>621</v>
      </c>
      <c r="AG270">
        <v>50</v>
      </c>
      <c r="AH270">
        <v>50</v>
      </c>
      <c r="AI270">
        <v>621</v>
      </c>
      <c r="AJ270" s="21">
        <v>14761000000000</v>
      </c>
      <c r="AK270" s="21">
        <v>14761000000000</v>
      </c>
      <c r="AM270" s="2"/>
    </row>
    <row r="271" spans="1:39">
      <c r="A271">
        <v>4</v>
      </c>
      <c r="B271">
        <v>11</v>
      </c>
      <c r="C271">
        <v>2018</v>
      </c>
      <c r="D271" t="s">
        <v>170</v>
      </c>
      <c r="E271" t="s">
        <v>171</v>
      </c>
      <c r="F271" t="s">
        <v>1</v>
      </c>
      <c r="G271" t="s">
        <v>75</v>
      </c>
      <c r="H271" t="s">
        <v>38</v>
      </c>
      <c r="I271" t="s">
        <v>39</v>
      </c>
      <c r="J271" t="s">
        <v>38</v>
      </c>
      <c r="K271" t="s">
        <v>40</v>
      </c>
      <c r="L271" t="s">
        <v>40</v>
      </c>
      <c r="M271" t="s">
        <v>40</v>
      </c>
      <c r="N271" t="s">
        <v>40</v>
      </c>
      <c r="O271" t="s">
        <v>172</v>
      </c>
      <c r="P271" t="s">
        <v>38</v>
      </c>
      <c r="Q271" t="s">
        <v>42</v>
      </c>
      <c r="R271" t="s">
        <v>40</v>
      </c>
      <c r="S271" t="s">
        <v>173</v>
      </c>
      <c r="T271" t="s">
        <v>53</v>
      </c>
      <c r="U271" t="s">
        <v>19</v>
      </c>
      <c r="V271" t="s">
        <v>1104</v>
      </c>
      <c r="W271" t="s">
        <v>1221</v>
      </c>
      <c r="X271" t="s">
        <v>174</v>
      </c>
      <c r="Y271" t="s">
        <v>176</v>
      </c>
      <c r="Z271">
        <v>38</v>
      </c>
      <c r="AA271" t="s">
        <v>40</v>
      </c>
      <c r="AB271" t="s">
        <v>40</v>
      </c>
      <c r="AC271">
        <v>1</v>
      </c>
      <c r="AD271" t="s">
        <v>40</v>
      </c>
      <c r="AE271">
        <v>50</v>
      </c>
      <c r="AF271">
        <v>604</v>
      </c>
      <c r="AG271">
        <v>50</v>
      </c>
      <c r="AH271">
        <v>50</v>
      </c>
      <c r="AI271">
        <v>604</v>
      </c>
      <c r="AJ271" s="21">
        <v>14761000000000</v>
      </c>
      <c r="AK271" s="21">
        <v>14761000000000</v>
      </c>
      <c r="AM271" s="2"/>
    </row>
    <row r="272" spans="1:39">
      <c r="A272">
        <v>4</v>
      </c>
      <c r="B272">
        <v>11</v>
      </c>
      <c r="C272">
        <v>2018</v>
      </c>
      <c r="D272" t="s">
        <v>170</v>
      </c>
      <c r="E272" t="s">
        <v>171</v>
      </c>
      <c r="F272" t="s">
        <v>1</v>
      </c>
      <c r="G272" t="s">
        <v>75</v>
      </c>
      <c r="H272" t="s">
        <v>38</v>
      </c>
      <c r="I272" t="s">
        <v>39</v>
      </c>
      <c r="J272" t="s">
        <v>38</v>
      </c>
      <c r="K272" t="s">
        <v>40</v>
      </c>
      <c r="L272" t="s">
        <v>40</v>
      </c>
      <c r="M272" t="s">
        <v>40</v>
      </c>
      <c r="N272" t="s">
        <v>40</v>
      </c>
      <c r="O272" t="s">
        <v>172</v>
      </c>
      <c r="P272" t="s">
        <v>38</v>
      </c>
      <c r="Q272" t="s">
        <v>42</v>
      </c>
      <c r="R272" t="s">
        <v>40</v>
      </c>
      <c r="S272" t="s">
        <v>173</v>
      </c>
      <c r="T272" t="s">
        <v>53</v>
      </c>
      <c r="U272" t="s">
        <v>19</v>
      </c>
      <c r="V272" t="s">
        <v>1104</v>
      </c>
      <c r="W272" t="s">
        <v>1221</v>
      </c>
      <c r="X272" t="s">
        <v>174</v>
      </c>
      <c r="Y272" t="s">
        <v>176</v>
      </c>
      <c r="Z272">
        <v>39</v>
      </c>
      <c r="AA272" t="s">
        <v>40</v>
      </c>
      <c r="AB272" t="s">
        <v>40</v>
      </c>
      <c r="AC272">
        <v>1</v>
      </c>
      <c r="AD272" t="s">
        <v>40</v>
      </c>
      <c r="AE272">
        <v>50</v>
      </c>
      <c r="AF272">
        <v>598</v>
      </c>
      <c r="AG272">
        <v>50</v>
      </c>
      <c r="AH272">
        <v>50</v>
      </c>
      <c r="AI272">
        <v>598</v>
      </c>
      <c r="AJ272" s="21">
        <v>14761000000000</v>
      </c>
      <c r="AK272" s="21">
        <v>14761000000000</v>
      </c>
      <c r="AM272" s="2"/>
    </row>
    <row r="273" spans="1:39">
      <c r="A273">
        <v>4</v>
      </c>
      <c r="B273">
        <v>11</v>
      </c>
      <c r="C273">
        <v>2018</v>
      </c>
      <c r="D273" t="s">
        <v>170</v>
      </c>
      <c r="E273" t="s">
        <v>171</v>
      </c>
      <c r="F273" t="s">
        <v>1</v>
      </c>
      <c r="G273" t="s">
        <v>75</v>
      </c>
      <c r="H273" t="s">
        <v>38</v>
      </c>
      <c r="I273" t="s">
        <v>39</v>
      </c>
      <c r="J273" t="s">
        <v>38</v>
      </c>
      <c r="K273" t="s">
        <v>40</v>
      </c>
      <c r="L273" t="s">
        <v>40</v>
      </c>
      <c r="M273" t="s">
        <v>40</v>
      </c>
      <c r="N273" t="s">
        <v>40</v>
      </c>
      <c r="O273" t="s">
        <v>172</v>
      </c>
      <c r="P273" t="s">
        <v>38</v>
      </c>
      <c r="Q273" t="s">
        <v>42</v>
      </c>
      <c r="R273" t="s">
        <v>40</v>
      </c>
      <c r="S273" t="s">
        <v>173</v>
      </c>
      <c r="T273" t="s">
        <v>53</v>
      </c>
      <c r="U273" t="s">
        <v>19</v>
      </c>
      <c r="V273" t="s">
        <v>1104</v>
      </c>
      <c r="W273" t="s">
        <v>1221</v>
      </c>
      <c r="X273" t="s">
        <v>174</v>
      </c>
      <c r="Y273" t="s">
        <v>176</v>
      </c>
      <c r="Z273">
        <v>6</v>
      </c>
      <c r="AA273" t="s">
        <v>40</v>
      </c>
      <c r="AB273" t="s">
        <v>40</v>
      </c>
      <c r="AC273">
        <v>1</v>
      </c>
      <c r="AD273" t="s">
        <v>40</v>
      </c>
      <c r="AE273">
        <v>150</v>
      </c>
      <c r="AF273">
        <v>695</v>
      </c>
      <c r="AG273">
        <v>150</v>
      </c>
      <c r="AH273">
        <v>150</v>
      </c>
      <c r="AI273">
        <v>695</v>
      </c>
      <c r="AJ273" s="21">
        <v>14761000000000</v>
      </c>
      <c r="AK273" s="21">
        <v>14761000000000</v>
      </c>
      <c r="AM273" s="2"/>
    </row>
    <row r="274" spans="1:39">
      <c r="A274">
        <v>4</v>
      </c>
      <c r="B274">
        <v>11</v>
      </c>
      <c r="C274">
        <v>2018</v>
      </c>
      <c r="D274" t="s">
        <v>170</v>
      </c>
      <c r="E274" t="s">
        <v>171</v>
      </c>
      <c r="F274" t="s">
        <v>1</v>
      </c>
      <c r="G274" t="s">
        <v>75</v>
      </c>
      <c r="H274" t="s">
        <v>38</v>
      </c>
      <c r="I274" t="s">
        <v>39</v>
      </c>
      <c r="J274" t="s">
        <v>38</v>
      </c>
      <c r="K274" t="s">
        <v>40</v>
      </c>
      <c r="L274" t="s">
        <v>40</v>
      </c>
      <c r="M274" t="s">
        <v>40</v>
      </c>
      <c r="N274" t="s">
        <v>40</v>
      </c>
      <c r="O274" t="s">
        <v>172</v>
      </c>
      <c r="P274" t="s">
        <v>38</v>
      </c>
      <c r="Q274" t="s">
        <v>42</v>
      </c>
      <c r="R274" t="s">
        <v>40</v>
      </c>
      <c r="S274" t="s">
        <v>173</v>
      </c>
      <c r="T274" t="s">
        <v>53</v>
      </c>
      <c r="U274" t="s">
        <v>19</v>
      </c>
      <c r="V274" t="s">
        <v>1104</v>
      </c>
      <c r="W274" t="s">
        <v>1221</v>
      </c>
      <c r="X274" t="s">
        <v>174</v>
      </c>
      <c r="Y274" t="s">
        <v>176</v>
      </c>
      <c r="Z274">
        <v>7</v>
      </c>
      <c r="AA274" t="s">
        <v>40</v>
      </c>
      <c r="AB274" t="s">
        <v>40</v>
      </c>
      <c r="AC274">
        <v>1</v>
      </c>
      <c r="AD274" t="s">
        <v>40</v>
      </c>
      <c r="AE274">
        <v>150</v>
      </c>
      <c r="AF274">
        <v>743</v>
      </c>
      <c r="AG274">
        <v>150</v>
      </c>
      <c r="AH274">
        <v>150</v>
      </c>
      <c r="AI274">
        <v>743</v>
      </c>
      <c r="AJ274" s="21">
        <v>14761000000000</v>
      </c>
      <c r="AK274" s="21">
        <v>14761000000000</v>
      </c>
      <c r="AM274" s="2"/>
    </row>
    <row r="275" spans="1:39">
      <c r="A275">
        <v>4</v>
      </c>
      <c r="B275">
        <v>11</v>
      </c>
      <c r="C275">
        <v>2018</v>
      </c>
      <c r="D275" t="s">
        <v>170</v>
      </c>
      <c r="E275" t="s">
        <v>171</v>
      </c>
      <c r="F275" t="s">
        <v>1</v>
      </c>
      <c r="G275" t="s">
        <v>75</v>
      </c>
      <c r="H275" t="s">
        <v>38</v>
      </c>
      <c r="I275" t="s">
        <v>39</v>
      </c>
      <c r="J275" t="s">
        <v>38</v>
      </c>
      <c r="K275" t="s">
        <v>40</v>
      </c>
      <c r="L275" t="s">
        <v>40</v>
      </c>
      <c r="M275" t="s">
        <v>40</v>
      </c>
      <c r="N275" t="s">
        <v>40</v>
      </c>
      <c r="O275" t="s">
        <v>172</v>
      </c>
      <c r="P275" t="s">
        <v>38</v>
      </c>
      <c r="Q275" t="s">
        <v>42</v>
      </c>
      <c r="R275" t="s">
        <v>40</v>
      </c>
      <c r="S275" t="s">
        <v>173</v>
      </c>
      <c r="T275" t="s">
        <v>53</v>
      </c>
      <c r="U275" t="s">
        <v>19</v>
      </c>
      <c r="V275" t="s">
        <v>1104</v>
      </c>
      <c r="W275" t="s">
        <v>1221</v>
      </c>
      <c r="X275" t="s">
        <v>174</v>
      </c>
      <c r="Y275" t="s">
        <v>176</v>
      </c>
      <c r="Z275">
        <v>8</v>
      </c>
      <c r="AA275" t="s">
        <v>40</v>
      </c>
      <c r="AB275" t="s">
        <v>40</v>
      </c>
      <c r="AC275">
        <v>1</v>
      </c>
      <c r="AD275" t="s">
        <v>40</v>
      </c>
      <c r="AE275">
        <v>150</v>
      </c>
      <c r="AF275">
        <v>650</v>
      </c>
      <c r="AG275">
        <v>150</v>
      </c>
      <c r="AH275">
        <v>150</v>
      </c>
      <c r="AI275">
        <v>650</v>
      </c>
      <c r="AJ275" s="21">
        <v>14761000000000</v>
      </c>
      <c r="AK275" s="21">
        <v>14761000000000</v>
      </c>
      <c r="AM275" s="2"/>
    </row>
    <row r="276" spans="1:39">
      <c r="A276">
        <v>4</v>
      </c>
      <c r="B276">
        <v>11</v>
      </c>
      <c r="C276">
        <v>2018</v>
      </c>
      <c r="D276" t="s">
        <v>170</v>
      </c>
      <c r="E276" t="s">
        <v>171</v>
      </c>
      <c r="F276" t="s">
        <v>1</v>
      </c>
      <c r="G276" t="s">
        <v>75</v>
      </c>
      <c r="H276" t="s">
        <v>38</v>
      </c>
      <c r="I276" t="s">
        <v>39</v>
      </c>
      <c r="J276" t="s">
        <v>38</v>
      </c>
      <c r="K276" t="s">
        <v>40</v>
      </c>
      <c r="L276" t="s">
        <v>40</v>
      </c>
      <c r="M276" t="s">
        <v>40</v>
      </c>
      <c r="N276" t="s">
        <v>40</v>
      </c>
      <c r="O276" t="s">
        <v>172</v>
      </c>
      <c r="P276" t="s">
        <v>38</v>
      </c>
      <c r="Q276" t="s">
        <v>42</v>
      </c>
      <c r="R276" t="s">
        <v>40</v>
      </c>
      <c r="S276" t="s">
        <v>173</v>
      </c>
      <c r="T276" t="s">
        <v>53</v>
      </c>
      <c r="U276" t="s">
        <v>19</v>
      </c>
      <c r="V276" t="s">
        <v>1104</v>
      </c>
      <c r="W276" t="s">
        <v>1221</v>
      </c>
      <c r="X276" t="s">
        <v>174</v>
      </c>
      <c r="Y276" t="s">
        <v>176</v>
      </c>
      <c r="Z276">
        <v>9</v>
      </c>
      <c r="AA276" t="s">
        <v>40</v>
      </c>
      <c r="AB276" t="s">
        <v>40</v>
      </c>
      <c r="AC276">
        <v>1</v>
      </c>
      <c r="AD276" t="s">
        <v>40</v>
      </c>
      <c r="AE276">
        <v>150</v>
      </c>
      <c r="AF276">
        <v>572</v>
      </c>
      <c r="AG276">
        <v>150</v>
      </c>
      <c r="AH276">
        <v>150</v>
      </c>
      <c r="AI276">
        <v>572</v>
      </c>
      <c r="AJ276" s="21">
        <v>14761000000000</v>
      </c>
      <c r="AK276" s="21">
        <v>14761000000000</v>
      </c>
      <c r="AM276" s="2"/>
    </row>
    <row r="277" spans="1:39">
      <c r="A277">
        <v>4</v>
      </c>
      <c r="B277">
        <v>11</v>
      </c>
      <c r="C277">
        <v>2018</v>
      </c>
      <c r="D277" t="s">
        <v>170</v>
      </c>
      <c r="E277" t="s">
        <v>171</v>
      </c>
      <c r="F277" t="s">
        <v>1</v>
      </c>
      <c r="G277" t="s">
        <v>75</v>
      </c>
      <c r="H277" t="s">
        <v>38</v>
      </c>
      <c r="I277" t="s">
        <v>39</v>
      </c>
      <c r="J277" t="s">
        <v>38</v>
      </c>
      <c r="K277" t="s">
        <v>40</v>
      </c>
      <c r="L277" t="s">
        <v>40</v>
      </c>
      <c r="M277" t="s">
        <v>40</v>
      </c>
      <c r="N277" t="s">
        <v>40</v>
      </c>
      <c r="O277" t="s">
        <v>172</v>
      </c>
      <c r="P277" t="s">
        <v>38</v>
      </c>
      <c r="Q277" t="s">
        <v>42</v>
      </c>
      <c r="R277" t="s">
        <v>40</v>
      </c>
      <c r="S277" t="s">
        <v>173</v>
      </c>
      <c r="T277" t="s">
        <v>53</v>
      </c>
      <c r="U277" t="s">
        <v>19</v>
      </c>
      <c r="V277" t="s">
        <v>1104</v>
      </c>
      <c r="W277" t="s">
        <v>1221</v>
      </c>
      <c r="X277" t="s">
        <v>174</v>
      </c>
      <c r="Y277" t="s">
        <v>176</v>
      </c>
      <c r="Z277">
        <v>10</v>
      </c>
      <c r="AA277" t="s">
        <v>40</v>
      </c>
      <c r="AB277" t="s">
        <v>40</v>
      </c>
      <c r="AC277">
        <v>1</v>
      </c>
      <c r="AD277" t="s">
        <v>40</v>
      </c>
      <c r="AE277">
        <v>150</v>
      </c>
      <c r="AF277">
        <v>650</v>
      </c>
      <c r="AG277">
        <v>150</v>
      </c>
      <c r="AH277">
        <v>150</v>
      </c>
      <c r="AI277">
        <v>650</v>
      </c>
      <c r="AJ277" s="21">
        <v>14761000000000</v>
      </c>
      <c r="AK277" s="21">
        <v>14761000000000</v>
      </c>
      <c r="AM277" s="2"/>
    </row>
    <row r="278" spans="1:39">
      <c r="A278">
        <v>5</v>
      </c>
      <c r="B278">
        <v>12</v>
      </c>
      <c r="C278">
        <v>2018</v>
      </c>
      <c r="D278" t="s">
        <v>177</v>
      </c>
      <c r="E278" t="s">
        <v>178</v>
      </c>
      <c r="F278" t="s">
        <v>36</v>
      </c>
      <c r="G278" t="s">
        <v>54</v>
      </c>
      <c r="H278" t="s">
        <v>38</v>
      </c>
      <c r="I278" t="s">
        <v>39</v>
      </c>
      <c r="J278" t="s">
        <v>38</v>
      </c>
      <c r="K278" t="s">
        <v>40</v>
      </c>
      <c r="L278" t="s">
        <v>40</v>
      </c>
      <c r="M278" t="s">
        <v>179</v>
      </c>
      <c r="N278" t="s">
        <v>38</v>
      </c>
      <c r="O278" t="s">
        <v>180</v>
      </c>
      <c r="P278" t="s">
        <v>38</v>
      </c>
      <c r="Q278" t="s">
        <v>42</v>
      </c>
      <c r="R278" t="s">
        <v>40</v>
      </c>
      <c r="S278" t="s">
        <v>43</v>
      </c>
      <c r="T278" t="s">
        <v>44</v>
      </c>
      <c r="U278" t="s">
        <v>20</v>
      </c>
      <c r="V278" t="s">
        <v>1104</v>
      </c>
      <c r="W278" t="s">
        <v>1215</v>
      </c>
      <c r="X278" t="s">
        <v>181</v>
      </c>
      <c r="Y278" t="s">
        <v>182</v>
      </c>
      <c r="Z278" t="s">
        <v>1121</v>
      </c>
      <c r="AA278" t="s">
        <v>40</v>
      </c>
      <c r="AB278">
        <v>980</v>
      </c>
      <c r="AC278">
        <v>20</v>
      </c>
      <c r="AD278" t="s">
        <v>40</v>
      </c>
      <c r="AE278">
        <v>101826</v>
      </c>
      <c r="AF278">
        <v>44</v>
      </c>
      <c r="AG278" s="21">
        <v>1018260000000000</v>
      </c>
      <c r="AH278" s="21">
        <v>2.03652E+16</v>
      </c>
      <c r="AI278">
        <v>44</v>
      </c>
      <c r="AJ278">
        <v>1</v>
      </c>
      <c r="AK278">
        <v>1</v>
      </c>
      <c r="AL278" t="s">
        <v>1119</v>
      </c>
    </row>
    <row r="279" spans="1:39">
      <c r="A279">
        <v>5</v>
      </c>
      <c r="B279">
        <v>12</v>
      </c>
      <c r="C279">
        <v>2018</v>
      </c>
      <c r="D279" t="s">
        <v>177</v>
      </c>
      <c r="E279" t="s">
        <v>178</v>
      </c>
      <c r="F279" t="s">
        <v>36</v>
      </c>
      <c r="G279" t="s">
        <v>54</v>
      </c>
      <c r="H279" t="s">
        <v>38</v>
      </c>
      <c r="I279" t="s">
        <v>39</v>
      </c>
      <c r="J279" t="s">
        <v>38</v>
      </c>
      <c r="K279" t="s">
        <v>40</v>
      </c>
      <c r="L279" t="s">
        <v>40</v>
      </c>
      <c r="M279" t="s">
        <v>179</v>
      </c>
      <c r="N279" t="s">
        <v>38</v>
      </c>
      <c r="O279" t="s">
        <v>180</v>
      </c>
      <c r="P279" t="s">
        <v>38</v>
      </c>
      <c r="Q279" t="s">
        <v>42</v>
      </c>
      <c r="R279" t="s">
        <v>40</v>
      </c>
      <c r="S279" t="s">
        <v>43</v>
      </c>
      <c r="T279" t="s">
        <v>44</v>
      </c>
      <c r="U279" t="s">
        <v>20</v>
      </c>
      <c r="V279" t="s">
        <v>1104</v>
      </c>
      <c r="W279" t="s">
        <v>1215</v>
      </c>
      <c r="X279" t="s">
        <v>181</v>
      </c>
      <c r="Y279" t="s">
        <v>182</v>
      </c>
      <c r="Z279" t="s">
        <v>1122</v>
      </c>
      <c r="AA279" t="s">
        <v>40</v>
      </c>
      <c r="AB279">
        <v>980</v>
      </c>
      <c r="AC279">
        <v>20</v>
      </c>
      <c r="AD279" t="s">
        <v>40</v>
      </c>
      <c r="AE279">
        <v>101826</v>
      </c>
      <c r="AF279">
        <v>42</v>
      </c>
      <c r="AG279" s="21">
        <v>1018260000000000</v>
      </c>
      <c r="AH279" s="21">
        <v>2.03652E+16</v>
      </c>
      <c r="AI279">
        <v>42</v>
      </c>
      <c r="AJ279">
        <v>1</v>
      </c>
      <c r="AK279">
        <v>1</v>
      </c>
      <c r="AL279" t="s">
        <v>1120</v>
      </c>
    </row>
    <row r="280" spans="1:39">
      <c r="A280">
        <v>5</v>
      </c>
      <c r="B280">
        <v>12</v>
      </c>
      <c r="C280">
        <v>2018</v>
      </c>
      <c r="D280" t="s">
        <v>177</v>
      </c>
      <c r="E280" t="s">
        <v>178</v>
      </c>
      <c r="F280" t="s">
        <v>36</v>
      </c>
      <c r="G280" t="s">
        <v>54</v>
      </c>
      <c r="H280" t="s">
        <v>38</v>
      </c>
      <c r="I280" t="s">
        <v>39</v>
      </c>
      <c r="J280" t="s">
        <v>38</v>
      </c>
      <c r="K280" t="s">
        <v>40</v>
      </c>
      <c r="L280" t="s">
        <v>40</v>
      </c>
      <c r="M280" t="s">
        <v>179</v>
      </c>
      <c r="N280" t="s">
        <v>38</v>
      </c>
      <c r="O280" t="s">
        <v>180</v>
      </c>
      <c r="P280" t="s">
        <v>38</v>
      </c>
      <c r="Q280" t="s">
        <v>42</v>
      </c>
      <c r="R280" t="s">
        <v>40</v>
      </c>
      <c r="S280" t="s">
        <v>43</v>
      </c>
      <c r="T280" t="s">
        <v>44</v>
      </c>
      <c r="U280" t="s">
        <v>20</v>
      </c>
      <c r="V280" t="s">
        <v>1104</v>
      </c>
      <c r="W280" t="s">
        <v>1215</v>
      </c>
      <c r="X280" t="s">
        <v>183</v>
      </c>
      <c r="Y280" t="s">
        <v>183</v>
      </c>
      <c r="Z280" t="s">
        <v>1123</v>
      </c>
      <c r="AA280" t="s">
        <v>40</v>
      </c>
      <c r="AB280">
        <v>580</v>
      </c>
      <c r="AC280">
        <v>20</v>
      </c>
      <c r="AD280" t="s">
        <v>40</v>
      </c>
      <c r="AE280">
        <v>1438</v>
      </c>
      <c r="AF280">
        <v>68</v>
      </c>
      <c r="AG280" s="21">
        <v>14380000000000</v>
      </c>
      <c r="AH280" s="21">
        <v>287600000000000</v>
      </c>
      <c r="AI280">
        <v>68</v>
      </c>
      <c r="AJ280">
        <v>1</v>
      </c>
      <c r="AK280">
        <v>1</v>
      </c>
    </row>
    <row r="281" spans="1:39">
      <c r="A281">
        <v>5</v>
      </c>
      <c r="B281">
        <v>12</v>
      </c>
      <c r="C281">
        <v>2018</v>
      </c>
      <c r="D281" t="s">
        <v>177</v>
      </c>
      <c r="E281" t="s">
        <v>178</v>
      </c>
      <c r="F281" t="s">
        <v>36</v>
      </c>
      <c r="G281" t="s">
        <v>54</v>
      </c>
      <c r="H281" t="s">
        <v>38</v>
      </c>
      <c r="I281" t="s">
        <v>39</v>
      </c>
      <c r="J281" t="s">
        <v>38</v>
      </c>
      <c r="K281" t="s">
        <v>40</v>
      </c>
      <c r="L281" t="s">
        <v>40</v>
      </c>
      <c r="M281" t="s">
        <v>179</v>
      </c>
      <c r="N281" t="s">
        <v>38</v>
      </c>
      <c r="O281" t="s">
        <v>180</v>
      </c>
      <c r="P281" t="s">
        <v>38</v>
      </c>
      <c r="Q281" t="s">
        <v>42</v>
      </c>
      <c r="R281" t="s">
        <v>40</v>
      </c>
      <c r="S281" t="s">
        <v>43</v>
      </c>
      <c r="T281" t="s">
        <v>44</v>
      </c>
      <c r="U281" t="s">
        <v>20</v>
      </c>
      <c r="V281" t="s">
        <v>1104</v>
      </c>
      <c r="W281" t="s">
        <v>1215</v>
      </c>
      <c r="X281" t="s">
        <v>183</v>
      </c>
      <c r="Y281" t="s">
        <v>183</v>
      </c>
      <c r="Z281" t="s">
        <v>1124</v>
      </c>
      <c r="AA281" t="s">
        <v>40</v>
      </c>
      <c r="AB281">
        <v>580</v>
      </c>
      <c r="AC281">
        <v>20</v>
      </c>
      <c r="AD281" t="s">
        <v>40</v>
      </c>
      <c r="AE281">
        <v>1438</v>
      </c>
      <c r="AF281">
        <v>53</v>
      </c>
      <c r="AG281" s="21">
        <v>14380000000000</v>
      </c>
      <c r="AH281" s="21">
        <v>287600000000000</v>
      </c>
      <c r="AI281">
        <v>53</v>
      </c>
      <c r="AJ281">
        <v>1</v>
      </c>
      <c r="AK281">
        <v>1</v>
      </c>
    </row>
    <row r="282" spans="1:39">
      <c r="A282">
        <v>5</v>
      </c>
      <c r="B282">
        <v>12</v>
      </c>
      <c r="C282">
        <v>2018</v>
      </c>
      <c r="D282" t="s">
        <v>177</v>
      </c>
      <c r="E282" t="s">
        <v>178</v>
      </c>
      <c r="F282" t="s">
        <v>36</v>
      </c>
      <c r="G282" t="s">
        <v>54</v>
      </c>
      <c r="H282" t="s">
        <v>38</v>
      </c>
      <c r="I282" t="s">
        <v>39</v>
      </c>
      <c r="J282" t="s">
        <v>38</v>
      </c>
      <c r="K282" t="s">
        <v>40</v>
      </c>
      <c r="L282" t="s">
        <v>40</v>
      </c>
      <c r="M282" t="s">
        <v>179</v>
      </c>
      <c r="N282" t="s">
        <v>38</v>
      </c>
      <c r="O282" t="s">
        <v>180</v>
      </c>
      <c r="P282" t="s">
        <v>38</v>
      </c>
      <c r="Q282" t="s">
        <v>42</v>
      </c>
      <c r="R282" t="s">
        <v>40</v>
      </c>
      <c r="S282" t="s">
        <v>43</v>
      </c>
      <c r="T282" t="s">
        <v>44</v>
      </c>
      <c r="U282" t="s">
        <v>20</v>
      </c>
      <c r="V282" t="s">
        <v>1104</v>
      </c>
      <c r="W282" t="s">
        <v>1215</v>
      </c>
      <c r="X282" t="s">
        <v>184</v>
      </c>
      <c r="Y282" t="s">
        <v>185</v>
      </c>
      <c r="Z282" t="s">
        <v>1125</v>
      </c>
      <c r="AA282" t="s">
        <v>40</v>
      </c>
      <c r="AB282">
        <v>640</v>
      </c>
      <c r="AC282">
        <v>20</v>
      </c>
      <c r="AD282" t="s">
        <v>40</v>
      </c>
      <c r="AE282">
        <v>991</v>
      </c>
      <c r="AF282">
        <v>83</v>
      </c>
      <c r="AG282" s="21">
        <v>9910000000000</v>
      </c>
      <c r="AH282" s="21">
        <v>198200000000000</v>
      </c>
      <c r="AI282">
        <v>83</v>
      </c>
      <c r="AJ282">
        <v>1</v>
      </c>
      <c r="AK282">
        <v>1</v>
      </c>
    </row>
    <row r="283" spans="1:39">
      <c r="A283">
        <v>5</v>
      </c>
      <c r="B283">
        <v>12</v>
      </c>
      <c r="C283">
        <v>2018</v>
      </c>
      <c r="D283" t="s">
        <v>177</v>
      </c>
      <c r="E283" t="s">
        <v>178</v>
      </c>
      <c r="F283" t="s">
        <v>36</v>
      </c>
      <c r="G283" t="s">
        <v>54</v>
      </c>
      <c r="H283" t="s">
        <v>38</v>
      </c>
      <c r="I283" t="s">
        <v>39</v>
      </c>
      <c r="J283" t="s">
        <v>38</v>
      </c>
      <c r="K283" t="s">
        <v>40</v>
      </c>
      <c r="L283" t="s">
        <v>40</v>
      </c>
      <c r="M283" t="s">
        <v>179</v>
      </c>
      <c r="N283" t="s">
        <v>38</v>
      </c>
      <c r="O283" t="s">
        <v>180</v>
      </c>
      <c r="P283" t="s">
        <v>38</v>
      </c>
      <c r="Q283" t="s">
        <v>42</v>
      </c>
      <c r="R283" t="s">
        <v>40</v>
      </c>
      <c r="S283" t="s">
        <v>43</v>
      </c>
      <c r="T283" t="s">
        <v>44</v>
      </c>
      <c r="U283" t="s">
        <v>20</v>
      </c>
      <c r="V283" t="s">
        <v>1104</v>
      </c>
      <c r="W283" t="s">
        <v>1215</v>
      </c>
      <c r="X283" t="s">
        <v>184</v>
      </c>
      <c r="Y283" t="s">
        <v>185</v>
      </c>
      <c r="Z283" t="s">
        <v>1126</v>
      </c>
      <c r="AA283" t="s">
        <v>40</v>
      </c>
      <c r="AB283">
        <v>640</v>
      </c>
      <c r="AC283">
        <v>20</v>
      </c>
      <c r="AD283" t="s">
        <v>40</v>
      </c>
      <c r="AE283">
        <v>991</v>
      </c>
      <c r="AF283">
        <v>77</v>
      </c>
      <c r="AG283" s="21">
        <v>9910000000000</v>
      </c>
      <c r="AH283" s="21">
        <v>198200000000000</v>
      </c>
      <c r="AI283">
        <v>77</v>
      </c>
      <c r="AJ283">
        <v>1</v>
      </c>
      <c r="AK283">
        <v>1</v>
      </c>
    </row>
    <row r="284" spans="1:39">
      <c r="A284">
        <v>5</v>
      </c>
      <c r="B284">
        <v>12</v>
      </c>
      <c r="C284">
        <v>2018</v>
      </c>
      <c r="D284" t="s">
        <v>177</v>
      </c>
      <c r="E284" t="s">
        <v>178</v>
      </c>
      <c r="F284" t="s">
        <v>36</v>
      </c>
      <c r="G284" t="s">
        <v>54</v>
      </c>
      <c r="H284" t="s">
        <v>38</v>
      </c>
      <c r="I284" t="s">
        <v>39</v>
      </c>
      <c r="J284" t="s">
        <v>38</v>
      </c>
      <c r="K284" t="s">
        <v>40</v>
      </c>
      <c r="L284" t="s">
        <v>40</v>
      </c>
      <c r="M284" t="s">
        <v>179</v>
      </c>
      <c r="N284" t="s">
        <v>38</v>
      </c>
      <c r="O284" t="s">
        <v>180</v>
      </c>
      <c r="P284" t="s">
        <v>38</v>
      </c>
      <c r="Q284" t="s">
        <v>42</v>
      </c>
      <c r="R284" t="s">
        <v>40</v>
      </c>
      <c r="S284" t="s">
        <v>43</v>
      </c>
      <c r="T284" t="s">
        <v>44</v>
      </c>
      <c r="U284" t="s">
        <v>20</v>
      </c>
      <c r="V284" t="s">
        <v>1104</v>
      </c>
      <c r="W284" t="s">
        <v>1215</v>
      </c>
      <c r="X284" t="s">
        <v>181</v>
      </c>
      <c r="Y284" t="s">
        <v>186</v>
      </c>
      <c r="Z284" t="s">
        <v>1127</v>
      </c>
      <c r="AA284" t="s">
        <v>40</v>
      </c>
      <c r="AB284">
        <v>980</v>
      </c>
      <c r="AC284">
        <v>20</v>
      </c>
      <c r="AD284" t="s">
        <v>40</v>
      </c>
      <c r="AE284">
        <v>101826</v>
      </c>
      <c r="AF284">
        <v>39</v>
      </c>
      <c r="AG284" s="21">
        <v>1018260000000000</v>
      </c>
      <c r="AH284" s="21">
        <v>2.03652E+16</v>
      </c>
      <c r="AI284">
        <v>39</v>
      </c>
      <c r="AJ284">
        <v>1</v>
      </c>
      <c r="AK284">
        <v>1</v>
      </c>
    </row>
    <row r="285" spans="1:39">
      <c r="A285">
        <v>5</v>
      </c>
      <c r="B285">
        <v>12</v>
      </c>
      <c r="C285">
        <v>2018</v>
      </c>
      <c r="D285" t="s">
        <v>177</v>
      </c>
      <c r="E285" t="s">
        <v>178</v>
      </c>
      <c r="F285" t="s">
        <v>36</v>
      </c>
      <c r="G285" t="s">
        <v>54</v>
      </c>
      <c r="H285" t="s">
        <v>38</v>
      </c>
      <c r="I285" t="s">
        <v>39</v>
      </c>
      <c r="J285" t="s">
        <v>38</v>
      </c>
      <c r="K285" t="s">
        <v>40</v>
      </c>
      <c r="L285" t="s">
        <v>40</v>
      </c>
      <c r="M285" t="s">
        <v>179</v>
      </c>
      <c r="N285" t="s">
        <v>38</v>
      </c>
      <c r="O285" t="s">
        <v>180</v>
      </c>
      <c r="P285" t="s">
        <v>38</v>
      </c>
      <c r="Q285" t="s">
        <v>42</v>
      </c>
      <c r="R285" t="s">
        <v>40</v>
      </c>
      <c r="S285" t="s">
        <v>43</v>
      </c>
      <c r="T285" t="s">
        <v>44</v>
      </c>
      <c r="U285" t="s">
        <v>20</v>
      </c>
      <c r="V285" t="s">
        <v>1104</v>
      </c>
      <c r="W285" t="s">
        <v>1215</v>
      </c>
      <c r="X285" t="s">
        <v>181</v>
      </c>
      <c r="Y285" t="s">
        <v>186</v>
      </c>
      <c r="Z285" t="s">
        <v>1128</v>
      </c>
      <c r="AA285" t="s">
        <v>40</v>
      </c>
      <c r="AB285">
        <v>980</v>
      </c>
      <c r="AC285">
        <v>20</v>
      </c>
      <c r="AD285" t="s">
        <v>40</v>
      </c>
      <c r="AE285">
        <v>101826</v>
      </c>
      <c r="AF285">
        <v>54</v>
      </c>
      <c r="AG285" s="21">
        <v>1018260000000000</v>
      </c>
      <c r="AH285" s="21">
        <v>2.03652E+16</v>
      </c>
      <c r="AI285">
        <v>54</v>
      </c>
      <c r="AJ285">
        <v>1</v>
      </c>
      <c r="AK285">
        <v>1</v>
      </c>
    </row>
    <row r="286" spans="1:39">
      <c r="A286">
        <v>5</v>
      </c>
      <c r="B286">
        <v>12</v>
      </c>
      <c r="C286">
        <v>2018</v>
      </c>
      <c r="D286" t="s">
        <v>177</v>
      </c>
      <c r="E286" t="s">
        <v>178</v>
      </c>
      <c r="F286" t="s">
        <v>36</v>
      </c>
      <c r="G286" t="s">
        <v>54</v>
      </c>
      <c r="H286" t="s">
        <v>38</v>
      </c>
      <c r="I286" t="s">
        <v>39</v>
      </c>
      <c r="J286" t="s">
        <v>38</v>
      </c>
      <c r="K286" t="s">
        <v>40</v>
      </c>
      <c r="L286" t="s">
        <v>40</v>
      </c>
      <c r="M286" t="s">
        <v>179</v>
      </c>
      <c r="N286" t="s">
        <v>38</v>
      </c>
      <c r="O286" t="s">
        <v>180</v>
      </c>
      <c r="P286" t="s">
        <v>38</v>
      </c>
      <c r="Q286" t="s">
        <v>42</v>
      </c>
      <c r="R286" t="s">
        <v>40</v>
      </c>
      <c r="S286" t="s">
        <v>43</v>
      </c>
      <c r="T286" t="s">
        <v>44</v>
      </c>
      <c r="U286" t="s">
        <v>20</v>
      </c>
      <c r="V286" t="s">
        <v>1104</v>
      </c>
      <c r="W286" t="s">
        <v>1215</v>
      </c>
      <c r="X286" t="s">
        <v>187</v>
      </c>
      <c r="Y286" t="s">
        <v>188</v>
      </c>
      <c r="Z286" t="s">
        <v>1129</v>
      </c>
      <c r="AA286" t="s">
        <v>40</v>
      </c>
      <c r="AB286">
        <v>100</v>
      </c>
      <c r="AC286">
        <v>20</v>
      </c>
      <c r="AD286" t="s">
        <v>40</v>
      </c>
      <c r="AE286">
        <v>8350</v>
      </c>
      <c r="AF286">
        <v>60</v>
      </c>
      <c r="AG286" s="21">
        <v>83500000000000</v>
      </c>
      <c r="AH286" s="21">
        <v>1670000000000000</v>
      </c>
      <c r="AI286">
        <v>60</v>
      </c>
      <c r="AJ286">
        <v>1</v>
      </c>
      <c r="AK286">
        <v>1</v>
      </c>
    </row>
    <row r="287" spans="1:39">
      <c r="A287">
        <v>5</v>
      </c>
      <c r="B287">
        <v>12</v>
      </c>
      <c r="C287">
        <v>2018</v>
      </c>
      <c r="D287" t="s">
        <v>177</v>
      </c>
      <c r="E287" t="s">
        <v>178</v>
      </c>
      <c r="F287" t="s">
        <v>36</v>
      </c>
      <c r="G287" t="s">
        <v>54</v>
      </c>
      <c r="H287" t="s">
        <v>38</v>
      </c>
      <c r="I287" t="s">
        <v>39</v>
      </c>
      <c r="J287" t="s">
        <v>38</v>
      </c>
      <c r="K287" t="s">
        <v>40</v>
      </c>
      <c r="L287" t="s">
        <v>40</v>
      </c>
      <c r="M287" t="s">
        <v>179</v>
      </c>
      <c r="N287" t="s">
        <v>38</v>
      </c>
      <c r="O287" t="s">
        <v>180</v>
      </c>
      <c r="P287" t="s">
        <v>38</v>
      </c>
      <c r="Q287" t="s">
        <v>42</v>
      </c>
      <c r="R287" t="s">
        <v>40</v>
      </c>
      <c r="S287" t="s">
        <v>43</v>
      </c>
      <c r="T287" t="s">
        <v>44</v>
      </c>
      <c r="U287" t="s">
        <v>20</v>
      </c>
      <c r="V287" t="s">
        <v>1104</v>
      </c>
      <c r="W287" t="s">
        <v>1215</v>
      </c>
      <c r="X287" t="s">
        <v>187</v>
      </c>
      <c r="Y287" t="s">
        <v>188</v>
      </c>
      <c r="Z287" t="s">
        <v>1130</v>
      </c>
      <c r="AA287" t="s">
        <v>40</v>
      </c>
      <c r="AB287">
        <v>100</v>
      </c>
      <c r="AC287">
        <v>20</v>
      </c>
      <c r="AD287" t="s">
        <v>40</v>
      </c>
      <c r="AE287">
        <v>8350</v>
      </c>
      <c r="AF287">
        <v>66</v>
      </c>
      <c r="AG287" s="21">
        <v>83500000000000</v>
      </c>
      <c r="AH287" s="21">
        <v>1670000000000000</v>
      </c>
      <c r="AI287">
        <v>66</v>
      </c>
      <c r="AJ287">
        <v>1</v>
      </c>
      <c r="AK287">
        <v>1</v>
      </c>
    </row>
    <row r="288" spans="1:39">
      <c r="A288">
        <v>5</v>
      </c>
      <c r="B288">
        <v>12</v>
      </c>
      <c r="C288">
        <v>2018</v>
      </c>
      <c r="D288" t="s">
        <v>177</v>
      </c>
      <c r="E288" t="s">
        <v>178</v>
      </c>
      <c r="F288" t="s">
        <v>36</v>
      </c>
      <c r="G288" t="s">
        <v>54</v>
      </c>
      <c r="H288" t="s">
        <v>38</v>
      </c>
      <c r="I288" t="s">
        <v>39</v>
      </c>
      <c r="J288" t="s">
        <v>38</v>
      </c>
      <c r="K288" t="s">
        <v>40</v>
      </c>
      <c r="L288" t="s">
        <v>40</v>
      </c>
      <c r="M288" t="s">
        <v>179</v>
      </c>
      <c r="N288" t="s">
        <v>38</v>
      </c>
      <c r="O288" t="s">
        <v>180</v>
      </c>
      <c r="P288" t="s">
        <v>38</v>
      </c>
      <c r="Q288" t="s">
        <v>42</v>
      </c>
      <c r="R288" t="s">
        <v>40</v>
      </c>
      <c r="S288" t="s">
        <v>43</v>
      </c>
      <c r="T288" t="s">
        <v>44</v>
      </c>
      <c r="U288" t="s">
        <v>20</v>
      </c>
      <c r="V288" t="s">
        <v>1104</v>
      </c>
      <c r="W288" t="s">
        <v>1215</v>
      </c>
      <c r="X288" t="s">
        <v>189</v>
      </c>
      <c r="Y288" t="s">
        <v>190</v>
      </c>
      <c r="Z288" t="s">
        <v>1131</v>
      </c>
      <c r="AA288" t="s">
        <v>40</v>
      </c>
      <c r="AB288">
        <v>15</v>
      </c>
      <c r="AC288">
        <v>20</v>
      </c>
      <c r="AD288" t="s">
        <v>40</v>
      </c>
      <c r="AE288">
        <v>2673</v>
      </c>
      <c r="AF288">
        <v>68</v>
      </c>
      <c r="AG288" s="21">
        <v>26730000000000</v>
      </c>
      <c r="AH288" s="21">
        <v>534600000000000</v>
      </c>
      <c r="AI288">
        <v>68</v>
      </c>
      <c r="AJ288">
        <v>1</v>
      </c>
      <c r="AK288">
        <v>1</v>
      </c>
    </row>
    <row r="289" spans="1:37">
      <c r="A289">
        <v>5</v>
      </c>
      <c r="B289">
        <v>12</v>
      </c>
      <c r="C289">
        <v>2018</v>
      </c>
      <c r="D289" t="s">
        <v>177</v>
      </c>
      <c r="E289" t="s">
        <v>178</v>
      </c>
      <c r="F289" t="s">
        <v>36</v>
      </c>
      <c r="G289" t="s">
        <v>54</v>
      </c>
      <c r="H289" t="s">
        <v>38</v>
      </c>
      <c r="I289" t="s">
        <v>39</v>
      </c>
      <c r="J289" t="s">
        <v>38</v>
      </c>
      <c r="K289" t="s">
        <v>40</v>
      </c>
      <c r="L289" t="s">
        <v>40</v>
      </c>
      <c r="M289" t="s">
        <v>179</v>
      </c>
      <c r="N289" t="s">
        <v>38</v>
      </c>
      <c r="O289" t="s">
        <v>180</v>
      </c>
      <c r="P289" t="s">
        <v>38</v>
      </c>
      <c r="Q289" t="s">
        <v>42</v>
      </c>
      <c r="R289" t="s">
        <v>40</v>
      </c>
      <c r="S289" t="s">
        <v>43</v>
      </c>
      <c r="T289" t="s">
        <v>44</v>
      </c>
      <c r="U289" t="s">
        <v>20</v>
      </c>
      <c r="V289" t="s">
        <v>1104</v>
      </c>
      <c r="W289" t="s">
        <v>1215</v>
      </c>
      <c r="X289" t="s">
        <v>189</v>
      </c>
      <c r="Y289" t="s">
        <v>190</v>
      </c>
      <c r="Z289" t="s">
        <v>1132</v>
      </c>
      <c r="AA289" t="s">
        <v>40</v>
      </c>
      <c r="AB289">
        <v>15</v>
      </c>
      <c r="AC289">
        <v>20</v>
      </c>
      <c r="AD289" t="s">
        <v>40</v>
      </c>
      <c r="AE289">
        <v>2673</v>
      </c>
      <c r="AF289">
        <v>85</v>
      </c>
      <c r="AG289" s="21">
        <v>26730000000000</v>
      </c>
      <c r="AH289" s="21">
        <v>534600000000000</v>
      </c>
      <c r="AI289">
        <v>85</v>
      </c>
      <c r="AJ289">
        <v>1</v>
      </c>
      <c r="AK289">
        <v>1</v>
      </c>
    </row>
    <row r="290" spans="1:37">
      <c r="A290">
        <v>5</v>
      </c>
      <c r="B290">
        <v>12</v>
      </c>
      <c r="C290">
        <v>2018</v>
      </c>
      <c r="D290" t="s">
        <v>177</v>
      </c>
      <c r="E290" t="s">
        <v>178</v>
      </c>
      <c r="F290" t="s">
        <v>36</v>
      </c>
      <c r="G290" t="s">
        <v>54</v>
      </c>
      <c r="H290" t="s">
        <v>38</v>
      </c>
      <c r="I290" t="s">
        <v>39</v>
      </c>
      <c r="J290" t="s">
        <v>38</v>
      </c>
      <c r="K290" t="s">
        <v>40</v>
      </c>
      <c r="L290" t="s">
        <v>40</v>
      </c>
      <c r="M290" t="s">
        <v>179</v>
      </c>
      <c r="N290" t="s">
        <v>38</v>
      </c>
      <c r="O290" t="s">
        <v>180</v>
      </c>
      <c r="P290" t="s">
        <v>38</v>
      </c>
      <c r="Q290" t="s">
        <v>42</v>
      </c>
      <c r="R290" t="s">
        <v>40</v>
      </c>
      <c r="S290" t="s">
        <v>43</v>
      </c>
      <c r="T290" t="s">
        <v>44</v>
      </c>
      <c r="U290" t="s">
        <v>20</v>
      </c>
      <c r="V290" t="s">
        <v>1104</v>
      </c>
      <c r="W290" t="s">
        <v>1215</v>
      </c>
      <c r="X290" t="s">
        <v>191</v>
      </c>
      <c r="Y290" t="s">
        <v>192</v>
      </c>
      <c r="Z290" t="s">
        <v>1133</v>
      </c>
      <c r="AA290" t="s">
        <v>40</v>
      </c>
      <c r="AB290">
        <v>170</v>
      </c>
      <c r="AC290">
        <v>20</v>
      </c>
      <c r="AD290" t="s">
        <v>40</v>
      </c>
      <c r="AE290">
        <v>3667</v>
      </c>
      <c r="AF290">
        <v>88</v>
      </c>
      <c r="AG290" s="21">
        <v>36670000000000</v>
      </c>
      <c r="AH290" s="21">
        <v>733400000000000</v>
      </c>
      <c r="AI290">
        <v>88</v>
      </c>
      <c r="AJ290">
        <v>1</v>
      </c>
      <c r="AK290">
        <v>1</v>
      </c>
    </row>
    <row r="291" spans="1:37">
      <c r="A291">
        <v>5</v>
      </c>
      <c r="B291">
        <v>12</v>
      </c>
      <c r="C291">
        <v>2018</v>
      </c>
      <c r="D291" t="s">
        <v>177</v>
      </c>
      <c r="E291" t="s">
        <v>178</v>
      </c>
      <c r="F291" t="s">
        <v>36</v>
      </c>
      <c r="G291" t="s">
        <v>54</v>
      </c>
      <c r="H291" t="s">
        <v>38</v>
      </c>
      <c r="I291" t="s">
        <v>39</v>
      </c>
      <c r="J291" t="s">
        <v>38</v>
      </c>
      <c r="K291" t="s">
        <v>40</v>
      </c>
      <c r="L291" t="s">
        <v>40</v>
      </c>
      <c r="M291" t="s">
        <v>179</v>
      </c>
      <c r="N291" t="s">
        <v>38</v>
      </c>
      <c r="O291" t="s">
        <v>180</v>
      </c>
      <c r="P291" t="s">
        <v>38</v>
      </c>
      <c r="Q291" t="s">
        <v>42</v>
      </c>
      <c r="R291" t="s">
        <v>40</v>
      </c>
      <c r="S291" t="s">
        <v>43</v>
      </c>
      <c r="T291" t="s">
        <v>44</v>
      </c>
      <c r="U291" t="s">
        <v>20</v>
      </c>
      <c r="V291" t="s">
        <v>1104</v>
      </c>
      <c r="W291" t="s">
        <v>1215</v>
      </c>
      <c r="X291" t="s">
        <v>191</v>
      </c>
      <c r="Y291" t="s">
        <v>192</v>
      </c>
      <c r="Z291" t="s">
        <v>1134</v>
      </c>
      <c r="AA291" t="s">
        <v>40</v>
      </c>
      <c r="AB291">
        <v>170</v>
      </c>
      <c r="AC291">
        <v>20</v>
      </c>
      <c r="AD291" t="s">
        <v>40</v>
      </c>
      <c r="AE291">
        <v>3667</v>
      </c>
      <c r="AF291">
        <v>90</v>
      </c>
      <c r="AG291" s="21">
        <v>36670000000000</v>
      </c>
      <c r="AH291" s="21">
        <v>733400000000000</v>
      </c>
      <c r="AI291">
        <v>90</v>
      </c>
      <c r="AJ291">
        <v>1</v>
      </c>
      <c r="AK291">
        <v>1</v>
      </c>
    </row>
    <row r="292" spans="1:37">
      <c r="A292">
        <v>5</v>
      </c>
      <c r="B292">
        <v>12</v>
      </c>
      <c r="C292">
        <v>2018</v>
      </c>
      <c r="D292" t="s">
        <v>177</v>
      </c>
      <c r="E292" t="s">
        <v>178</v>
      </c>
      <c r="F292" t="s">
        <v>36</v>
      </c>
      <c r="G292" t="s">
        <v>54</v>
      </c>
      <c r="H292" t="s">
        <v>38</v>
      </c>
      <c r="I292" t="s">
        <v>39</v>
      </c>
      <c r="J292" t="s">
        <v>38</v>
      </c>
      <c r="K292" t="s">
        <v>40</v>
      </c>
      <c r="L292" t="s">
        <v>40</v>
      </c>
      <c r="M292" t="s">
        <v>179</v>
      </c>
      <c r="N292" t="s">
        <v>38</v>
      </c>
      <c r="O292" t="s">
        <v>180</v>
      </c>
      <c r="P292" t="s">
        <v>38</v>
      </c>
      <c r="Q292" t="s">
        <v>42</v>
      </c>
      <c r="R292" t="s">
        <v>40</v>
      </c>
      <c r="S292" t="s">
        <v>43</v>
      </c>
      <c r="T292" t="s">
        <v>44</v>
      </c>
      <c r="U292" t="s">
        <v>20</v>
      </c>
      <c r="V292" t="s">
        <v>1104</v>
      </c>
      <c r="W292" t="s">
        <v>1215</v>
      </c>
      <c r="X292" t="s">
        <v>193</v>
      </c>
      <c r="Y292" t="s">
        <v>193</v>
      </c>
      <c r="Z292" t="s">
        <v>1135</v>
      </c>
      <c r="AA292" t="s">
        <v>40</v>
      </c>
      <c r="AB292">
        <v>6</v>
      </c>
      <c r="AC292">
        <v>20</v>
      </c>
      <c r="AD292" t="s">
        <v>40</v>
      </c>
      <c r="AE292">
        <v>1342</v>
      </c>
      <c r="AF292">
        <v>91</v>
      </c>
      <c r="AG292" s="21">
        <v>13420000000000</v>
      </c>
      <c r="AH292" s="21">
        <v>268400000000000</v>
      </c>
      <c r="AI292">
        <v>91</v>
      </c>
      <c r="AJ292">
        <v>1</v>
      </c>
      <c r="AK292">
        <v>1</v>
      </c>
    </row>
    <row r="293" spans="1:37">
      <c r="A293">
        <v>5</v>
      </c>
      <c r="B293">
        <v>12</v>
      </c>
      <c r="C293">
        <v>2018</v>
      </c>
      <c r="D293" t="s">
        <v>177</v>
      </c>
      <c r="E293" t="s">
        <v>178</v>
      </c>
      <c r="F293" t="s">
        <v>36</v>
      </c>
      <c r="G293" t="s">
        <v>54</v>
      </c>
      <c r="H293" t="s">
        <v>38</v>
      </c>
      <c r="I293" t="s">
        <v>39</v>
      </c>
      <c r="J293" t="s">
        <v>38</v>
      </c>
      <c r="K293" t="s">
        <v>40</v>
      </c>
      <c r="L293" t="s">
        <v>40</v>
      </c>
      <c r="M293" t="s">
        <v>179</v>
      </c>
      <c r="N293" t="s">
        <v>38</v>
      </c>
      <c r="O293" t="s">
        <v>180</v>
      </c>
      <c r="P293" t="s">
        <v>38</v>
      </c>
      <c r="Q293" t="s">
        <v>42</v>
      </c>
      <c r="R293" t="s">
        <v>40</v>
      </c>
      <c r="S293" t="s">
        <v>43</v>
      </c>
      <c r="T293" t="s">
        <v>44</v>
      </c>
      <c r="U293" t="s">
        <v>20</v>
      </c>
      <c r="V293" t="s">
        <v>1104</v>
      </c>
      <c r="W293" t="s">
        <v>1215</v>
      </c>
      <c r="X293" t="s">
        <v>193</v>
      </c>
      <c r="Y293" t="s">
        <v>193</v>
      </c>
      <c r="Z293" t="s">
        <v>1136</v>
      </c>
      <c r="AA293" t="s">
        <v>40</v>
      </c>
      <c r="AB293">
        <v>6</v>
      </c>
      <c r="AC293">
        <v>20</v>
      </c>
      <c r="AD293" t="s">
        <v>40</v>
      </c>
      <c r="AE293">
        <v>1342</v>
      </c>
      <c r="AF293">
        <v>75</v>
      </c>
      <c r="AG293" s="21">
        <v>13420000000000</v>
      </c>
      <c r="AH293" s="21">
        <v>268400000000000</v>
      </c>
      <c r="AI293">
        <v>75</v>
      </c>
      <c r="AJ293">
        <v>1</v>
      </c>
      <c r="AK293">
        <v>1</v>
      </c>
    </row>
    <row r="294" spans="1:37">
      <c r="A294">
        <v>5</v>
      </c>
      <c r="B294">
        <v>12</v>
      </c>
      <c r="C294">
        <v>2018</v>
      </c>
      <c r="D294" t="s">
        <v>177</v>
      </c>
      <c r="E294" t="s">
        <v>178</v>
      </c>
      <c r="F294" t="s">
        <v>36</v>
      </c>
      <c r="G294" t="s">
        <v>54</v>
      </c>
      <c r="H294" t="s">
        <v>38</v>
      </c>
      <c r="I294" t="s">
        <v>39</v>
      </c>
      <c r="J294" t="s">
        <v>38</v>
      </c>
      <c r="K294" t="s">
        <v>40</v>
      </c>
      <c r="L294" t="s">
        <v>40</v>
      </c>
      <c r="M294" t="s">
        <v>179</v>
      </c>
      <c r="N294" t="s">
        <v>38</v>
      </c>
      <c r="O294" t="s">
        <v>180</v>
      </c>
      <c r="P294" t="s">
        <v>38</v>
      </c>
      <c r="Q294" t="s">
        <v>42</v>
      </c>
      <c r="R294" t="s">
        <v>40</v>
      </c>
      <c r="S294" t="s">
        <v>43</v>
      </c>
      <c r="T294" t="s">
        <v>44</v>
      </c>
      <c r="U294" t="s">
        <v>20</v>
      </c>
      <c r="V294" t="s">
        <v>1104</v>
      </c>
      <c r="W294" t="s">
        <v>1215</v>
      </c>
      <c r="X294" t="s">
        <v>194</v>
      </c>
      <c r="Y294" t="s">
        <v>195</v>
      </c>
      <c r="Z294" t="s">
        <v>1137</v>
      </c>
      <c r="AA294" t="s">
        <v>40</v>
      </c>
      <c r="AB294">
        <v>1270</v>
      </c>
      <c r="AC294">
        <v>20</v>
      </c>
      <c r="AD294" t="s">
        <v>40</v>
      </c>
      <c r="AE294">
        <v>16648</v>
      </c>
      <c r="AF294">
        <v>30</v>
      </c>
      <c r="AG294" s="21">
        <v>166480000000000</v>
      </c>
      <c r="AH294" s="21">
        <v>3329600000000000</v>
      </c>
      <c r="AI294">
        <v>30</v>
      </c>
      <c r="AJ294">
        <v>1</v>
      </c>
      <c r="AK294">
        <v>1</v>
      </c>
    </row>
    <row r="295" spans="1:37">
      <c r="A295">
        <v>5</v>
      </c>
      <c r="B295">
        <v>12</v>
      </c>
      <c r="C295">
        <v>2018</v>
      </c>
      <c r="D295" t="s">
        <v>177</v>
      </c>
      <c r="E295" t="s">
        <v>178</v>
      </c>
      <c r="F295" t="s">
        <v>36</v>
      </c>
      <c r="G295" t="s">
        <v>54</v>
      </c>
      <c r="H295" t="s">
        <v>38</v>
      </c>
      <c r="I295" t="s">
        <v>39</v>
      </c>
      <c r="J295" t="s">
        <v>38</v>
      </c>
      <c r="K295" t="s">
        <v>40</v>
      </c>
      <c r="L295" t="s">
        <v>40</v>
      </c>
      <c r="M295" t="s">
        <v>179</v>
      </c>
      <c r="N295" t="s">
        <v>38</v>
      </c>
      <c r="O295" t="s">
        <v>180</v>
      </c>
      <c r="P295" t="s">
        <v>38</v>
      </c>
      <c r="Q295" t="s">
        <v>42</v>
      </c>
      <c r="R295" t="s">
        <v>40</v>
      </c>
      <c r="S295" t="s">
        <v>43</v>
      </c>
      <c r="T295" t="s">
        <v>44</v>
      </c>
      <c r="U295" t="s">
        <v>20</v>
      </c>
      <c r="V295" t="s">
        <v>1104</v>
      </c>
      <c r="W295" t="s">
        <v>1215</v>
      </c>
      <c r="X295" t="s">
        <v>194</v>
      </c>
      <c r="Y295" t="s">
        <v>195</v>
      </c>
      <c r="Z295" t="s">
        <v>1138</v>
      </c>
      <c r="AA295" t="s">
        <v>40</v>
      </c>
      <c r="AB295">
        <v>1270</v>
      </c>
      <c r="AC295">
        <v>20</v>
      </c>
      <c r="AD295" t="s">
        <v>40</v>
      </c>
      <c r="AE295">
        <v>16648</v>
      </c>
      <c r="AF295">
        <v>38</v>
      </c>
      <c r="AG295" s="21">
        <v>166480000000000</v>
      </c>
      <c r="AH295" s="21">
        <v>3329600000000000</v>
      </c>
      <c r="AI295">
        <v>38</v>
      </c>
      <c r="AJ295">
        <v>1</v>
      </c>
      <c r="AK295">
        <v>1</v>
      </c>
    </row>
    <row r="296" spans="1:37">
      <c r="A296">
        <v>5</v>
      </c>
      <c r="B296">
        <v>12</v>
      </c>
      <c r="C296">
        <v>2018</v>
      </c>
      <c r="D296" t="s">
        <v>177</v>
      </c>
      <c r="E296" t="s">
        <v>178</v>
      </c>
      <c r="F296" t="s">
        <v>36</v>
      </c>
      <c r="G296" t="s">
        <v>54</v>
      </c>
      <c r="H296" t="s">
        <v>38</v>
      </c>
      <c r="I296" t="s">
        <v>39</v>
      </c>
      <c r="J296" t="s">
        <v>38</v>
      </c>
      <c r="K296" t="s">
        <v>40</v>
      </c>
      <c r="L296" t="s">
        <v>40</v>
      </c>
      <c r="M296" t="s">
        <v>179</v>
      </c>
      <c r="N296" t="s">
        <v>38</v>
      </c>
      <c r="O296" t="s">
        <v>180</v>
      </c>
      <c r="P296" t="s">
        <v>38</v>
      </c>
      <c r="Q296" t="s">
        <v>42</v>
      </c>
      <c r="R296" t="s">
        <v>40</v>
      </c>
      <c r="S296" t="s">
        <v>43</v>
      </c>
      <c r="T296" t="s">
        <v>44</v>
      </c>
      <c r="U296" t="s">
        <v>20</v>
      </c>
      <c r="V296" t="s">
        <v>1104</v>
      </c>
      <c r="W296" t="s">
        <v>1215</v>
      </c>
      <c r="X296" t="s">
        <v>196</v>
      </c>
      <c r="Y296" t="s">
        <v>197</v>
      </c>
      <c r="Z296" t="s">
        <v>1139</v>
      </c>
      <c r="AA296" t="s">
        <v>40</v>
      </c>
      <c r="AB296">
        <v>610</v>
      </c>
      <c r="AC296">
        <v>20</v>
      </c>
      <c r="AD296" t="s">
        <v>40</v>
      </c>
      <c r="AE296">
        <v>216</v>
      </c>
      <c r="AF296">
        <v>58</v>
      </c>
      <c r="AG296" s="21">
        <v>2160000000000</v>
      </c>
      <c r="AH296" s="21">
        <v>43200000000000</v>
      </c>
      <c r="AI296">
        <v>58</v>
      </c>
      <c r="AJ296">
        <v>1</v>
      </c>
      <c r="AK296">
        <v>1</v>
      </c>
    </row>
    <row r="297" spans="1:37">
      <c r="A297">
        <v>5</v>
      </c>
      <c r="B297">
        <v>12</v>
      </c>
      <c r="C297">
        <v>2018</v>
      </c>
      <c r="D297" t="s">
        <v>177</v>
      </c>
      <c r="E297" t="s">
        <v>178</v>
      </c>
      <c r="F297" t="s">
        <v>36</v>
      </c>
      <c r="G297" t="s">
        <v>54</v>
      </c>
      <c r="H297" t="s">
        <v>38</v>
      </c>
      <c r="I297" t="s">
        <v>39</v>
      </c>
      <c r="J297" t="s">
        <v>38</v>
      </c>
      <c r="K297" t="s">
        <v>40</v>
      </c>
      <c r="L297" t="s">
        <v>40</v>
      </c>
      <c r="M297" t="s">
        <v>179</v>
      </c>
      <c r="N297" t="s">
        <v>38</v>
      </c>
      <c r="O297" t="s">
        <v>180</v>
      </c>
      <c r="P297" t="s">
        <v>38</v>
      </c>
      <c r="Q297" t="s">
        <v>42</v>
      </c>
      <c r="R297" t="s">
        <v>40</v>
      </c>
      <c r="S297" t="s">
        <v>43</v>
      </c>
      <c r="T297" t="s">
        <v>44</v>
      </c>
      <c r="U297" t="s">
        <v>20</v>
      </c>
      <c r="V297" t="s">
        <v>1104</v>
      </c>
      <c r="W297" t="s">
        <v>1215</v>
      </c>
      <c r="X297" t="s">
        <v>196</v>
      </c>
      <c r="Y297" t="s">
        <v>197</v>
      </c>
      <c r="Z297" t="s">
        <v>1140</v>
      </c>
      <c r="AA297" t="s">
        <v>40</v>
      </c>
      <c r="AB297">
        <v>610</v>
      </c>
      <c r="AC297">
        <v>20</v>
      </c>
      <c r="AD297" t="s">
        <v>40</v>
      </c>
      <c r="AE297">
        <v>216</v>
      </c>
      <c r="AF297">
        <v>76</v>
      </c>
      <c r="AG297" s="21">
        <v>2160000000000</v>
      </c>
      <c r="AH297" s="21">
        <v>43200000000000</v>
      </c>
      <c r="AI297">
        <v>76</v>
      </c>
      <c r="AJ297">
        <v>1</v>
      </c>
      <c r="AK297">
        <v>1</v>
      </c>
    </row>
    <row r="298" spans="1:37">
      <c r="A298">
        <v>5</v>
      </c>
      <c r="B298">
        <v>12</v>
      </c>
      <c r="C298">
        <v>2018</v>
      </c>
      <c r="D298" t="s">
        <v>177</v>
      </c>
      <c r="E298" t="s">
        <v>178</v>
      </c>
      <c r="F298" t="s">
        <v>36</v>
      </c>
      <c r="G298" t="s">
        <v>54</v>
      </c>
      <c r="H298" t="s">
        <v>38</v>
      </c>
      <c r="I298" t="s">
        <v>39</v>
      </c>
      <c r="J298" t="s">
        <v>38</v>
      </c>
      <c r="K298" t="s">
        <v>40</v>
      </c>
      <c r="L298" t="s">
        <v>40</v>
      </c>
      <c r="M298" t="s">
        <v>179</v>
      </c>
      <c r="N298" t="s">
        <v>38</v>
      </c>
      <c r="O298" t="s">
        <v>180</v>
      </c>
      <c r="P298" t="s">
        <v>38</v>
      </c>
      <c r="Q298" t="s">
        <v>42</v>
      </c>
      <c r="R298" t="s">
        <v>40</v>
      </c>
      <c r="S298" t="s">
        <v>43</v>
      </c>
      <c r="T298" t="s">
        <v>44</v>
      </c>
      <c r="U298" t="s">
        <v>20</v>
      </c>
      <c r="V298" t="s">
        <v>1104</v>
      </c>
      <c r="W298" t="s">
        <v>1215</v>
      </c>
      <c r="X298" t="s">
        <v>198</v>
      </c>
      <c r="Y298" t="s">
        <v>199</v>
      </c>
      <c r="Z298" t="s">
        <v>1141</v>
      </c>
      <c r="AA298" t="s">
        <v>40</v>
      </c>
      <c r="AB298">
        <v>660</v>
      </c>
      <c r="AC298">
        <v>20</v>
      </c>
      <c r="AD298" t="s">
        <v>40</v>
      </c>
      <c r="AE298">
        <v>37814</v>
      </c>
      <c r="AF298">
        <v>49</v>
      </c>
      <c r="AG298" s="21">
        <v>378140000000000</v>
      </c>
      <c r="AH298" s="21">
        <v>7562800000000000</v>
      </c>
      <c r="AI298">
        <v>49</v>
      </c>
      <c r="AJ298">
        <v>1</v>
      </c>
      <c r="AK298">
        <v>1</v>
      </c>
    </row>
    <row r="299" spans="1:37">
      <c r="A299">
        <v>5</v>
      </c>
      <c r="B299">
        <v>12</v>
      </c>
      <c r="C299">
        <v>2018</v>
      </c>
      <c r="D299" t="s">
        <v>177</v>
      </c>
      <c r="E299" t="s">
        <v>178</v>
      </c>
      <c r="F299" t="s">
        <v>36</v>
      </c>
      <c r="G299" t="s">
        <v>54</v>
      </c>
      <c r="H299" t="s">
        <v>38</v>
      </c>
      <c r="I299" t="s">
        <v>39</v>
      </c>
      <c r="J299" t="s">
        <v>38</v>
      </c>
      <c r="K299" t="s">
        <v>40</v>
      </c>
      <c r="L299" t="s">
        <v>40</v>
      </c>
      <c r="M299" t="s">
        <v>179</v>
      </c>
      <c r="N299" t="s">
        <v>38</v>
      </c>
      <c r="O299" t="s">
        <v>180</v>
      </c>
      <c r="P299" t="s">
        <v>38</v>
      </c>
      <c r="Q299" t="s">
        <v>42</v>
      </c>
      <c r="R299" t="s">
        <v>40</v>
      </c>
      <c r="S299" t="s">
        <v>43</v>
      </c>
      <c r="T299" t="s">
        <v>44</v>
      </c>
      <c r="U299" t="s">
        <v>20</v>
      </c>
      <c r="V299" t="s">
        <v>1104</v>
      </c>
      <c r="W299" t="s">
        <v>1215</v>
      </c>
      <c r="X299" t="s">
        <v>198</v>
      </c>
      <c r="Y299" t="s">
        <v>199</v>
      </c>
      <c r="Z299" t="s">
        <v>1142</v>
      </c>
      <c r="AA299" t="s">
        <v>40</v>
      </c>
      <c r="AB299">
        <v>660</v>
      </c>
      <c r="AC299">
        <v>20</v>
      </c>
      <c r="AD299" t="s">
        <v>40</v>
      </c>
      <c r="AE299">
        <v>37814</v>
      </c>
      <c r="AF299">
        <v>72</v>
      </c>
      <c r="AG299" s="21">
        <v>378140000000000</v>
      </c>
      <c r="AH299" s="21">
        <v>7562800000000000</v>
      </c>
      <c r="AI299">
        <v>72</v>
      </c>
      <c r="AJ299">
        <v>1</v>
      </c>
      <c r="AK299">
        <v>1</v>
      </c>
    </row>
    <row r="300" spans="1:37">
      <c r="A300">
        <v>5</v>
      </c>
      <c r="B300">
        <v>12</v>
      </c>
      <c r="C300">
        <v>2018</v>
      </c>
      <c r="D300" t="s">
        <v>177</v>
      </c>
      <c r="E300" t="s">
        <v>178</v>
      </c>
      <c r="F300" t="s">
        <v>36</v>
      </c>
      <c r="G300" t="s">
        <v>54</v>
      </c>
      <c r="H300" t="s">
        <v>38</v>
      </c>
      <c r="I300" t="s">
        <v>39</v>
      </c>
      <c r="J300" t="s">
        <v>38</v>
      </c>
      <c r="K300" t="s">
        <v>40</v>
      </c>
      <c r="L300" t="s">
        <v>40</v>
      </c>
      <c r="M300" t="s">
        <v>179</v>
      </c>
      <c r="N300" t="s">
        <v>38</v>
      </c>
      <c r="O300" t="s">
        <v>180</v>
      </c>
      <c r="P300" t="s">
        <v>38</v>
      </c>
      <c r="Q300" t="s">
        <v>42</v>
      </c>
      <c r="R300" t="s">
        <v>40</v>
      </c>
      <c r="S300" t="s">
        <v>43</v>
      </c>
      <c r="T300" t="s">
        <v>44</v>
      </c>
      <c r="U300" t="s">
        <v>20</v>
      </c>
      <c r="V300" t="s">
        <v>1104</v>
      </c>
      <c r="W300" t="s">
        <v>1215</v>
      </c>
      <c r="X300" t="s">
        <v>200</v>
      </c>
      <c r="Y300" t="s">
        <v>201</v>
      </c>
      <c r="Z300" t="s">
        <v>1143</v>
      </c>
      <c r="AA300" t="s">
        <v>40</v>
      </c>
      <c r="AB300">
        <v>200</v>
      </c>
      <c r="AC300">
        <v>20</v>
      </c>
      <c r="AD300" t="s">
        <v>40</v>
      </c>
      <c r="AE300">
        <v>65022</v>
      </c>
      <c r="AF300">
        <v>43</v>
      </c>
      <c r="AG300" s="21">
        <v>650220000000000</v>
      </c>
      <c r="AH300" s="21">
        <v>1.30044E+16</v>
      </c>
      <c r="AI300">
        <v>43</v>
      </c>
      <c r="AJ300">
        <v>1</v>
      </c>
      <c r="AK300">
        <v>1</v>
      </c>
    </row>
    <row r="301" spans="1:37">
      <c r="A301">
        <v>5</v>
      </c>
      <c r="B301">
        <v>12</v>
      </c>
      <c r="C301">
        <v>2018</v>
      </c>
      <c r="D301" t="s">
        <v>177</v>
      </c>
      <c r="E301" t="s">
        <v>178</v>
      </c>
      <c r="F301" t="s">
        <v>36</v>
      </c>
      <c r="G301" t="s">
        <v>54</v>
      </c>
      <c r="H301" t="s">
        <v>38</v>
      </c>
      <c r="I301" t="s">
        <v>39</v>
      </c>
      <c r="J301" t="s">
        <v>38</v>
      </c>
      <c r="K301" t="s">
        <v>40</v>
      </c>
      <c r="L301" t="s">
        <v>40</v>
      </c>
      <c r="M301" t="s">
        <v>179</v>
      </c>
      <c r="N301" t="s">
        <v>38</v>
      </c>
      <c r="O301" t="s">
        <v>180</v>
      </c>
      <c r="P301" t="s">
        <v>38</v>
      </c>
      <c r="Q301" t="s">
        <v>42</v>
      </c>
      <c r="R301" t="s">
        <v>40</v>
      </c>
      <c r="S301" t="s">
        <v>43</v>
      </c>
      <c r="T301" t="s">
        <v>44</v>
      </c>
      <c r="U301" t="s">
        <v>20</v>
      </c>
      <c r="V301" t="s">
        <v>1104</v>
      </c>
      <c r="W301" t="s">
        <v>1215</v>
      </c>
      <c r="X301" t="s">
        <v>200</v>
      </c>
      <c r="Y301" t="s">
        <v>201</v>
      </c>
      <c r="Z301" t="s">
        <v>1144</v>
      </c>
      <c r="AA301" t="s">
        <v>40</v>
      </c>
      <c r="AB301">
        <v>200</v>
      </c>
      <c r="AC301">
        <v>20</v>
      </c>
      <c r="AD301" t="s">
        <v>40</v>
      </c>
      <c r="AE301">
        <v>65022</v>
      </c>
      <c r="AF301">
        <v>39</v>
      </c>
      <c r="AG301" s="21">
        <v>650220000000000</v>
      </c>
      <c r="AH301" s="21">
        <v>1.30044E+16</v>
      </c>
      <c r="AI301">
        <v>39</v>
      </c>
      <c r="AJ301">
        <v>1</v>
      </c>
      <c r="AK301">
        <v>1</v>
      </c>
    </row>
    <row r="302" spans="1:37">
      <c r="A302">
        <v>5</v>
      </c>
      <c r="B302">
        <v>12</v>
      </c>
      <c r="C302">
        <v>2018</v>
      </c>
      <c r="D302" t="s">
        <v>177</v>
      </c>
      <c r="E302" t="s">
        <v>178</v>
      </c>
      <c r="F302" t="s">
        <v>36</v>
      </c>
      <c r="G302" t="s">
        <v>54</v>
      </c>
      <c r="H302" t="s">
        <v>38</v>
      </c>
      <c r="I302" t="s">
        <v>39</v>
      </c>
      <c r="J302" t="s">
        <v>38</v>
      </c>
      <c r="K302" t="s">
        <v>40</v>
      </c>
      <c r="L302" t="s">
        <v>40</v>
      </c>
      <c r="M302" t="s">
        <v>179</v>
      </c>
      <c r="N302" t="s">
        <v>38</v>
      </c>
      <c r="O302" t="s">
        <v>180</v>
      </c>
      <c r="P302" t="s">
        <v>38</v>
      </c>
      <c r="Q302" t="s">
        <v>42</v>
      </c>
      <c r="R302" t="s">
        <v>40</v>
      </c>
      <c r="S302" t="s">
        <v>43</v>
      </c>
      <c r="T302" t="s">
        <v>44</v>
      </c>
      <c r="U302" t="s">
        <v>20</v>
      </c>
      <c r="V302" t="s">
        <v>1104</v>
      </c>
      <c r="W302" t="s">
        <v>1215</v>
      </c>
      <c r="X302" t="s">
        <v>202</v>
      </c>
      <c r="Y302" t="s">
        <v>203</v>
      </c>
      <c r="Z302" t="s">
        <v>1145</v>
      </c>
      <c r="AA302" t="s">
        <v>40</v>
      </c>
      <c r="AB302">
        <v>5880</v>
      </c>
      <c r="AC302">
        <v>20</v>
      </c>
      <c r="AD302" t="s">
        <v>40</v>
      </c>
      <c r="AE302">
        <v>20</v>
      </c>
      <c r="AF302">
        <v>64</v>
      </c>
      <c r="AG302" s="21">
        <v>200000000000</v>
      </c>
      <c r="AH302" s="21">
        <v>4000000000000</v>
      </c>
      <c r="AI302">
        <v>64</v>
      </c>
      <c r="AJ302">
        <v>1</v>
      </c>
      <c r="AK302">
        <v>1</v>
      </c>
    </row>
    <row r="303" spans="1:37">
      <c r="A303">
        <v>5</v>
      </c>
      <c r="B303">
        <v>12</v>
      </c>
      <c r="C303">
        <v>2018</v>
      </c>
      <c r="D303" t="s">
        <v>177</v>
      </c>
      <c r="E303" t="s">
        <v>178</v>
      </c>
      <c r="F303" t="s">
        <v>36</v>
      </c>
      <c r="G303" t="s">
        <v>54</v>
      </c>
      <c r="H303" t="s">
        <v>38</v>
      </c>
      <c r="I303" t="s">
        <v>39</v>
      </c>
      <c r="J303" t="s">
        <v>38</v>
      </c>
      <c r="K303" t="s">
        <v>40</v>
      </c>
      <c r="L303" t="s">
        <v>40</v>
      </c>
      <c r="M303" t="s">
        <v>179</v>
      </c>
      <c r="N303" t="s">
        <v>38</v>
      </c>
      <c r="O303" t="s">
        <v>180</v>
      </c>
      <c r="P303" t="s">
        <v>38</v>
      </c>
      <c r="Q303" t="s">
        <v>42</v>
      </c>
      <c r="R303" t="s">
        <v>40</v>
      </c>
      <c r="S303" t="s">
        <v>43</v>
      </c>
      <c r="T303" t="s">
        <v>44</v>
      </c>
      <c r="U303" t="s">
        <v>20</v>
      </c>
      <c r="V303" t="s">
        <v>1104</v>
      </c>
      <c r="W303" t="s">
        <v>1215</v>
      </c>
      <c r="X303" t="s">
        <v>202</v>
      </c>
      <c r="Y303" t="s">
        <v>203</v>
      </c>
      <c r="Z303" t="s">
        <v>1146</v>
      </c>
      <c r="AA303" t="s">
        <v>40</v>
      </c>
      <c r="AB303">
        <v>5880</v>
      </c>
      <c r="AC303">
        <v>20</v>
      </c>
      <c r="AD303" t="s">
        <v>40</v>
      </c>
      <c r="AE303">
        <v>20</v>
      </c>
      <c r="AF303">
        <v>75</v>
      </c>
      <c r="AG303" s="21">
        <v>200000000000</v>
      </c>
      <c r="AH303" s="21">
        <v>4000000000000</v>
      </c>
      <c r="AI303">
        <v>75</v>
      </c>
      <c r="AJ303">
        <v>1</v>
      </c>
      <c r="AK303">
        <v>1</v>
      </c>
    </row>
    <row r="304" spans="1:37">
      <c r="A304">
        <v>5</v>
      </c>
      <c r="B304">
        <v>12</v>
      </c>
      <c r="C304">
        <v>2018</v>
      </c>
      <c r="D304" t="s">
        <v>177</v>
      </c>
      <c r="E304" t="s">
        <v>178</v>
      </c>
      <c r="F304" t="s">
        <v>36</v>
      </c>
      <c r="G304" t="s">
        <v>54</v>
      </c>
      <c r="H304" t="s">
        <v>38</v>
      </c>
      <c r="I304" t="s">
        <v>39</v>
      </c>
      <c r="J304" t="s">
        <v>38</v>
      </c>
      <c r="K304" t="s">
        <v>40</v>
      </c>
      <c r="L304" t="s">
        <v>40</v>
      </c>
      <c r="M304" t="s">
        <v>179</v>
      </c>
      <c r="N304" t="s">
        <v>38</v>
      </c>
      <c r="O304" t="s">
        <v>180</v>
      </c>
      <c r="P304" t="s">
        <v>38</v>
      </c>
      <c r="Q304" t="s">
        <v>42</v>
      </c>
      <c r="R304" t="s">
        <v>40</v>
      </c>
      <c r="S304" t="s">
        <v>43</v>
      </c>
      <c r="T304" t="s">
        <v>44</v>
      </c>
      <c r="U304" t="s">
        <v>20</v>
      </c>
      <c r="V304" t="s">
        <v>1104</v>
      </c>
      <c r="W304" t="s">
        <v>1215</v>
      </c>
      <c r="X304" t="s">
        <v>202</v>
      </c>
      <c r="Y304" t="s">
        <v>202</v>
      </c>
      <c r="Z304" t="s">
        <v>1147</v>
      </c>
      <c r="AA304" t="s">
        <v>40</v>
      </c>
      <c r="AB304">
        <v>5880</v>
      </c>
      <c r="AC304">
        <v>20</v>
      </c>
      <c r="AD304" t="s">
        <v>40</v>
      </c>
      <c r="AE304">
        <v>20</v>
      </c>
      <c r="AF304">
        <v>81</v>
      </c>
      <c r="AG304" s="21">
        <v>200000000000</v>
      </c>
      <c r="AH304" s="21">
        <v>4000000000000</v>
      </c>
      <c r="AI304">
        <v>81</v>
      </c>
      <c r="AJ304">
        <v>1</v>
      </c>
      <c r="AK304">
        <v>1</v>
      </c>
    </row>
    <row r="305" spans="1:38">
      <c r="A305">
        <v>5</v>
      </c>
      <c r="B305">
        <v>12</v>
      </c>
      <c r="C305">
        <v>2018</v>
      </c>
      <c r="D305" t="s">
        <v>177</v>
      </c>
      <c r="E305" t="s">
        <v>178</v>
      </c>
      <c r="F305" t="s">
        <v>36</v>
      </c>
      <c r="G305" t="s">
        <v>54</v>
      </c>
      <c r="H305" t="s">
        <v>38</v>
      </c>
      <c r="I305" t="s">
        <v>39</v>
      </c>
      <c r="J305" t="s">
        <v>38</v>
      </c>
      <c r="K305" t="s">
        <v>40</v>
      </c>
      <c r="L305" t="s">
        <v>40</v>
      </c>
      <c r="M305" t="s">
        <v>179</v>
      </c>
      <c r="N305" t="s">
        <v>38</v>
      </c>
      <c r="O305" t="s">
        <v>180</v>
      </c>
      <c r="P305" t="s">
        <v>38</v>
      </c>
      <c r="Q305" t="s">
        <v>42</v>
      </c>
      <c r="R305" t="s">
        <v>40</v>
      </c>
      <c r="S305" t="s">
        <v>43</v>
      </c>
      <c r="T305" t="s">
        <v>44</v>
      </c>
      <c r="U305" t="s">
        <v>20</v>
      </c>
      <c r="V305" t="s">
        <v>1104</v>
      </c>
      <c r="W305" t="s">
        <v>1215</v>
      </c>
      <c r="X305" t="s">
        <v>202</v>
      </c>
      <c r="Y305" t="s">
        <v>202</v>
      </c>
      <c r="Z305" t="s">
        <v>1148</v>
      </c>
      <c r="AA305" t="s">
        <v>40</v>
      </c>
      <c r="AB305">
        <v>5880</v>
      </c>
      <c r="AC305">
        <v>20</v>
      </c>
      <c r="AD305" t="s">
        <v>40</v>
      </c>
      <c r="AE305">
        <v>20</v>
      </c>
      <c r="AF305">
        <v>48</v>
      </c>
      <c r="AG305" s="21">
        <v>200000000000</v>
      </c>
      <c r="AH305" s="21">
        <v>4000000000000</v>
      </c>
      <c r="AI305">
        <v>48</v>
      </c>
      <c r="AJ305">
        <v>1</v>
      </c>
      <c r="AK305">
        <v>1</v>
      </c>
    </row>
    <row r="306" spans="1:38">
      <c r="A306">
        <v>5</v>
      </c>
      <c r="B306">
        <v>12</v>
      </c>
      <c r="C306">
        <v>2018</v>
      </c>
      <c r="D306" t="s">
        <v>177</v>
      </c>
      <c r="E306" t="s">
        <v>178</v>
      </c>
      <c r="F306" t="s">
        <v>36</v>
      </c>
      <c r="G306" t="s">
        <v>54</v>
      </c>
      <c r="H306" t="s">
        <v>38</v>
      </c>
      <c r="I306" t="s">
        <v>39</v>
      </c>
      <c r="J306" t="s">
        <v>38</v>
      </c>
      <c r="K306" t="s">
        <v>40</v>
      </c>
      <c r="L306" t="s">
        <v>40</v>
      </c>
      <c r="M306" t="s">
        <v>179</v>
      </c>
      <c r="N306" t="s">
        <v>38</v>
      </c>
      <c r="O306" t="s">
        <v>180</v>
      </c>
      <c r="P306" t="s">
        <v>38</v>
      </c>
      <c r="Q306" t="s">
        <v>42</v>
      </c>
      <c r="R306" t="s">
        <v>40</v>
      </c>
      <c r="S306" t="s">
        <v>43</v>
      </c>
      <c r="T306" t="s">
        <v>44</v>
      </c>
      <c r="U306" t="s">
        <v>20</v>
      </c>
      <c r="V306" t="s">
        <v>1104</v>
      </c>
      <c r="W306" t="s">
        <v>1215</v>
      </c>
      <c r="X306" t="s">
        <v>204</v>
      </c>
      <c r="Y306" t="s">
        <v>205</v>
      </c>
      <c r="Z306" t="s">
        <v>1149</v>
      </c>
      <c r="AA306" t="s">
        <v>40</v>
      </c>
      <c r="AB306">
        <v>5870</v>
      </c>
      <c r="AC306">
        <v>20</v>
      </c>
      <c r="AD306" t="s">
        <v>40</v>
      </c>
      <c r="AE306">
        <v>1042</v>
      </c>
      <c r="AF306">
        <v>82</v>
      </c>
      <c r="AG306" s="21">
        <v>10420000000000</v>
      </c>
      <c r="AH306" s="21">
        <v>208400000000000</v>
      </c>
      <c r="AI306">
        <v>82</v>
      </c>
      <c r="AJ306">
        <v>1</v>
      </c>
      <c r="AK306">
        <v>1</v>
      </c>
    </row>
    <row r="307" spans="1:38">
      <c r="A307">
        <v>5</v>
      </c>
      <c r="B307">
        <v>12</v>
      </c>
      <c r="C307">
        <v>2018</v>
      </c>
      <c r="D307" t="s">
        <v>177</v>
      </c>
      <c r="E307" t="s">
        <v>178</v>
      </c>
      <c r="F307" t="s">
        <v>36</v>
      </c>
      <c r="G307" t="s">
        <v>54</v>
      </c>
      <c r="H307" t="s">
        <v>38</v>
      </c>
      <c r="I307" t="s">
        <v>39</v>
      </c>
      <c r="J307" t="s">
        <v>38</v>
      </c>
      <c r="K307" t="s">
        <v>40</v>
      </c>
      <c r="L307" t="s">
        <v>40</v>
      </c>
      <c r="M307" t="s">
        <v>179</v>
      </c>
      <c r="N307" t="s">
        <v>38</v>
      </c>
      <c r="O307" t="s">
        <v>180</v>
      </c>
      <c r="P307" t="s">
        <v>38</v>
      </c>
      <c r="Q307" t="s">
        <v>42</v>
      </c>
      <c r="R307" t="s">
        <v>40</v>
      </c>
      <c r="S307" t="s">
        <v>43</v>
      </c>
      <c r="T307" t="s">
        <v>44</v>
      </c>
      <c r="U307" t="s">
        <v>20</v>
      </c>
      <c r="V307" t="s">
        <v>1104</v>
      </c>
      <c r="W307" t="s">
        <v>1215</v>
      </c>
      <c r="X307" t="s">
        <v>204</v>
      </c>
      <c r="Y307" t="s">
        <v>205</v>
      </c>
      <c r="Z307" t="s">
        <v>1150</v>
      </c>
      <c r="AA307" t="s">
        <v>40</v>
      </c>
      <c r="AB307">
        <v>5870</v>
      </c>
      <c r="AC307">
        <v>20</v>
      </c>
      <c r="AD307" t="s">
        <v>40</v>
      </c>
      <c r="AE307">
        <v>1042</v>
      </c>
      <c r="AF307">
        <v>85</v>
      </c>
      <c r="AG307" s="21">
        <v>10420000000000</v>
      </c>
      <c r="AH307" s="21">
        <v>208400000000000</v>
      </c>
      <c r="AI307">
        <v>85</v>
      </c>
      <c r="AJ307">
        <v>1</v>
      </c>
      <c r="AK307">
        <v>1</v>
      </c>
    </row>
    <row r="308" spans="1:38">
      <c r="A308">
        <v>6</v>
      </c>
      <c r="B308">
        <v>13</v>
      </c>
      <c r="C308">
        <v>2017</v>
      </c>
      <c r="D308" t="s">
        <v>206</v>
      </c>
      <c r="E308" t="s">
        <v>207</v>
      </c>
      <c r="F308" t="s">
        <v>36</v>
      </c>
      <c r="G308" t="s">
        <v>40</v>
      </c>
      <c r="H308" t="s">
        <v>40</v>
      </c>
      <c r="I308" t="s">
        <v>40</v>
      </c>
      <c r="J308" t="s">
        <v>40</v>
      </c>
      <c r="K308" t="s">
        <v>208</v>
      </c>
      <c r="L308" t="s">
        <v>38</v>
      </c>
      <c r="M308" t="s">
        <v>41</v>
      </c>
      <c r="N308" t="s">
        <v>40</v>
      </c>
      <c r="O308" t="s">
        <v>55</v>
      </c>
      <c r="P308" t="s">
        <v>38</v>
      </c>
      <c r="Q308" t="s">
        <v>42</v>
      </c>
      <c r="R308" t="s">
        <v>40</v>
      </c>
      <c r="S308" t="s">
        <v>43</v>
      </c>
      <c r="T308" t="s">
        <v>44</v>
      </c>
      <c r="U308" t="s">
        <v>20</v>
      </c>
      <c r="V308" t="s">
        <v>1210</v>
      </c>
      <c r="W308" t="s">
        <v>1218</v>
      </c>
      <c r="X308" t="s">
        <v>209</v>
      </c>
      <c r="Y308" t="s">
        <v>210</v>
      </c>
      <c r="Z308" t="s">
        <v>1151</v>
      </c>
      <c r="AA308">
        <v>1</v>
      </c>
      <c r="AB308">
        <v>547.9393</v>
      </c>
      <c r="AC308">
        <v>10</v>
      </c>
      <c r="AD308">
        <v>5.56</v>
      </c>
      <c r="AE308">
        <v>31.89549354</v>
      </c>
      <c r="AF308">
        <v>22</v>
      </c>
      <c r="AG308">
        <v>318954.93540000002</v>
      </c>
      <c r="AH308">
        <v>5560000</v>
      </c>
      <c r="AI308">
        <v>22</v>
      </c>
      <c r="AJ308">
        <v>2984</v>
      </c>
      <c r="AK308">
        <v>29840</v>
      </c>
      <c r="AL308" t="s">
        <v>211</v>
      </c>
    </row>
    <row r="309" spans="1:38">
      <c r="A309">
        <v>6</v>
      </c>
      <c r="B309">
        <v>13</v>
      </c>
      <c r="C309">
        <v>2017</v>
      </c>
      <c r="D309" t="s">
        <v>206</v>
      </c>
      <c r="E309" t="s">
        <v>207</v>
      </c>
      <c r="F309" t="s">
        <v>36</v>
      </c>
      <c r="G309" t="s">
        <v>40</v>
      </c>
      <c r="H309" t="s">
        <v>40</v>
      </c>
      <c r="I309" t="s">
        <v>40</v>
      </c>
      <c r="J309" t="s">
        <v>40</v>
      </c>
      <c r="K309" t="s">
        <v>208</v>
      </c>
      <c r="L309" t="s">
        <v>38</v>
      </c>
      <c r="M309" t="s">
        <v>41</v>
      </c>
      <c r="N309" t="s">
        <v>40</v>
      </c>
      <c r="O309" t="s">
        <v>55</v>
      </c>
      <c r="P309" t="s">
        <v>38</v>
      </c>
      <c r="Q309" t="s">
        <v>42</v>
      </c>
      <c r="R309" t="s">
        <v>40</v>
      </c>
      <c r="S309" t="s">
        <v>43</v>
      </c>
      <c r="T309" t="s">
        <v>44</v>
      </c>
      <c r="U309" t="s">
        <v>20</v>
      </c>
      <c r="V309" t="s">
        <v>1210</v>
      </c>
      <c r="W309" t="s">
        <v>1218</v>
      </c>
      <c r="X309" t="s">
        <v>209</v>
      </c>
      <c r="Y309" t="s">
        <v>210</v>
      </c>
      <c r="Z309" t="s">
        <v>1152</v>
      </c>
      <c r="AA309">
        <v>33</v>
      </c>
      <c r="AB309">
        <v>308.37909999999999</v>
      </c>
      <c r="AC309">
        <v>10</v>
      </c>
      <c r="AD309">
        <v>4.0199999999999996</v>
      </c>
      <c r="AE309">
        <v>19.066558140000001</v>
      </c>
      <c r="AF309">
        <v>17</v>
      </c>
      <c r="AG309">
        <v>190665.5814</v>
      </c>
      <c r="AH309">
        <v>4020000</v>
      </c>
      <c r="AI309">
        <v>17</v>
      </c>
      <c r="AJ309">
        <v>2984</v>
      </c>
      <c r="AK309">
        <v>29840</v>
      </c>
    </row>
    <row r="310" spans="1:38">
      <c r="A310">
        <v>6</v>
      </c>
      <c r="B310">
        <v>13</v>
      </c>
      <c r="C310">
        <v>2017</v>
      </c>
      <c r="D310" t="s">
        <v>206</v>
      </c>
      <c r="E310" t="s">
        <v>207</v>
      </c>
      <c r="F310" t="s">
        <v>36</v>
      </c>
      <c r="G310" t="s">
        <v>40</v>
      </c>
      <c r="H310" t="s">
        <v>40</v>
      </c>
      <c r="I310" t="s">
        <v>40</v>
      </c>
      <c r="J310" t="s">
        <v>40</v>
      </c>
      <c r="K310" t="s">
        <v>208</v>
      </c>
      <c r="L310" t="s">
        <v>38</v>
      </c>
      <c r="M310" t="s">
        <v>41</v>
      </c>
      <c r="N310" t="s">
        <v>40</v>
      </c>
      <c r="O310" t="s">
        <v>55</v>
      </c>
      <c r="P310" t="s">
        <v>38</v>
      </c>
      <c r="Q310" t="s">
        <v>42</v>
      </c>
      <c r="R310" t="s">
        <v>40</v>
      </c>
      <c r="S310" t="s">
        <v>43</v>
      </c>
      <c r="T310" t="s">
        <v>44</v>
      </c>
      <c r="U310" t="s">
        <v>20</v>
      </c>
      <c r="V310" t="s">
        <v>1210</v>
      </c>
      <c r="W310" t="s">
        <v>1218</v>
      </c>
      <c r="X310" t="s">
        <v>209</v>
      </c>
      <c r="Y310" t="s">
        <v>210</v>
      </c>
      <c r="Z310" t="s">
        <v>1153</v>
      </c>
      <c r="AA310">
        <v>14</v>
      </c>
      <c r="AB310">
        <v>488.65109999999999</v>
      </c>
      <c r="AC310">
        <v>10</v>
      </c>
      <c r="AD310">
        <v>16.09</v>
      </c>
      <c r="AE310">
        <v>39.613228849999999</v>
      </c>
      <c r="AF310">
        <v>20</v>
      </c>
      <c r="AG310">
        <v>396132.28850000002</v>
      </c>
      <c r="AH310">
        <v>16090000</v>
      </c>
      <c r="AI310">
        <v>20</v>
      </c>
      <c r="AJ310">
        <v>2984</v>
      </c>
      <c r="AK310">
        <v>29840</v>
      </c>
      <c r="AL310" t="s">
        <v>1191</v>
      </c>
    </row>
    <row r="311" spans="1:38">
      <c r="A311">
        <v>6</v>
      </c>
      <c r="B311">
        <v>13</v>
      </c>
      <c r="C311">
        <v>2017</v>
      </c>
      <c r="D311" t="s">
        <v>206</v>
      </c>
      <c r="E311" t="s">
        <v>207</v>
      </c>
      <c r="F311" t="s">
        <v>36</v>
      </c>
      <c r="G311" t="s">
        <v>40</v>
      </c>
      <c r="H311" t="s">
        <v>40</v>
      </c>
      <c r="I311" t="s">
        <v>40</v>
      </c>
      <c r="J311" t="s">
        <v>40</v>
      </c>
      <c r="K311" t="s">
        <v>208</v>
      </c>
      <c r="L311" t="s">
        <v>38</v>
      </c>
      <c r="M311" t="s">
        <v>41</v>
      </c>
      <c r="N311" t="s">
        <v>40</v>
      </c>
      <c r="O311" t="s">
        <v>55</v>
      </c>
      <c r="P311" t="s">
        <v>38</v>
      </c>
      <c r="Q311" t="s">
        <v>42</v>
      </c>
      <c r="R311" t="s">
        <v>40</v>
      </c>
      <c r="S311" t="s">
        <v>43</v>
      </c>
      <c r="T311" t="s">
        <v>44</v>
      </c>
      <c r="U311" t="s">
        <v>20</v>
      </c>
      <c r="V311" t="s">
        <v>1210</v>
      </c>
      <c r="W311" t="s">
        <v>1218</v>
      </c>
      <c r="X311" t="s">
        <v>209</v>
      </c>
      <c r="Y311" t="s">
        <v>210</v>
      </c>
      <c r="Z311" t="s">
        <v>1154</v>
      </c>
      <c r="AA311">
        <v>3</v>
      </c>
      <c r="AB311">
        <v>550.5376</v>
      </c>
      <c r="AC311">
        <v>10</v>
      </c>
      <c r="AD311">
        <v>5.07</v>
      </c>
      <c r="AE311">
        <v>34.765649699999997</v>
      </c>
      <c r="AF311">
        <v>25</v>
      </c>
      <c r="AG311">
        <v>347656.49699999997</v>
      </c>
      <c r="AH311">
        <v>5070000</v>
      </c>
      <c r="AI311">
        <v>25</v>
      </c>
      <c r="AJ311">
        <v>2984</v>
      </c>
      <c r="AK311">
        <v>29840</v>
      </c>
      <c r="AL311" t="s">
        <v>1206</v>
      </c>
    </row>
    <row r="312" spans="1:38">
      <c r="A312">
        <v>6</v>
      </c>
      <c r="B312">
        <v>13</v>
      </c>
      <c r="C312">
        <v>2017</v>
      </c>
      <c r="D312" t="s">
        <v>206</v>
      </c>
      <c r="E312" t="s">
        <v>207</v>
      </c>
      <c r="F312" t="s">
        <v>36</v>
      </c>
      <c r="G312" t="s">
        <v>40</v>
      </c>
      <c r="H312" t="s">
        <v>40</v>
      </c>
      <c r="I312" t="s">
        <v>40</v>
      </c>
      <c r="J312" t="s">
        <v>40</v>
      </c>
      <c r="K312" t="s">
        <v>208</v>
      </c>
      <c r="L312" t="s">
        <v>38</v>
      </c>
      <c r="M312" t="s">
        <v>41</v>
      </c>
      <c r="N312" t="s">
        <v>40</v>
      </c>
      <c r="O312" t="s">
        <v>55</v>
      </c>
      <c r="P312" t="s">
        <v>38</v>
      </c>
      <c r="Q312" t="s">
        <v>42</v>
      </c>
      <c r="R312" t="s">
        <v>40</v>
      </c>
      <c r="S312" t="s">
        <v>43</v>
      </c>
      <c r="T312" t="s">
        <v>44</v>
      </c>
      <c r="U312" t="s">
        <v>20</v>
      </c>
      <c r="V312" t="s">
        <v>1210</v>
      </c>
      <c r="W312" t="s">
        <v>1218</v>
      </c>
      <c r="X312" t="s">
        <v>209</v>
      </c>
      <c r="Y312" t="s">
        <v>210</v>
      </c>
      <c r="Z312" t="s">
        <v>1155</v>
      </c>
      <c r="AA312">
        <v>4</v>
      </c>
      <c r="AB312">
        <v>595.10569999999996</v>
      </c>
      <c r="AC312">
        <v>10</v>
      </c>
      <c r="AD312">
        <v>1.69</v>
      </c>
      <c r="AE312">
        <v>8.9892981729999999</v>
      </c>
      <c r="AF312">
        <v>7</v>
      </c>
      <c r="AG312">
        <v>89892.98173</v>
      </c>
      <c r="AH312">
        <v>1690000</v>
      </c>
      <c r="AI312">
        <v>7</v>
      </c>
      <c r="AJ312">
        <v>2984</v>
      </c>
      <c r="AK312">
        <v>29840</v>
      </c>
      <c r="AL312" t="s">
        <v>1192</v>
      </c>
    </row>
    <row r="313" spans="1:38">
      <c r="A313">
        <v>6</v>
      </c>
      <c r="B313">
        <v>13</v>
      </c>
      <c r="C313">
        <v>2017</v>
      </c>
      <c r="D313" t="s">
        <v>206</v>
      </c>
      <c r="E313" t="s">
        <v>207</v>
      </c>
      <c r="F313" t="s">
        <v>36</v>
      </c>
      <c r="G313" t="s">
        <v>40</v>
      </c>
      <c r="H313" t="s">
        <v>40</v>
      </c>
      <c r="I313" t="s">
        <v>40</v>
      </c>
      <c r="J313" t="s">
        <v>40</v>
      </c>
      <c r="K313" t="s">
        <v>208</v>
      </c>
      <c r="L313" t="s">
        <v>38</v>
      </c>
      <c r="M313" t="s">
        <v>41</v>
      </c>
      <c r="N313" t="s">
        <v>40</v>
      </c>
      <c r="O313" t="s">
        <v>55</v>
      </c>
      <c r="P313" t="s">
        <v>38</v>
      </c>
      <c r="Q313" t="s">
        <v>42</v>
      </c>
      <c r="R313" t="s">
        <v>40</v>
      </c>
      <c r="S313" t="s">
        <v>43</v>
      </c>
      <c r="T313" t="s">
        <v>44</v>
      </c>
      <c r="U313" t="s">
        <v>20</v>
      </c>
      <c r="V313" t="s">
        <v>1210</v>
      </c>
      <c r="W313" t="s">
        <v>1218</v>
      </c>
      <c r="X313" t="s">
        <v>209</v>
      </c>
      <c r="Y313" t="s">
        <v>210</v>
      </c>
      <c r="Z313" t="s">
        <v>1156</v>
      </c>
      <c r="AA313">
        <v>7</v>
      </c>
      <c r="AB313">
        <v>651.86350000000004</v>
      </c>
      <c r="AC313">
        <v>10</v>
      </c>
      <c r="AD313">
        <v>29.9</v>
      </c>
      <c r="AE313">
        <v>40.121875879999997</v>
      </c>
      <c r="AF313">
        <v>12</v>
      </c>
      <c r="AG313">
        <v>401218.75880000001</v>
      </c>
      <c r="AH313">
        <v>29900000</v>
      </c>
      <c r="AI313">
        <v>12</v>
      </c>
      <c r="AJ313">
        <v>2984</v>
      </c>
      <c r="AK313">
        <v>29840</v>
      </c>
      <c r="AL313" t="s">
        <v>1193</v>
      </c>
    </row>
    <row r="314" spans="1:38">
      <c r="A314">
        <v>6</v>
      </c>
      <c r="B314">
        <v>13</v>
      </c>
      <c r="C314">
        <v>2017</v>
      </c>
      <c r="D314" t="s">
        <v>206</v>
      </c>
      <c r="E314" t="s">
        <v>207</v>
      </c>
      <c r="F314" t="s">
        <v>36</v>
      </c>
      <c r="G314" t="s">
        <v>40</v>
      </c>
      <c r="H314" t="s">
        <v>40</v>
      </c>
      <c r="I314" t="s">
        <v>40</v>
      </c>
      <c r="J314" t="s">
        <v>40</v>
      </c>
      <c r="K314" t="s">
        <v>208</v>
      </c>
      <c r="L314" t="s">
        <v>38</v>
      </c>
      <c r="M314" t="s">
        <v>41</v>
      </c>
      <c r="N314" t="s">
        <v>40</v>
      </c>
      <c r="O314" t="s">
        <v>55</v>
      </c>
      <c r="P314" t="s">
        <v>38</v>
      </c>
      <c r="Q314" t="s">
        <v>42</v>
      </c>
      <c r="R314" t="s">
        <v>40</v>
      </c>
      <c r="S314" t="s">
        <v>43</v>
      </c>
      <c r="T314" t="s">
        <v>44</v>
      </c>
      <c r="U314" t="s">
        <v>20</v>
      </c>
      <c r="V314" t="s">
        <v>1210</v>
      </c>
      <c r="W314" t="s">
        <v>1218</v>
      </c>
      <c r="X314" t="s">
        <v>209</v>
      </c>
      <c r="Y314" t="s">
        <v>210</v>
      </c>
      <c r="Z314" t="s">
        <v>1157</v>
      </c>
      <c r="AA314">
        <v>0</v>
      </c>
      <c r="AB314">
        <v>691.23950000000002</v>
      </c>
      <c r="AC314">
        <v>10</v>
      </c>
      <c r="AD314">
        <v>7.46</v>
      </c>
      <c r="AE314">
        <v>9.2568569099999998</v>
      </c>
      <c r="AF314">
        <v>13</v>
      </c>
      <c r="AG314">
        <v>92568.569099999993</v>
      </c>
      <c r="AH314">
        <v>7460000</v>
      </c>
      <c r="AI314">
        <v>13</v>
      </c>
      <c r="AJ314">
        <v>2984</v>
      </c>
      <c r="AK314">
        <v>29840</v>
      </c>
      <c r="AL314">
        <f>647*4</f>
        <v>2588</v>
      </c>
    </row>
    <row r="315" spans="1:38">
      <c r="A315">
        <v>6</v>
      </c>
      <c r="B315">
        <v>13</v>
      </c>
      <c r="C315">
        <v>2017</v>
      </c>
      <c r="D315" t="s">
        <v>206</v>
      </c>
      <c r="E315" t="s">
        <v>207</v>
      </c>
      <c r="F315" t="s">
        <v>36</v>
      </c>
      <c r="G315" t="s">
        <v>40</v>
      </c>
      <c r="H315" t="s">
        <v>40</v>
      </c>
      <c r="I315" t="s">
        <v>40</v>
      </c>
      <c r="J315" t="s">
        <v>40</v>
      </c>
      <c r="K315" t="s">
        <v>208</v>
      </c>
      <c r="L315" t="s">
        <v>38</v>
      </c>
      <c r="M315" t="s">
        <v>41</v>
      </c>
      <c r="N315" t="s">
        <v>40</v>
      </c>
      <c r="O315" t="s">
        <v>55</v>
      </c>
      <c r="P315" t="s">
        <v>38</v>
      </c>
      <c r="Q315" t="s">
        <v>42</v>
      </c>
      <c r="R315" t="s">
        <v>40</v>
      </c>
      <c r="S315" t="s">
        <v>43</v>
      </c>
      <c r="T315" t="s">
        <v>44</v>
      </c>
      <c r="U315" t="s">
        <v>20</v>
      </c>
      <c r="V315" t="s">
        <v>1210</v>
      </c>
      <c r="W315" t="s">
        <v>1218</v>
      </c>
      <c r="X315" t="s">
        <v>209</v>
      </c>
      <c r="Y315" t="s">
        <v>210</v>
      </c>
      <c r="Z315" t="s">
        <v>1158</v>
      </c>
      <c r="AA315">
        <v>11</v>
      </c>
      <c r="AB315">
        <v>721.71029999999996</v>
      </c>
      <c r="AC315">
        <v>10</v>
      </c>
      <c r="AD315">
        <v>8.3000000000000007</v>
      </c>
      <c r="AE315">
        <v>15.94750971</v>
      </c>
      <c r="AF315">
        <v>9</v>
      </c>
      <c r="AG315">
        <v>159475.09710000001</v>
      </c>
      <c r="AH315">
        <v>8300000</v>
      </c>
      <c r="AI315">
        <v>9</v>
      </c>
      <c r="AJ315">
        <v>2984</v>
      </c>
      <c r="AK315">
        <v>29840</v>
      </c>
      <c r="AL315" t="s">
        <v>1194</v>
      </c>
    </row>
    <row r="316" spans="1:38">
      <c r="A316">
        <v>6</v>
      </c>
      <c r="B316">
        <v>13</v>
      </c>
      <c r="C316">
        <v>2017</v>
      </c>
      <c r="D316" t="s">
        <v>206</v>
      </c>
      <c r="E316" t="s">
        <v>207</v>
      </c>
      <c r="F316" t="s">
        <v>36</v>
      </c>
      <c r="G316" t="s">
        <v>40</v>
      </c>
      <c r="H316" t="s">
        <v>40</v>
      </c>
      <c r="I316" t="s">
        <v>40</v>
      </c>
      <c r="J316" t="s">
        <v>40</v>
      </c>
      <c r="K316" t="s">
        <v>208</v>
      </c>
      <c r="L316" t="s">
        <v>38</v>
      </c>
      <c r="M316" t="s">
        <v>41</v>
      </c>
      <c r="N316" t="s">
        <v>40</v>
      </c>
      <c r="O316" t="s">
        <v>55</v>
      </c>
      <c r="P316" t="s">
        <v>38</v>
      </c>
      <c r="Q316" t="s">
        <v>42</v>
      </c>
      <c r="R316" t="s">
        <v>40</v>
      </c>
      <c r="S316" t="s">
        <v>43</v>
      </c>
      <c r="T316" t="s">
        <v>44</v>
      </c>
      <c r="U316" t="s">
        <v>20</v>
      </c>
      <c r="V316" t="s">
        <v>1210</v>
      </c>
      <c r="W316" t="s">
        <v>1218</v>
      </c>
      <c r="X316" t="s">
        <v>209</v>
      </c>
      <c r="Y316" t="s">
        <v>210</v>
      </c>
      <c r="Z316" t="s">
        <v>1159</v>
      </c>
      <c r="AA316">
        <v>14</v>
      </c>
      <c r="AB316">
        <v>764.08410000000003</v>
      </c>
      <c r="AC316">
        <v>10</v>
      </c>
      <c r="AD316">
        <v>18.739999999999998</v>
      </c>
      <c r="AE316">
        <v>65.490425849999994</v>
      </c>
      <c r="AF316">
        <v>23</v>
      </c>
      <c r="AG316">
        <v>654904.2585</v>
      </c>
      <c r="AH316">
        <v>18740000</v>
      </c>
      <c r="AI316">
        <v>23</v>
      </c>
      <c r="AJ316">
        <v>2984</v>
      </c>
      <c r="AK316">
        <v>29840</v>
      </c>
    </row>
    <row r="317" spans="1:38">
      <c r="A317">
        <v>6</v>
      </c>
      <c r="B317">
        <v>13</v>
      </c>
      <c r="C317">
        <v>2017</v>
      </c>
      <c r="D317" t="s">
        <v>206</v>
      </c>
      <c r="E317" t="s">
        <v>207</v>
      </c>
      <c r="F317" t="s">
        <v>36</v>
      </c>
      <c r="G317" t="s">
        <v>40</v>
      </c>
      <c r="H317" t="s">
        <v>40</v>
      </c>
      <c r="I317" t="s">
        <v>40</v>
      </c>
      <c r="J317" t="s">
        <v>40</v>
      </c>
      <c r="K317" t="s">
        <v>208</v>
      </c>
      <c r="L317" t="s">
        <v>38</v>
      </c>
      <c r="M317" t="s">
        <v>41</v>
      </c>
      <c r="N317" t="s">
        <v>40</v>
      </c>
      <c r="O317" t="s">
        <v>55</v>
      </c>
      <c r="P317" t="s">
        <v>38</v>
      </c>
      <c r="Q317" t="s">
        <v>42</v>
      </c>
      <c r="R317" t="s">
        <v>40</v>
      </c>
      <c r="S317" t="s">
        <v>43</v>
      </c>
      <c r="T317" t="s">
        <v>44</v>
      </c>
      <c r="U317" t="s">
        <v>20</v>
      </c>
      <c r="V317" t="s">
        <v>1210</v>
      </c>
      <c r="W317" t="s">
        <v>1218</v>
      </c>
      <c r="X317" t="s">
        <v>209</v>
      </c>
      <c r="Y317" t="s">
        <v>210</v>
      </c>
      <c r="Z317" t="s">
        <v>1160</v>
      </c>
      <c r="AA317">
        <v>0</v>
      </c>
      <c r="AB317">
        <v>826.27419999999995</v>
      </c>
      <c r="AC317">
        <v>10</v>
      </c>
      <c r="AD317">
        <v>55.13</v>
      </c>
      <c r="AE317">
        <v>56.63113457</v>
      </c>
      <c r="AF317">
        <v>10</v>
      </c>
      <c r="AG317">
        <v>566311.34569999995</v>
      </c>
      <c r="AH317">
        <v>55130000</v>
      </c>
      <c r="AI317">
        <v>10</v>
      </c>
      <c r="AJ317">
        <v>2984</v>
      </c>
      <c r="AK317">
        <v>29840</v>
      </c>
    </row>
    <row r="318" spans="1:38">
      <c r="A318">
        <v>6</v>
      </c>
      <c r="B318">
        <v>13</v>
      </c>
      <c r="C318">
        <v>2017</v>
      </c>
      <c r="D318" t="s">
        <v>206</v>
      </c>
      <c r="E318" t="s">
        <v>207</v>
      </c>
      <c r="F318" t="s">
        <v>36</v>
      </c>
      <c r="G318" t="s">
        <v>40</v>
      </c>
      <c r="H318" t="s">
        <v>40</v>
      </c>
      <c r="I318" t="s">
        <v>40</v>
      </c>
      <c r="J318" t="s">
        <v>40</v>
      </c>
      <c r="K318" t="s">
        <v>208</v>
      </c>
      <c r="L318" t="s">
        <v>38</v>
      </c>
      <c r="M318" t="s">
        <v>41</v>
      </c>
      <c r="N318" t="s">
        <v>40</v>
      </c>
      <c r="O318" t="s">
        <v>55</v>
      </c>
      <c r="P318" t="s">
        <v>38</v>
      </c>
      <c r="Q318" t="s">
        <v>42</v>
      </c>
      <c r="R318" t="s">
        <v>40</v>
      </c>
      <c r="S318" t="s">
        <v>43</v>
      </c>
      <c r="T318" t="s">
        <v>44</v>
      </c>
      <c r="U318" t="s">
        <v>20</v>
      </c>
      <c r="V318" t="s">
        <v>1210</v>
      </c>
      <c r="W318" t="s">
        <v>1218</v>
      </c>
      <c r="X318" t="s">
        <v>209</v>
      </c>
      <c r="Y318" t="s">
        <v>210</v>
      </c>
      <c r="Z318" t="s">
        <v>1161</v>
      </c>
      <c r="AA318">
        <v>1</v>
      </c>
      <c r="AB318">
        <v>775.25699999999995</v>
      </c>
      <c r="AC318">
        <v>10</v>
      </c>
      <c r="AD318">
        <v>12.1</v>
      </c>
      <c r="AE318">
        <v>32.827626469999998</v>
      </c>
      <c r="AF318">
        <v>14</v>
      </c>
      <c r="AG318">
        <v>328276.2647</v>
      </c>
      <c r="AH318">
        <v>12100000</v>
      </c>
      <c r="AI318">
        <v>14</v>
      </c>
      <c r="AJ318">
        <v>2984</v>
      </c>
      <c r="AK318">
        <v>29840</v>
      </c>
      <c r="AL318" t="s">
        <v>1468</v>
      </c>
    </row>
    <row r="319" spans="1:38">
      <c r="A319">
        <v>6</v>
      </c>
      <c r="B319">
        <v>13</v>
      </c>
      <c r="C319">
        <v>2017</v>
      </c>
      <c r="D319" t="s">
        <v>206</v>
      </c>
      <c r="E319" t="s">
        <v>207</v>
      </c>
      <c r="F319" t="s">
        <v>36</v>
      </c>
      <c r="G319" t="s">
        <v>40</v>
      </c>
      <c r="H319" t="s">
        <v>40</v>
      </c>
      <c r="I319" t="s">
        <v>40</v>
      </c>
      <c r="J319" t="s">
        <v>40</v>
      </c>
      <c r="K319" t="s">
        <v>208</v>
      </c>
      <c r="L319" t="s">
        <v>38</v>
      </c>
      <c r="M319" t="s">
        <v>41</v>
      </c>
      <c r="N319" t="s">
        <v>40</v>
      </c>
      <c r="O319" t="s">
        <v>55</v>
      </c>
      <c r="P319" t="s">
        <v>38</v>
      </c>
      <c r="Q319" t="s">
        <v>42</v>
      </c>
      <c r="R319" t="s">
        <v>40</v>
      </c>
      <c r="S319" t="s">
        <v>43</v>
      </c>
      <c r="T319" t="s">
        <v>44</v>
      </c>
      <c r="U319" t="s">
        <v>20</v>
      </c>
      <c r="V319" t="s">
        <v>1210</v>
      </c>
      <c r="W319" t="s">
        <v>1218</v>
      </c>
      <c r="X319" t="s">
        <v>209</v>
      </c>
      <c r="Y319" t="s">
        <v>210</v>
      </c>
      <c r="Z319" t="s">
        <v>1162</v>
      </c>
      <c r="AA319">
        <v>3</v>
      </c>
      <c r="AB319">
        <v>762.90110000000004</v>
      </c>
      <c r="AC319">
        <v>10</v>
      </c>
      <c r="AD319">
        <v>1.1499999999999999</v>
      </c>
      <c r="AE319">
        <v>6.800015396</v>
      </c>
      <c r="AF319">
        <v>11</v>
      </c>
      <c r="AG319">
        <v>68000.153959999996</v>
      </c>
      <c r="AH319">
        <v>1150000</v>
      </c>
      <c r="AI319">
        <v>11</v>
      </c>
      <c r="AJ319">
        <v>2984</v>
      </c>
      <c r="AK319">
        <v>29840</v>
      </c>
      <c r="AL319" t="s">
        <v>1469</v>
      </c>
    </row>
    <row r="320" spans="1:38">
      <c r="A320">
        <v>6</v>
      </c>
      <c r="B320">
        <v>13</v>
      </c>
      <c r="C320">
        <v>2017</v>
      </c>
      <c r="D320" t="s">
        <v>206</v>
      </c>
      <c r="E320" t="s">
        <v>207</v>
      </c>
      <c r="F320" t="s">
        <v>36</v>
      </c>
      <c r="G320" t="s">
        <v>40</v>
      </c>
      <c r="H320" t="s">
        <v>40</v>
      </c>
      <c r="I320" t="s">
        <v>40</v>
      </c>
      <c r="J320" t="s">
        <v>40</v>
      </c>
      <c r="K320" t="s">
        <v>208</v>
      </c>
      <c r="L320" t="s">
        <v>38</v>
      </c>
      <c r="M320" t="s">
        <v>41</v>
      </c>
      <c r="N320" t="s">
        <v>40</v>
      </c>
      <c r="O320" t="s">
        <v>55</v>
      </c>
      <c r="P320" t="s">
        <v>38</v>
      </c>
      <c r="Q320" t="s">
        <v>42</v>
      </c>
      <c r="R320" t="s">
        <v>40</v>
      </c>
      <c r="S320" t="s">
        <v>43</v>
      </c>
      <c r="T320" t="s">
        <v>44</v>
      </c>
      <c r="U320" t="s">
        <v>20</v>
      </c>
      <c r="V320" t="s">
        <v>1210</v>
      </c>
      <c r="W320" t="s">
        <v>1218</v>
      </c>
      <c r="X320" t="s">
        <v>209</v>
      </c>
      <c r="Y320" t="s">
        <v>210</v>
      </c>
      <c r="Z320" t="s">
        <v>1163</v>
      </c>
      <c r="AA320">
        <v>2</v>
      </c>
      <c r="AB320">
        <v>826.18539999999996</v>
      </c>
      <c r="AC320">
        <v>10</v>
      </c>
      <c r="AD320">
        <v>16.96</v>
      </c>
      <c r="AE320">
        <v>40.229469270000003</v>
      </c>
      <c r="AF320">
        <v>11</v>
      </c>
      <c r="AG320">
        <v>402294.69270000001</v>
      </c>
      <c r="AH320">
        <v>16960000</v>
      </c>
      <c r="AI320">
        <v>11</v>
      </c>
      <c r="AJ320">
        <v>2984</v>
      </c>
      <c r="AK320">
        <v>29840</v>
      </c>
      <c r="AL320" t="s">
        <v>1470</v>
      </c>
    </row>
    <row r="321" spans="1:37">
      <c r="A321">
        <v>6</v>
      </c>
      <c r="B321">
        <v>13</v>
      </c>
      <c r="C321">
        <v>2017</v>
      </c>
      <c r="D321" t="s">
        <v>206</v>
      </c>
      <c r="E321" t="s">
        <v>207</v>
      </c>
      <c r="F321" t="s">
        <v>36</v>
      </c>
      <c r="G321" t="s">
        <v>40</v>
      </c>
      <c r="H321" t="s">
        <v>40</v>
      </c>
      <c r="I321" t="s">
        <v>40</v>
      </c>
      <c r="J321" t="s">
        <v>40</v>
      </c>
      <c r="K321" t="s">
        <v>208</v>
      </c>
      <c r="L321" t="s">
        <v>38</v>
      </c>
      <c r="M321" t="s">
        <v>41</v>
      </c>
      <c r="N321" t="s">
        <v>40</v>
      </c>
      <c r="O321" t="s">
        <v>55</v>
      </c>
      <c r="P321" t="s">
        <v>38</v>
      </c>
      <c r="Q321" t="s">
        <v>42</v>
      </c>
      <c r="R321" t="s">
        <v>40</v>
      </c>
      <c r="S321" t="s">
        <v>43</v>
      </c>
      <c r="T321" t="s">
        <v>44</v>
      </c>
      <c r="U321" t="s">
        <v>20</v>
      </c>
      <c r="V321" t="s">
        <v>1210</v>
      </c>
      <c r="W321" t="s">
        <v>1218</v>
      </c>
      <c r="X321" t="s">
        <v>209</v>
      </c>
      <c r="Y321" t="s">
        <v>210</v>
      </c>
      <c r="Z321" t="s">
        <v>1164</v>
      </c>
      <c r="AA321">
        <v>4</v>
      </c>
      <c r="AB321">
        <v>824.78330000000005</v>
      </c>
      <c r="AC321">
        <v>10</v>
      </c>
      <c r="AD321">
        <v>11.45</v>
      </c>
      <c r="AE321">
        <v>40.590912230000001</v>
      </c>
      <c r="AF321">
        <v>14</v>
      </c>
      <c r="AG321">
        <v>405909.12229999999</v>
      </c>
      <c r="AH321">
        <v>11450000</v>
      </c>
      <c r="AI321">
        <v>14</v>
      </c>
      <c r="AJ321">
        <v>2984</v>
      </c>
      <c r="AK321">
        <v>29840</v>
      </c>
    </row>
    <row r="322" spans="1:37">
      <c r="A322">
        <v>6</v>
      </c>
      <c r="B322">
        <v>13</v>
      </c>
      <c r="C322">
        <v>2017</v>
      </c>
      <c r="D322" t="s">
        <v>206</v>
      </c>
      <c r="E322" t="s">
        <v>207</v>
      </c>
      <c r="F322" t="s">
        <v>36</v>
      </c>
      <c r="G322" t="s">
        <v>40</v>
      </c>
      <c r="H322" t="s">
        <v>40</v>
      </c>
      <c r="I322" t="s">
        <v>40</v>
      </c>
      <c r="J322" t="s">
        <v>40</v>
      </c>
      <c r="K322" t="s">
        <v>208</v>
      </c>
      <c r="L322" t="s">
        <v>38</v>
      </c>
      <c r="M322" t="s">
        <v>41</v>
      </c>
      <c r="N322" t="s">
        <v>40</v>
      </c>
      <c r="O322" t="s">
        <v>55</v>
      </c>
      <c r="P322" t="s">
        <v>38</v>
      </c>
      <c r="Q322" t="s">
        <v>42</v>
      </c>
      <c r="R322" t="s">
        <v>40</v>
      </c>
      <c r="S322" t="s">
        <v>43</v>
      </c>
      <c r="T322" t="s">
        <v>44</v>
      </c>
      <c r="U322" t="s">
        <v>20</v>
      </c>
      <c r="V322" t="s">
        <v>1210</v>
      </c>
      <c r="W322" t="s">
        <v>1218</v>
      </c>
      <c r="X322" t="s">
        <v>209</v>
      </c>
      <c r="Y322" t="s">
        <v>210</v>
      </c>
      <c r="Z322" t="s">
        <v>1165</v>
      </c>
      <c r="AA322">
        <v>1</v>
      </c>
      <c r="AB322">
        <v>768.47339999999997</v>
      </c>
      <c r="AC322">
        <v>10</v>
      </c>
      <c r="AD322">
        <v>2.93</v>
      </c>
      <c r="AE322">
        <v>12.482219130000001</v>
      </c>
      <c r="AF322">
        <v>13</v>
      </c>
      <c r="AG322">
        <v>124822.19130000001</v>
      </c>
      <c r="AH322">
        <v>2930000</v>
      </c>
      <c r="AI322">
        <v>13</v>
      </c>
      <c r="AJ322">
        <v>2984</v>
      </c>
      <c r="AK322">
        <v>29840</v>
      </c>
    </row>
    <row r="323" spans="1:37">
      <c r="A323">
        <v>6</v>
      </c>
      <c r="B323">
        <v>13</v>
      </c>
      <c r="C323">
        <v>2017</v>
      </c>
      <c r="D323" t="s">
        <v>206</v>
      </c>
      <c r="E323" t="s">
        <v>207</v>
      </c>
      <c r="F323" t="s">
        <v>36</v>
      </c>
      <c r="G323" t="s">
        <v>40</v>
      </c>
      <c r="H323" t="s">
        <v>40</v>
      </c>
      <c r="I323" t="s">
        <v>40</v>
      </c>
      <c r="J323" t="s">
        <v>40</v>
      </c>
      <c r="K323" t="s">
        <v>208</v>
      </c>
      <c r="L323" t="s">
        <v>38</v>
      </c>
      <c r="M323" t="s">
        <v>41</v>
      </c>
      <c r="N323" t="s">
        <v>40</v>
      </c>
      <c r="O323" t="s">
        <v>55</v>
      </c>
      <c r="P323" t="s">
        <v>38</v>
      </c>
      <c r="Q323" t="s">
        <v>42</v>
      </c>
      <c r="R323" t="s">
        <v>40</v>
      </c>
      <c r="S323" t="s">
        <v>43</v>
      </c>
      <c r="T323" t="s">
        <v>44</v>
      </c>
      <c r="U323" t="s">
        <v>20</v>
      </c>
      <c r="V323" t="s">
        <v>1210</v>
      </c>
      <c r="W323" t="s">
        <v>1218</v>
      </c>
      <c r="X323" t="s">
        <v>209</v>
      </c>
      <c r="Y323" t="s">
        <v>210</v>
      </c>
      <c r="Z323" t="s">
        <v>1166</v>
      </c>
      <c r="AA323">
        <v>10</v>
      </c>
      <c r="AB323">
        <v>564.92520000000002</v>
      </c>
      <c r="AC323">
        <v>10</v>
      </c>
      <c r="AD323">
        <v>3.4</v>
      </c>
      <c r="AE323">
        <v>14.498883899999999</v>
      </c>
      <c r="AF323">
        <v>12</v>
      </c>
      <c r="AG323">
        <v>144988.83900000001</v>
      </c>
      <c r="AH323">
        <v>3400000</v>
      </c>
      <c r="AI323">
        <v>12</v>
      </c>
      <c r="AJ323">
        <v>2984</v>
      </c>
      <c r="AK323">
        <v>29840</v>
      </c>
    </row>
    <row r="324" spans="1:37">
      <c r="A324">
        <v>6</v>
      </c>
      <c r="B324">
        <v>13</v>
      </c>
      <c r="C324">
        <v>2017</v>
      </c>
      <c r="D324" t="s">
        <v>206</v>
      </c>
      <c r="E324" t="s">
        <v>207</v>
      </c>
      <c r="F324" t="s">
        <v>36</v>
      </c>
      <c r="G324" t="s">
        <v>40</v>
      </c>
      <c r="H324" t="s">
        <v>40</v>
      </c>
      <c r="I324" t="s">
        <v>40</v>
      </c>
      <c r="J324" t="s">
        <v>40</v>
      </c>
      <c r="K324" t="s">
        <v>208</v>
      </c>
      <c r="L324" t="s">
        <v>38</v>
      </c>
      <c r="M324" t="s">
        <v>41</v>
      </c>
      <c r="N324" t="s">
        <v>40</v>
      </c>
      <c r="O324" t="s">
        <v>55</v>
      </c>
      <c r="P324" t="s">
        <v>38</v>
      </c>
      <c r="Q324" t="s">
        <v>42</v>
      </c>
      <c r="R324" t="s">
        <v>40</v>
      </c>
      <c r="S324" t="s">
        <v>43</v>
      </c>
      <c r="T324" t="s">
        <v>44</v>
      </c>
      <c r="U324" t="s">
        <v>20</v>
      </c>
      <c r="V324" t="s">
        <v>1210</v>
      </c>
      <c r="W324" t="s">
        <v>1218</v>
      </c>
      <c r="X324" t="s">
        <v>209</v>
      </c>
      <c r="Y324" t="s">
        <v>210</v>
      </c>
      <c r="Z324" t="s">
        <v>1167</v>
      </c>
      <c r="AA324">
        <v>0</v>
      </c>
      <c r="AB324">
        <v>515.45920000000001</v>
      </c>
      <c r="AC324">
        <v>10</v>
      </c>
      <c r="AD324">
        <v>3.59</v>
      </c>
      <c r="AE324">
        <v>14.52547667</v>
      </c>
      <c r="AF324">
        <v>10</v>
      </c>
      <c r="AG324">
        <v>145254.76670000001</v>
      </c>
      <c r="AH324">
        <v>3590000</v>
      </c>
      <c r="AI324">
        <v>10</v>
      </c>
      <c r="AJ324">
        <v>2984</v>
      </c>
      <c r="AK324">
        <v>29840</v>
      </c>
    </row>
    <row r="325" spans="1:37">
      <c r="A325">
        <v>6</v>
      </c>
      <c r="B325">
        <v>13</v>
      </c>
      <c r="C325">
        <v>2017</v>
      </c>
      <c r="D325" t="s">
        <v>206</v>
      </c>
      <c r="E325" t="s">
        <v>207</v>
      </c>
      <c r="F325" t="s">
        <v>36</v>
      </c>
      <c r="G325" t="s">
        <v>40</v>
      </c>
      <c r="H325" t="s">
        <v>40</v>
      </c>
      <c r="I325" t="s">
        <v>40</v>
      </c>
      <c r="J325" t="s">
        <v>40</v>
      </c>
      <c r="K325" t="s">
        <v>208</v>
      </c>
      <c r="L325" t="s">
        <v>38</v>
      </c>
      <c r="M325" t="s">
        <v>41</v>
      </c>
      <c r="N325" t="s">
        <v>40</v>
      </c>
      <c r="O325" t="s">
        <v>55</v>
      </c>
      <c r="P325" t="s">
        <v>38</v>
      </c>
      <c r="Q325" t="s">
        <v>42</v>
      </c>
      <c r="R325" t="s">
        <v>40</v>
      </c>
      <c r="S325" t="s">
        <v>43</v>
      </c>
      <c r="T325" t="s">
        <v>44</v>
      </c>
      <c r="U325" t="s">
        <v>20</v>
      </c>
      <c r="V325" t="s">
        <v>1210</v>
      </c>
      <c r="W325" t="s">
        <v>1218</v>
      </c>
      <c r="X325" t="s">
        <v>209</v>
      </c>
      <c r="Y325" t="s">
        <v>210</v>
      </c>
      <c r="Z325" t="s">
        <v>1168</v>
      </c>
      <c r="AA325">
        <v>0</v>
      </c>
      <c r="AB325">
        <v>480.67959999999999</v>
      </c>
      <c r="AC325">
        <v>10</v>
      </c>
      <c r="AD325">
        <v>7.59</v>
      </c>
      <c r="AE325">
        <v>34.542293669999999</v>
      </c>
      <c r="AF325">
        <v>9</v>
      </c>
      <c r="AG325">
        <v>345422.93670000002</v>
      </c>
      <c r="AH325">
        <v>7590000</v>
      </c>
      <c r="AI325">
        <v>9</v>
      </c>
      <c r="AJ325">
        <v>2984</v>
      </c>
      <c r="AK325">
        <v>29840</v>
      </c>
    </row>
    <row r="326" spans="1:37">
      <c r="A326">
        <v>6</v>
      </c>
      <c r="B326">
        <v>13</v>
      </c>
      <c r="C326">
        <v>2017</v>
      </c>
      <c r="D326" t="s">
        <v>206</v>
      </c>
      <c r="E326" t="s">
        <v>207</v>
      </c>
      <c r="F326" t="s">
        <v>36</v>
      </c>
      <c r="G326" t="s">
        <v>40</v>
      </c>
      <c r="H326" t="s">
        <v>40</v>
      </c>
      <c r="I326" t="s">
        <v>40</v>
      </c>
      <c r="J326" t="s">
        <v>40</v>
      </c>
      <c r="K326" t="s">
        <v>208</v>
      </c>
      <c r="L326" t="s">
        <v>38</v>
      </c>
      <c r="M326" t="s">
        <v>41</v>
      </c>
      <c r="N326" t="s">
        <v>40</v>
      </c>
      <c r="O326" t="s">
        <v>55</v>
      </c>
      <c r="P326" t="s">
        <v>38</v>
      </c>
      <c r="Q326" t="s">
        <v>42</v>
      </c>
      <c r="R326" t="s">
        <v>40</v>
      </c>
      <c r="S326" t="s">
        <v>43</v>
      </c>
      <c r="T326" t="s">
        <v>44</v>
      </c>
      <c r="U326" t="s">
        <v>20</v>
      </c>
      <c r="V326" t="s">
        <v>1210</v>
      </c>
      <c r="W326" t="s">
        <v>1218</v>
      </c>
      <c r="X326" t="s">
        <v>209</v>
      </c>
      <c r="Y326" t="s">
        <v>210</v>
      </c>
      <c r="Z326" t="s">
        <v>1169</v>
      </c>
      <c r="AA326">
        <v>3</v>
      </c>
      <c r="AB326">
        <v>400.27460000000002</v>
      </c>
      <c r="AC326">
        <v>10</v>
      </c>
      <c r="AD326">
        <v>1.38</v>
      </c>
      <c r="AE326">
        <v>7.5800417549999999</v>
      </c>
      <c r="AF326">
        <v>13</v>
      </c>
      <c r="AG326">
        <v>75800.417549999998</v>
      </c>
      <c r="AH326">
        <v>1380000</v>
      </c>
      <c r="AI326">
        <v>13</v>
      </c>
      <c r="AJ326">
        <v>2984</v>
      </c>
      <c r="AK326">
        <v>29840</v>
      </c>
    </row>
    <row r="327" spans="1:37">
      <c r="A327">
        <v>6</v>
      </c>
      <c r="B327">
        <v>13</v>
      </c>
      <c r="C327">
        <v>2017</v>
      </c>
      <c r="D327" t="s">
        <v>206</v>
      </c>
      <c r="E327" t="s">
        <v>207</v>
      </c>
      <c r="F327" t="s">
        <v>36</v>
      </c>
      <c r="G327" t="s">
        <v>40</v>
      </c>
      <c r="H327" t="s">
        <v>40</v>
      </c>
      <c r="I327" t="s">
        <v>40</v>
      </c>
      <c r="J327" t="s">
        <v>40</v>
      </c>
      <c r="K327" t="s">
        <v>208</v>
      </c>
      <c r="L327" t="s">
        <v>38</v>
      </c>
      <c r="M327" t="s">
        <v>41</v>
      </c>
      <c r="N327" t="s">
        <v>40</v>
      </c>
      <c r="O327" t="s">
        <v>55</v>
      </c>
      <c r="P327" t="s">
        <v>38</v>
      </c>
      <c r="Q327" t="s">
        <v>42</v>
      </c>
      <c r="R327" t="s">
        <v>40</v>
      </c>
      <c r="S327" t="s">
        <v>43</v>
      </c>
      <c r="T327" t="s">
        <v>44</v>
      </c>
      <c r="U327" t="s">
        <v>20</v>
      </c>
      <c r="V327" t="s">
        <v>1210</v>
      </c>
      <c r="W327" t="s">
        <v>1218</v>
      </c>
      <c r="X327" t="s">
        <v>209</v>
      </c>
      <c r="Y327" t="s">
        <v>210</v>
      </c>
      <c r="Z327" t="s">
        <v>1170</v>
      </c>
      <c r="AA327">
        <v>0</v>
      </c>
      <c r="AB327">
        <v>544.5077</v>
      </c>
      <c r="AC327">
        <v>10</v>
      </c>
      <c r="AD327">
        <v>2.42</v>
      </c>
      <c r="AE327">
        <v>10.981830049999999</v>
      </c>
      <c r="AF327">
        <v>5</v>
      </c>
      <c r="AG327">
        <v>109818.3005</v>
      </c>
      <c r="AH327">
        <v>2420000</v>
      </c>
      <c r="AI327">
        <v>5</v>
      </c>
      <c r="AJ327">
        <v>2984</v>
      </c>
      <c r="AK327">
        <v>29840</v>
      </c>
    </row>
    <row r="328" spans="1:37">
      <c r="A328">
        <v>6</v>
      </c>
      <c r="B328">
        <v>14</v>
      </c>
      <c r="C328">
        <v>2017</v>
      </c>
      <c r="D328" t="s">
        <v>206</v>
      </c>
      <c r="E328" t="s">
        <v>207</v>
      </c>
      <c r="F328" t="s">
        <v>36</v>
      </c>
      <c r="G328" t="s">
        <v>40</v>
      </c>
      <c r="H328" t="s">
        <v>40</v>
      </c>
      <c r="I328" t="s">
        <v>40</v>
      </c>
      <c r="J328" t="s">
        <v>40</v>
      </c>
      <c r="K328" t="s">
        <v>208</v>
      </c>
      <c r="L328" t="s">
        <v>38</v>
      </c>
      <c r="M328" t="s">
        <v>41</v>
      </c>
      <c r="N328" t="s">
        <v>40</v>
      </c>
      <c r="O328" t="s">
        <v>55</v>
      </c>
      <c r="P328" t="s">
        <v>38</v>
      </c>
      <c r="Q328" t="s">
        <v>42</v>
      </c>
      <c r="R328" t="s">
        <v>40</v>
      </c>
      <c r="S328" t="s">
        <v>43</v>
      </c>
      <c r="T328" t="s">
        <v>44</v>
      </c>
      <c r="U328" t="s">
        <v>20</v>
      </c>
      <c r="V328" t="s">
        <v>1210</v>
      </c>
      <c r="W328" t="s">
        <v>1218</v>
      </c>
      <c r="X328" t="s">
        <v>209</v>
      </c>
      <c r="Y328" t="s">
        <v>212</v>
      </c>
      <c r="Z328" t="s">
        <v>1171</v>
      </c>
      <c r="AA328">
        <v>5</v>
      </c>
      <c r="AB328">
        <v>428.57499999999999</v>
      </c>
      <c r="AC328">
        <v>10</v>
      </c>
      <c r="AD328">
        <v>3.08</v>
      </c>
      <c r="AE328">
        <v>12.940514629999999</v>
      </c>
      <c r="AF328">
        <v>15</v>
      </c>
      <c r="AG328">
        <v>129405.14629999999</v>
      </c>
      <c r="AH328">
        <v>3080000</v>
      </c>
      <c r="AI328">
        <v>15</v>
      </c>
      <c r="AJ328">
        <v>2984</v>
      </c>
      <c r="AK328">
        <v>29840</v>
      </c>
    </row>
    <row r="329" spans="1:37">
      <c r="A329">
        <v>6</v>
      </c>
      <c r="B329">
        <v>14</v>
      </c>
      <c r="C329">
        <v>2017</v>
      </c>
      <c r="D329" t="s">
        <v>206</v>
      </c>
      <c r="E329" t="s">
        <v>207</v>
      </c>
      <c r="F329" t="s">
        <v>36</v>
      </c>
      <c r="G329" t="s">
        <v>40</v>
      </c>
      <c r="H329" t="s">
        <v>40</v>
      </c>
      <c r="I329" t="s">
        <v>40</v>
      </c>
      <c r="J329" t="s">
        <v>40</v>
      </c>
      <c r="K329" t="s">
        <v>208</v>
      </c>
      <c r="L329" t="s">
        <v>38</v>
      </c>
      <c r="M329" t="s">
        <v>41</v>
      </c>
      <c r="N329" t="s">
        <v>40</v>
      </c>
      <c r="O329" t="s">
        <v>55</v>
      </c>
      <c r="P329" t="s">
        <v>38</v>
      </c>
      <c r="Q329" t="s">
        <v>42</v>
      </c>
      <c r="R329" t="s">
        <v>40</v>
      </c>
      <c r="S329" t="s">
        <v>43</v>
      </c>
      <c r="T329" t="s">
        <v>44</v>
      </c>
      <c r="U329" t="s">
        <v>20</v>
      </c>
      <c r="V329" t="s">
        <v>1210</v>
      </c>
      <c r="W329" t="s">
        <v>1218</v>
      </c>
      <c r="X329" t="s">
        <v>209</v>
      </c>
      <c r="Y329" t="s">
        <v>212</v>
      </c>
      <c r="Z329" t="s">
        <v>1172</v>
      </c>
      <c r="AA329">
        <v>0</v>
      </c>
      <c r="AB329">
        <v>563.92380000000003</v>
      </c>
      <c r="AC329">
        <v>10</v>
      </c>
      <c r="AD329">
        <v>26.69</v>
      </c>
      <c r="AE329">
        <v>59.059324490000002</v>
      </c>
      <c r="AF329">
        <v>16</v>
      </c>
      <c r="AG329">
        <v>590593.24490000005</v>
      </c>
      <c r="AH329">
        <v>26690000</v>
      </c>
      <c r="AI329">
        <v>16</v>
      </c>
      <c r="AJ329">
        <v>2984</v>
      </c>
      <c r="AK329">
        <v>29840</v>
      </c>
    </row>
    <row r="330" spans="1:37">
      <c r="A330">
        <v>6</v>
      </c>
      <c r="B330">
        <v>14</v>
      </c>
      <c r="C330">
        <v>2017</v>
      </c>
      <c r="D330" t="s">
        <v>206</v>
      </c>
      <c r="E330" t="s">
        <v>207</v>
      </c>
      <c r="F330" t="s">
        <v>36</v>
      </c>
      <c r="G330" t="s">
        <v>40</v>
      </c>
      <c r="H330" t="s">
        <v>40</v>
      </c>
      <c r="I330" t="s">
        <v>40</v>
      </c>
      <c r="J330" t="s">
        <v>40</v>
      </c>
      <c r="K330" t="s">
        <v>208</v>
      </c>
      <c r="L330" t="s">
        <v>38</v>
      </c>
      <c r="M330" t="s">
        <v>41</v>
      </c>
      <c r="N330" t="s">
        <v>40</v>
      </c>
      <c r="O330" t="s">
        <v>55</v>
      </c>
      <c r="P330" t="s">
        <v>38</v>
      </c>
      <c r="Q330" t="s">
        <v>42</v>
      </c>
      <c r="R330" t="s">
        <v>40</v>
      </c>
      <c r="S330" t="s">
        <v>43</v>
      </c>
      <c r="T330" t="s">
        <v>44</v>
      </c>
      <c r="U330" t="s">
        <v>20</v>
      </c>
      <c r="V330" t="s">
        <v>1210</v>
      </c>
      <c r="W330" t="s">
        <v>1218</v>
      </c>
      <c r="X330" t="s">
        <v>209</v>
      </c>
      <c r="Y330" t="s">
        <v>212</v>
      </c>
      <c r="Z330" t="s">
        <v>1173</v>
      </c>
      <c r="AA330">
        <v>11</v>
      </c>
      <c r="AB330">
        <v>497.73169999999999</v>
      </c>
      <c r="AC330">
        <v>10</v>
      </c>
      <c r="AD330">
        <v>23.94</v>
      </c>
      <c r="AE330">
        <v>57.538269450000001</v>
      </c>
      <c r="AF330">
        <v>16</v>
      </c>
      <c r="AG330">
        <v>575382.69449999998</v>
      </c>
      <c r="AH330">
        <v>23940000</v>
      </c>
      <c r="AI330">
        <v>16</v>
      </c>
      <c r="AJ330">
        <v>2984</v>
      </c>
      <c r="AK330">
        <v>29840</v>
      </c>
    </row>
    <row r="331" spans="1:37">
      <c r="A331">
        <v>6</v>
      </c>
      <c r="B331">
        <v>14</v>
      </c>
      <c r="C331">
        <v>2017</v>
      </c>
      <c r="D331" t="s">
        <v>206</v>
      </c>
      <c r="E331" t="s">
        <v>207</v>
      </c>
      <c r="F331" t="s">
        <v>36</v>
      </c>
      <c r="G331" t="s">
        <v>40</v>
      </c>
      <c r="H331" t="s">
        <v>40</v>
      </c>
      <c r="I331" t="s">
        <v>40</v>
      </c>
      <c r="J331" t="s">
        <v>40</v>
      </c>
      <c r="K331" t="s">
        <v>208</v>
      </c>
      <c r="L331" t="s">
        <v>38</v>
      </c>
      <c r="M331" t="s">
        <v>41</v>
      </c>
      <c r="N331" t="s">
        <v>40</v>
      </c>
      <c r="O331" t="s">
        <v>55</v>
      </c>
      <c r="P331" t="s">
        <v>38</v>
      </c>
      <c r="Q331" t="s">
        <v>42</v>
      </c>
      <c r="R331" t="s">
        <v>40</v>
      </c>
      <c r="S331" t="s">
        <v>43</v>
      </c>
      <c r="T331" t="s">
        <v>44</v>
      </c>
      <c r="U331" t="s">
        <v>20</v>
      </c>
      <c r="V331" t="s">
        <v>1210</v>
      </c>
      <c r="W331" t="s">
        <v>1218</v>
      </c>
      <c r="X331" t="s">
        <v>209</v>
      </c>
      <c r="Y331" t="s">
        <v>212</v>
      </c>
      <c r="Z331" t="s">
        <v>1174</v>
      </c>
      <c r="AA331">
        <v>0</v>
      </c>
      <c r="AB331">
        <v>598.7287</v>
      </c>
      <c r="AC331">
        <v>10</v>
      </c>
      <c r="AD331">
        <v>3.55</v>
      </c>
      <c r="AE331">
        <v>14.197340909999999</v>
      </c>
      <c r="AF331">
        <v>13</v>
      </c>
      <c r="AG331">
        <v>141973.40909999999</v>
      </c>
      <c r="AH331">
        <v>3550000</v>
      </c>
      <c r="AI331">
        <v>13</v>
      </c>
      <c r="AJ331">
        <v>2984</v>
      </c>
      <c r="AK331">
        <v>29840</v>
      </c>
    </row>
    <row r="332" spans="1:37">
      <c r="A332">
        <v>6</v>
      </c>
      <c r="B332">
        <v>14</v>
      </c>
      <c r="C332">
        <v>2017</v>
      </c>
      <c r="D332" t="s">
        <v>206</v>
      </c>
      <c r="E332" t="s">
        <v>207</v>
      </c>
      <c r="F332" t="s">
        <v>36</v>
      </c>
      <c r="G332" t="s">
        <v>40</v>
      </c>
      <c r="H332" t="s">
        <v>40</v>
      </c>
      <c r="I332" t="s">
        <v>40</v>
      </c>
      <c r="J332" t="s">
        <v>40</v>
      </c>
      <c r="K332" t="s">
        <v>208</v>
      </c>
      <c r="L332" t="s">
        <v>38</v>
      </c>
      <c r="M332" t="s">
        <v>41</v>
      </c>
      <c r="N332" t="s">
        <v>40</v>
      </c>
      <c r="O332" t="s">
        <v>55</v>
      </c>
      <c r="P332" t="s">
        <v>38</v>
      </c>
      <c r="Q332" t="s">
        <v>42</v>
      </c>
      <c r="R332" t="s">
        <v>40</v>
      </c>
      <c r="S332" t="s">
        <v>43</v>
      </c>
      <c r="T332" t="s">
        <v>44</v>
      </c>
      <c r="U332" t="s">
        <v>20</v>
      </c>
      <c r="V332" t="s">
        <v>1210</v>
      </c>
      <c r="W332" t="s">
        <v>1218</v>
      </c>
      <c r="X332" t="s">
        <v>209</v>
      </c>
      <c r="Y332" t="s">
        <v>212</v>
      </c>
      <c r="Z332" t="s">
        <v>1175</v>
      </c>
      <c r="AA332">
        <v>5</v>
      </c>
      <c r="AB332">
        <v>644.61320000000001</v>
      </c>
      <c r="AC332">
        <v>10</v>
      </c>
      <c r="AD332">
        <v>12.31</v>
      </c>
      <c r="AE332">
        <v>40.463713380000002</v>
      </c>
      <c r="AF332">
        <v>13</v>
      </c>
      <c r="AG332">
        <v>404637.13380000001</v>
      </c>
      <c r="AH332">
        <v>12310000</v>
      </c>
      <c r="AI332">
        <v>13</v>
      </c>
      <c r="AJ332">
        <v>2984</v>
      </c>
      <c r="AK332">
        <v>29840</v>
      </c>
    </row>
    <row r="333" spans="1:37">
      <c r="A333">
        <v>6</v>
      </c>
      <c r="B333">
        <v>14</v>
      </c>
      <c r="C333">
        <v>2017</v>
      </c>
      <c r="D333" t="s">
        <v>206</v>
      </c>
      <c r="E333" t="s">
        <v>207</v>
      </c>
      <c r="F333" t="s">
        <v>36</v>
      </c>
      <c r="G333" t="s">
        <v>40</v>
      </c>
      <c r="H333" t="s">
        <v>40</v>
      </c>
      <c r="I333" t="s">
        <v>40</v>
      </c>
      <c r="J333" t="s">
        <v>40</v>
      </c>
      <c r="K333" t="s">
        <v>208</v>
      </c>
      <c r="L333" t="s">
        <v>38</v>
      </c>
      <c r="M333" t="s">
        <v>41</v>
      </c>
      <c r="N333" t="s">
        <v>40</v>
      </c>
      <c r="O333" t="s">
        <v>55</v>
      </c>
      <c r="P333" t="s">
        <v>38</v>
      </c>
      <c r="Q333" t="s">
        <v>42</v>
      </c>
      <c r="R333" t="s">
        <v>40</v>
      </c>
      <c r="S333" t="s">
        <v>43</v>
      </c>
      <c r="T333" t="s">
        <v>44</v>
      </c>
      <c r="U333" t="s">
        <v>20</v>
      </c>
      <c r="V333" t="s">
        <v>1210</v>
      </c>
      <c r="W333" t="s">
        <v>1218</v>
      </c>
      <c r="X333" t="s">
        <v>209</v>
      </c>
      <c r="Y333" t="s">
        <v>212</v>
      </c>
      <c r="Z333" t="s">
        <v>1176</v>
      </c>
      <c r="AA333">
        <v>10</v>
      </c>
      <c r="AB333">
        <v>671.50720000000001</v>
      </c>
      <c r="AC333">
        <v>10</v>
      </c>
      <c r="AD333">
        <v>2.31</v>
      </c>
      <c r="AE333">
        <v>10.91488238</v>
      </c>
      <c r="AF333">
        <v>11</v>
      </c>
      <c r="AG333">
        <v>109148.8238</v>
      </c>
      <c r="AH333">
        <v>2310000</v>
      </c>
      <c r="AI333">
        <v>11</v>
      </c>
      <c r="AJ333">
        <v>2984</v>
      </c>
      <c r="AK333">
        <v>29840</v>
      </c>
    </row>
    <row r="334" spans="1:37">
      <c r="A334">
        <v>6</v>
      </c>
      <c r="B334">
        <v>14</v>
      </c>
      <c r="C334">
        <v>2017</v>
      </c>
      <c r="D334" t="s">
        <v>206</v>
      </c>
      <c r="E334" t="s">
        <v>207</v>
      </c>
      <c r="F334" t="s">
        <v>36</v>
      </c>
      <c r="G334" t="s">
        <v>40</v>
      </c>
      <c r="H334" t="s">
        <v>40</v>
      </c>
      <c r="I334" t="s">
        <v>40</v>
      </c>
      <c r="J334" t="s">
        <v>40</v>
      </c>
      <c r="K334" t="s">
        <v>208</v>
      </c>
      <c r="L334" t="s">
        <v>38</v>
      </c>
      <c r="M334" t="s">
        <v>41</v>
      </c>
      <c r="N334" t="s">
        <v>40</v>
      </c>
      <c r="O334" t="s">
        <v>55</v>
      </c>
      <c r="P334" t="s">
        <v>38</v>
      </c>
      <c r="Q334" t="s">
        <v>42</v>
      </c>
      <c r="R334" t="s">
        <v>40</v>
      </c>
      <c r="S334" t="s">
        <v>43</v>
      </c>
      <c r="T334" t="s">
        <v>44</v>
      </c>
      <c r="U334" t="s">
        <v>20</v>
      </c>
      <c r="V334" t="s">
        <v>1210</v>
      </c>
      <c r="W334" t="s">
        <v>1218</v>
      </c>
      <c r="X334" t="s">
        <v>209</v>
      </c>
      <c r="Y334" t="s">
        <v>212</v>
      </c>
      <c r="Z334" t="s">
        <v>1177</v>
      </c>
      <c r="AA334">
        <v>4</v>
      </c>
      <c r="AB334">
        <v>714.41240000000005</v>
      </c>
      <c r="AC334">
        <v>10</v>
      </c>
      <c r="AD334">
        <v>5.51</v>
      </c>
      <c r="AE334">
        <v>19.167059299999998</v>
      </c>
      <c r="AF334">
        <v>12</v>
      </c>
      <c r="AG334">
        <v>191670.59299999999</v>
      </c>
      <c r="AH334">
        <v>5510000</v>
      </c>
      <c r="AI334">
        <v>12</v>
      </c>
      <c r="AJ334">
        <v>2984</v>
      </c>
      <c r="AK334">
        <v>29840</v>
      </c>
    </row>
    <row r="335" spans="1:37">
      <c r="A335">
        <v>6</v>
      </c>
      <c r="B335">
        <v>14</v>
      </c>
      <c r="C335">
        <v>2017</v>
      </c>
      <c r="D335" t="s">
        <v>206</v>
      </c>
      <c r="E335" t="s">
        <v>207</v>
      </c>
      <c r="F335" t="s">
        <v>36</v>
      </c>
      <c r="G335" t="s">
        <v>40</v>
      </c>
      <c r="H335" t="s">
        <v>40</v>
      </c>
      <c r="I335" t="s">
        <v>40</v>
      </c>
      <c r="J335" t="s">
        <v>40</v>
      </c>
      <c r="K335" t="s">
        <v>208</v>
      </c>
      <c r="L335" t="s">
        <v>38</v>
      </c>
      <c r="M335" t="s">
        <v>41</v>
      </c>
      <c r="N335" t="s">
        <v>40</v>
      </c>
      <c r="O335" t="s">
        <v>55</v>
      </c>
      <c r="P335" t="s">
        <v>38</v>
      </c>
      <c r="Q335" t="s">
        <v>42</v>
      </c>
      <c r="R335" t="s">
        <v>40</v>
      </c>
      <c r="S335" t="s">
        <v>43</v>
      </c>
      <c r="T335" t="s">
        <v>44</v>
      </c>
      <c r="U335" t="s">
        <v>20</v>
      </c>
      <c r="V335" t="s">
        <v>1210</v>
      </c>
      <c r="W335" t="s">
        <v>1218</v>
      </c>
      <c r="X335" t="s">
        <v>209</v>
      </c>
      <c r="Y335" t="s">
        <v>212</v>
      </c>
      <c r="Z335" t="s">
        <v>1178</v>
      </c>
      <c r="AA335">
        <v>0</v>
      </c>
      <c r="AB335">
        <v>780.61509999999998</v>
      </c>
      <c r="AC335">
        <v>10</v>
      </c>
      <c r="AD335">
        <v>53.19</v>
      </c>
      <c r="AE335">
        <v>124.4070691</v>
      </c>
      <c r="AF335">
        <v>14</v>
      </c>
      <c r="AG335">
        <v>1244070.6910000001</v>
      </c>
      <c r="AH335">
        <v>53190000</v>
      </c>
      <c r="AI335">
        <v>14</v>
      </c>
      <c r="AJ335">
        <v>2984</v>
      </c>
      <c r="AK335">
        <v>29840</v>
      </c>
    </row>
    <row r="336" spans="1:37">
      <c r="A336">
        <v>6</v>
      </c>
      <c r="B336">
        <v>14</v>
      </c>
      <c r="C336">
        <v>2017</v>
      </c>
      <c r="D336" t="s">
        <v>206</v>
      </c>
      <c r="E336" t="s">
        <v>207</v>
      </c>
      <c r="F336" t="s">
        <v>36</v>
      </c>
      <c r="G336" t="s">
        <v>40</v>
      </c>
      <c r="H336" t="s">
        <v>40</v>
      </c>
      <c r="I336" t="s">
        <v>40</v>
      </c>
      <c r="J336" t="s">
        <v>40</v>
      </c>
      <c r="K336" t="s">
        <v>208</v>
      </c>
      <c r="L336" t="s">
        <v>38</v>
      </c>
      <c r="M336" t="s">
        <v>41</v>
      </c>
      <c r="N336" t="s">
        <v>40</v>
      </c>
      <c r="O336" t="s">
        <v>55</v>
      </c>
      <c r="P336" t="s">
        <v>38</v>
      </c>
      <c r="Q336" t="s">
        <v>42</v>
      </c>
      <c r="R336" t="s">
        <v>40</v>
      </c>
      <c r="S336" t="s">
        <v>43</v>
      </c>
      <c r="T336" t="s">
        <v>44</v>
      </c>
      <c r="U336" t="s">
        <v>20</v>
      </c>
      <c r="V336" t="s">
        <v>1210</v>
      </c>
      <c r="W336" t="s">
        <v>1218</v>
      </c>
      <c r="X336" t="s">
        <v>209</v>
      </c>
      <c r="Y336" t="s">
        <v>212</v>
      </c>
      <c r="Z336" t="s">
        <v>1179</v>
      </c>
      <c r="AA336">
        <v>14</v>
      </c>
      <c r="AB336">
        <v>777.65629999999999</v>
      </c>
      <c r="AC336">
        <v>10</v>
      </c>
      <c r="AD336">
        <v>10.210000000000001</v>
      </c>
      <c r="AE336">
        <v>38.252817550000003</v>
      </c>
      <c r="AF336">
        <v>16</v>
      </c>
      <c r="AG336">
        <v>382528.17550000001</v>
      </c>
      <c r="AH336">
        <v>10210000</v>
      </c>
      <c r="AI336">
        <v>16</v>
      </c>
      <c r="AJ336">
        <v>2984</v>
      </c>
      <c r="AK336">
        <v>29840</v>
      </c>
    </row>
    <row r="337" spans="1:38">
      <c r="A337">
        <v>6</v>
      </c>
      <c r="B337">
        <v>14</v>
      </c>
      <c r="C337">
        <v>2017</v>
      </c>
      <c r="D337" t="s">
        <v>206</v>
      </c>
      <c r="E337" t="s">
        <v>207</v>
      </c>
      <c r="F337" t="s">
        <v>36</v>
      </c>
      <c r="G337" t="s">
        <v>40</v>
      </c>
      <c r="H337" t="s">
        <v>40</v>
      </c>
      <c r="I337" t="s">
        <v>40</v>
      </c>
      <c r="J337" t="s">
        <v>40</v>
      </c>
      <c r="K337" t="s">
        <v>208</v>
      </c>
      <c r="L337" t="s">
        <v>38</v>
      </c>
      <c r="M337" t="s">
        <v>41</v>
      </c>
      <c r="N337" t="s">
        <v>40</v>
      </c>
      <c r="O337" t="s">
        <v>55</v>
      </c>
      <c r="P337" t="s">
        <v>38</v>
      </c>
      <c r="Q337" t="s">
        <v>42</v>
      </c>
      <c r="R337" t="s">
        <v>40</v>
      </c>
      <c r="S337" t="s">
        <v>43</v>
      </c>
      <c r="T337" t="s">
        <v>44</v>
      </c>
      <c r="U337" t="s">
        <v>20</v>
      </c>
      <c r="V337" t="s">
        <v>1210</v>
      </c>
      <c r="W337" t="s">
        <v>1218</v>
      </c>
      <c r="X337" t="s">
        <v>209</v>
      </c>
      <c r="Y337" t="s">
        <v>212</v>
      </c>
      <c r="Z337" t="s">
        <v>1180</v>
      </c>
      <c r="AA337">
        <v>1</v>
      </c>
      <c r="AB337">
        <v>760.72249999999997</v>
      </c>
      <c r="AC337">
        <v>10</v>
      </c>
      <c r="AD337">
        <v>1.42</v>
      </c>
      <c r="AE337">
        <v>7.7455717159999997</v>
      </c>
      <c r="AF337">
        <v>5</v>
      </c>
      <c r="AG337">
        <v>77455.71716</v>
      </c>
      <c r="AH337">
        <v>1420000</v>
      </c>
      <c r="AI337">
        <v>5</v>
      </c>
      <c r="AJ337">
        <v>2984</v>
      </c>
      <c r="AK337">
        <v>29840</v>
      </c>
    </row>
    <row r="338" spans="1:38">
      <c r="A338">
        <v>6</v>
      </c>
      <c r="B338">
        <v>14</v>
      </c>
      <c r="C338">
        <v>2017</v>
      </c>
      <c r="D338" t="s">
        <v>206</v>
      </c>
      <c r="E338" t="s">
        <v>207</v>
      </c>
      <c r="F338" t="s">
        <v>36</v>
      </c>
      <c r="G338" t="s">
        <v>40</v>
      </c>
      <c r="H338" t="s">
        <v>40</v>
      </c>
      <c r="I338" t="s">
        <v>40</v>
      </c>
      <c r="J338" t="s">
        <v>40</v>
      </c>
      <c r="K338" t="s">
        <v>208</v>
      </c>
      <c r="L338" t="s">
        <v>38</v>
      </c>
      <c r="M338" t="s">
        <v>41</v>
      </c>
      <c r="N338" t="s">
        <v>40</v>
      </c>
      <c r="O338" t="s">
        <v>55</v>
      </c>
      <c r="P338" t="s">
        <v>38</v>
      </c>
      <c r="Q338" t="s">
        <v>42</v>
      </c>
      <c r="R338" t="s">
        <v>40</v>
      </c>
      <c r="S338" t="s">
        <v>43</v>
      </c>
      <c r="T338" t="s">
        <v>44</v>
      </c>
      <c r="U338" t="s">
        <v>20</v>
      </c>
      <c r="V338" t="s">
        <v>1210</v>
      </c>
      <c r="W338" t="s">
        <v>1218</v>
      </c>
      <c r="X338" t="s">
        <v>209</v>
      </c>
      <c r="Y338" t="s">
        <v>212</v>
      </c>
      <c r="Z338" t="s">
        <v>1181</v>
      </c>
      <c r="AA338">
        <v>0</v>
      </c>
      <c r="AB338">
        <v>821.83140000000003</v>
      </c>
      <c r="AC338">
        <v>10</v>
      </c>
      <c r="AD338">
        <v>1.1599999999999999</v>
      </c>
      <c r="AE338">
        <v>6.7113979759999998</v>
      </c>
      <c r="AF338">
        <v>9</v>
      </c>
      <c r="AG338">
        <v>67113.979760000002</v>
      </c>
      <c r="AH338">
        <v>1160000</v>
      </c>
      <c r="AI338">
        <v>9</v>
      </c>
      <c r="AJ338">
        <v>2984</v>
      </c>
      <c r="AK338">
        <v>29840</v>
      </c>
    </row>
    <row r="339" spans="1:38">
      <c r="A339">
        <v>6</v>
      </c>
      <c r="B339">
        <v>14</v>
      </c>
      <c r="C339">
        <v>2017</v>
      </c>
      <c r="D339" t="s">
        <v>206</v>
      </c>
      <c r="E339" t="s">
        <v>207</v>
      </c>
      <c r="F339" t="s">
        <v>36</v>
      </c>
      <c r="G339" t="s">
        <v>40</v>
      </c>
      <c r="H339" t="s">
        <v>40</v>
      </c>
      <c r="I339" t="s">
        <v>40</v>
      </c>
      <c r="J339" t="s">
        <v>40</v>
      </c>
      <c r="K339" t="s">
        <v>208</v>
      </c>
      <c r="L339" t="s">
        <v>38</v>
      </c>
      <c r="M339" t="s">
        <v>41</v>
      </c>
      <c r="N339" t="s">
        <v>40</v>
      </c>
      <c r="O339" t="s">
        <v>55</v>
      </c>
      <c r="P339" t="s">
        <v>38</v>
      </c>
      <c r="Q339" t="s">
        <v>42</v>
      </c>
      <c r="R339" t="s">
        <v>40</v>
      </c>
      <c r="S339" t="s">
        <v>43</v>
      </c>
      <c r="T339" t="s">
        <v>44</v>
      </c>
      <c r="U339" t="s">
        <v>20</v>
      </c>
      <c r="V339" t="s">
        <v>1210</v>
      </c>
      <c r="W339" t="s">
        <v>1218</v>
      </c>
      <c r="X339" t="s">
        <v>209</v>
      </c>
      <c r="Y339" t="s">
        <v>212</v>
      </c>
      <c r="Z339" t="s">
        <v>1182</v>
      </c>
      <c r="AA339">
        <v>0</v>
      </c>
      <c r="AB339">
        <v>836.93110000000001</v>
      </c>
      <c r="AC339">
        <v>10</v>
      </c>
      <c r="AD339">
        <v>26.76</v>
      </c>
      <c r="AE339">
        <v>100.69197149999999</v>
      </c>
      <c r="AF339">
        <v>14</v>
      </c>
      <c r="AG339">
        <v>1006919.715</v>
      </c>
      <c r="AH339">
        <v>26760000</v>
      </c>
      <c r="AI339">
        <v>14</v>
      </c>
      <c r="AJ339">
        <v>2984</v>
      </c>
      <c r="AK339">
        <v>29840</v>
      </c>
    </row>
    <row r="340" spans="1:38">
      <c r="A340">
        <v>6</v>
      </c>
      <c r="B340">
        <v>14</v>
      </c>
      <c r="C340">
        <v>2017</v>
      </c>
      <c r="D340" t="s">
        <v>206</v>
      </c>
      <c r="E340" t="s">
        <v>207</v>
      </c>
      <c r="F340" t="s">
        <v>36</v>
      </c>
      <c r="G340" t="s">
        <v>40</v>
      </c>
      <c r="H340" t="s">
        <v>40</v>
      </c>
      <c r="I340" t="s">
        <v>40</v>
      </c>
      <c r="J340" t="s">
        <v>40</v>
      </c>
      <c r="K340" t="s">
        <v>208</v>
      </c>
      <c r="L340" t="s">
        <v>38</v>
      </c>
      <c r="M340" t="s">
        <v>41</v>
      </c>
      <c r="N340" t="s">
        <v>40</v>
      </c>
      <c r="O340" t="s">
        <v>55</v>
      </c>
      <c r="P340" t="s">
        <v>38</v>
      </c>
      <c r="Q340" t="s">
        <v>42</v>
      </c>
      <c r="R340" t="s">
        <v>40</v>
      </c>
      <c r="S340" t="s">
        <v>43</v>
      </c>
      <c r="T340" t="s">
        <v>44</v>
      </c>
      <c r="U340" t="s">
        <v>20</v>
      </c>
      <c r="V340" t="s">
        <v>1210</v>
      </c>
      <c r="W340" t="s">
        <v>1218</v>
      </c>
      <c r="X340" t="s">
        <v>209</v>
      </c>
      <c r="Y340" t="s">
        <v>212</v>
      </c>
      <c r="Z340" t="s">
        <v>1183</v>
      </c>
      <c r="AA340">
        <v>0</v>
      </c>
      <c r="AB340">
        <v>775.74630000000002</v>
      </c>
      <c r="AC340">
        <v>10</v>
      </c>
      <c r="AD340">
        <v>1.74</v>
      </c>
      <c r="AE340">
        <v>8.8176148269999999</v>
      </c>
      <c r="AF340">
        <v>11</v>
      </c>
      <c r="AG340">
        <v>88176.148270000005</v>
      </c>
      <c r="AH340">
        <v>1740000</v>
      </c>
      <c r="AI340">
        <v>11</v>
      </c>
      <c r="AJ340">
        <v>2984</v>
      </c>
      <c r="AK340">
        <v>29840</v>
      </c>
    </row>
    <row r="341" spans="1:38">
      <c r="A341">
        <v>6</v>
      </c>
      <c r="B341">
        <v>14</v>
      </c>
      <c r="C341">
        <v>2017</v>
      </c>
      <c r="D341" t="s">
        <v>206</v>
      </c>
      <c r="E341" t="s">
        <v>207</v>
      </c>
      <c r="F341" t="s">
        <v>36</v>
      </c>
      <c r="G341" t="s">
        <v>40</v>
      </c>
      <c r="H341" t="s">
        <v>40</v>
      </c>
      <c r="I341" t="s">
        <v>40</v>
      </c>
      <c r="J341" t="s">
        <v>40</v>
      </c>
      <c r="K341" t="s">
        <v>208</v>
      </c>
      <c r="L341" t="s">
        <v>38</v>
      </c>
      <c r="M341" t="s">
        <v>41</v>
      </c>
      <c r="N341" t="s">
        <v>40</v>
      </c>
      <c r="O341" t="s">
        <v>55</v>
      </c>
      <c r="P341" t="s">
        <v>38</v>
      </c>
      <c r="Q341" t="s">
        <v>42</v>
      </c>
      <c r="R341" t="s">
        <v>40</v>
      </c>
      <c r="S341" t="s">
        <v>43</v>
      </c>
      <c r="T341" t="s">
        <v>44</v>
      </c>
      <c r="U341" t="s">
        <v>20</v>
      </c>
      <c r="V341" t="s">
        <v>1210</v>
      </c>
      <c r="W341" t="s">
        <v>1218</v>
      </c>
      <c r="X341" t="s">
        <v>209</v>
      </c>
      <c r="Y341" t="s">
        <v>212</v>
      </c>
      <c r="Z341" t="s">
        <v>1184</v>
      </c>
      <c r="AA341">
        <v>0</v>
      </c>
      <c r="AB341">
        <v>775.88009999999997</v>
      </c>
      <c r="AC341">
        <v>10</v>
      </c>
      <c r="AD341">
        <v>11.87</v>
      </c>
      <c r="AE341">
        <v>40.389100550000002</v>
      </c>
      <c r="AF341">
        <v>18</v>
      </c>
      <c r="AG341">
        <v>403891.00550000003</v>
      </c>
      <c r="AH341">
        <v>11870000</v>
      </c>
      <c r="AI341">
        <v>18</v>
      </c>
      <c r="AJ341">
        <v>2984</v>
      </c>
      <c r="AK341">
        <v>29840</v>
      </c>
    </row>
    <row r="342" spans="1:38">
      <c r="A342">
        <v>6</v>
      </c>
      <c r="B342">
        <v>14</v>
      </c>
      <c r="C342">
        <v>2017</v>
      </c>
      <c r="D342" t="s">
        <v>206</v>
      </c>
      <c r="E342" t="s">
        <v>207</v>
      </c>
      <c r="F342" t="s">
        <v>36</v>
      </c>
      <c r="G342" t="s">
        <v>40</v>
      </c>
      <c r="H342" t="s">
        <v>40</v>
      </c>
      <c r="I342" t="s">
        <v>40</v>
      </c>
      <c r="J342" t="s">
        <v>40</v>
      </c>
      <c r="K342" t="s">
        <v>208</v>
      </c>
      <c r="L342" t="s">
        <v>38</v>
      </c>
      <c r="M342" t="s">
        <v>41</v>
      </c>
      <c r="N342" t="s">
        <v>40</v>
      </c>
      <c r="O342" t="s">
        <v>55</v>
      </c>
      <c r="P342" t="s">
        <v>38</v>
      </c>
      <c r="Q342" t="s">
        <v>42</v>
      </c>
      <c r="R342" t="s">
        <v>40</v>
      </c>
      <c r="S342" t="s">
        <v>43</v>
      </c>
      <c r="T342" t="s">
        <v>44</v>
      </c>
      <c r="U342" t="s">
        <v>20</v>
      </c>
      <c r="V342" t="s">
        <v>1210</v>
      </c>
      <c r="W342" t="s">
        <v>1218</v>
      </c>
      <c r="X342" t="s">
        <v>209</v>
      </c>
      <c r="Y342" t="s">
        <v>212</v>
      </c>
      <c r="Z342" t="s">
        <v>1185</v>
      </c>
      <c r="AA342">
        <v>0</v>
      </c>
      <c r="AB342">
        <v>572.21079999999995</v>
      </c>
      <c r="AC342">
        <v>10</v>
      </c>
      <c r="AD342">
        <v>4.05</v>
      </c>
      <c r="AE342">
        <v>10.30835089</v>
      </c>
      <c r="AF342">
        <v>11</v>
      </c>
      <c r="AG342">
        <v>103083.5089</v>
      </c>
      <c r="AH342">
        <v>4050000</v>
      </c>
      <c r="AI342">
        <v>11</v>
      </c>
      <c r="AJ342">
        <v>2984</v>
      </c>
      <c r="AK342">
        <v>29840</v>
      </c>
    </row>
    <row r="343" spans="1:38">
      <c r="A343">
        <v>6</v>
      </c>
      <c r="B343">
        <v>14</v>
      </c>
      <c r="C343">
        <v>2017</v>
      </c>
      <c r="D343" t="s">
        <v>206</v>
      </c>
      <c r="E343" t="s">
        <v>207</v>
      </c>
      <c r="F343" t="s">
        <v>36</v>
      </c>
      <c r="G343" t="s">
        <v>40</v>
      </c>
      <c r="H343" t="s">
        <v>40</v>
      </c>
      <c r="I343" t="s">
        <v>40</v>
      </c>
      <c r="J343" t="s">
        <v>40</v>
      </c>
      <c r="K343" t="s">
        <v>208</v>
      </c>
      <c r="L343" t="s">
        <v>38</v>
      </c>
      <c r="M343" t="s">
        <v>41</v>
      </c>
      <c r="N343" t="s">
        <v>40</v>
      </c>
      <c r="O343" t="s">
        <v>55</v>
      </c>
      <c r="P343" t="s">
        <v>38</v>
      </c>
      <c r="Q343" t="s">
        <v>42</v>
      </c>
      <c r="R343" t="s">
        <v>40</v>
      </c>
      <c r="S343" t="s">
        <v>43</v>
      </c>
      <c r="T343" t="s">
        <v>44</v>
      </c>
      <c r="U343" t="s">
        <v>20</v>
      </c>
      <c r="V343" t="s">
        <v>1210</v>
      </c>
      <c r="W343" t="s">
        <v>1218</v>
      </c>
      <c r="X343" t="s">
        <v>209</v>
      </c>
      <c r="Y343" t="s">
        <v>212</v>
      </c>
      <c r="Z343" t="s">
        <v>1186</v>
      </c>
      <c r="AA343">
        <v>0</v>
      </c>
      <c r="AB343">
        <v>559.25509999999997</v>
      </c>
      <c r="AC343">
        <v>10</v>
      </c>
      <c r="AD343">
        <v>48.68</v>
      </c>
      <c r="AE343">
        <v>40.389100550000002</v>
      </c>
      <c r="AF343">
        <v>17</v>
      </c>
      <c r="AG343">
        <v>403891.00550000003</v>
      </c>
      <c r="AH343">
        <v>48680000</v>
      </c>
      <c r="AI343">
        <v>17</v>
      </c>
      <c r="AJ343">
        <v>2984</v>
      </c>
      <c r="AK343">
        <v>29840</v>
      </c>
    </row>
    <row r="344" spans="1:38">
      <c r="A344">
        <v>6</v>
      </c>
      <c r="B344">
        <v>14</v>
      </c>
      <c r="C344">
        <v>2017</v>
      </c>
      <c r="D344" t="s">
        <v>206</v>
      </c>
      <c r="E344" t="s">
        <v>207</v>
      </c>
      <c r="F344" t="s">
        <v>36</v>
      </c>
      <c r="G344" t="s">
        <v>40</v>
      </c>
      <c r="H344" t="s">
        <v>40</v>
      </c>
      <c r="I344" t="s">
        <v>40</v>
      </c>
      <c r="J344" t="s">
        <v>40</v>
      </c>
      <c r="K344" t="s">
        <v>208</v>
      </c>
      <c r="L344" t="s">
        <v>38</v>
      </c>
      <c r="M344" t="s">
        <v>41</v>
      </c>
      <c r="N344" t="s">
        <v>40</v>
      </c>
      <c r="O344" t="s">
        <v>55</v>
      </c>
      <c r="P344" t="s">
        <v>38</v>
      </c>
      <c r="Q344" t="s">
        <v>42</v>
      </c>
      <c r="R344" t="s">
        <v>40</v>
      </c>
      <c r="S344" t="s">
        <v>43</v>
      </c>
      <c r="T344" t="s">
        <v>44</v>
      </c>
      <c r="U344" t="s">
        <v>20</v>
      </c>
      <c r="V344" t="s">
        <v>1210</v>
      </c>
      <c r="W344" t="s">
        <v>1218</v>
      </c>
      <c r="X344" t="s">
        <v>209</v>
      </c>
      <c r="Y344" t="s">
        <v>212</v>
      </c>
      <c r="Z344" t="s">
        <v>1187</v>
      </c>
      <c r="AA344">
        <v>0</v>
      </c>
      <c r="AB344">
        <v>483.95530000000002</v>
      </c>
      <c r="AC344">
        <v>10</v>
      </c>
      <c r="AD344">
        <v>17.82</v>
      </c>
      <c r="AE344">
        <v>87.917470410000007</v>
      </c>
      <c r="AF344">
        <v>18</v>
      </c>
      <c r="AG344">
        <v>879174.70409999997</v>
      </c>
      <c r="AH344">
        <v>17820000</v>
      </c>
      <c r="AI344">
        <v>18</v>
      </c>
      <c r="AJ344">
        <v>2984</v>
      </c>
      <c r="AK344">
        <v>29840</v>
      </c>
    </row>
    <row r="345" spans="1:38">
      <c r="A345">
        <v>6</v>
      </c>
      <c r="B345">
        <v>14</v>
      </c>
      <c r="C345">
        <v>2017</v>
      </c>
      <c r="D345" t="s">
        <v>206</v>
      </c>
      <c r="E345" t="s">
        <v>207</v>
      </c>
      <c r="F345" t="s">
        <v>36</v>
      </c>
      <c r="G345" t="s">
        <v>40</v>
      </c>
      <c r="H345" t="s">
        <v>40</v>
      </c>
      <c r="I345" t="s">
        <v>40</v>
      </c>
      <c r="J345" t="s">
        <v>40</v>
      </c>
      <c r="K345" t="s">
        <v>208</v>
      </c>
      <c r="L345" t="s">
        <v>38</v>
      </c>
      <c r="M345" t="s">
        <v>41</v>
      </c>
      <c r="N345" t="s">
        <v>40</v>
      </c>
      <c r="O345" t="s">
        <v>55</v>
      </c>
      <c r="P345" t="s">
        <v>38</v>
      </c>
      <c r="Q345" t="s">
        <v>42</v>
      </c>
      <c r="R345" t="s">
        <v>40</v>
      </c>
      <c r="S345" t="s">
        <v>43</v>
      </c>
      <c r="T345" t="s">
        <v>44</v>
      </c>
      <c r="U345" t="s">
        <v>20</v>
      </c>
      <c r="V345" t="s">
        <v>1210</v>
      </c>
      <c r="W345" t="s">
        <v>1218</v>
      </c>
      <c r="X345" t="s">
        <v>209</v>
      </c>
      <c r="Y345" t="s">
        <v>212</v>
      </c>
      <c r="Z345" t="s">
        <v>1188</v>
      </c>
      <c r="AA345">
        <v>0</v>
      </c>
      <c r="AB345">
        <v>521.87009999999998</v>
      </c>
      <c r="AC345">
        <v>10</v>
      </c>
      <c r="AD345">
        <v>8.16</v>
      </c>
      <c r="AE345">
        <v>23.24778564</v>
      </c>
      <c r="AF345">
        <v>9</v>
      </c>
      <c r="AG345">
        <v>232477.85639999999</v>
      </c>
      <c r="AH345">
        <v>8160000</v>
      </c>
      <c r="AI345">
        <v>9</v>
      </c>
      <c r="AJ345">
        <v>2984</v>
      </c>
      <c r="AK345">
        <v>29840</v>
      </c>
    </row>
    <row r="346" spans="1:38">
      <c r="A346">
        <v>6</v>
      </c>
      <c r="B346">
        <v>14</v>
      </c>
      <c r="C346">
        <v>2017</v>
      </c>
      <c r="D346" t="s">
        <v>206</v>
      </c>
      <c r="E346" t="s">
        <v>207</v>
      </c>
      <c r="F346" t="s">
        <v>36</v>
      </c>
      <c r="G346" t="s">
        <v>40</v>
      </c>
      <c r="H346" t="s">
        <v>40</v>
      </c>
      <c r="I346" t="s">
        <v>40</v>
      </c>
      <c r="J346" t="s">
        <v>40</v>
      </c>
      <c r="K346" t="s">
        <v>208</v>
      </c>
      <c r="L346" t="s">
        <v>38</v>
      </c>
      <c r="M346" t="s">
        <v>41</v>
      </c>
      <c r="N346" t="s">
        <v>40</v>
      </c>
      <c r="O346" t="s">
        <v>55</v>
      </c>
      <c r="P346" t="s">
        <v>38</v>
      </c>
      <c r="Q346" t="s">
        <v>42</v>
      </c>
      <c r="R346" t="s">
        <v>40</v>
      </c>
      <c r="S346" t="s">
        <v>43</v>
      </c>
      <c r="T346" t="s">
        <v>44</v>
      </c>
      <c r="U346" t="s">
        <v>20</v>
      </c>
      <c r="V346" t="s">
        <v>1210</v>
      </c>
      <c r="W346" t="s">
        <v>1218</v>
      </c>
      <c r="X346" t="s">
        <v>209</v>
      </c>
      <c r="Y346" t="s">
        <v>212</v>
      </c>
      <c r="Z346" t="s">
        <v>1189</v>
      </c>
      <c r="AA346">
        <v>0</v>
      </c>
      <c r="AB346">
        <v>461.5317</v>
      </c>
      <c r="AC346">
        <v>10</v>
      </c>
      <c r="AD346">
        <v>5.6</v>
      </c>
      <c r="AE346">
        <v>19.792033719999999</v>
      </c>
      <c r="AF346">
        <v>13</v>
      </c>
      <c r="AG346">
        <v>197920.33720000001</v>
      </c>
      <c r="AH346">
        <v>5600000</v>
      </c>
      <c r="AI346">
        <v>13</v>
      </c>
      <c r="AJ346">
        <v>2984</v>
      </c>
      <c r="AK346">
        <v>29840</v>
      </c>
    </row>
    <row r="347" spans="1:38">
      <c r="A347">
        <v>6</v>
      </c>
      <c r="B347">
        <v>14</v>
      </c>
      <c r="C347">
        <v>2017</v>
      </c>
      <c r="D347" t="s">
        <v>206</v>
      </c>
      <c r="E347" t="s">
        <v>207</v>
      </c>
      <c r="F347" t="s">
        <v>36</v>
      </c>
      <c r="G347" t="s">
        <v>40</v>
      </c>
      <c r="H347" t="s">
        <v>40</v>
      </c>
      <c r="I347" t="s">
        <v>40</v>
      </c>
      <c r="J347" t="s">
        <v>40</v>
      </c>
      <c r="K347" t="s">
        <v>208</v>
      </c>
      <c r="L347" t="s">
        <v>38</v>
      </c>
      <c r="M347" t="s">
        <v>41</v>
      </c>
      <c r="N347" t="s">
        <v>40</v>
      </c>
      <c r="O347" t="s">
        <v>55</v>
      </c>
      <c r="P347" t="s">
        <v>38</v>
      </c>
      <c r="Q347" t="s">
        <v>42</v>
      </c>
      <c r="R347" t="s">
        <v>40</v>
      </c>
      <c r="S347" t="s">
        <v>43</v>
      </c>
      <c r="T347" t="s">
        <v>44</v>
      </c>
      <c r="U347" t="s">
        <v>20</v>
      </c>
      <c r="V347" t="s">
        <v>1210</v>
      </c>
      <c r="W347" t="s">
        <v>1218</v>
      </c>
      <c r="X347" t="s">
        <v>209</v>
      </c>
      <c r="Y347" t="s">
        <v>212</v>
      </c>
      <c r="Z347" t="s">
        <v>1190</v>
      </c>
      <c r="AA347">
        <v>0</v>
      </c>
      <c r="AB347">
        <v>325.46370000000002</v>
      </c>
      <c r="AC347">
        <v>10</v>
      </c>
      <c r="AD347">
        <v>3.05</v>
      </c>
      <c r="AE347">
        <v>13.12338776</v>
      </c>
      <c r="AF347">
        <v>19</v>
      </c>
      <c r="AG347">
        <v>131233.87760000001</v>
      </c>
      <c r="AH347">
        <v>3050000</v>
      </c>
      <c r="AI347">
        <v>19</v>
      </c>
      <c r="AJ347">
        <v>2984</v>
      </c>
      <c r="AK347">
        <v>29840</v>
      </c>
    </row>
    <row r="348" spans="1:38">
      <c r="A348">
        <v>7</v>
      </c>
      <c r="B348">
        <v>15</v>
      </c>
      <c r="C348">
        <v>2017</v>
      </c>
      <c r="D348" t="s">
        <v>213</v>
      </c>
      <c r="E348" t="s">
        <v>214</v>
      </c>
      <c r="F348" t="s">
        <v>1</v>
      </c>
      <c r="G348" t="s">
        <v>37</v>
      </c>
      <c r="H348" t="s">
        <v>45</v>
      </c>
      <c r="I348" t="s">
        <v>41</v>
      </c>
      <c r="J348" t="s">
        <v>38</v>
      </c>
      <c r="K348" t="s">
        <v>208</v>
      </c>
      <c r="L348" t="s">
        <v>45</v>
      </c>
      <c r="M348" t="s">
        <v>40</v>
      </c>
      <c r="N348" t="s">
        <v>40</v>
      </c>
      <c r="O348" t="s">
        <v>55</v>
      </c>
      <c r="P348" t="s">
        <v>38</v>
      </c>
      <c r="Q348" t="s">
        <v>51</v>
      </c>
      <c r="R348" t="s">
        <v>52</v>
      </c>
      <c r="S348" t="s">
        <v>43</v>
      </c>
      <c r="T348" t="s">
        <v>44</v>
      </c>
      <c r="U348" t="s">
        <v>21</v>
      </c>
      <c r="V348" t="s">
        <v>1494</v>
      </c>
      <c r="W348" t="s">
        <v>1495</v>
      </c>
      <c r="X348" t="s">
        <v>215</v>
      </c>
      <c r="Y348" t="s">
        <v>216</v>
      </c>
      <c r="Z348">
        <v>1</v>
      </c>
      <c r="AA348" t="s">
        <v>40</v>
      </c>
      <c r="AB348" t="s">
        <v>40</v>
      </c>
      <c r="AC348">
        <v>1.5</v>
      </c>
      <c r="AD348">
        <v>1.6150289600000001</v>
      </c>
      <c r="AE348">
        <v>1.4389377000000001</v>
      </c>
      <c r="AF348">
        <v>11</v>
      </c>
      <c r="AG348">
        <v>274749.99930000002</v>
      </c>
      <c r="AH348">
        <v>41212499.990000002</v>
      </c>
      <c r="AI348">
        <v>22</v>
      </c>
      <c r="AJ348">
        <v>3562</v>
      </c>
      <c r="AK348">
        <v>610932.0183</v>
      </c>
      <c r="AL348" t="s">
        <v>1198</v>
      </c>
    </row>
    <row r="349" spans="1:38">
      <c r="A349">
        <v>7</v>
      </c>
      <c r="B349">
        <v>15</v>
      </c>
      <c r="C349">
        <v>2017</v>
      </c>
      <c r="D349" t="s">
        <v>213</v>
      </c>
      <c r="E349" t="s">
        <v>214</v>
      </c>
      <c r="F349" t="s">
        <v>1</v>
      </c>
      <c r="G349" t="s">
        <v>37</v>
      </c>
      <c r="H349" t="s">
        <v>45</v>
      </c>
      <c r="I349" t="s">
        <v>41</v>
      </c>
      <c r="J349" t="s">
        <v>38</v>
      </c>
      <c r="K349" t="s">
        <v>208</v>
      </c>
      <c r="L349" t="s">
        <v>45</v>
      </c>
      <c r="M349" t="s">
        <v>40</v>
      </c>
      <c r="N349" t="s">
        <v>40</v>
      </c>
      <c r="O349" t="s">
        <v>55</v>
      </c>
      <c r="P349" t="s">
        <v>38</v>
      </c>
      <c r="Q349" t="s">
        <v>51</v>
      </c>
      <c r="R349" t="s">
        <v>52</v>
      </c>
      <c r="S349" t="s">
        <v>43</v>
      </c>
      <c r="T349" t="s">
        <v>44</v>
      </c>
      <c r="U349" t="s">
        <v>21</v>
      </c>
      <c r="V349" t="s">
        <v>1494</v>
      </c>
      <c r="W349" t="s">
        <v>1495</v>
      </c>
      <c r="X349" t="s">
        <v>215</v>
      </c>
      <c r="Y349" t="s">
        <v>216</v>
      </c>
      <c r="Z349">
        <v>2</v>
      </c>
      <c r="AA349" t="s">
        <v>40</v>
      </c>
      <c r="AB349" t="s">
        <v>40</v>
      </c>
      <c r="AC349">
        <v>0.75</v>
      </c>
      <c r="AD349">
        <v>0.54808217100000001</v>
      </c>
      <c r="AE349">
        <v>0.67302090999999997</v>
      </c>
      <c r="AF349">
        <v>7</v>
      </c>
      <c r="AG349">
        <v>47100.000310000003</v>
      </c>
      <c r="AH349">
        <v>3532500.0040000002</v>
      </c>
      <c r="AI349">
        <v>14</v>
      </c>
      <c r="AJ349">
        <v>3562</v>
      </c>
      <c r="AK349">
        <v>610932.0183</v>
      </c>
      <c r="AL349" t="s">
        <v>1199</v>
      </c>
    </row>
    <row r="350" spans="1:38">
      <c r="A350">
        <v>7</v>
      </c>
      <c r="B350">
        <v>15</v>
      </c>
      <c r="C350">
        <v>2017</v>
      </c>
      <c r="D350" t="s">
        <v>213</v>
      </c>
      <c r="E350" t="s">
        <v>214</v>
      </c>
      <c r="F350" t="s">
        <v>1</v>
      </c>
      <c r="G350" t="s">
        <v>37</v>
      </c>
      <c r="H350" t="s">
        <v>45</v>
      </c>
      <c r="I350" t="s">
        <v>41</v>
      </c>
      <c r="J350" t="s">
        <v>38</v>
      </c>
      <c r="K350" t="s">
        <v>208</v>
      </c>
      <c r="L350" t="s">
        <v>45</v>
      </c>
      <c r="M350" t="s">
        <v>40</v>
      </c>
      <c r="N350" t="s">
        <v>40</v>
      </c>
      <c r="O350" t="s">
        <v>55</v>
      </c>
      <c r="P350" t="s">
        <v>38</v>
      </c>
      <c r="Q350" t="s">
        <v>51</v>
      </c>
      <c r="R350" t="s">
        <v>52</v>
      </c>
      <c r="S350" t="s">
        <v>43</v>
      </c>
      <c r="T350" t="s">
        <v>44</v>
      </c>
      <c r="U350" t="s">
        <v>21</v>
      </c>
      <c r="V350" t="s">
        <v>1494</v>
      </c>
      <c r="W350" t="s">
        <v>1495</v>
      </c>
      <c r="X350" t="s">
        <v>215</v>
      </c>
      <c r="Y350" t="s">
        <v>216</v>
      </c>
      <c r="Z350">
        <v>3</v>
      </c>
      <c r="AA350" t="s">
        <v>40</v>
      </c>
      <c r="AB350" t="s">
        <v>40</v>
      </c>
      <c r="AC350">
        <v>1.5</v>
      </c>
      <c r="AD350">
        <v>1.9282934119999999</v>
      </c>
      <c r="AE350">
        <v>1.75220215</v>
      </c>
      <c r="AF350">
        <v>10</v>
      </c>
      <c r="AG350">
        <v>565199.99589999998</v>
      </c>
      <c r="AH350">
        <v>84779999.950000003</v>
      </c>
      <c r="AI350">
        <v>19</v>
      </c>
      <c r="AJ350">
        <v>3562</v>
      </c>
      <c r="AK350">
        <v>610932.0183</v>
      </c>
    </row>
    <row r="351" spans="1:38">
      <c r="A351">
        <v>7</v>
      </c>
      <c r="B351">
        <v>15</v>
      </c>
      <c r="C351">
        <v>2017</v>
      </c>
      <c r="D351" t="s">
        <v>213</v>
      </c>
      <c r="E351" t="s">
        <v>214</v>
      </c>
      <c r="F351" t="s">
        <v>1</v>
      </c>
      <c r="G351" t="s">
        <v>37</v>
      </c>
      <c r="H351" t="s">
        <v>45</v>
      </c>
      <c r="I351" t="s">
        <v>41</v>
      </c>
      <c r="J351" t="s">
        <v>38</v>
      </c>
      <c r="K351" t="s">
        <v>208</v>
      </c>
      <c r="L351" t="s">
        <v>45</v>
      </c>
      <c r="M351" t="s">
        <v>40</v>
      </c>
      <c r="N351" t="s">
        <v>40</v>
      </c>
      <c r="O351" t="s">
        <v>55</v>
      </c>
      <c r="P351" t="s">
        <v>38</v>
      </c>
      <c r="Q351" t="s">
        <v>51</v>
      </c>
      <c r="R351" t="s">
        <v>52</v>
      </c>
      <c r="S351" t="s">
        <v>43</v>
      </c>
      <c r="T351" t="s">
        <v>44</v>
      </c>
      <c r="U351" t="s">
        <v>21</v>
      </c>
      <c r="V351" t="s">
        <v>1494</v>
      </c>
      <c r="W351" t="s">
        <v>1495</v>
      </c>
      <c r="X351" t="s">
        <v>215</v>
      </c>
      <c r="Y351" t="s">
        <v>216</v>
      </c>
      <c r="Z351">
        <v>4</v>
      </c>
      <c r="AA351" t="s">
        <v>40</v>
      </c>
      <c r="AB351" t="s">
        <v>40</v>
      </c>
      <c r="AC351">
        <v>1.5</v>
      </c>
      <c r="AD351">
        <v>1.8191489430000001</v>
      </c>
      <c r="AE351">
        <v>1.6430576800000001</v>
      </c>
      <c r="AF351">
        <v>7</v>
      </c>
      <c r="AG351">
        <v>439599.99619999999</v>
      </c>
      <c r="AH351">
        <v>65940000.030000001</v>
      </c>
      <c r="AI351">
        <v>13</v>
      </c>
      <c r="AJ351">
        <v>3562</v>
      </c>
      <c r="AK351">
        <v>610932.0183</v>
      </c>
      <c r="AL351" t="s">
        <v>1467</v>
      </c>
    </row>
    <row r="352" spans="1:38">
      <c r="A352">
        <v>7</v>
      </c>
      <c r="B352">
        <v>15</v>
      </c>
      <c r="C352">
        <v>2017</v>
      </c>
      <c r="D352" t="s">
        <v>213</v>
      </c>
      <c r="E352" t="s">
        <v>214</v>
      </c>
      <c r="F352" t="s">
        <v>1</v>
      </c>
      <c r="G352" t="s">
        <v>37</v>
      </c>
      <c r="H352" t="s">
        <v>45</v>
      </c>
      <c r="I352" t="s">
        <v>41</v>
      </c>
      <c r="J352" t="s">
        <v>38</v>
      </c>
      <c r="K352" t="s">
        <v>208</v>
      </c>
      <c r="L352" t="s">
        <v>45</v>
      </c>
      <c r="M352" t="s">
        <v>40</v>
      </c>
      <c r="N352" t="s">
        <v>40</v>
      </c>
      <c r="O352" t="s">
        <v>55</v>
      </c>
      <c r="P352" t="s">
        <v>38</v>
      </c>
      <c r="Q352" t="s">
        <v>51</v>
      </c>
      <c r="R352" t="s">
        <v>52</v>
      </c>
      <c r="S352" t="s">
        <v>43</v>
      </c>
      <c r="T352" t="s">
        <v>44</v>
      </c>
      <c r="U352" t="s">
        <v>21</v>
      </c>
      <c r="V352" t="s">
        <v>1494</v>
      </c>
      <c r="W352" t="s">
        <v>1495</v>
      </c>
      <c r="X352" t="s">
        <v>215</v>
      </c>
      <c r="Y352" t="s">
        <v>216</v>
      </c>
      <c r="Z352">
        <v>5</v>
      </c>
      <c r="AA352" t="s">
        <v>40</v>
      </c>
      <c r="AB352" t="s">
        <v>40</v>
      </c>
      <c r="AC352">
        <v>1.5</v>
      </c>
      <c r="AD352">
        <v>1.8491121660000001</v>
      </c>
      <c r="AE352">
        <v>1.67302091</v>
      </c>
      <c r="AF352">
        <v>12</v>
      </c>
      <c r="AG352">
        <v>471000.00309999997</v>
      </c>
      <c r="AH352">
        <v>70649999.969999999</v>
      </c>
      <c r="AI352">
        <v>21</v>
      </c>
      <c r="AJ352">
        <v>3562</v>
      </c>
      <c r="AK352">
        <v>610932.0183</v>
      </c>
      <c r="AL352">
        <f>AVERAGE(AC348:AC565)</f>
        <v>1.7151376146788984</v>
      </c>
    </row>
    <row r="353" spans="1:37">
      <c r="A353">
        <v>7</v>
      </c>
      <c r="B353">
        <v>15</v>
      </c>
      <c r="C353">
        <v>2017</v>
      </c>
      <c r="D353" t="s">
        <v>213</v>
      </c>
      <c r="E353" t="s">
        <v>214</v>
      </c>
      <c r="F353" t="s">
        <v>1</v>
      </c>
      <c r="G353" t="s">
        <v>37</v>
      </c>
      <c r="H353" t="s">
        <v>45</v>
      </c>
      <c r="I353" t="s">
        <v>41</v>
      </c>
      <c r="J353" t="s">
        <v>38</v>
      </c>
      <c r="K353" t="s">
        <v>208</v>
      </c>
      <c r="L353" t="s">
        <v>45</v>
      </c>
      <c r="M353" t="s">
        <v>40</v>
      </c>
      <c r="N353" t="s">
        <v>40</v>
      </c>
      <c r="O353" t="s">
        <v>55</v>
      </c>
      <c r="P353" t="s">
        <v>38</v>
      </c>
      <c r="Q353" t="s">
        <v>51</v>
      </c>
      <c r="R353" t="s">
        <v>52</v>
      </c>
      <c r="S353" t="s">
        <v>43</v>
      </c>
      <c r="T353" t="s">
        <v>44</v>
      </c>
      <c r="U353" t="s">
        <v>21</v>
      </c>
      <c r="V353" t="s">
        <v>1494</v>
      </c>
      <c r="W353" t="s">
        <v>1495</v>
      </c>
      <c r="X353" t="s">
        <v>215</v>
      </c>
      <c r="Y353" t="s">
        <v>216</v>
      </c>
      <c r="Z353">
        <v>6</v>
      </c>
      <c r="AA353" t="s">
        <v>40</v>
      </c>
      <c r="AB353" t="s">
        <v>40</v>
      </c>
      <c r="AC353">
        <v>0.8</v>
      </c>
      <c r="AD353">
        <v>0.75220215300000004</v>
      </c>
      <c r="AE353">
        <v>0.84911217000000005</v>
      </c>
      <c r="AF353">
        <v>10</v>
      </c>
      <c r="AG353">
        <v>70650.000620000006</v>
      </c>
      <c r="AH353">
        <v>5651999.9979999997</v>
      </c>
      <c r="AI353">
        <v>24</v>
      </c>
      <c r="AJ353">
        <v>3562</v>
      </c>
      <c r="AK353">
        <v>610932.0183</v>
      </c>
    </row>
    <row r="354" spans="1:37">
      <c r="A354">
        <v>7</v>
      </c>
      <c r="B354">
        <v>15</v>
      </c>
      <c r="C354">
        <v>2017</v>
      </c>
      <c r="D354" t="s">
        <v>213</v>
      </c>
      <c r="E354" t="s">
        <v>214</v>
      </c>
      <c r="F354" t="s">
        <v>1</v>
      </c>
      <c r="G354" t="s">
        <v>37</v>
      </c>
      <c r="H354" t="s">
        <v>45</v>
      </c>
      <c r="I354" t="s">
        <v>41</v>
      </c>
      <c r="J354" t="s">
        <v>38</v>
      </c>
      <c r="K354" t="s">
        <v>208</v>
      </c>
      <c r="L354" t="s">
        <v>45</v>
      </c>
      <c r="M354" t="s">
        <v>40</v>
      </c>
      <c r="N354" t="s">
        <v>40</v>
      </c>
      <c r="O354" t="s">
        <v>55</v>
      </c>
      <c r="P354" t="s">
        <v>38</v>
      </c>
      <c r="Q354" t="s">
        <v>51</v>
      </c>
      <c r="R354" t="s">
        <v>52</v>
      </c>
      <c r="S354" t="s">
        <v>43</v>
      </c>
      <c r="T354" t="s">
        <v>44</v>
      </c>
      <c r="U354" t="s">
        <v>21</v>
      </c>
      <c r="V354" t="s">
        <v>1494</v>
      </c>
      <c r="W354" t="s">
        <v>1495</v>
      </c>
      <c r="X354" t="s">
        <v>215</v>
      </c>
      <c r="Y354" t="s">
        <v>216</v>
      </c>
      <c r="Z354">
        <v>7</v>
      </c>
      <c r="AA354" t="s">
        <v>40</v>
      </c>
      <c r="AB354" t="s">
        <v>40</v>
      </c>
      <c r="AC354">
        <v>1.5</v>
      </c>
      <c r="AD354">
        <v>1.957451641</v>
      </c>
      <c r="AE354">
        <v>1.78136038</v>
      </c>
      <c r="AF354">
        <v>5</v>
      </c>
      <c r="AG354">
        <v>604449.99730000005</v>
      </c>
      <c r="AH354">
        <v>90667500.010000005</v>
      </c>
      <c r="AI354">
        <v>11</v>
      </c>
      <c r="AJ354">
        <v>3562</v>
      </c>
      <c r="AK354">
        <v>610932.0183</v>
      </c>
    </row>
    <row r="355" spans="1:37">
      <c r="A355">
        <v>7</v>
      </c>
      <c r="B355">
        <v>15</v>
      </c>
      <c r="C355">
        <v>2017</v>
      </c>
      <c r="D355" t="s">
        <v>213</v>
      </c>
      <c r="E355" t="s">
        <v>214</v>
      </c>
      <c r="F355" t="s">
        <v>1</v>
      </c>
      <c r="G355" t="s">
        <v>37</v>
      </c>
      <c r="H355" t="s">
        <v>45</v>
      </c>
      <c r="I355" t="s">
        <v>41</v>
      </c>
      <c r="J355" t="s">
        <v>38</v>
      </c>
      <c r="K355" t="s">
        <v>208</v>
      </c>
      <c r="L355" t="s">
        <v>45</v>
      </c>
      <c r="M355" t="s">
        <v>40</v>
      </c>
      <c r="N355" t="s">
        <v>40</v>
      </c>
      <c r="O355" t="s">
        <v>55</v>
      </c>
      <c r="P355" t="s">
        <v>38</v>
      </c>
      <c r="Q355" t="s">
        <v>51</v>
      </c>
      <c r="R355" t="s">
        <v>52</v>
      </c>
      <c r="S355" t="s">
        <v>43</v>
      </c>
      <c r="T355" t="s">
        <v>44</v>
      </c>
      <c r="U355" t="s">
        <v>21</v>
      </c>
      <c r="V355" t="s">
        <v>1494</v>
      </c>
      <c r="W355" t="s">
        <v>1495</v>
      </c>
      <c r="X355" t="s">
        <v>215</v>
      </c>
      <c r="Y355" t="s">
        <v>216</v>
      </c>
      <c r="Z355">
        <v>8</v>
      </c>
      <c r="AA355" t="s">
        <v>40</v>
      </c>
      <c r="AB355" t="s">
        <v>40</v>
      </c>
      <c r="AC355">
        <v>1</v>
      </c>
      <c r="AD355">
        <v>1.3719909109999999</v>
      </c>
      <c r="AE355">
        <v>1.3719909100000001</v>
      </c>
      <c r="AF355">
        <v>1</v>
      </c>
      <c r="AG355">
        <v>235499.99919999999</v>
      </c>
      <c r="AH355">
        <v>23549999.969999999</v>
      </c>
      <c r="AI355">
        <v>9</v>
      </c>
      <c r="AJ355">
        <v>3562</v>
      </c>
      <c r="AK355">
        <v>610932.0183</v>
      </c>
    </row>
    <row r="356" spans="1:37">
      <c r="A356">
        <v>7</v>
      </c>
      <c r="B356">
        <v>15</v>
      </c>
      <c r="C356">
        <v>2017</v>
      </c>
      <c r="D356" t="s">
        <v>213</v>
      </c>
      <c r="E356" t="s">
        <v>214</v>
      </c>
      <c r="F356" t="s">
        <v>1</v>
      </c>
      <c r="G356" t="s">
        <v>37</v>
      </c>
      <c r="H356" t="s">
        <v>45</v>
      </c>
      <c r="I356" t="s">
        <v>41</v>
      </c>
      <c r="J356" t="s">
        <v>38</v>
      </c>
      <c r="K356" t="s">
        <v>208</v>
      </c>
      <c r="L356" t="s">
        <v>45</v>
      </c>
      <c r="M356" t="s">
        <v>40</v>
      </c>
      <c r="N356" t="s">
        <v>40</v>
      </c>
      <c r="O356" t="s">
        <v>55</v>
      </c>
      <c r="P356" t="s">
        <v>38</v>
      </c>
      <c r="Q356" t="s">
        <v>51</v>
      </c>
      <c r="R356" t="s">
        <v>52</v>
      </c>
      <c r="S356" t="s">
        <v>43</v>
      </c>
      <c r="T356" t="s">
        <v>44</v>
      </c>
      <c r="U356" t="s">
        <v>21</v>
      </c>
      <c r="V356" t="s">
        <v>1494</v>
      </c>
      <c r="W356" t="s">
        <v>1495</v>
      </c>
      <c r="X356" t="s">
        <v>215</v>
      </c>
      <c r="Y356" t="s">
        <v>216</v>
      </c>
      <c r="Z356">
        <v>9</v>
      </c>
      <c r="AA356" t="s">
        <v>40</v>
      </c>
      <c r="AB356" t="s">
        <v>40</v>
      </c>
      <c r="AC356">
        <v>1</v>
      </c>
      <c r="AD356">
        <v>1.5181189470000001</v>
      </c>
      <c r="AE356">
        <v>1.5181189500000001</v>
      </c>
      <c r="AF356">
        <v>7</v>
      </c>
      <c r="AG356">
        <v>329700.00219999999</v>
      </c>
      <c r="AH356">
        <v>32969999.989999998</v>
      </c>
      <c r="AI356">
        <v>15</v>
      </c>
      <c r="AJ356">
        <v>3562</v>
      </c>
      <c r="AK356">
        <v>610932.0183</v>
      </c>
    </row>
    <row r="357" spans="1:37">
      <c r="A357">
        <v>7</v>
      </c>
      <c r="B357">
        <v>15</v>
      </c>
      <c r="C357">
        <v>2017</v>
      </c>
      <c r="D357" t="s">
        <v>213</v>
      </c>
      <c r="E357" t="s">
        <v>214</v>
      </c>
      <c r="F357" t="s">
        <v>1</v>
      </c>
      <c r="G357" t="s">
        <v>37</v>
      </c>
      <c r="H357" t="s">
        <v>45</v>
      </c>
      <c r="I357" t="s">
        <v>41</v>
      </c>
      <c r="J357" t="s">
        <v>38</v>
      </c>
      <c r="K357" t="s">
        <v>208</v>
      </c>
      <c r="L357" t="s">
        <v>45</v>
      </c>
      <c r="M357" t="s">
        <v>40</v>
      </c>
      <c r="N357" t="s">
        <v>40</v>
      </c>
      <c r="O357" t="s">
        <v>55</v>
      </c>
      <c r="P357" t="s">
        <v>38</v>
      </c>
      <c r="Q357" t="s">
        <v>51</v>
      </c>
      <c r="R357" t="s">
        <v>52</v>
      </c>
      <c r="S357" t="s">
        <v>43</v>
      </c>
      <c r="T357" t="s">
        <v>44</v>
      </c>
      <c r="U357" t="s">
        <v>21</v>
      </c>
      <c r="V357" t="s">
        <v>1494</v>
      </c>
      <c r="W357" t="s">
        <v>1495</v>
      </c>
      <c r="X357" t="s">
        <v>215</v>
      </c>
      <c r="Y357" t="s">
        <v>216</v>
      </c>
      <c r="Z357">
        <v>10</v>
      </c>
      <c r="AA357" t="s">
        <v>40</v>
      </c>
      <c r="AB357" t="s">
        <v>40</v>
      </c>
      <c r="AC357">
        <v>1.5</v>
      </c>
      <c r="AD357">
        <v>2.0709609160000002</v>
      </c>
      <c r="AE357">
        <v>1.8948696599999999</v>
      </c>
      <c r="AF357">
        <v>7</v>
      </c>
      <c r="AG357">
        <v>785000.00589999999</v>
      </c>
      <c r="AH357">
        <v>117750000.09999999</v>
      </c>
      <c r="AI357">
        <v>11</v>
      </c>
      <c r="AJ357">
        <v>3562</v>
      </c>
      <c r="AK357">
        <v>610932.0183</v>
      </c>
    </row>
    <row r="358" spans="1:37">
      <c r="A358">
        <v>7</v>
      </c>
      <c r="B358">
        <v>15</v>
      </c>
      <c r="C358">
        <v>2017</v>
      </c>
      <c r="D358" t="s">
        <v>213</v>
      </c>
      <c r="E358" t="s">
        <v>214</v>
      </c>
      <c r="F358" t="s">
        <v>1</v>
      </c>
      <c r="G358" t="s">
        <v>37</v>
      </c>
      <c r="H358" t="s">
        <v>45</v>
      </c>
      <c r="I358" t="s">
        <v>41</v>
      </c>
      <c r="J358" t="s">
        <v>38</v>
      </c>
      <c r="K358" t="s">
        <v>208</v>
      </c>
      <c r="L358" t="s">
        <v>45</v>
      </c>
      <c r="M358" t="s">
        <v>40</v>
      </c>
      <c r="N358" t="s">
        <v>40</v>
      </c>
      <c r="O358" t="s">
        <v>55</v>
      </c>
      <c r="P358" t="s">
        <v>38</v>
      </c>
      <c r="Q358" t="s">
        <v>51</v>
      </c>
      <c r="R358" t="s">
        <v>52</v>
      </c>
      <c r="S358" t="s">
        <v>43</v>
      </c>
      <c r="T358" t="s">
        <v>44</v>
      </c>
      <c r="U358" t="s">
        <v>21</v>
      </c>
      <c r="V358" t="s">
        <v>1494</v>
      </c>
      <c r="W358" t="s">
        <v>1495</v>
      </c>
      <c r="X358" t="s">
        <v>215</v>
      </c>
      <c r="Y358" t="s">
        <v>216</v>
      </c>
      <c r="Z358">
        <v>11</v>
      </c>
      <c r="AA358" t="s">
        <v>40</v>
      </c>
      <c r="AB358" t="s">
        <v>40</v>
      </c>
      <c r="AC358">
        <v>0.7</v>
      </c>
      <c r="AD358">
        <v>0.51811894700000005</v>
      </c>
      <c r="AE358">
        <v>0.67302090999999997</v>
      </c>
      <c r="AF358">
        <v>10</v>
      </c>
      <c r="AG358">
        <v>47100.000310000003</v>
      </c>
      <c r="AH358">
        <v>3296999.9989999998</v>
      </c>
      <c r="AI358">
        <v>18</v>
      </c>
      <c r="AJ358">
        <v>3562</v>
      </c>
      <c r="AK358">
        <v>610932.0183</v>
      </c>
    </row>
    <row r="359" spans="1:37">
      <c r="A359">
        <v>7</v>
      </c>
      <c r="B359">
        <v>15</v>
      </c>
      <c r="C359">
        <v>2017</v>
      </c>
      <c r="D359" t="s">
        <v>213</v>
      </c>
      <c r="E359" t="s">
        <v>214</v>
      </c>
      <c r="F359" t="s">
        <v>1</v>
      </c>
      <c r="G359" t="s">
        <v>37</v>
      </c>
      <c r="H359" t="s">
        <v>45</v>
      </c>
      <c r="I359" t="s">
        <v>41</v>
      </c>
      <c r="J359" t="s">
        <v>38</v>
      </c>
      <c r="K359" t="s">
        <v>208</v>
      </c>
      <c r="L359" t="s">
        <v>45</v>
      </c>
      <c r="M359" t="s">
        <v>40</v>
      </c>
      <c r="N359" t="s">
        <v>40</v>
      </c>
      <c r="O359" t="s">
        <v>55</v>
      </c>
      <c r="P359" t="s">
        <v>38</v>
      </c>
      <c r="Q359" t="s">
        <v>51</v>
      </c>
      <c r="R359" t="s">
        <v>52</v>
      </c>
      <c r="S359" t="s">
        <v>43</v>
      </c>
      <c r="T359" t="s">
        <v>44</v>
      </c>
      <c r="U359" t="s">
        <v>21</v>
      </c>
      <c r="V359" t="s">
        <v>1494</v>
      </c>
      <c r="W359" t="s">
        <v>1495</v>
      </c>
      <c r="X359" t="s">
        <v>215</v>
      </c>
      <c r="Y359" t="s">
        <v>216</v>
      </c>
      <c r="Z359">
        <v>12</v>
      </c>
      <c r="AA359" t="s">
        <v>40</v>
      </c>
      <c r="AB359" t="s">
        <v>40</v>
      </c>
      <c r="AC359">
        <v>0.5</v>
      </c>
      <c r="AD359">
        <v>0.19589965200000001</v>
      </c>
      <c r="AE359">
        <v>0.49692965</v>
      </c>
      <c r="AF359">
        <v>4</v>
      </c>
      <c r="AG359">
        <v>31400.00014</v>
      </c>
      <c r="AH359">
        <v>1569999.9990000001</v>
      </c>
      <c r="AI359">
        <v>15</v>
      </c>
      <c r="AJ359">
        <v>3562</v>
      </c>
      <c r="AK359">
        <v>610932.0183</v>
      </c>
    </row>
    <row r="360" spans="1:37">
      <c r="A360">
        <v>7</v>
      </c>
      <c r="B360">
        <v>15</v>
      </c>
      <c r="C360">
        <v>2017</v>
      </c>
      <c r="D360" t="s">
        <v>213</v>
      </c>
      <c r="E360" t="s">
        <v>214</v>
      </c>
      <c r="F360" t="s">
        <v>1</v>
      </c>
      <c r="G360" t="s">
        <v>37</v>
      </c>
      <c r="H360" t="s">
        <v>45</v>
      </c>
      <c r="I360" t="s">
        <v>41</v>
      </c>
      <c r="J360" t="s">
        <v>38</v>
      </c>
      <c r="K360" t="s">
        <v>208</v>
      </c>
      <c r="L360" t="s">
        <v>45</v>
      </c>
      <c r="M360" t="s">
        <v>40</v>
      </c>
      <c r="N360" t="s">
        <v>40</v>
      </c>
      <c r="O360" t="s">
        <v>55</v>
      </c>
      <c r="P360" t="s">
        <v>38</v>
      </c>
      <c r="Q360" t="s">
        <v>51</v>
      </c>
      <c r="R360" t="s">
        <v>52</v>
      </c>
      <c r="S360" t="s">
        <v>43</v>
      </c>
      <c r="T360" t="s">
        <v>44</v>
      </c>
      <c r="U360" t="s">
        <v>21</v>
      </c>
      <c r="V360" t="s">
        <v>1494</v>
      </c>
      <c r="W360" t="s">
        <v>1495</v>
      </c>
      <c r="X360" t="s">
        <v>215</v>
      </c>
      <c r="Y360" t="s">
        <v>216</v>
      </c>
      <c r="Z360">
        <v>13</v>
      </c>
      <c r="AA360" t="s">
        <v>40</v>
      </c>
      <c r="AB360" t="s">
        <v>40</v>
      </c>
      <c r="AC360">
        <v>0.5</v>
      </c>
      <c r="AD360">
        <v>0.19589965200000001</v>
      </c>
      <c r="AE360">
        <v>0.49692965</v>
      </c>
      <c r="AF360">
        <v>13</v>
      </c>
      <c r="AG360">
        <v>31400.00014</v>
      </c>
      <c r="AH360">
        <v>1569999.9990000001</v>
      </c>
      <c r="AI360">
        <v>26</v>
      </c>
      <c r="AJ360">
        <v>3562</v>
      </c>
      <c r="AK360">
        <v>610932.0183</v>
      </c>
    </row>
    <row r="361" spans="1:37">
      <c r="A361">
        <v>7</v>
      </c>
      <c r="B361">
        <v>15</v>
      </c>
      <c r="C361">
        <v>2017</v>
      </c>
      <c r="D361" t="s">
        <v>213</v>
      </c>
      <c r="E361" t="s">
        <v>214</v>
      </c>
      <c r="F361" t="s">
        <v>1</v>
      </c>
      <c r="G361" t="s">
        <v>37</v>
      </c>
      <c r="H361" t="s">
        <v>45</v>
      </c>
      <c r="I361" t="s">
        <v>41</v>
      </c>
      <c r="J361" t="s">
        <v>38</v>
      </c>
      <c r="K361" t="s">
        <v>208</v>
      </c>
      <c r="L361" t="s">
        <v>45</v>
      </c>
      <c r="M361" t="s">
        <v>40</v>
      </c>
      <c r="N361" t="s">
        <v>40</v>
      </c>
      <c r="O361" t="s">
        <v>55</v>
      </c>
      <c r="P361" t="s">
        <v>38</v>
      </c>
      <c r="Q361" t="s">
        <v>51</v>
      </c>
      <c r="R361" t="s">
        <v>52</v>
      </c>
      <c r="S361" t="s">
        <v>43</v>
      </c>
      <c r="T361" t="s">
        <v>44</v>
      </c>
      <c r="U361" t="s">
        <v>21</v>
      </c>
      <c r="V361" t="s">
        <v>1494</v>
      </c>
      <c r="W361" t="s">
        <v>1495</v>
      </c>
      <c r="X361" t="s">
        <v>215</v>
      </c>
      <c r="Y361" t="s">
        <v>216</v>
      </c>
      <c r="Z361">
        <v>15</v>
      </c>
      <c r="AA361" t="s">
        <v>40</v>
      </c>
      <c r="AB361" t="s">
        <v>40</v>
      </c>
      <c r="AC361">
        <v>0.8</v>
      </c>
      <c r="AD361">
        <v>1.002079626</v>
      </c>
      <c r="AE361">
        <v>1.0989896400000001</v>
      </c>
      <c r="AF361">
        <v>10</v>
      </c>
      <c r="AG361">
        <v>125600.00019999999</v>
      </c>
      <c r="AH361">
        <v>10047999.99</v>
      </c>
      <c r="AI361">
        <v>28</v>
      </c>
      <c r="AJ361">
        <v>3562</v>
      </c>
      <c r="AK361">
        <v>610932.0183</v>
      </c>
    </row>
    <row r="362" spans="1:37">
      <c r="A362">
        <v>7</v>
      </c>
      <c r="B362">
        <v>15</v>
      </c>
      <c r="C362">
        <v>2017</v>
      </c>
      <c r="D362" t="s">
        <v>213</v>
      </c>
      <c r="E362" t="s">
        <v>214</v>
      </c>
      <c r="F362" t="s">
        <v>1</v>
      </c>
      <c r="G362" t="s">
        <v>37</v>
      </c>
      <c r="H362" t="s">
        <v>45</v>
      </c>
      <c r="I362" t="s">
        <v>41</v>
      </c>
      <c r="J362" t="s">
        <v>38</v>
      </c>
      <c r="K362" t="s">
        <v>208</v>
      </c>
      <c r="L362" t="s">
        <v>45</v>
      </c>
      <c r="M362" t="s">
        <v>40</v>
      </c>
      <c r="N362" t="s">
        <v>40</v>
      </c>
      <c r="O362" t="s">
        <v>55</v>
      </c>
      <c r="P362" t="s">
        <v>38</v>
      </c>
      <c r="Q362" t="s">
        <v>51</v>
      </c>
      <c r="R362" t="s">
        <v>52</v>
      </c>
      <c r="S362" t="s">
        <v>43</v>
      </c>
      <c r="T362" t="s">
        <v>44</v>
      </c>
      <c r="U362" t="s">
        <v>21</v>
      </c>
      <c r="V362" t="s">
        <v>1494</v>
      </c>
      <c r="W362" t="s">
        <v>1495</v>
      </c>
      <c r="X362" t="s">
        <v>215</v>
      </c>
      <c r="Y362" t="s">
        <v>216</v>
      </c>
      <c r="Z362">
        <v>16</v>
      </c>
      <c r="AA362" t="s">
        <v>40</v>
      </c>
      <c r="AB362" t="s">
        <v>40</v>
      </c>
      <c r="AC362">
        <v>0.2</v>
      </c>
      <c r="AD362">
        <v>-0.80410034799999996</v>
      </c>
      <c r="AE362">
        <v>-0.1051303</v>
      </c>
      <c r="AF362">
        <v>7</v>
      </c>
      <c r="AG362">
        <v>7850.0007820000001</v>
      </c>
      <c r="AH362">
        <v>156999.9999</v>
      </c>
      <c r="AI362">
        <v>22</v>
      </c>
      <c r="AJ362">
        <v>3562</v>
      </c>
      <c r="AK362">
        <v>610932.0183</v>
      </c>
    </row>
    <row r="363" spans="1:37">
      <c r="A363">
        <v>7</v>
      </c>
      <c r="B363">
        <v>15</v>
      </c>
      <c r="C363">
        <v>2017</v>
      </c>
      <c r="D363" t="s">
        <v>213</v>
      </c>
      <c r="E363" t="s">
        <v>214</v>
      </c>
      <c r="F363" t="s">
        <v>1</v>
      </c>
      <c r="G363" t="s">
        <v>37</v>
      </c>
      <c r="H363" t="s">
        <v>45</v>
      </c>
      <c r="I363" t="s">
        <v>41</v>
      </c>
      <c r="J363" t="s">
        <v>38</v>
      </c>
      <c r="K363" t="s">
        <v>208</v>
      </c>
      <c r="L363" t="s">
        <v>45</v>
      </c>
      <c r="M363" t="s">
        <v>40</v>
      </c>
      <c r="N363" t="s">
        <v>40</v>
      </c>
      <c r="O363" t="s">
        <v>55</v>
      </c>
      <c r="P363" t="s">
        <v>38</v>
      </c>
      <c r="Q363" t="s">
        <v>51</v>
      </c>
      <c r="R363" t="s">
        <v>52</v>
      </c>
      <c r="S363" t="s">
        <v>43</v>
      </c>
      <c r="T363" t="s">
        <v>44</v>
      </c>
      <c r="U363" t="s">
        <v>21</v>
      </c>
      <c r="V363" t="s">
        <v>1494</v>
      </c>
      <c r="W363" t="s">
        <v>1495</v>
      </c>
      <c r="X363" t="s">
        <v>215</v>
      </c>
      <c r="Y363" t="s">
        <v>216</v>
      </c>
      <c r="Z363">
        <v>17</v>
      </c>
      <c r="AA363" t="s">
        <v>40</v>
      </c>
      <c r="AB363" t="s">
        <v>40</v>
      </c>
      <c r="AC363">
        <v>0.2</v>
      </c>
      <c r="AD363">
        <v>-0.80410034799999996</v>
      </c>
      <c r="AE363">
        <v>-0.1051303</v>
      </c>
      <c r="AF363">
        <v>15</v>
      </c>
      <c r="AG363">
        <v>7850.0007820000001</v>
      </c>
      <c r="AH363">
        <v>156999.9999</v>
      </c>
      <c r="AI363">
        <v>30</v>
      </c>
      <c r="AJ363">
        <v>3562</v>
      </c>
      <c r="AK363">
        <v>610932.0183</v>
      </c>
    </row>
    <row r="364" spans="1:37">
      <c r="A364">
        <v>7</v>
      </c>
      <c r="B364">
        <v>15</v>
      </c>
      <c r="C364">
        <v>2017</v>
      </c>
      <c r="D364" t="s">
        <v>213</v>
      </c>
      <c r="E364" t="s">
        <v>214</v>
      </c>
      <c r="F364" t="s">
        <v>1</v>
      </c>
      <c r="G364" t="s">
        <v>37</v>
      </c>
      <c r="H364" t="s">
        <v>45</v>
      </c>
      <c r="I364" t="s">
        <v>41</v>
      </c>
      <c r="J364" t="s">
        <v>38</v>
      </c>
      <c r="K364" t="s">
        <v>208</v>
      </c>
      <c r="L364" t="s">
        <v>45</v>
      </c>
      <c r="M364" t="s">
        <v>40</v>
      </c>
      <c r="N364" t="s">
        <v>40</v>
      </c>
      <c r="O364" t="s">
        <v>55</v>
      </c>
      <c r="P364" t="s">
        <v>38</v>
      </c>
      <c r="Q364" t="s">
        <v>51</v>
      </c>
      <c r="R364" t="s">
        <v>52</v>
      </c>
      <c r="S364" t="s">
        <v>43</v>
      </c>
      <c r="T364" t="s">
        <v>44</v>
      </c>
      <c r="U364" t="s">
        <v>21</v>
      </c>
      <c r="V364" t="s">
        <v>1494</v>
      </c>
      <c r="W364" t="s">
        <v>1495</v>
      </c>
      <c r="X364" t="s">
        <v>215</v>
      </c>
      <c r="Y364" t="s">
        <v>216</v>
      </c>
      <c r="Z364">
        <v>18</v>
      </c>
      <c r="AA364" t="s">
        <v>40</v>
      </c>
      <c r="AB364" t="s">
        <v>40</v>
      </c>
      <c r="AC364">
        <v>0.3</v>
      </c>
      <c r="AD364">
        <v>-0.150887834</v>
      </c>
      <c r="AE364">
        <v>0.37199091000000001</v>
      </c>
      <c r="AF364">
        <v>13</v>
      </c>
      <c r="AG364">
        <v>23549.999919999998</v>
      </c>
      <c r="AH364">
        <v>706499.99970000004</v>
      </c>
      <c r="AI364">
        <v>22</v>
      </c>
      <c r="AJ364">
        <v>3562</v>
      </c>
      <c r="AK364">
        <v>610932.0183</v>
      </c>
    </row>
    <row r="365" spans="1:37">
      <c r="A365">
        <v>7</v>
      </c>
      <c r="B365">
        <v>15</v>
      </c>
      <c r="C365">
        <v>2017</v>
      </c>
      <c r="D365" t="s">
        <v>213</v>
      </c>
      <c r="E365" t="s">
        <v>214</v>
      </c>
      <c r="F365" t="s">
        <v>1</v>
      </c>
      <c r="G365" t="s">
        <v>37</v>
      </c>
      <c r="H365" t="s">
        <v>45</v>
      </c>
      <c r="I365" t="s">
        <v>41</v>
      </c>
      <c r="J365" t="s">
        <v>38</v>
      </c>
      <c r="K365" t="s">
        <v>208</v>
      </c>
      <c r="L365" t="s">
        <v>45</v>
      </c>
      <c r="M365" t="s">
        <v>40</v>
      </c>
      <c r="N365" t="s">
        <v>40</v>
      </c>
      <c r="O365" t="s">
        <v>55</v>
      </c>
      <c r="P365" t="s">
        <v>38</v>
      </c>
      <c r="Q365" t="s">
        <v>51</v>
      </c>
      <c r="R365" t="s">
        <v>52</v>
      </c>
      <c r="S365" t="s">
        <v>43</v>
      </c>
      <c r="T365" t="s">
        <v>44</v>
      </c>
      <c r="U365" t="s">
        <v>21</v>
      </c>
      <c r="V365" t="s">
        <v>1494</v>
      </c>
      <c r="W365" t="s">
        <v>1495</v>
      </c>
      <c r="X365" t="s">
        <v>215</v>
      </c>
      <c r="Y365" t="s">
        <v>216</v>
      </c>
      <c r="Z365">
        <v>19</v>
      </c>
      <c r="AA365" t="s">
        <v>40</v>
      </c>
      <c r="AB365" t="s">
        <v>40</v>
      </c>
      <c r="AC365">
        <v>0.3</v>
      </c>
      <c r="AD365">
        <v>-0.150887834</v>
      </c>
      <c r="AE365">
        <v>0.37199091000000001</v>
      </c>
      <c r="AF365">
        <v>11</v>
      </c>
      <c r="AG365">
        <v>23549.999919999998</v>
      </c>
      <c r="AH365">
        <v>706499.99970000004</v>
      </c>
      <c r="AI365">
        <v>28</v>
      </c>
      <c r="AJ365">
        <v>3562</v>
      </c>
      <c r="AK365">
        <v>610932.0183</v>
      </c>
    </row>
    <row r="366" spans="1:37">
      <c r="A366">
        <v>7</v>
      </c>
      <c r="B366">
        <v>15</v>
      </c>
      <c r="C366">
        <v>2017</v>
      </c>
      <c r="D366" t="s">
        <v>213</v>
      </c>
      <c r="E366" t="s">
        <v>214</v>
      </c>
      <c r="F366" t="s">
        <v>1</v>
      </c>
      <c r="G366" t="s">
        <v>37</v>
      </c>
      <c r="H366" t="s">
        <v>45</v>
      </c>
      <c r="I366" t="s">
        <v>41</v>
      </c>
      <c r="J366" t="s">
        <v>38</v>
      </c>
      <c r="K366" t="s">
        <v>208</v>
      </c>
      <c r="L366" t="s">
        <v>45</v>
      </c>
      <c r="M366" t="s">
        <v>40</v>
      </c>
      <c r="N366" t="s">
        <v>40</v>
      </c>
      <c r="O366" t="s">
        <v>55</v>
      </c>
      <c r="P366" t="s">
        <v>38</v>
      </c>
      <c r="Q366" t="s">
        <v>51</v>
      </c>
      <c r="R366" t="s">
        <v>52</v>
      </c>
      <c r="S366" t="s">
        <v>43</v>
      </c>
      <c r="T366" t="s">
        <v>44</v>
      </c>
      <c r="U366" t="s">
        <v>21</v>
      </c>
      <c r="V366" t="s">
        <v>1494</v>
      </c>
      <c r="W366" t="s">
        <v>1495</v>
      </c>
      <c r="X366" t="s">
        <v>215</v>
      </c>
      <c r="Y366" t="s">
        <v>216</v>
      </c>
      <c r="Z366">
        <v>20</v>
      </c>
      <c r="AA366" t="s">
        <v>40</v>
      </c>
      <c r="AB366" t="s">
        <v>40</v>
      </c>
      <c r="AC366">
        <v>0.8</v>
      </c>
      <c r="AD366">
        <v>0.75220215300000004</v>
      </c>
      <c r="AE366">
        <v>0.84911217000000005</v>
      </c>
      <c r="AF366">
        <v>11</v>
      </c>
      <c r="AG366">
        <v>70650.000620000006</v>
      </c>
      <c r="AH366">
        <v>5651999.9979999997</v>
      </c>
      <c r="AI366">
        <v>30</v>
      </c>
      <c r="AJ366">
        <v>3562</v>
      </c>
      <c r="AK366">
        <v>610932.0183</v>
      </c>
    </row>
    <row r="367" spans="1:37">
      <c r="A367">
        <v>7</v>
      </c>
      <c r="B367">
        <v>15</v>
      </c>
      <c r="C367">
        <v>2017</v>
      </c>
      <c r="D367" t="s">
        <v>213</v>
      </c>
      <c r="E367" t="s">
        <v>214</v>
      </c>
      <c r="F367" t="s">
        <v>1</v>
      </c>
      <c r="G367" t="s">
        <v>37</v>
      </c>
      <c r="H367" t="s">
        <v>45</v>
      </c>
      <c r="I367" t="s">
        <v>41</v>
      </c>
      <c r="J367" t="s">
        <v>38</v>
      </c>
      <c r="K367" t="s">
        <v>208</v>
      </c>
      <c r="L367" t="s">
        <v>45</v>
      </c>
      <c r="M367" t="s">
        <v>40</v>
      </c>
      <c r="N367" t="s">
        <v>40</v>
      </c>
      <c r="O367" t="s">
        <v>55</v>
      </c>
      <c r="P367" t="s">
        <v>38</v>
      </c>
      <c r="Q367" t="s">
        <v>51</v>
      </c>
      <c r="R367" t="s">
        <v>52</v>
      </c>
      <c r="S367" t="s">
        <v>43</v>
      </c>
      <c r="T367" t="s">
        <v>44</v>
      </c>
      <c r="U367" t="s">
        <v>21</v>
      </c>
      <c r="V367" t="s">
        <v>1494</v>
      </c>
      <c r="W367" t="s">
        <v>1495</v>
      </c>
      <c r="X367" t="s">
        <v>215</v>
      </c>
      <c r="Y367" t="s">
        <v>216</v>
      </c>
      <c r="Z367">
        <v>21</v>
      </c>
      <c r="AA367" t="s">
        <v>40</v>
      </c>
      <c r="AB367" t="s">
        <v>40</v>
      </c>
      <c r="AC367">
        <v>0.2</v>
      </c>
      <c r="AD367">
        <v>-0.80410034799999996</v>
      </c>
      <c r="AE367">
        <v>-0.1051303</v>
      </c>
      <c r="AF367">
        <v>4</v>
      </c>
      <c r="AG367">
        <v>7850.0007820000001</v>
      </c>
      <c r="AH367">
        <v>156999.9999</v>
      </c>
      <c r="AI367">
        <v>18</v>
      </c>
      <c r="AJ367">
        <v>3562</v>
      </c>
      <c r="AK367">
        <v>610932.0183</v>
      </c>
    </row>
    <row r="368" spans="1:37">
      <c r="A368">
        <v>7</v>
      </c>
      <c r="B368">
        <v>15</v>
      </c>
      <c r="C368">
        <v>2017</v>
      </c>
      <c r="D368" t="s">
        <v>213</v>
      </c>
      <c r="E368" t="s">
        <v>214</v>
      </c>
      <c r="F368" t="s">
        <v>1</v>
      </c>
      <c r="G368" t="s">
        <v>37</v>
      </c>
      <c r="H368" t="s">
        <v>45</v>
      </c>
      <c r="I368" t="s">
        <v>41</v>
      </c>
      <c r="J368" t="s">
        <v>38</v>
      </c>
      <c r="K368" t="s">
        <v>208</v>
      </c>
      <c r="L368" t="s">
        <v>45</v>
      </c>
      <c r="M368" t="s">
        <v>40</v>
      </c>
      <c r="N368" t="s">
        <v>40</v>
      </c>
      <c r="O368" t="s">
        <v>55</v>
      </c>
      <c r="P368" t="s">
        <v>38</v>
      </c>
      <c r="Q368" t="s">
        <v>51</v>
      </c>
      <c r="R368" t="s">
        <v>52</v>
      </c>
      <c r="S368" t="s">
        <v>43</v>
      </c>
      <c r="T368" t="s">
        <v>44</v>
      </c>
      <c r="U368" t="s">
        <v>21</v>
      </c>
      <c r="V368" t="s">
        <v>1494</v>
      </c>
      <c r="W368" t="s">
        <v>1495</v>
      </c>
      <c r="X368" t="s">
        <v>215</v>
      </c>
      <c r="Y368" t="s">
        <v>216</v>
      </c>
      <c r="Z368">
        <v>22</v>
      </c>
      <c r="AA368" t="s">
        <v>40</v>
      </c>
      <c r="AB368" t="s">
        <v>40</v>
      </c>
      <c r="AC368">
        <v>1.5</v>
      </c>
      <c r="AD368">
        <v>1.627263417</v>
      </c>
      <c r="AE368">
        <v>1.45117216</v>
      </c>
      <c r="AF368">
        <v>9</v>
      </c>
      <c r="AG368">
        <v>282600.00160000002</v>
      </c>
      <c r="AH368">
        <v>42390000.039999999</v>
      </c>
      <c r="AI368">
        <v>14</v>
      </c>
      <c r="AJ368">
        <v>3562</v>
      </c>
      <c r="AK368">
        <v>610932.0183</v>
      </c>
    </row>
    <row r="369" spans="1:37">
      <c r="A369">
        <v>7</v>
      </c>
      <c r="B369">
        <v>15</v>
      </c>
      <c r="C369">
        <v>2017</v>
      </c>
      <c r="D369" t="s">
        <v>213</v>
      </c>
      <c r="E369" t="s">
        <v>214</v>
      </c>
      <c r="F369" t="s">
        <v>1</v>
      </c>
      <c r="G369" t="s">
        <v>37</v>
      </c>
      <c r="H369" t="s">
        <v>45</v>
      </c>
      <c r="I369" t="s">
        <v>41</v>
      </c>
      <c r="J369" t="s">
        <v>38</v>
      </c>
      <c r="K369" t="s">
        <v>208</v>
      </c>
      <c r="L369" t="s">
        <v>45</v>
      </c>
      <c r="M369" t="s">
        <v>40</v>
      </c>
      <c r="N369" t="s">
        <v>40</v>
      </c>
      <c r="O369" t="s">
        <v>55</v>
      </c>
      <c r="P369" t="s">
        <v>38</v>
      </c>
      <c r="Q369" t="s">
        <v>51</v>
      </c>
      <c r="R369" t="s">
        <v>52</v>
      </c>
      <c r="S369" t="s">
        <v>43</v>
      </c>
      <c r="T369" t="s">
        <v>44</v>
      </c>
      <c r="U369" t="s">
        <v>21</v>
      </c>
      <c r="V369" t="s">
        <v>1494</v>
      </c>
      <c r="W369" t="s">
        <v>1495</v>
      </c>
      <c r="X369" t="s">
        <v>215</v>
      </c>
      <c r="Y369" t="s">
        <v>216</v>
      </c>
      <c r="Z369">
        <v>23</v>
      </c>
      <c r="AA369" t="s">
        <v>40</v>
      </c>
      <c r="AB369" t="s">
        <v>40</v>
      </c>
      <c r="AC369">
        <v>1</v>
      </c>
      <c r="AD369">
        <v>2.0154435880000001</v>
      </c>
      <c r="AE369">
        <v>2.0154435899999998</v>
      </c>
      <c r="AF369">
        <v>13</v>
      </c>
      <c r="AG369">
        <v>1036200.005</v>
      </c>
      <c r="AH369">
        <v>103620000</v>
      </c>
      <c r="AI369">
        <v>17</v>
      </c>
      <c r="AJ369">
        <v>3562</v>
      </c>
      <c r="AK369">
        <v>610932.0183</v>
      </c>
    </row>
    <row r="370" spans="1:37">
      <c r="A370">
        <v>7</v>
      </c>
      <c r="B370">
        <v>15</v>
      </c>
      <c r="C370">
        <v>2017</v>
      </c>
      <c r="D370" t="s">
        <v>213</v>
      </c>
      <c r="E370" t="s">
        <v>214</v>
      </c>
      <c r="F370" t="s">
        <v>1</v>
      </c>
      <c r="G370" t="s">
        <v>37</v>
      </c>
      <c r="H370" t="s">
        <v>45</v>
      </c>
      <c r="I370" t="s">
        <v>41</v>
      </c>
      <c r="J370" t="s">
        <v>38</v>
      </c>
      <c r="K370" t="s">
        <v>208</v>
      </c>
      <c r="L370" t="s">
        <v>45</v>
      </c>
      <c r="M370" t="s">
        <v>40</v>
      </c>
      <c r="N370" t="s">
        <v>40</v>
      </c>
      <c r="O370" t="s">
        <v>55</v>
      </c>
      <c r="P370" t="s">
        <v>38</v>
      </c>
      <c r="Q370" t="s">
        <v>51</v>
      </c>
      <c r="R370" t="s">
        <v>52</v>
      </c>
      <c r="S370" t="s">
        <v>43</v>
      </c>
      <c r="T370" t="s">
        <v>44</v>
      </c>
      <c r="U370" t="s">
        <v>21</v>
      </c>
      <c r="V370" t="s">
        <v>1494</v>
      </c>
      <c r="W370" t="s">
        <v>1495</v>
      </c>
      <c r="X370" t="s">
        <v>215</v>
      </c>
      <c r="Y370" t="s">
        <v>216</v>
      </c>
      <c r="Z370">
        <v>24</v>
      </c>
      <c r="AA370" t="s">
        <v>40</v>
      </c>
      <c r="AB370" t="s">
        <v>40</v>
      </c>
      <c r="AC370">
        <v>1</v>
      </c>
      <c r="AD370">
        <v>1.2928096650000001</v>
      </c>
      <c r="AE370">
        <v>1.29280967</v>
      </c>
      <c r="AF370">
        <v>5</v>
      </c>
      <c r="AG370">
        <v>196250.00210000001</v>
      </c>
      <c r="AH370">
        <v>19624999.98</v>
      </c>
      <c r="AI370">
        <v>15</v>
      </c>
      <c r="AJ370">
        <v>3562</v>
      </c>
      <c r="AK370">
        <v>610932.0183</v>
      </c>
    </row>
    <row r="371" spans="1:37">
      <c r="A371">
        <v>7</v>
      </c>
      <c r="B371">
        <v>15</v>
      </c>
      <c r="C371">
        <v>2017</v>
      </c>
      <c r="D371" t="s">
        <v>213</v>
      </c>
      <c r="E371" t="s">
        <v>214</v>
      </c>
      <c r="F371" t="s">
        <v>1</v>
      </c>
      <c r="G371" t="s">
        <v>37</v>
      </c>
      <c r="H371" t="s">
        <v>45</v>
      </c>
      <c r="I371" t="s">
        <v>41</v>
      </c>
      <c r="J371" t="s">
        <v>38</v>
      </c>
      <c r="K371" t="s">
        <v>208</v>
      </c>
      <c r="L371" t="s">
        <v>45</v>
      </c>
      <c r="M371" t="s">
        <v>40</v>
      </c>
      <c r="N371" t="s">
        <v>40</v>
      </c>
      <c r="O371" t="s">
        <v>55</v>
      </c>
      <c r="P371" t="s">
        <v>38</v>
      </c>
      <c r="Q371" t="s">
        <v>51</v>
      </c>
      <c r="R371" t="s">
        <v>52</v>
      </c>
      <c r="S371" t="s">
        <v>43</v>
      </c>
      <c r="T371" t="s">
        <v>44</v>
      </c>
      <c r="U371" t="s">
        <v>21</v>
      </c>
      <c r="V371" t="s">
        <v>1494</v>
      </c>
      <c r="W371" t="s">
        <v>1495</v>
      </c>
      <c r="X371" t="s">
        <v>215</v>
      </c>
      <c r="Y371" t="s">
        <v>216</v>
      </c>
      <c r="Z371">
        <v>25</v>
      </c>
      <c r="AA371" t="s">
        <v>40</v>
      </c>
      <c r="AB371" t="s">
        <v>40</v>
      </c>
      <c r="AC371">
        <v>0.3</v>
      </c>
      <c r="AD371">
        <v>-0.27582656999999999</v>
      </c>
      <c r="AE371">
        <v>0.24705218000000001</v>
      </c>
      <c r="AF371">
        <v>6</v>
      </c>
      <c r="AG371">
        <v>17662.500209999998</v>
      </c>
      <c r="AH371">
        <v>529875.00049999997</v>
      </c>
      <c r="AI371">
        <v>18</v>
      </c>
      <c r="AJ371">
        <v>3562</v>
      </c>
      <c r="AK371">
        <v>610932.0183</v>
      </c>
    </row>
    <row r="372" spans="1:37">
      <c r="A372">
        <v>7</v>
      </c>
      <c r="B372">
        <v>15</v>
      </c>
      <c r="C372">
        <v>2017</v>
      </c>
      <c r="D372" t="s">
        <v>213</v>
      </c>
      <c r="E372" t="s">
        <v>214</v>
      </c>
      <c r="F372" t="s">
        <v>1</v>
      </c>
      <c r="G372" t="s">
        <v>37</v>
      </c>
      <c r="H372" t="s">
        <v>45</v>
      </c>
      <c r="I372" t="s">
        <v>41</v>
      </c>
      <c r="J372" t="s">
        <v>38</v>
      </c>
      <c r="K372" t="s">
        <v>208</v>
      </c>
      <c r="L372" t="s">
        <v>45</v>
      </c>
      <c r="M372" t="s">
        <v>40</v>
      </c>
      <c r="N372" t="s">
        <v>40</v>
      </c>
      <c r="O372" t="s">
        <v>55</v>
      </c>
      <c r="P372" t="s">
        <v>38</v>
      </c>
      <c r="Q372" t="s">
        <v>51</v>
      </c>
      <c r="R372" t="s">
        <v>52</v>
      </c>
      <c r="S372" t="s">
        <v>43</v>
      </c>
      <c r="T372" t="s">
        <v>44</v>
      </c>
      <c r="U372" t="s">
        <v>21</v>
      </c>
      <c r="V372" t="s">
        <v>1494</v>
      </c>
      <c r="W372" t="s">
        <v>1495</v>
      </c>
      <c r="X372" t="s">
        <v>215</v>
      </c>
      <c r="Y372" t="s">
        <v>216</v>
      </c>
      <c r="Z372">
        <v>26</v>
      </c>
      <c r="AA372" t="s">
        <v>40</v>
      </c>
      <c r="AB372" t="s">
        <v>40</v>
      </c>
      <c r="AC372">
        <v>1.5</v>
      </c>
      <c r="AD372">
        <v>1.5761108939999999</v>
      </c>
      <c r="AE372">
        <v>1.40001964</v>
      </c>
      <c r="AF372">
        <v>5</v>
      </c>
      <c r="AG372">
        <v>251200.00289999999</v>
      </c>
      <c r="AH372">
        <v>37679999.990000002</v>
      </c>
      <c r="AI372">
        <v>6</v>
      </c>
      <c r="AJ372">
        <v>3562</v>
      </c>
      <c r="AK372">
        <v>610932.0183</v>
      </c>
    </row>
    <row r="373" spans="1:37">
      <c r="A373">
        <v>7</v>
      </c>
      <c r="B373">
        <v>15</v>
      </c>
      <c r="C373">
        <v>2017</v>
      </c>
      <c r="D373" t="s">
        <v>213</v>
      </c>
      <c r="E373" t="s">
        <v>214</v>
      </c>
      <c r="F373" t="s">
        <v>1</v>
      </c>
      <c r="G373" t="s">
        <v>37</v>
      </c>
      <c r="H373" t="s">
        <v>45</v>
      </c>
      <c r="I373" t="s">
        <v>41</v>
      </c>
      <c r="J373" t="s">
        <v>38</v>
      </c>
      <c r="K373" t="s">
        <v>208</v>
      </c>
      <c r="L373" t="s">
        <v>45</v>
      </c>
      <c r="M373" t="s">
        <v>40</v>
      </c>
      <c r="N373" t="s">
        <v>40</v>
      </c>
      <c r="O373" t="s">
        <v>55</v>
      </c>
      <c r="P373" t="s">
        <v>38</v>
      </c>
      <c r="Q373" t="s">
        <v>51</v>
      </c>
      <c r="R373" t="s">
        <v>52</v>
      </c>
      <c r="S373" t="s">
        <v>43</v>
      </c>
      <c r="T373" t="s">
        <v>44</v>
      </c>
      <c r="U373" t="s">
        <v>21</v>
      </c>
      <c r="V373" t="s">
        <v>1494</v>
      </c>
      <c r="W373" t="s">
        <v>1495</v>
      </c>
      <c r="X373" t="s">
        <v>215</v>
      </c>
      <c r="Y373" t="s">
        <v>216</v>
      </c>
      <c r="Z373">
        <v>31</v>
      </c>
      <c r="AA373" t="s">
        <v>40</v>
      </c>
      <c r="AB373" t="s">
        <v>40</v>
      </c>
      <c r="AC373">
        <v>0.1</v>
      </c>
      <c r="AD373">
        <v>-3.1051303429999999</v>
      </c>
      <c r="AE373">
        <v>-2.1051302999999999</v>
      </c>
      <c r="AF373">
        <v>2</v>
      </c>
      <c r="AG373">
        <v>78.500007819999993</v>
      </c>
      <c r="AH373">
        <v>785.00000050000006</v>
      </c>
      <c r="AI373">
        <v>6</v>
      </c>
      <c r="AJ373">
        <v>3562</v>
      </c>
      <c r="AK373">
        <v>610932.0183</v>
      </c>
    </row>
    <row r="374" spans="1:37">
      <c r="A374">
        <v>7</v>
      </c>
      <c r="B374">
        <v>15</v>
      </c>
      <c r="C374">
        <v>2017</v>
      </c>
      <c r="D374" t="s">
        <v>213</v>
      </c>
      <c r="E374" t="s">
        <v>214</v>
      </c>
      <c r="F374" t="s">
        <v>1</v>
      </c>
      <c r="G374" t="s">
        <v>37</v>
      </c>
      <c r="H374" t="s">
        <v>45</v>
      </c>
      <c r="I374" t="s">
        <v>41</v>
      </c>
      <c r="J374" t="s">
        <v>38</v>
      </c>
      <c r="K374" t="s">
        <v>208</v>
      </c>
      <c r="L374" t="s">
        <v>45</v>
      </c>
      <c r="M374" t="s">
        <v>40</v>
      </c>
      <c r="N374" t="s">
        <v>40</v>
      </c>
      <c r="O374" t="s">
        <v>55</v>
      </c>
      <c r="P374" t="s">
        <v>38</v>
      </c>
      <c r="Q374" t="s">
        <v>51</v>
      </c>
      <c r="R374" t="s">
        <v>52</v>
      </c>
      <c r="S374" t="s">
        <v>43</v>
      </c>
      <c r="T374" t="s">
        <v>44</v>
      </c>
      <c r="U374" t="s">
        <v>21</v>
      </c>
      <c r="V374" t="s">
        <v>1494</v>
      </c>
      <c r="W374" t="s">
        <v>1495</v>
      </c>
      <c r="X374" t="s">
        <v>215</v>
      </c>
      <c r="Y374" t="s">
        <v>216</v>
      </c>
      <c r="Z374">
        <v>32</v>
      </c>
      <c r="AA374" t="s">
        <v>40</v>
      </c>
      <c r="AB374" t="s">
        <v>40</v>
      </c>
      <c r="AC374">
        <v>0.1</v>
      </c>
      <c r="AD374">
        <v>-3.1051303429999999</v>
      </c>
      <c r="AE374">
        <v>-2.1051302999999999</v>
      </c>
      <c r="AF374">
        <v>4</v>
      </c>
      <c r="AG374">
        <v>78.500007819999993</v>
      </c>
      <c r="AH374">
        <v>785.00000050000006</v>
      </c>
      <c r="AI374">
        <v>9</v>
      </c>
      <c r="AJ374">
        <v>3562</v>
      </c>
      <c r="AK374">
        <v>610932.0183</v>
      </c>
    </row>
    <row r="375" spans="1:37">
      <c r="A375">
        <v>7</v>
      </c>
      <c r="B375">
        <v>15</v>
      </c>
      <c r="C375">
        <v>2017</v>
      </c>
      <c r="D375" t="s">
        <v>213</v>
      </c>
      <c r="E375" t="s">
        <v>214</v>
      </c>
      <c r="F375" t="s">
        <v>1</v>
      </c>
      <c r="G375" t="s">
        <v>37</v>
      </c>
      <c r="H375" t="s">
        <v>45</v>
      </c>
      <c r="I375" t="s">
        <v>41</v>
      </c>
      <c r="J375" t="s">
        <v>38</v>
      </c>
      <c r="K375" t="s">
        <v>208</v>
      </c>
      <c r="L375" t="s">
        <v>45</v>
      </c>
      <c r="M375" t="s">
        <v>40</v>
      </c>
      <c r="N375" t="s">
        <v>40</v>
      </c>
      <c r="O375" t="s">
        <v>55</v>
      </c>
      <c r="P375" t="s">
        <v>38</v>
      </c>
      <c r="Q375" t="s">
        <v>51</v>
      </c>
      <c r="R375" t="s">
        <v>52</v>
      </c>
      <c r="S375" t="s">
        <v>43</v>
      </c>
      <c r="T375" t="s">
        <v>44</v>
      </c>
      <c r="U375" t="s">
        <v>21</v>
      </c>
      <c r="V375" t="s">
        <v>1494</v>
      </c>
      <c r="W375" t="s">
        <v>1495</v>
      </c>
      <c r="X375" t="s">
        <v>215</v>
      </c>
      <c r="Y375" t="s">
        <v>216</v>
      </c>
      <c r="Z375">
        <v>33</v>
      </c>
      <c r="AA375" t="s">
        <v>40</v>
      </c>
      <c r="AB375" t="s">
        <v>40</v>
      </c>
      <c r="AC375">
        <v>0.1</v>
      </c>
      <c r="AD375">
        <v>-3.1051303429999999</v>
      </c>
      <c r="AE375">
        <v>-2.1051302999999999</v>
      </c>
      <c r="AF375">
        <v>3</v>
      </c>
      <c r="AG375">
        <v>78.500007819999993</v>
      </c>
      <c r="AH375">
        <v>785.00000050000006</v>
      </c>
      <c r="AI375">
        <v>10</v>
      </c>
      <c r="AJ375">
        <v>3562</v>
      </c>
      <c r="AK375">
        <v>610932.0183</v>
      </c>
    </row>
    <row r="376" spans="1:37">
      <c r="A376">
        <v>7</v>
      </c>
      <c r="B376">
        <v>15</v>
      </c>
      <c r="C376">
        <v>2017</v>
      </c>
      <c r="D376" t="s">
        <v>213</v>
      </c>
      <c r="E376" t="s">
        <v>214</v>
      </c>
      <c r="F376" t="s">
        <v>1</v>
      </c>
      <c r="G376" t="s">
        <v>37</v>
      </c>
      <c r="H376" t="s">
        <v>45</v>
      </c>
      <c r="I376" t="s">
        <v>41</v>
      </c>
      <c r="J376" t="s">
        <v>38</v>
      </c>
      <c r="K376" t="s">
        <v>208</v>
      </c>
      <c r="L376" t="s">
        <v>45</v>
      </c>
      <c r="M376" t="s">
        <v>40</v>
      </c>
      <c r="N376" t="s">
        <v>40</v>
      </c>
      <c r="O376" t="s">
        <v>55</v>
      </c>
      <c r="P376" t="s">
        <v>38</v>
      </c>
      <c r="Q376" t="s">
        <v>51</v>
      </c>
      <c r="R376" t="s">
        <v>52</v>
      </c>
      <c r="S376" t="s">
        <v>43</v>
      </c>
      <c r="T376" t="s">
        <v>44</v>
      </c>
      <c r="U376" t="s">
        <v>21</v>
      </c>
      <c r="V376" t="s">
        <v>1494</v>
      </c>
      <c r="W376" t="s">
        <v>1495</v>
      </c>
      <c r="X376" t="s">
        <v>215</v>
      </c>
      <c r="Y376" t="s">
        <v>216</v>
      </c>
      <c r="Z376">
        <v>34</v>
      </c>
      <c r="AA376" t="s">
        <v>40</v>
      </c>
      <c r="AB376" t="s">
        <v>40</v>
      </c>
      <c r="AC376">
        <v>0.1</v>
      </c>
      <c r="AD376">
        <v>-3.1051303429999999</v>
      </c>
      <c r="AE376">
        <v>-2.1051302999999999</v>
      </c>
      <c r="AF376">
        <v>8</v>
      </c>
      <c r="AG376">
        <v>78.500007819999993</v>
      </c>
      <c r="AH376">
        <v>785.00000050000006</v>
      </c>
      <c r="AI376">
        <v>27</v>
      </c>
      <c r="AJ376">
        <v>3562</v>
      </c>
      <c r="AK376">
        <v>610932.0183</v>
      </c>
    </row>
    <row r="377" spans="1:37">
      <c r="A377">
        <v>7</v>
      </c>
      <c r="B377">
        <v>15</v>
      </c>
      <c r="C377">
        <v>2017</v>
      </c>
      <c r="D377" t="s">
        <v>213</v>
      </c>
      <c r="E377" t="s">
        <v>214</v>
      </c>
      <c r="F377" t="s">
        <v>1</v>
      </c>
      <c r="G377" t="s">
        <v>37</v>
      </c>
      <c r="H377" t="s">
        <v>45</v>
      </c>
      <c r="I377" t="s">
        <v>41</v>
      </c>
      <c r="J377" t="s">
        <v>38</v>
      </c>
      <c r="K377" t="s">
        <v>208</v>
      </c>
      <c r="L377" t="s">
        <v>45</v>
      </c>
      <c r="M377" t="s">
        <v>40</v>
      </c>
      <c r="N377" t="s">
        <v>40</v>
      </c>
      <c r="O377" t="s">
        <v>55</v>
      </c>
      <c r="P377" t="s">
        <v>38</v>
      </c>
      <c r="Q377" t="s">
        <v>51</v>
      </c>
      <c r="R377" t="s">
        <v>52</v>
      </c>
      <c r="S377" t="s">
        <v>43</v>
      </c>
      <c r="T377" t="s">
        <v>44</v>
      </c>
      <c r="U377" t="s">
        <v>21</v>
      </c>
      <c r="V377" t="s">
        <v>1494</v>
      </c>
      <c r="W377" t="s">
        <v>1495</v>
      </c>
      <c r="X377" t="s">
        <v>215</v>
      </c>
      <c r="Y377" t="s">
        <v>216</v>
      </c>
      <c r="Z377">
        <v>35</v>
      </c>
      <c r="AA377" t="s">
        <v>40</v>
      </c>
      <c r="AB377" t="s">
        <v>40</v>
      </c>
      <c r="AC377">
        <v>0.1</v>
      </c>
      <c r="AD377">
        <v>-3.1051303429999999</v>
      </c>
      <c r="AE377">
        <v>-2.1051302999999999</v>
      </c>
      <c r="AF377">
        <v>2</v>
      </c>
      <c r="AG377">
        <v>78.500007819999993</v>
      </c>
      <c r="AH377">
        <v>785.00000050000006</v>
      </c>
      <c r="AI377">
        <v>9</v>
      </c>
      <c r="AJ377">
        <v>3562</v>
      </c>
      <c r="AK377">
        <v>610932.0183</v>
      </c>
    </row>
    <row r="378" spans="1:37">
      <c r="A378">
        <v>7</v>
      </c>
      <c r="B378">
        <v>15</v>
      </c>
      <c r="C378">
        <v>2017</v>
      </c>
      <c r="D378" t="s">
        <v>213</v>
      </c>
      <c r="E378" t="s">
        <v>214</v>
      </c>
      <c r="F378" t="s">
        <v>1</v>
      </c>
      <c r="G378" t="s">
        <v>37</v>
      </c>
      <c r="H378" t="s">
        <v>45</v>
      </c>
      <c r="I378" t="s">
        <v>41</v>
      </c>
      <c r="J378" t="s">
        <v>38</v>
      </c>
      <c r="K378" t="s">
        <v>208</v>
      </c>
      <c r="L378" t="s">
        <v>45</v>
      </c>
      <c r="M378" t="s">
        <v>40</v>
      </c>
      <c r="N378" t="s">
        <v>40</v>
      </c>
      <c r="O378" t="s">
        <v>55</v>
      </c>
      <c r="P378" t="s">
        <v>38</v>
      </c>
      <c r="Q378" t="s">
        <v>51</v>
      </c>
      <c r="R378" t="s">
        <v>52</v>
      </c>
      <c r="S378" t="s">
        <v>43</v>
      </c>
      <c r="T378" t="s">
        <v>44</v>
      </c>
      <c r="U378" t="s">
        <v>21</v>
      </c>
      <c r="V378" t="s">
        <v>1494</v>
      </c>
      <c r="W378" t="s">
        <v>1495</v>
      </c>
      <c r="X378" t="s">
        <v>215</v>
      </c>
      <c r="Y378" t="s">
        <v>216</v>
      </c>
      <c r="Z378">
        <v>36</v>
      </c>
      <c r="AA378" t="s">
        <v>40</v>
      </c>
      <c r="AB378" t="s">
        <v>40</v>
      </c>
      <c r="AC378">
        <v>0.15</v>
      </c>
      <c r="AD378">
        <v>-1.9747965750000001</v>
      </c>
      <c r="AE378">
        <v>-1.1508878</v>
      </c>
      <c r="AF378">
        <v>6</v>
      </c>
      <c r="AG378">
        <v>706.50005499999997</v>
      </c>
      <c r="AH378">
        <v>10597.49999</v>
      </c>
      <c r="AI378">
        <v>17</v>
      </c>
      <c r="AJ378">
        <v>3562</v>
      </c>
      <c r="AK378">
        <v>610932.0183</v>
      </c>
    </row>
    <row r="379" spans="1:37">
      <c r="A379">
        <v>7</v>
      </c>
      <c r="B379">
        <v>15</v>
      </c>
      <c r="C379">
        <v>2017</v>
      </c>
      <c r="D379" t="s">
        <v>213</v>
      </c>
      <c r="E379" t="s">
        <v>214</v>
      </c>
      <c r="F379" t="s">
        <v>1</v>
      </c>
      <c r="G379" t="s">
        <v>37</v>
      </c>
      <c r="H379" t="s">
        <v>45</v>
      </c>
      <c r="I379" t="s">
        <v>41</v>
      </c>
      <c r="J379" t="s">
        <v>38</v>
      </c>
      <c r="K379" t="s">
        <v>208</v>
      </c>
      <c r="L379" t="s">
        <v>45</v>
      </c>
      <c r="M379" t="s">
        <v>40</v>
      </c>
      <c r="N379" t="s">
        <v>40</v>
      </c>
      <c r="O379" t="s">
        <v>55</v>
      </c>
      <c r="P379" t="s">
        <v>38</v>
      </c>
      <c r="Q379" t="s">
        <v>51</v>
      </c>
      <c r="R379" t="s">
        <v>52</v>
      </c>
      <c r="S379" t="s">
        <v>43</v>
      </c>
      <c r="T379" t="s">
        <v>44</v>
      </c>
      <c r="U379" t="s">
        <v>21</v>
      </c>
      <c r="V379" t="s">
        <v>1494</v>
      </c>
      <c r="W379" t="s">
        <v>1495</v>
      </c>
      <c r="X379" t="s">
        <v>215</v>
      </c>
      <c r="Y379" t="s">
        <v>216</v>
      </c>
      <c r="Z379">
        <v>37</v>
      </c>
      <c r="AA379" t="s">
        <v>40</v>
      </c>
      <c r="AB379" t="s">
        <v>40</v>
      </c>
      <c r="AC379">
        <v>0.15</v>
      </c>
      <c r="AD379">
        <v>-1.9747965750000001</v>
      </c>
      <c r="AE379">
        <v>-1.1508878</v>
      </c>
      <c r="AF379">
        <v>10</v>
      </c>
      <c r="AG379">
        <v>706.50005499999997</v>
      </c>
      <c r="AH379">
        <v>10597.49999</v>
      </c>
      <c r="AI379">
        <v>24</v>
      </c>
      <c r="AJ379">
        <v>3562</v>
      </c>
      <c r="AK379">
        <v>610932.0183</v>
      </c>
    </row>
    <row r="380" spans="1:37">
      <c r="A380">
        <v>7</v>
      </c>
      <c r="B380">
        <v>15</v>
      </c>
      <c r="C380">
        <v>2017</v>
      </c>
      <c r="D380" t="s">
        <v>213</v>
      </c>
      <c r="E380" t="s">
        <v>214</v>
      </c>
      <c r="F380" t="s">
        <v>1</v>
      </c>
      <c r="G380" t="s">
        <v>37</v>
      </c>
      <c r="H380" t="s">
        <v>45</v>
      </c>
      <c r="I380" t="s">
        <v>41</v>
      </c>
      <c r="J380" t="s">
        <v>38</v>
      </c>
      <c r="K380" t="s">
        <v>208</v>
      </c>
      <c r="L380" t="s">
        <v>45</v>
      </c>
      <c r="M380" t="s">
        <v>40</v>
      </c>
      <c r="N380" t="s">
        <v>40</v>
      </c>
      <c r="O380" t="s">
        <v>55</v>
      </c>
      <c r="P380" t="s">
        <v>38</v>
      </c>
      <c r="Q380" t="s">
        <v>51</v>
      </c>
      <c r="R380" t="s">
        <v>52</v>
      </c>
      <c r="S380" t="s">
        <v>43</v>
      </c>
      <c r="T380" t="s">
        <v>44</v>
      </c>
      <c r="U380" t="s">
        <v>21</v>
      </c>
      <c r="V380" t="s">
        <v>1494</v>
      </c>
      <c r="W380" t="s">
        <v>1495</v>
      </c>
      <c r="X380" t="s">
        <v>215</v>
      </c>
      <c r="Y380" t="s">
        <v>216</v>
      </c>
      <c r="Z380">
        <v>38</v>
      </c>
      <c r="AA380" t="s">
        <v>40</v>
      </c>
      <c r="AB380" t="s">
        <v>40</v>
      </c>
      <c r="AC380">
        <v>0.15</v>
      </c>
      <c r="AD380">
        <v>-1.9747965750000001</v>
      </c>
      <c r="AE380">
        <v>-1.1508878</v>
      </c>
      <c r="AF380">
        <v>5</v>
      </c>
      <c r="AG380">
        <v>706.50005499999997</v>
      </c>
      <c r="AH380">
        <v>10597.49999</v>
      </c>
      <c r="AI380">
        <v>15</v>
      </c>
      <c r="AJ380">
        <v>3562</v>
      </c>
      <c r="AK380">
        <v>610932.0183</v>
      </c>
    </row>
    <row r="381" spans="1:37">
      <c r="A381">
        <v>7</v>
      </c>
      <c r="B381">
        <v>15</v>
      </c>
      <c r="C381">
        <v>2017</v>
      </c>
      <c r="D381" t="s">
        <v>213</v>
      </c>
      <c r="E381" t="s">
        <v>214</v>
      </c>
      <c r="F381" t="s">
        <v>1</v>
      </c>
      <c r="G381" t="s">
        <v>37</v>
      </c>
      <c r="H381" t="s">
        <v>45</v>
      </c>
      <c r="I381" t="s">
        <v>41</v>
      </c>
      <c r="J381" t="s">
        <v>38</v>
      </c>
      <c r="K381" t="s">
        <v>208</v>
      </c>
      <c r="L381" t="s">
        <v>45</v>
      </c>
      <c r="M381" t="s">
        <v>40</v>
      </c>
      <c r="N381" t="s">
        <v>40</v>
      </c>
      <c r="O381" t="s">
        <v>55</v>
      </c>
      <c r="P381" t="s">
        <v>38</v>
      </c>
      <c r="Q381" t="s">
        <v>51</v>
      </c>
      <c r="R381" t="s">
        <v>52</v>
      </c>
      <c r="S381" t="s">
        <v>43</v>
      </c>
      <c r="T381" t="s">
        <v>44</v>
      </c>
      <c r="U381" t="s">
        <v>21</v>
      </c>
      <c r="V381" t="s">
        <v>1494</v>
      </c>
      <c r="W381" t="s">
        <v>1495</v>
      </c>
      <c r="X381" t="s">
        <v>215</v>
      </c>
      <c r="Y381" t="s">
        <v>216</v>
      </c>
      <c r="Z381">
        <v>39</v>
      </c>
      <c r="AA381" t="s">
        <v>40</v>
      </c>
      <c r="AB381" t="s">
        <v>40</v>
      </c>
      <c r="AC381">
        <v>0.15</v>
      </c>
      <c r="AD381">
        <v>-1.9747965750000001</v>
      </c>
      <c r="AE381">
        <v>-1.1508878</v>
      </c>
      <c r="AF381">
        <v>7</v>
      </c>
      <c r="AG381">
        <v>706.50005499999997</v>
      </c>
      <c r="AH381">
        <v>10597.49999</v>
      </c>
      <c r="AI381">
        <v>24</v>
      </c>
      <c r="AJ381">
        <v>3562</v>
      </c>
      <c r="AK381">
        <v>610932.0183</v>
      </c>
    </row>
    <row r="382" spans="1:37">
      <c r="A382">
        <v>7</v>
      </c>
      <c r="B382">
        <v>15</v>
      </c>
      <c r="C382">
        <v>2017</v>
      </c>
      <c r="D382" t="s">
        <v>213</v>
      </c>
      <c r="E382" t="s">
        <v>214</v>
      </c>
      <c r="F382" t="s">
        <v>1</v>
      </c>
      <c r="G382" t="s">
        <v>37</v>
      </c>
      <c r="H382" t="s">
        <v>45</v>
      </c>
      <c r="I382" t="s">
        <v>41</v>
      </c>
      <c r="J382" t="s">
        <v>38</v>
      </c>
      <c r="K382" t="s">
        <v>208</v>
      </c>
      <c r="L382" t="s">
        <v>45</v>
      </c>
      <c r="M382" t="s">
        <v>40</v>
      </c>
      <c r="N382" t="s">
        <v>40</v>
      </c>
      <c r="O382" t="s">
        <v>55</v>
      </c>
      <c r="P382" t="s">
        <v>38</v>
      </c>
      <c r="Q382" t="s">
        <v>51</v>
      </c>
      <c r="R382" t="s">
        <v>52</v>
      </c>
      <c r="S382" t="s">
        <v>43</v>
      </c>
      <c r="T382" t="s">
        <v>44</v>
      </c>
      <c r="U382" t="s">
        <v>21</v>
      </c>
      <c r="V382" t="s">
        <v>1494</v>
      </c>
      <c r="W382" t="s">
        <v>1495</v>
      </c>
      <c r="X382" t="s">
        <v>215</v>
      </c>
      <c r="Y382" t="s">
        <v>216</v>
      </c>
      <c r="Z382">
        <v>40</v>
      </c>
      <c r="AA382" t="s">
        <v>40</v>
      </c>
      <c r="AB382" t="s">
        <v>40</v>
      </c>
      <c r="AC382">
        <v>0.15</v>
      </c>
      <c r="AD382">
        <v>-1.9747965750000001</v>
      </c>
      <c r="AE382">
        <v>-1.1508878</v>
      </c>
      <c r="AF382">
        <v>8</v>
      </c>
      <c r="AG382">
        <v>706.50005499999997</v>
      </c>
      <c r="AH382">
        <v>10597.49999</v>
      </c>
      <c r="AI382">
        <v>20</v>
      </c>
      <c r="AJ382">
        <v>3562</v>
      </c>
      <c r="AK382">
        <v>610932.0183</v>
      </c>
    </row>
    <row r="383" spans="1:37">
      <c r="A383">
        <v>7</v>
      </c>
      <c r="B383">
        <v>15</v>
      </c>
      <c r="C383">
        <v>2017</v>
      </c>
      <c r="D383" t="s">
        <v>213</v>
      </c>
      <c r="E383" t="s">
        <v>214</v>
      </c>
      <c r="F383" t="s">
        <v>1</v>
      </c>
      <c r="G383" t="s">
        <v>37</v>
      </c>
      <c r="H383" t="s">
        <v>45</v>
      </c>
      <c r="I383" t="s">
        <v>41</v>
      </c>
      <c r="J383" t="s">
        <v>38</v>
      </c>
      <c r="K383" t="s">
        <v>208</v>
      </c>
      <c r="L383" t="s">
        <v>45</v>
      </c>
      <c r="M383" t="s">
        <v>40</v>
      </c>
      <c r="N383" t="s">
        <v>40</v>
      </c>
      <c r="O383" t="s">
        <v>55</v>
      </c>
      <c r="P383" t="s">
        <v>38</v>
      </c>
      <c r="Q383" t="s">
        <v>51</v>
      </c>
      <c r="R383" t="s">
        <v>52</v>
      </c>
      <c r="S383" t="s">
        <v>43</v>
      </c>
      <c r="T383" t="s">
        <v>44</v>
      </c>
      <c r="U383" t="s">
        <v>21</v>
      </c>
      <c r="V383" t="s">
        <v>1494</v>
      </c>
      <c r="W383" t="s">
        <v>1495</v>
      </c>
      <c r="X383" t="s">
        <v>215</v>
      </c>
      <c r="Y383" t="s">
        <v>216</v>
      </c>
      <c r="Z383">
        <v>7283</v>
      </c>
      <c r="AA383" t="s">
        <v>40</v>
      </c>
      <c r="AB383" t="s">
        <v>40</v>
      </c>
      <c r="AC383">
        <v>2</v>
      </c>
      <c r="AD383">
        <v>6.5415792440000002</v>
      </c>
      <c r="AE383">
        <v>6.2405492499999999</v>
      </c>
      <c r="AF383">
        <v>24</v>
      </c>
      <c r="AG383">
        <v>17400000069</v>
      </c>
      <c r="AH383" s="21">
        <v>3480000000000</v>
      </c>
      <c r="AI383">
        <v>39</v>
      </c>
      <c r="AJ383">
        <v>3562</v>
      </c>
      <c r="AK383">
        <v>610932.0183</v>
      </c>
    </row>
    <row r="384" spans="1:37">
      <c r="A384">
        <v>7</v>
      </c>
      <c r="B384">
        <v>15</v>
      </c>
      <c r="C384">
        <v>2017</v>
      </c>
      <c r="D384" t="s">
        <v>213</v>
      </c>
      <c r="E384" t="s">
        <v>214</v>
      </c>
      <c r="F384" t="s">
        <v>1</v>
      </c>
      <c r="G384" t="s">
        <v>37</v>
      </c>
      <c r="H384" t="s">
        <v>45</v>
      </c>
      <c r="I384" t="s">
        <v>41</v>
      </c>
      <c r="J384" t="s">
        <v>38</v>
      </c>
      <c r="K384" t="s">
        <v>208</v>
      </c>
      <c r="L384" t="s">
        <v>45</v>
      </c>
      <c r="M384" t="s">
        <v>40</v>
      </c>
      <c r="N384" t="s">
        <v>40</v>
      </c>
      <c r="O384" t="s">
        <v>55</v>
      </c>
      <c r="P384" t="s">
        <v>38</v>
      </c>
      <c r="Q384" t="s">
        <v>51</v>
      </c>
      <c r="R384" t="s">
        <v>52</v>
      </c>
      <c r="S384" t="s">
        <v>43</v>
      </c>
      <c r="T384" t="s">
        <v>44</v>
      </c>
      <c r="U384" t="s">
        <v>21</v>
      </c>
      <c r="V384" t="s">
        <v>1494</v>
      </c>
      <c r="W384" t="s">
        <v>1495</v>
      </c>
      <c r="X384" t="s">
        <v>215</v>
      </c>
      <c r="Y384" t="s">
        <v>216</v>
      </c>
      <c r="Z384">
        <v>7284</v>
      </c>
      <c r="AA384" t="s">
        <v>40</v>
      </c>
      <c r="AB384" t="s">
        <v>40</v>
      </c>
      <c r="AC384">
        <v>2</v>
      </c>
      <c r="AD384">
        <v>6.5415792440000002</v>
      </c>
      <c r="AE384">
        <v>6.2405492499999999</v>
      </c>
      <c r="AF384">
        <v>33</v>
      </c>
      <c r="AG384">
        <v>17400000069</v>
      </c>
      <c r="AH384" s="21">
        <v>3480000000000</v>
      </c>
      <c r="AI384">
        <v>41</v>
      </c>
      <c r="AJ384">
        <v>3562</v>
      </c>
      <c r="AK384">
        <v>610932.0183</v>
      </c>
    </row>
    <row r="385" spans="1:37">
      <c r="A385">
        <v>7</v>
      </c>
      <c r="B385">
        <v>15</v>
      </c>
      <c r="C385">
        <v>2017</v>
      </c>
      <c r="D385" t="s">
        <v>213</v>
      </c>
      <c r="E385" t="s">
        <v>214</v>
      </c>
      <c r="F385" t="s">
        <v>1</v>
      </c>
      <c r="G385" t="s">
        <v>37</v>
      </c>
      <c r="H385" t="s">
        <v>45</v>
      </c>
      <c r="I385" t="s">
        <v>41</v>
      </c>
      <c r="J385" t="s">
        <v>38</v>
      </c>
      <c r="K385" t="s">
        <v>208</v>
      </c>
      <c r="L385" t="s">
        <v>45</v>
      </c>
      <c r="M385" t="s">
        <v>40</v>
      </c>
      <c r="N385" t="s">
        <v>40</v>
      </c>
      <c r="O385" t="s">
        <v>55</v>
      </c>
      <c r="P385" t="s">
        <v>38</v>
      </c>
      <c r="Q385" t="s">
        <v>51</v>
      </c>
      <c r="R385" t="s">
        <v>52</v>
      </c>
      <c r="S385" t="s">
        <v>43</v>
      </c>
      <c r="T385" t="s">
        <v>44</v>
      </c>
      <c r="U385" t="s">
        <v>21</v>
      </c>
      <c r="V385" t="s">
        <v>1494</v>
      </c>
      <c r="W385" t="s">
        <v>1495</v>
      </c>
      <c r="X385" t="s">
        <v>215</v>
      </c>
      <c r="Y385" t="s">
        <v>216</v>
      </c>
      <c r="Z385">
        <v>7287</v>
      </c>
      <c r="AA385" t="s">
        <v>40</v>
      </c>
      <c r="AB385" t="s">
        <v>40</v>
      </c>
      <c r="AC385">
        <v>2</v>
      </c>
      <c r="AD385">
        <v>6.5415792440000002</v>
      </c>
      <c r="AE385">
        <v>6.2405492499999999</v>
      </c>
      <c r="AF385">
        <v>36</v>
      </c>
      <c r="AG385">
        <v>17400000069</v>
      </c>
      <c r="AH385" s="21">
        <v>3480000000000</v>
      </c>
      <c r="AI385">
        <v>54</v>
      </c>
      <c r="AJ385">
        <v>3562</v>
      </c>
      <c r="AK385">
        <v>610932.0183</v>
      </c>
    </row>
    <row r="386" spans="1:37">
      <c r="A386">
        <v>7</v>
      </c>
      <c r="B386">
        <v>15</v>
      </c>
      <c r="C386">
        <v>2017</v>
      </c>
      <c r="D386" t="s">
        <v>213</v>
      </c>
      <c r="E386" t="s">
        <v>214</v>
      </c>
      <c r="F386" t="s">
        <v>1</v>
      </c>
      <c r="G386" t="s">
        <v>37</v>
      </c>
      <c r="H386" t="s">
        <v>45</v>
      </c>
      <c r="I386" t="s">
        <v>41</v>
      </c>
      <c r="J386" t="s">
        <v>38</v>
      </c>
      <c r="K386" t="s">
        <v>208</v>
      </c>
      <c r="L386" t="s">
        <v>45</v>
      </c>
      <c r="M386" t="s">
        <v>40</v>
      </c>
      <c r="N386" t="s">
        <v>40</v>
      </c>
      <c r="O386" t="s">
        <v>55</v>
      </c>
      <c r="P386" t="s">
        <v>38</v>
      </c>
      <c r="Q386" t="s">
        <v>51</v>
      </c>
      <c r="R386" t="s">
        <v>52</v>
      </c>
      <c r="S386" t="s">
        <v>43</v>
      </c>
      <c r="T386" t="s">
        <v>44</v>
      </c>
      <c r="U386" t="s">
        <v>21</v>
      </c>
      <c r="V386" t="s">
        <v>1494</v>
      </c>
      <c r="W386" t="s">
        <v>1495</v>
      </c>
      <c r="X386" t="s">
        <v>215</v>
      </c>
      <c r="Y386" t="s">
        <v>216</v>
      </c>
      <c r="Z386">
        <v>7297</v>
      </c>
      <c r="AA386" t="s">
        <v>40</v>
      </c>
      <c r="AB386" t="s">
        <v>40</v>
      </c>
      <c r="AC386">
        <v>2</v>
      </c>
      <c r="AD386">
        <v>6.5415792440000002</v>
      </c>
      <c r="AE386">
        <v>6.2405492499999999</v>
      </c>
      <c r="AF386">
        <v>6</v>
      </c>
      <c r="AG386">
        <v>17400000069</v>
      </c>
      <c r="AH386" s="21">
        <v>3480000000000</v>
      </c>
      <c r="AI386">
        <v>12</v>
      </c>
      <c r="AJ386">
        <v>3562</v>
      </c>
      <c r="AK386">
        <v>610932.0183</v>
      </c>
    </row>
    <row r="387" spans="1:37">
      <c r="A387">
        <v>7</v>
      </c>
      <c r="B387">
        <v>15</v>
      </c>
      <c r="C387">
        <v>2017</v>
      </c>
      <c r="D387" t="s">
        <v>213</v>
      </c>
      <c r="E387" t="s">
        <v>214</v>
      </c>
      <c r="F387" t="s">
        <v>1</v>
      </c>
      <c r="G387" t="s">
        <v>37</v>
      </c>
      <c r="H387" t="s">
        <v>45</v>
      </c>
      <c r="I387" t="s">
        <v>41</v>
      </c>
      <c r="J387" t="s">
        <v>38</v>
      </c>
      <c r="K387" t="s">
        <v>208</v>
      </c>
      <c r="L387" t="s">
        <v>45</v>
      </c>
      <c r="M387" t="s">
        <v>40</v>
      </c>
      <c r="N387" t="s">
        <v>40</v>
      </c>
      <c r="O387" t="s">
        <v>55</v>
      </c>
      <c r="P387" t="s">
        <v>38</v>
      </c>
      <c r="Q387" t="s">
        <v>51</v>
      </c>
      <c r="R387" t="s">
        <v>52</v>
      </c>
      <c r="S387" t="s">
        <v>43</v>
      </c>
      <c r="T387" t="s">
        <v>44</v>
      </c>
      <c r="U387" t="s">
        <v>21</v>
      </c>
      <c r="V387" t="s">
        <v>1494</v>
      </c>
      <c r="W387" t="s">
        <v>1495</v>
      </c>
      <c r="X387" t="s">
        <v>215</v>
      </c>
      <c r="Y387" t="s">
        <v>216</v>
      </c>
      <c r="Z387">
        <v>7298</v>
      </c>
      <c r="AA387" t="s">
        <v>40</v>
      </c>
      <c r="AB387" t="s">
        <v>40</v>
      </c>
      <c r="AC387">
        <v>2</v>
      </c>
      <c r="AD387">
        <v>6.5415792440000002</v>
      </c>
      <c r="AE387">
        <v>6.2405492499999999</v>
      </c>
      <c r="AF387">
        <v>6</v>
      </c>
      <c r="AG387">
        <v>17400000069</v>
      </c>
      <c r="AH387" s="21">
        <v>3480000000000</v>
      </c>
      <c r="AI387">
        <v>7</v>
      </c>
      <c r="AJ387">
        <v>3562</v>
      </c>
      <c r="AK387">
        <v>610932.0183</v>
      </c>
    </row>
    <row r="388" spans="1:37">
      <c r="A388">
        <v>7</v>
      </c>
      <c r="B388">
        <v>15</v>
      </c>
      <c r="C388">
        <v>2017</v>
      </c>
      <c r="D388" t="s">
        <v>213</v>
      </c>
      <c r="E388" t="s">
        <v>214</v>
      </c>
      <c r="F388" t="s">
        <v>1</v>
      </c>
      <c r="G388" t="s">
        <v>37</v>
      </c>
      <c r="H388" t="s">
        <v>45</v>
      </c>
      <c r="I388" t="s">
        <v>41</v>
      </c>
      <c r="J388" t="s">
        <v>38</v>
      </c>
      <c r="K388" t="s">
        <v>208</v>
      </c>
      <c r="L388" t="s">
        <v>45</v>
      </c>
      <c r="M388" t="s">
        <v>40</v>
      </c>
      <c r="N388" t="s">
        <v>40</v>
      </c>
      <c r="O388" t="s">
        <v>55</v>
      </c>
      <c r="P388" t="s">
        <v>38</v>
      </c>
      <c r="Q388" t="s">
        <v>51</v>
      </c>
      <c r="R388" t="s">
        <v>52</v>
      </c>
      <c r="S388" t="s">
        <v>43</v>
      </c>
      <c r="T388" t="s">
        <v>44</v>
      </c>
      <c r="U388" t="s">
        <v>21</v>
      </c>
      <c r="V388" t="s">
        <v>1494</v>
      </c>
      <c r="W388" t="s">
        <v>1495</v>
      </c>
      <c r="X388" t="s">
        <v>215</v>
      </c>
      <c r="Y388" t="s">
        <v>216</v>
      </c>
      <c r="Z388">
        <v>7299</v>
      </c>
      <c r="AA388" t="s">
        <v>40</v>
      </c>
      <c r="AB388" t="s">
        <v>40</v>
      </c>
      <c r="AC388">
        <v>2</v>
      </c>
      <c r="AD388">
        <v>6.5415792440000002</v>
      </c>
      <c r="AE388">
        <v>6.2405492499999999</v>
      </c>
      <c r="AF388">
        <v>7</v>
      </c>
      <c r="AG388">
        <v>17400000069</v>
      </c>
      <c r="AH388" s="21">
        <v>3480000000000</v>
      </c>
      <c r="AI388">
        <v>14</v>
      </c>
      <c r="AJ388">
        <v>3562</v>
      </c>
      <c r="AK388">
        <v>610932.0183</v>
      </c>
    </row>
    <row r="389" spans="1:37">
      <c r="A389">
        <v>7</v>
      </c>
      <c r="B389">
        <v>15</v>
      </c>
      <c r="C389">
        <v>2017</v>
      </c>
      <c r="D389" t="s">
        <v>213</v>
      </c>
      <c r="E389" t="s">
        <v>214</v>
      </c>
      <c r="F389" t="s">
        <v>1</v>
      </c>
      <c r="G389" t="s">
        <v>37</v>
      </c>
      <c r="H389" t="s">
        <v>45</v>
      </c>
      <c r="I389" t="s">
        <v>41</v>
      </c>
      <c r="J389" t="s">
        <v>38</v>
      </c>
      <c r="K389" t="s">
        <v>208</v>
      </c>
      <c r="L389" t="s">
        <v>45</v>
      </c>
      <c r="M389" t="s">
        <v>40</v>
      </c>
      <c r="N389" t="s">
        <v>40</v>
      </c>
      <c r="O389" t="s">
        <v>55</v>
      </c>
      <c r="P389" t="s">
        <v>38</v>
      </c>
      <c r="Q389" t="s">
        <v>51</v>
      </c>
      <c r="R389" t="s">
        <v>52</v>
      </c>
      <c r="S389" t="s">
        <v>43</v>
      </c>
      <c r="T389" t="s">
        <v>44</v>
      </c>
      <c r="U389" t="s">
        <v>21</v>
      </c>
      <c r="V389" t="s">
        <v>1494</v>
      </c>
      <c r="W389" t="s">
        <v>1495</v>
      </c>
      <c r="X389" t="s">
        <v>215</v>
      </c>
      <c r="Y389" t="s">
        <v>216</v>
      </c>
      <c r="Z389">
        <v>7300</v>
      </c>
      <c r="AA389" t="s">
        <v>40</v>
      </c>
      <c r="AB389" t="s">
        <v>40</v>
      </c>
      <c r="AC389">
        <v>2</v>
      </c>
      <c r="AD389">
        <v>6.5415792440000002</v>
      </c>
      <c r="AE389">
        <v>6.2405492499999999</v>
      </c>
      <c r="AF389">
        <v>9</v>
      </c>
      <c r="AG389">
        <v>17400000069</v>
      </c>
      <c r="AH389" s="21">
        <v>3480000000000</v>
      </c>
      <c r="AI389">
        <v>14</v>
      </c>
      <c r="AJ389">
        <v>3562</v>
      </c>
      <c r="AK389">
        <v>610932.0183</v>
      </c>
    </row>
    <row r="390" spans="1:37">
      <c r="A390">
        <v>7</v>
      </c>
      <c r="B390">
        <v>15</v>
      </c>
      <c r="C390">
        <v>2017</v>
      </c>
      <c r="D390" t="s">
        <v>213</v>
      </c>
      <c r="E390" t="s">
        <v>214</v>
      </c>
      <c r="F390" t="s">
        <v>1</v>
      </c>
      <c r="G390" t="s">
        <v>37</v>
      </c>
      <c r="H390" t="s">
        <v>45</v>
      </c>
      <c r="I390" t="s">
        <v>41</v>
      </c>
      <c r="J390" t="s">
        <v>38</v>
      </c>
      <c r="K390" t="s">
        <v>208</v>
      </c>
      <c r="L390" t="s">
        <v>45</v>
      </c>
      <c r="M390" t="s">
        <v>40</v>
      </c>
      <c r="N390" t="s">
        <v>40</v>
      </c>
      <c r="O390" t="s">
        <v>55</v>
      </c>
      <c r="P390" t="s">
        <v>38</v>
      </c>
      <c r="Q390" t="s">
        <v>51</v>
      </c>
      <c r="R390" t="s">
        <v>52</v>
      </c>
      <c r="S390" t="s">
        <v>43</v>
      </c>
      <c r="T390" t="s">
        <v>44</v>
      </c>
      <c r="U390" t="s">
        <v>21</v>
      </c>
      <c r="V390" t="s">
        <v>1494</v>
      </c>
      <c r="W390" t="s">
        <v>1495</v>
      </c>
      <c r="X390" t="s">
        <v>215</v>
      </c>
      <c r="Y390" t="s">
        <v>216</v>
      </c>
      <c r="Z390">
        <v>7304</v>
      </c>
      <c r="AA390" t="s">
        <v>40</v>
      </c>
      <c r="AB390" t="s">
        <v>40</v>
      </c>
      <c r="AC390">
        <v>2</v>
      </c>
      <c r="AD390">
        <v>6.5415792440000002</v>
      </c>
      <c r="AE390">
        <v>6.2405492499999999</v>
      </c>
      <c r="AF390">
        <v>21</v>
      </c>
      <c r="AG390">
        <v>17400000069</v>
      </c>
      <c r="AH390" s="21">
        <v>3480000000000</v>
      </c>
      <c r="AI390">
        <v>31</v>
      </c>
      <c r="AJ390">
        <v>3562</v>
      </c>
      <c r="AK390">
        <v>610932.0183</v>
      </c>
    </row>
    <row r="391" spans="1:37">
      <c r="A391">
        <v>7</v>
      </c>
      <c r="B391">
        <v>15</v>
      </c>
      <c r="C391">
        <v>2017</v>
      </c>
      <c r="D391" t="s">
        <v>213</v>
      </c>
      <c r="E391" t="s">
        <v>214</v>
      </c>
      <c r="F391" t="s">
        <v>1</v>
      </c>
      <c r="G391" t="s">
        <v>37</v>
      </c>
      <c r="H391" t="s">
        <v>45</v>
      </c>
      <c r="I391" t="s">
        <v>41</v>
      </c>
      <c r="J391" t="s">
        <v>38</v>
      </c>
      <c r="K391" t="s">
        <v>208</v>
      </c>
      <c r="L391" t="s">
        <v>45</v>
      </c>
      <c r="M391" t="s">
        <v>40</v>
      </c>
      <c r="N391" t="s">
        <v>40</v>
      </c>
      <c r="O391" t="s">
        <v>55</v>
      </c>
      <c r="P391" t="s">
        <v>38</v>
      </c>
      <c r="Q391" t="s">
        <v>51</v>
      </c>
      <c r="R391" t="s">
        <v>52</v>
      </c>
      <c r="S391" t="s">
        <v>43</v>
      </c>
      <c r="T391" t="s">
        <v>44</v>
      </c>
      <c r="U391" t="s">
        <v>21</v>
      </c>
      <c r="V391" t="s">
        <v>1494</v>
      </c>
      <c r="W391" t="s">
        <v>1495</v>
      </c>
      <c r="X391" t="s">
        <v>215</v>
      </c>
      <c r="Y391" t="s">
        <v>216</v>
      </c>
      <c r="Z391">
        <v>7305</v>
      </c>
      <c r="AA391" t="s">
        <v>40</v>
      </c>
      <c r="AB391" t="s">
        <v>40</v>
      </c>
      <c r="AC391">
        <v>2</v>
      </c>
      <c r="AD391">
        <v>6.5415792440000002</v>
      </c>
      <c r="AE391">
        <v>6.2405492499999999</v>
      </c>
      <c r="AF391">
        <v>15</v>
      </c>
      <c r="AG391">
        <v>17400000069</v>
      </c>
      <c r="AH391" s="21">
        <v>3480000000000</v>
      </c>
      <c r="AI391">
        <v>19</v>
      </c>
      <c r="AJ391">
        <v>3562</v>
      </c>
      <c r="AK391">
        <v>610932.0183</v>
      </c>
    </row>
    <row r="392" spans="1:37">
      <c r="A392">
        <v>7</v>
      </c>
      <c r="B392">
        <v>15</v>
      </c>
      <c r="C392">
        <v>2017</v>
      </c>
      <c r="D392" t="s">
        <v>213</v>
      </c>
      <c r="E392" t="s">
        <v>214</v>
      </c>
      <c r="F392" t="s">
        <v>1</v>
      </c>
      <c r="G392" t="s">
        <v>37</v>
      </c>
      <c r="H392" t="s">
        <v>45</v>
      </c>
      <c r="I392" t="s">
        <v>41</v>
      </c>
      <c r="J392" t="s">
        <v>38</v>
      </c>
      <c r="K392" t="s">
        <v>208</v>
      </c>
      <c r="L392" t="s">
        <v>45</v>
      </c>
      <c r="M392" t="s">
        <v>40</v>
      </c>
      <c r="N392" t="s">
        <v>40</v>
      </c>
      <c r="O392" t="s">
        <v>55</v>
      </c>
      <c r="P392" t="s">
        <v>38</v>
      </c>
      <c r="Q392" t="s">
        <v>51</v>
      </c>
      <c r="R392" t="s">
        <v>52</v>
      </c>
      <c r="S392" t="s">
        <v>43</v>
      </c>
      <c r="T392" t="s">
        <v>44</v>
      </c>
      <c r="U392" t="s">
        <v>21</v>
      </c>
      <c r="V392" t="s">
        <v>1494</v>
      </c>
      <c r="W392" t="s">
        <v>1495</v>
      </c>
      <c r="X392" t="s">
        <v>215</v>
      </c>
      <c r="Y392" t="s">
        <v>216</v>
      </c>
      <c r="Z392">
        <v>7308</v>
      </c>
      <c r="AA392" t="s">
        <v>40</v>
      </c>
      <c r="AB392" t="s">
        <v>40</v>
      </c>
      <c r="AC392">
        <v>2</v>
      </c>
      <c r="AD392">
        <v>6.5415792440000002</v>
      </c>
      <c r="AE392">
        <v>6.2405492499999999</v>
      </c>
      <c r="AF392">
        <v>8</v>
      </c>
      <c r="AG392">
        <v>17400000069</v>
      </c>
      <c r="AH392" s="21">
        <v>3480000000000</v>
      </c>
      <c r="AI392">
        <v>11</v>
      </c>
      <c r="AJ392">
        <v>3562</v>
      </c>
      <c r="AK392">
        <v>610932.0183</v>
      </c>
    </row>
    <row r="393" spans="1:37">
      <c r="A393">
        <v>7</v>
      </c>
      <c r="B393">
        <v>15</v>
      </c>
      <c r="C393">
        <v>2017</v>
      </c>
      <c r="D393" t="s">
        <v>213</v>
      </c>
      <c r="E393" t="s">
        <v>214</v>
      </c>
      <c r="F393" t="s">
        <v>1</v>
      </c>
      <c r="G393" t="s">
        <v>37</v>
      </c>
      <c r="H393" t="s">
        <v>45</v>
      </c>
      <c r="I393" t="s">
        <v>41</v>
      </c>
      <c r="J393" t="s">
        <v>38</v>
      </c>
      <c r="K393" t="s">
        <v>208</v>
      </c>
      <c r="L393" t="s">
        <v>45</v>
      </c>
      <c r="M393" t="s">
        <v>40</v>
      </c>
      <c r="N393" t="s">
        <v>40</v>
      </c>
      <c r="O393" t="s">
        <v>55</v>
      </c>
      <c r="P393" t="s">
        <v>38</v>
      </c>
      <c r="Q393" t="s">
        <v>51</v>
      </c>
      <c r="R393" t="s">
        <v>52</v>
      </c>
      <c r="S393" t="s">
        <v>43</v>
      </c>
      <c r="T393" t="s">
        <v>44</v>
      </c>
      <c r="U393" t="s">
        <v>21</v>
      </c>
      <c r="V393" t="s">
        <v>1494</v>
      </c>
      <c r="W393" t="s">
        <v>1495</v>
      </c>
      <c r="X393" t="s">
        <v>215</v>
      </c>
      <c r="Y393" t="s">
        <v>216</v>
      </c>
      <c r="Z393">
        <v>7642</v>
      </c>
      <c r="AA393" t="s">
        <v>40</v>
      </c>
      <c r="AB393" t="s">
        <v>40</v>
      </c>
      <c r="AC393">
        <v>2</v>
      </c>
      <c r="AD393">
        <v>6.5415792440000002</v>
      </c>
      <c r="AE393">
        <v>6.2405492499999999</v>
      </c>
      <c r="AF393">
        <v>16</v>
      </c>
      <c r="AG393">
        <v>17400000069</v>
      </c>
      <c r="AH393" s="21">
        <v>3480000000000</v>
      </c>
      <c r="AI393">
        <v>20</v>
      </c>
      <c r="AJ393">
        <v>3562</v>
      </c>
      <c r="AK393">
        <v>610932.0183</v>
      </c>
    </row>
    <row r="394" spans="1:37">
      <c r="A394">
        <v>7</v>
      </c>
      <c r="B394">
        <v>15</v>
      </c>
      <c r="C394">
        <v>2017</v>
      </c>
      <c r="D394" t="s">
        <v>213</v>
      </c>
      <c r="E394" t="s">
        <v>214</v>
      </c>
      <c r="F394" t="s">
        <v>1</v>
      </c>
      <c r="G394" t="s">
        <v>37</v>
      </c>
      <c r="H394" t="s">
        <v>45</v>
      </c>
      <c r="I394" t="s">
        <v>41</v>
      </c>
      <c r="J394" t="s">
        <v>38</v>
      </c>
      <c r="K394" t="s">
        <v>208</v>
      </c>
      <c r="L394" t="s">
        <v>45</v>
      </c>
      <c r="M394" t="s">
        <v>40</v>
      </c>
      <c r="N394" t="s">
        <v>40</v>
      </c>
      <c r="O394" t="s">
        <v>55</v>
      </c>
      <c r="P394" t="s">
        <v>38</v>
      </c>
      <c r="Q394" t="s">
        <v>51</v>
      </c>
      <c r="R394" t="s">
        <v>52</v>
      </c>
      <c r="S394" t="s">
        <v>43</v>
      </c>
      <c r="T394" t="s">
        <v>44</v>
      </c>
      <c r="U394" t="s">
        <v>21</v>
      </c>
      <c r="V394" t="s">
        <v>1494</v>
      </c>
      <c r="W394" t="s">
        <v>1495</v>
      </c>
      <c r="X394" t="s">
        <v>215</v>
      </c>
      <c r="Y394" t="s">
        <v>216</v>
      </c>
      <c r="Z394">
        <v>7644</v>
      </c>
      <c r="AA394" t="s">
        <v>40</v>
      </c>
      <c r="AB394" t="s">
        <v>40</v>
      </c>
      <c r="AC394">
        <v>2</v>
      </c>
      <c r="AD394">
        <v>6.5415792440000002</v>
      </c>
      <c r="AE394">
        <v>6.2405492499999999</v>
      </c>
      <c r="AF394">
        <v>18</v>
      </c>
      <c r="AG394">
        <v>17400000069</v>
      </c>
      <c r="AH394" s="21">
        <v>3480000000000</v>
      </c>
      <c r="AI394">
        <v>23</v>
      </c>
      <c r="AJ394">
        <v>3562</v>
      </c>
      <c r="AK394">
        <v>610932.0183</v>
      </c>
    </row>
    <row r="395" spans="1:37">
      <c r="A395">
        <v>7</v>
      </c>
      <c r="B395">
        <v>15</v>
      </c>
      <c r="C395">
        <v>2017</v>
      </c>
      <c r="D395" t="s">
        <v>213</v>
      </c>
      <c r="E395" t="s">
        <v>214</v>
      </c>
      <c r="F395" t="s">
        <v>1</v>
      </c>
      <c r="G395" t="s">
        <v>37</v>
      </c>
      <c r="H395" t="s">
        <v>45</v>
      </c>
      <c r="I395" t="s">
        <v>41</v>
      </c>
      <c r="J395" t="s">
        <v>38</v>
      </c>
      <c r="K395" t="s">
        <v>208</v>
      </c>
      <c r="L395" t="s">
        <v>45</v>
      </c>
      <c r="M395" t="s">
        <v>40</v>
      </c>
      <c r="N395" t="s">
        <v>40</v>
      </c>
      <c r="O395" t="s">
        <v>55</v>
      </c>
      <c r="P395" t="s">
        <v>38</v>
      </c>
      <c r="Q395" t="s">
        <v>51</v>
      </c>
      <c r="R395" t="s">
        <v>52</v>
      </c>
      <c r="S395" t="s">
        <v>43</v>
      </c>
      <c r="T395" t="s">
        <v>44</v>
      </c>
      <c r="U395" t="s">
        <v>21</v>
      </c>
      <c r="V395" t="s">
        <v>1494</v>
      </c>
      <c r="W395" t="s">
        <v>1495</v>
      </c>
      <c r="X395" t="s">
        <v>215</v>
      </c>
      <c r="Y395" t="s">
        <v>216</v>
      </c>
      <c r="Z395">
        <v>7645</v>
      </c>
      <c r="AA395" t="s">
        <v>40</v>
      </c>
      <c r="AB395" t="s">
        <v>40</v>
      </c>
      <c r="AC395">
        <v>2</v>
      </c>
      <c r="AD395">
        <v>6.5415792440000002</v>
      </c>
      <c r="AE395">
        <v>6.2405492499999999</v>
      </c>
      <c r="AF395">
        <v>7</v>
      </c>
      <c r="AG395">
        <v>17400000069</v>
      </c>
      <c r="AH395" s="21">
        <v>3480000000000</v>
      </c>
      <c r="AI395">
        <v>14</v>
      </c>
      <c r="AJ395">
        <v>3562</v>
      </c>
      <c r="AK395">
        <v>610932.0183</v>
      </c>
    </row>
    <row r="396" spans="1:37">
      <c r="A396">
        <v>7</v>
      </c>
      <c r="B396">
        <v>15</v>
      </c>
      <c r="C396">
        <v>2017</v>
      </c>
      <c r="D396" t="s">
        <v>213</v>
      </c>
      <c r="E396" t="s">
        <v>214</v>
      </c>
      <c r="F396" t="s">
        <v>1</v>
      </c>
      <c r="G396" t="s">
        <v>37</v>
      </c>
      <c r="H396" t="s">
        <v>45</v>
      </c>
      <c r="I396" t="s">
        <v>41</v>
      </c>
      <c r="J396" t="s">
        <v>38</v>
      </c>
      <c r="K396" t="s">
        <v>208</v>
      </c>
      <c r="L396" t="s">
        <v>45</v>
      </c>
      <c r="M396" t="s">
        <v>40</v>
      </c>
      <c r="N396" t="s">
        <v>40</v>
      </c>
      <c r="O396" t="s">
        <v>55</v>
      </c>
      <c r="P396" t="s">
        <v>38</v>
      </c>
      <c r="Q396" t="s">
        <v>51</v>
      </c>
      <c r="R396" t="s">
        <v>52</v>
      </c>
      <c r="S396" t="s">
        <v>43</v>
      </c>
      <c r="T396" t="s">
        <v>44</v>
      </c>
      <c r="U396" t="s">
        <v>21</v>
      </c>
      <c r="V396" t="s">
        <v>1494</v>
      </c>
      <c r="W396" t="s">
        <v>1495</v>
      </c>
      <c r="X396" t="s">
        <v>215</v>
      </c>
      <c r="Y396" t="s">
        <v>216</v>
      </c>
      <c r="Z396">
        <v>8330</v>
      </c>
      <c r="AA396" t="s">
        <v>40</v>
      </c>
      <c r="AB396" t="s">
        <v>40</v>
      </c>
      <c r="AC396">
        <v>1.2</v>
      </c>
      <c r="AD396">
        <v>6.0382226379999997</v>
      </c>
      <c r="AE396">
        <v>5.9590413900000003</v>
      </c>
      <c r="AF396">
        <v>30</v>
      </c>
      <c r="AG396">
        <v>9099999951</v>
      </c>
      <c r="AH396" s="21">
        <v>1092000000000</v>
      </c>
      <c r="AI396">
        <v>31</v>
      </c>
      <c r="AJ396">
        <v>3562</v>
      </c>
      <c r="AK396">
        <v>610932.0183</v>
      </c>
    </row>
    <row r="397" spans="1:37">
      <c r="A397">
        <v>7</v>
      </c>
      <c r="B397">
        <v>15</v>
      </c>
      <c r="C397">
        <v>2017</v>
      </c>
      <c r="D397" t="s">
        <v>213</v>
      </c>
      <c r="E397" t="s">
        <v>214</v>
      </c>
      <c r="F397" t="s">
        <v>1</v>
      </c>
      <c r="G397" t="s">
        <v>37</v>
      </c>
      <c r="H397" t="s">
        <v>45</v>
      </c>
      <c r="I397" t="s">
        <v>41</v>
      </c>
      <c r="J397" t="s">
        <v>38</v>
      </c>
      <c r="K397" t="s">
        <v>208</v>
      </c>
      <c r="L397" t="s">
        <v>45</v>
      </c>
      <c r="M397" t="s">
        <v>40</v>
      </c>
      <c r="N397" t="s">
        <v>40</v>
      </c>
      <c r="O397" t="s">
        <v>55</v>
      </c>
      <c r="P397" t="s">
        <v>38</v>
      </c>
      <c r="Q397" t="s">
        <v>51</v>
      </c>
      <c r="R397" t="s">
        <v>52</v>
      </c>
      <c r="S397" t="s">
        <v>43</v>
      </c>
      <c r="T397" t="s">
        <v>44</v>
      </c>
      <c r="U397" t="s">
        <v>21</v>
      </c>
      <c r="V397" t="s">
        <v>1494</v>
      </c>
      <c r="W397" t="s">
        <v>1495</v>
      </c>
      <c r="X397" t="s">
        <v>215</v>
      </c>
      <c r="Y397" t="s">
        <v>216</v>
      </c>
      <c r="Z397">
        <v>8331</v>
      </c>
      <c r="AA397" t="s">
        <v>40</v>
      </c>
      <c r="AB397" t="s">
        <v>40</v>
      </c>
      <c r="AC397">
        <v>1</v>
      </c>
      <c r="AD397">
        <v>5.6334684560000001</v>
      </c>
      <c r="AE397">
        <v>5.6334684599999996</v>
      </c>
      <c r="AF397">
        <v>38</v>
      </c>
      <c r="AG397">
        <v>4300000044</v>
      </c>
      <c r="AH397" s="21">
        <v>430000000000</v>
      </c>
      <c r="AI397">
        <v>40</v>
      </c>
      <c r="AJ397">
        <v>3562</v>
      </c>
      <c r="AK397">
        <v>610932.0183</v>
      </c>
    </row>
    <row r="398" spans="1:37">
      <c r="A398">
        <v>7</v>
      </c>
      <c r="B398">
        <v>15</v>
      </c>
      <c r="C398">
        <v>2017</v>
      </c>
      <c r="D398" t="s">
        <v>213</v>
      </c>
      <c r="E398" t="s">
        <v>214</v>
      </c>
      <c r="F398" t="s">
        <v>1</v>
      </c>
      <c r="G398" t="s">
        <v>37</v>
      </c>
      <c r="H398" t="s">
        <v>45</v>
      </c>
      <c r="I398" t="s">
        <v>41</v>
      </c>
      <c r="J398" t="s">
        <v>38</v>
      </c>
      <c r="K398" t="s">
        <v>208</v>
      </c>
      <c r="L398" t="s">
        <v>45</v>
      </c>
      <c r="M398" t="s">
        <v>40</v>
      </c>
      <c r="N398" t="s">
        <v>40</v>
      </c>
      <c r="O398" t="s">
        <v>55</v>
      </c>
      <c r="P398" t="s">
        <v>38</v>
      </c>
      <c r="Q398" t="s">
        <v>51</v>
      </c>
      <c r="R398" t="s">
        <v>52</v>
      </c>
      <c r="S398" t="s">
        <v>43</v>
      </c>
      <c r="T398" t="s">
        <v>44</v>
      </c>
      <c r="U398" t="s">
        <v>21</v>
      </c>
      <c r="V398" t="s">
        <v>1494</v>
      </c>
      <c r="W398" t="s">
        <v>1495</v>
      </c>
      <c r="X398" t="s">
        <v>215</v>
      </c>
      <c r="Y398" t="s">
        <v>216</v>
      </c>
      <c r="Z398">
        <v>8333</v>
      </c>
      <c r="AA398" t="s">
        <v>40</v>
      </c>
      <c r="AB398" t="s">
        <v>40</v>
      </c>
      <c r="AC398">
        <v>1.5</v>
      </c>
      <c r="AD398">
        <v>5.2552725049999998</v>
      </c>
      <c r="AE398">
        <v>5.0791812500000004</v>
      </c>
      <c r="AF398">
        <v>46</v>
      </c>
      <c r="AG398">
        <v>1200000011</v>
      </c>
      <c r="AH398" s="21">
        <v>180000000000</v>
      </c>
      <c r="AI398">
        <v>49</v>
      </c>
      <c r="AJ398">
        <v>3562</v>
      </c>
      <c r="AK398">
        <v>610932.0183</v>
      </c>
    </row>
    <row r="399" spans="1:37">
      <c r="A399">
        <v>7</v>
      </c>
      <c r="B399">
        <v>15</v>
      </c>
      <c r="C399">
        <v>2017</v>
      </c>
      <c r="D399" t="s">
        <v>213</v>
      </c>
      <c r="E399" t="s">
        <v>214</v>
      </c>
      <c r="F399" t="s">
        <v>1</v>
      </c>
      <c r="G399" t="s">
        <v>37</v>
      </c>
      <c r="H399" t="s">
        <v>45</v>
      </c>
      <c r="I399" t="s">
        <v>41</v>
      </c>
      <c r="J399" t="s">
        <v>38</v>
      </c>
      <c r="K399" t="s">
        <v>208</v>
      </c>
      <c r="L399" t="s">
        <v>45</v>
      </c>
      <c r="M399" t="s">
        <v>40</v>
      </c>
      <c r="N399" t="s">
        <v>40</v>
      </c>
      <c r="O399" t="s">
        <v>55</v>
      </c>
      <c r="P399" t="s">
        <v>38</v>
      </c>
      <c r="Q399" t="s">
        <v>51</v>
      </c>
      <c r="R399" t="s">
        <v>52</v>
      </c>
      <c r="S399" t="s">
        <v>43</v>
      </c>
      <c r="T399" t="s">
        <v>44</v>
      </c>
      <c r="U399" t="s">
        <v>21</v>
      </c>
      <c r="V399" t="s">
        <v>1494</v>
      </c>
      <c r="W399" t="s">
        <v>1495</v>
      </c>
      <c r="X399" t="s">
        <v>215</v>
      </c>
      <c r="Y399" t="s">
        <v>216</v>
      </c>
      <c r="Z399">
        <v>8339</v>
      </c>
      <c r="AA399" t="s">
        <v>40</v>
      </c>
      <c r="AB399" t="s">
        <v>40</v>
      </c>
      <c r="AC399">
        <v>1.5</v>
      </c>
      <c r="AD399">
        <v>4.2174839439999996</v>
      </c>
      <c r="AE399">
        <v>4.0413926900000003</v>
      </c>
      <c r="AF399">
        <v>4</v>
      </c>
      <c r="AG399">
        <v>110000001.2</v>
      </c>
      <c r="AH399">
        <v>16499999992</v>
      </c>
      <c r="AI399">
        <v>18</v>
      </c>
      <c r="AJ399">
        <v>3562</v>
      </c>
      <c r="AK399">
        <v>610932.0183</v>
      </c>
    </row>
    <row r="400" spans="1:37">
      <c r="A400">
        <v>7</v>
      </c>
      <c r="B400">
        <v>15</v>
      </c>
      <c r="C400">
        <v>2017</v>
      </c>
      <c r="D400" t="s">
        <v>213</v>
      </c>
      <c r="E400" t="s">
        <v>214</v>
      </c>
      <c r="F400" t="s">
        <v>1</v>
      </c>
      <c r="G400" t="s">
        <v>37</v>
      </c>
      <c r="H400" t="s">
        <v>45</v>
      </c>
      <c r="I400" t="s">
        <v>41</v>
      </c>
      <c r="J400" t="s">
        <v>38</v>
      </c>
      <c r="K400" t="s">
        <v>208</v>
      </c>
      <c r="L400" t="s">
        <v>45</v>
      </c>
      <c r="M400" t="s">
        <v>40</v>
      </c>
      <c r="N400" t="s">
        <v>40</v>
      </c>
      <c r="O400" t="s">
        <v>55</v>
      </c>
      <c r="P400" t="s">
        <v>38</v>
      </c>
      <c r="Q400" t="s">
        <v>51</v>
      </c>
      <c r="R400" t="s">
        <v>52</v>
      </c>
      <c r="S400" t="s">
        <v>43</v>
      </c>
      <c r="T400" t="s">
        <v>44</v>
      </c>
      <c r="U400" t="s">
        <v>21</v>
      </c>
      <c r="V400" t="s">
        <v>1494</v>
      </c>
      <c r="W400" t="s">
        <v>1495</v>
      </c>
      <c r="X400" t="s">
        <v>215</v>
      </c>
      <c r="Y400" t="s">
        <v>216</v>
      </c>
      <c r="Z400">
        <v>8342</v>
      </c>
      <c r="AA400" t="s">
        <v>40</v>
      </c>
      <c r="AB400" t="s">
        <v>40</v>
      </c>
      <c r="AC400">
        <v>1.5</v>
      </c>
      <c r="AD400">
        <v>4.2174839439999996</v>
      </c>
      <c r="AE400">
        <v>4.0413926900000003</v>
      </c>
      <c r="AF400">
        <v>4</v>
      </c>
      <c r="AG400">
        <v>110000001.2</v>
      </c>
      <c r="AH400">
        <v>16499999992</v>
      </c>
      <c r="AI400">
        <v>18</v>
      </c>
      <c r="AJ400">
        <v>3562</v>
      </c>
      <c r="AK400">
        <v>610932.0183</v>
      </c>
    </row>
    <row r="401" spans="1:37">
      <c r="A401">
        <v>7</v>
      </c>
      <c r="B401">
        <v>15</v>
      </c>
      <c r="C401">
        <v>2017</v>
      </c>
      <c r="D401" t="s">
        <v>213</v>
      </c>
      <c r="E401" t="s">
        <v>214</v>
      </c>
      <c r="F401" t="s">
        <v>1</v>
      </c>
      <c r="G401" t="s">
        <v>37</v>
      </c>
      <c r="H401" t="s">
        <v>45</v>
      </c>
      <c r="I401" t="s">
        <v>41</v>
      </c>
      <c r="J401" t="s">
        <v>38</v>
      </c>
      <c r="K401" t="s">
        <v>208</v>
      </c>
      <c r="L401" t="s">
        <v>45</v>
      </c>
      <c r="M401" t="s">
        <v>40</v>
      </c>
      <c r="N401" t="s">
        <v>40</v>
      </c>
      <c r="O401" t="s">
        <v>55</v>
      </c>
      <c r="P401" t="s">
        <v>38</v>
      </c>
      <c r="Q401" t="s">
        <v>51</v>
      </c>
      <c r="R401" t="s">
        <v>52</v>
      </c>
      <c r="S401" t="s">
        <v>43</v>
      </c>
      <c r="T401" t="s">
        <v>44</v>
      </c>
      <c r="U401" t="s">
        <v>21</v>
      </c>
      <c r="V401" t="s">
        <v>1494</v>
      </c>
      <c r="W401" t="s">
        <v>1495</v>
      </c>
      <c r="X401" t="s">
        <v>215</v>
      </c>
      <c r="Y401" t="s">
        <v>216</v>
      </c>
      <c r="Z401">
        <v>8366</v>
      </c>
      <c r="AA401" t="s">
        <v>40</v>
      </c>
      <c r="AB401" t="s">
        <v>40</v>
      </c>
      <c r="AC401">
        <v>1.5</v>
      </c>
      <c r="AD401">
        <v>5.2552725049999998</v>
      </c>
      <c r="AE401">
        <v>5.0791812500000004</v>
      </c>
      <c r="AF401">
        <v>39</v>
      </c>
      <c r="AG401">
        <v>1200000011</v>
      </c>
      <c r="AH401" s="21">
        <v>180000000000</v>
      </c>
      <c r="AI401">
        <v>40</v>
      </c>
      <c r="AJ401">
        <v>3562</v>
      </c>
      <c r="AK401">
        <v>610932.0183</v>
      </c>
    </row>
    <row r="402" spans="1:37">
      <c r="A402">
        <v>7</v>
      </c>
      <c r="B402">
        <v>15</v>
      </c>
      <c r="C402">
        <v>2017</v>
      </c>
      <c r="D402" t="s">
        <v>213</v>
      </c>
      <c r="E402" t="s">
        <v>214</v>
      </c>
      <c r="F402" t="s">
        <v>1</v>
      </c>
      <c r="G402" t="s">
        <v>37</v>
      </c>
      <c r="H402" t="s">
        <v>45</v>
      </c>
      <c r="I402" t="s">
        <v>41</v>
      </c>
      <c r="J402" t="s">
        <v>38</v>
      </c>
      <c r="K402" t="s">
        <v>208</v>
      </c>
      <c r="L402" t="s">
        <v>45</v>
      </c>
      <c r="M402" t="s">
        <v>40</v>
      </c>
      <c r="N402" t="s">
        <v>40</v>
      </c>
      <c r="O402" t="s">
        <v>55</v>
      </c>
      <c r="P402" t="s">
        <v>38</v>
      </c>
      <c r="Q402" t="s">
        <v>51</v>
      </c>
      <c r="R402" t="s">
        <v>52</v>
      </c>
      <c r="S402" t="s">
        <v>43</v>
      </c>
      <c r="T402" t="s">
        <v>44</v>
      </c>
      <c r="U402" t="s">
        <v>21</v>
      </c>
      <c r="V402" t="s">
        <v>1494</v>
      </c>
      <c r="W402" t="s">
        <v>1495</v>
      </c>
      <c r="X402" t="s">
        <v>215</v>
      </c>
      <c r="Y402" t="s">
        <v>216</v>
      </c>
      <c r="Z402">
        <v>8492</v>
      </c>
      <c r="AA402" t="s">
        <v>40</v>
      </c>
      <c r="AB402" t="s">
        <v>40</v>
      </c>
      <c r="AC402">
        <v>1.2</v>
      </c>
      <c r="AD402">
        <v>6.0382226379999997</v>
      </c>
      <c r="AE402">
        <v>5.9590413900000003</v>
      </c>
      <c r="AF402">
        <v>30</v>
      </c>
      <c r="AG402">
        <v>9099999951</v>
      </c>
      <c r="AH402" s="21">
        <v>1092000000000</v>
      </c>
      <c r="AI402">
        <v>33</v>
      </c>
      <c r="AJ402">
        <v>3562</v>
      </c>
      <c r="AK402">
        <v>610932.0183</v>
      </c>
    </row>
    <row r="403" spans="1:37">
      <c r="A403">
        <v>7</v>
      </c>
      <c r="B403">
        <v>15</v>
      </c>
      <c r="C403">
        <v>2017</v>
      </c>
      <c r="D403" t="s">
        <v>213</v>
      </c>
      <c r="E403" t="s">
        <v>214</v>
      </c>
      <c r="F403" t="s">
        <v>1</v>
      </c>
      <c r="G403" t="s">
        <v>37</v>
      </c>
      <c r="H403" t="s">
        <v>45</v>
      </c>
      <c r="I403" t="s">
        <v>41</v>
      </c>
      <c r="J403" t="s">
        <v>38</v>
      </c>
      <c r="K403" t="s">
        <v>208</v>
      </c>
      <c r="L403" t="s">
        <v>45</v>
      </c>
      <c r="M403" t="s">
        <v>40</v>
      </c>
      <c r="N403" t="s">
        <v>40</v>
      </c>
      <c r="O403" t="s">
        <v>55</v>
      </c>
      <c r="P403" t="s">
        <v>38</v>
      </c>
      <c r="Q403" t="s">
        <v>51</v>
      </c>
      <c r="R403" t="s">
        <v>52</v>
      </c>
      <c r="S403" t="s">
        <v>43</v>
      </c>
      <c r="T403" t="s">
        <v>44</v>
      </c>
      <c r="U403" t="s">
        <v>21</v>
      </c>
      <c r="V403" t="s">
        <v>1494</v>
      </c>
      <c r="W403" t="s">
        <v>1495</v>
      </c>
      <c r="X403" t="s">
        <v>215</v>
      </c>
      <c r="Y403" t="s">
        <v>216</v>
      </c>
      <c r="Z403">
        <v>8493</v>
      </c>
      <c r="AA403" t="s">
        <v>40</v>
      </c>
      <c r="AB403" t="s">
        <v>40</v>
      </c>
      <c r="AC403">
        <v>1</v>
      </c>
      <c r="AD403">
        <v>5.6334684560000001</v>
      </c>
      <c r="AE403">
        <v>5.6334684599999996</v>
      </c>
      <c r="AF403">
        <v>37</v>
      </c>
      <c r="AG403">
        <v>4300000044</v>
      </c>
      <c r="AH403" s="21">
        <v>430000000000</v>
      </c>
      <c r="AI403">
        <v>40</v>
      </c>
      <c r="AJ403">
        <v>3562</v>
      </c>
      <c r="AK403">
        <v>610932.0183</v>
      </c>
    </row>
    <row r="404" spans="1:37">
      <c r="A404">
        <v>7</v>
      </c>
      <c r="B404">
        <v>15</v>
      </c>
      <c r="C404">
        <v>2017</v>
      </c>
      <c r="D404" t="s">
        <v>213</v>
      </c>
      <c r="E404" t="s">
        <v>214</v>
      </c>
      <c r="F404" t="s">
        <v>1</v>
      </c>
      <c r="G404" t="s">
        <v>37</v>
      </c>
      <c r="H404" t="s">
        <v>45</v>
      </c>
      <c r="I404" t="s">
        <v>41</v>
      </c>
      <c r="J404" t="s">
        <v>38</v>
      </c>
      <c r="K404" t="s">
        <v>208</v>
      </c>
      <c r="L404" t="s">
        <v>45</v>
      </c>
      <c r="M404" t="s">
        <v>40</v>
      </c>
      <c r="N404" t="s">
        <v>40</v>
      </c>
      <c r="O404" t="s">
        <v>55</v>
      </c>
      <c r="P404" t="s">
        <v>38</v>
      </c>
      <c r="Q404" t="s">
        <v>51</v>
      </c>
      <c r="R404" t="s">
        <v>52</v>
      </c>
      <c r="S404" t="s">
        <v>43</v>
      </c>
      <c r="T404" t="s">
        <v>44</v>
      </c>
      <c r="U404" t="s">
        <v>21</v>
      </c>
      <c r="V404" t="s">
        <v>1494</v>
      </c>
      <c r="W404" t="s">
        <v>1495</v>
      </c>
      <c r="X404" t="s">
        <v>215</v>
      </c>
      <c r="Y404" t="s">
        <v>216</v>
      </c>
      <c r="Z404">
        <v>8499</v>
      </c>
      <c r="AA404" t="s">
        <v>40</v>
      </c>
      <c r="AB404" t="s">
        <v>40</v>
      </c>
      <c r="AC404">
        <v>0.8</v>
      </c>
      <c r="AD404">
        <v>5.592398846</v>
      </c>
      <c r="AE404">
        <v>5.6893088599999997</v>
      </c>
      <c r="AF404">
        <v>32</v>
      </c>
      <c r="AG404">
        <v>4890000010</v>
      </c>
      <c r="AH404" s="21">
        <v>391200000000</v>
      </c>
      <c r="AI404">
        <v>36</v>
      </c>
      <c r="AJ404">
        <v>3562</v>
      </c>
      <c r="AK404">
        <v>610932.0183</v>
      </c>
    </row>
    <row r="405" spans="1:37">
      <c r="A405">
        <v>7</v>
      </c>
      <c r="B405">
        <v>15</v>
      </c>
      <c r="C405">
        <v>2017</v>
      </c>
      <c r="D405" t="s">
        <v>213</v>
      </c>
      <c r="E405" t="s">
        <v>214</v>
      </c>
      <c r="F405" t="s">
        <v>1</v>
      </c>
      <c r="G405" t="s">
        <v>37</v>
      </c>
      <c r="H405" t="s">
        <v>45</v>
      </c>
      <c r="I405" t="s">
        <v>41</v>
      </c>
      <c r="J405" t="s">
        <v>38</v>
      </c>
      <c r="K405" t="s">
        <v>208</v>
      </c>
      <c r="L405" t="s">
        <v>45</v>
      </c>
      <c r="M405" t="s">
        <v>40</v>
      </c>
      <c r="N405" t="s">
        <v>40</v>
      </c>
      <c r="O405" t="s">
        <v>55</v>
      </c>
      <c r="P405" t="s">
        <v>38</v>
      </c>
      <c r="Q405" t="s">
        <v>51</v>
      </c>
      <c r="R405" t="s">
        <v>52</v>
      </c>
      <c r="S405" t="s">
        <v>43</v>
      </c>
      <c r="T405" t="s">
        <v>44</v>
      </c>
      <c r="U405" t="s">
        <v>21</v>
      </c>
      <c r="V405" t="s">
        <v>1494</v>
      </c>
      <c r="W405" t="s">
        <v>1495</v>
      </c>
      <c r="X405" t="s">
        <v>215</v>
      </c>
      <c r="Y405" t="s">
        <v>216</v>
      </c>
      <c r="Z405">
        <v>8500</v>
      </c>
      <c r="AA405" t="s">
        <v>40</v>
      </c>
      <c r="AB405" t="s">
        <v>40</v>
      </c>
      <c r="AC405">
        <v>1.5</v>
      </c>
      <c r="AD405">
        <v>5.2552725049999998</v>
      </c>
      <c r="AE405">
        <v>5.0791812500000004</v>
      </c>
      <c r="AF405">
        <v>38</v>
      </c>
      <c r="AG405">
        <v>1200000011</v>
      </c>
      <c r="AH405" s="21">
        <v>180000000000</v>
      </c>
      <c r="AI405">
        <v>40</v>
      </c>
      <c r="AJ405">
        <v>3562</v>
      </c>
      <c r="AK405">
        <v>610932.0183</v>
      </c>
    </row>
    <row r="406" spans="1:37">
      <c r="A406">
        <v>7</v>
      </c>
      <c r="B406">
        <v>15</v>
      </c>
      <c r="C406">
        <v>2017</v>
      </c>
      <c r="D406" t="s">
        <v>213</v>
      </c>
      <c r="E406" t="s">
        <v>214</v>
      </c>
      <c r="F406" t="s">
        <v>1</v>
      </c>
      <c r="G406" t="s">
        <v>37</v>
      </c>
      <c r="H406" t="s">
        <v>45</v>
      </c>
      <c r="I406" t="s">
        <v>41</v>
      </c>
      <c r="J406" t="s">
        <v>38</v>
      </c>
      <c r="K406" t="s">
        <v>208</v>
      </c>
      <c r="L406" t="s">
        <v>45</v>
      </c>
      <c r="M406" t="s">
        <v>40</v>
      </c>
      <c r="N406" t="s">
        <v>40</v>
      </c>
      <c r="O406" t="s">
        <v>55</v>
      </c>
      <c r="P406" t="s">
        <v>38</v>
      </c>
      <c r="Q406" t="s">
        <v>51</v>
      </c>
      <c r="R406" t="s">
        <v>52</v>
      </c>
      <c r="S406" t="s">
        <v>43</v>
      </c>
      <c r="T406" t="s">
        <v>44</v>
      </c>
      <c r="U406" t="s">
        <v>21</v>
      </c>
      <c r="V406" t="s">
        <v>1494</v>
      </c>
      <c r="W406" t="s">
        <v>1495</v>
      </c>
      <c r="X406" t="s">
        <v>215</v>
      </c>
      <c r="Y406" t="s">
        <v>216</v>
      </c>
      <c r="Z406">
        <v>8549</v>
      </c>
      <c r="AA406" t="s">
        <v>40</v>
      </c>
      <c r="AB406" t="s">
        <v>40</v>
      </c>
      <c r="AC406">
        <v>1.6</v>
      </c>
      <c r="AD406">
        <v>4.0170333390000001</v>
      </c>
      <c r="AE406">
        <v>3.81291336</v>
      </c>
      <c r="AF406">
        <v>10</v>
      </c>
      <c r="AG406">
        <v>65000000.5</v>
      </c>
      <c r="AH406">
        <v>10399999993</v>
      </c>
      <c r="AI406">
        <v>12</v>
      </c>
      <c r="AJ406">
        <v>3562</v>
      </c>
      <c r="AK406">
        <v>610932.0183</v>
      </c>
    </row>
    <row r="407" spans="1:37">
      <c r="A407">
        <v>7</v>
      </c>
      <c r="B407">
        <v>15</v>
      </c>
      <c r="C407">
        <v>2017</v>
      </c>
      <c r="D407" t="s">
        <v>213</v>
      </c>
      <c r="E407" t="s">
        <v>214</v>
      </c>
      <c r="F407" t="s">
        <v>1</v>
      </c>
      <c r="G407" t="s">
        <v>37</v>
      </c>
      <c r="H407" t="s">
        <v>45</v>
      </c>
      <c r="I407" t="s">
        <v>41</v>
      </c>
      <c r="J407" t="s">
        <v>38</v>
      </c>
      <c r="K407" t="s">
        <v>208</v>
      </c>
      <c r="L407" t="s">
        <v>45</v>
      </c>
      <c r="M407" t="s">
        <v>40</v>
      </c>
      <c r="N407" t="s">
        <v>40</v>
      </c>
      <c r="O407" t="s">
        <v>55</v>
      </c>
      <c r="P407" t="s">
        <v>38</v>
      </c>
      <c r="Q407" t="s">
        <v>51</v>
      </c>
      <c r="R407" t="s">
        <v>52</v>
      </c>
      <c r="S407" t="s">
        <v>43</v>
      </c>
      <c r="T407" t="s">
        <v>44</v>
      </c>
      <c r="U407" t="s">
        <v>21</v>
      </c>
      <c r="V407" t="s">
        <v>1494</v>
      </c>
      <c r="W407" t="s">
        <v>1495</v>
      </c>
      <c r="X407" t="s">
        <v>215</v>
      </c>
      <c r="Y407" t="s">
        <v>216</v>
      </c>
      <c r="Z407">
        <v>8551</v>
      </c>
      <c r="AA407" t="s">
        <v>40</v>
      </c>
      <c r="AB407" t="s">
        <v>40</v>
      </c>
      <c r="AC407">
        <v>3</v>
      </c>
      <c r="AD407">
        <v>6.9585638830000001</v>
      </c>
      <c r="AE407">
        <v>6.4814426300000001</v>
      </c>
      <c r="AF407">
        <v>32</v>
      </c>
      <c r="AG407">
        <v>30300000104</v>
      </c>
      <c r="AH407" s="21">
        <v>9090000000000</v>
      </c>
      <c r="AI407">
        <v>34</v>
      </c>
      <c r="AJ407">
        <v>3562</v>
      </c>
      <c r="AK407">
        <v>610932.0183</v>
      </c>
    </row>
    <row r="408" spans="1:37">
      <c r="A408">
        <v>7</v>
      </c>
      <c r="B408">
        <v>15</v>
      </c>
      <c r="C408">
        <v>2017</v>
      </c>
      <c r="D408" t="s">
        <v>213</v>
      </c>
      <c r="E408" t="s">
        <v>214</v>
      </c>
      <c r="F408" t="s">
        <v>1</v>
      </c>
      <c r="G408" t="s">
        <v>37</v>
      </c>
      <c r="H408" t="s">
        <v>45</v>
      </c>
      <c r="I408" t="s">
        <v>41</v>
      </c>
      <c r="J408" t="s">
        <v>38</v>
      </c>
      <c r="K408" t="s">
        <v>208</v>
      </c>
      <c r="L408" t="s">
        <v>45</v>
      </c>
      <c r="M408" t="s">
        <v>40</v>
      </c>
      <c r="N408" t="s">
        <v>40</v>
      </c>
      <c r="O408" t="s">
        <v>55</v>
      </c>
      <c r="P408" t="s">
        <v>38</v>
      </c>
      <c r="Q408" t="s">
        <v>51</v>
      </c>
      <c r="R408" t="s">
        <v>52</v>
      </c>
      <c r="S408" t="s">
        <v>43</v>
      </c>
      <c r="T408" t="s">
        <v>44</v>
      </c>
      <c r="U408" t="s">
        <v>21</v>
      </c>
      <c r="V408" t="s">
        <v>1494</v>
      </c>
      <c r="W408" t="s">
        <v>1495</v>
      </c>
      <c r="X408" t="s">
        <v>215</v>
      </c>
      <c r="Y408" t="s">
        <v>216</v>
      </c>
      <c r="Z408">
        <v>8556</v>
      </c>
      <c r="AA408" t="s">
        <v>40</v>
      </c>
      <c r="AB408" t="s">
        <v>40</v>
      </c>
      <c r="AC408">
        <v>1.6</v>
      </c>
      <c r="AD408">
        <v>4.0170333390000001</v>
      </c>
      <c r="AE408">
        <v>3.81291336</v>
      </c>
      <c r="AF408">
        <v>10</v>
      </c>
      <c r="AG408">
        <v>65000000.5</v>
      </c>
      <c r="AH408">
        <v>10399999993</v>
      </c>
      <c r="AI408">
        <v>11</v>
      </c>
      <c r="AJ408">
        <v>3562</v>
      </c>
      <c r="AK408">
        <v>610932.0183</v>
      </c>
    </row>
    <row r="409" spans="1:37">
      <c r="A409">
        <v>7</v>
      </c>
      <c r="B409">
        <v>15</v>
      </c>
      <c r="C409">
        <v>2017</v>
      </c>
      <c r="D409" t="s">
        <v>213</v>
      </c>
      <c r="E409" t="s">
        <v>214</v>
      </c>
      <c r="F409" t="s">
        <v>1</v>
      </c>
      <c r="G409" t="s">
        <v>37</v>
      </c>
      <c r="H409" t="s">
        <v>45</v>
      </c>
      <c r="I409" t="s">
        <v>41</v>
      </c>
      <c r="J409" t="s">
        <v>38</v>
      </c>
      <c r="K409" t="s">
        <v>208</v>
      </c>
      <c r="L409" t="s">
        <v>45</v>
      </c>
      <c r="M409" t="s">
        <v>40</v>
      </c>
      <c r="N409" t="s">
        <v>40</v>
      </c>
      <c r="O409" t="s">
        <v>55</v>
      </c>
      <c r="P409" t="s">
        <v>38</v>
      </c>
      <c r="Q409" t="s">
        <v>51</v>
      </c>
      <c r="R409" t="s">
        <v>52</v>
      </c>
      <c r="S409" t="s">
        <v>43</v>
      </c>
      <c r="T409" t="s">
        <v>44</v>
      </c>
      <c r="U409" t="s">
        <v>21</v>
      </c>
      <c r="V409" t="s">
        <v>1494</v>
      </c>
      <c r="W409" t="s">
        <v>1495</v>
      </c>
      <c r="X409" t="s">
        <v>215</v>
      </c>
      <c r="Y409" t="s">
        <v>216</v>
      </c>
      <c r="Z409">
        <v>8562</v>
      </c>
      <c r="AA409" t="s">
        <v>40</v>
      </c>
      <c r="AB409" t="s">
        <v>40</v>
      </c>
      <c r="AC409">
        <v>1.5</v>
      </c>
      <c r="AD409">
        <v>4.924279286</v>
      </c>
      <c r="AE409">
        <v>4.7481880299999997</v>
      </c>
      <c r="AF409">
        <v>11</v>
      </c>
      <c r="AG409">
        <v>560000003.89999998</v>
      </c>
      <c r="AH409">
        <v>83999999988</v>
      </c>
      <c r="AI409">
        <v>18</v>
      </c>
      <c r="AJ409">
        <v>3562</v>
      </c>
      <c r="AK409">
        <v>610932.0183</v>
      </c>
    </row>
    <row r="410" spans="1:37">
      <c r="A410">
        <v>7</v>
      </c>
      <c r="B410">
        <v>15</v>
      </c>
      <c r="C410">
        <v>2017</v>
      </c>
      <c r="D410" t="s">
        <v>213</v>
      </c>
      <c r="E410" t="s">
        <v>214</v>
      </c>
      <c r="F410" t="s">
        <v>1</v>
      </c>
      <c r="G410" t="s">
        <v>37</v>
      </c>
      <c r="H410" t="s">
        <v>45</v>
      </c>
      <c r="I410" t="s">
        <v>41</v>
      </c>
      <c r="J410" t="s">
        <v>38</v>
      </c>
      <c r="K410" t="s">
        <v>208</v>
      </c>
      <c r="L410" t="s">
        <v>45</v>
      </c>
      <c r="M410" t="s">
        <v>40</v>
      </c>
      <c r="N410" t="s">
        <v>40</v>
      </c>
      <c r="O410" t="s">
        <v>55</v>
      </c>
      <c r="P410" t="s">
        <v>38</v>
      </c>
      <c r="Q410" t="s">
        <v>51</v>
      </c>
      <c r="R410" t="s">
        <v>52</v>
      </c>
      <c r="S410" t="s">
        <v>43</v>
      </c>
      <c r="T410" t="s">
        <v>44</v>
      </c>
      <c r="U410" t="s">
        <v>21</v>
      </c>
      <c r="V410" t="s">
        <v>1494</v>
      </c>
      <c r="W410" t="s">
        <v>1495</v>
      </c>
      <c r="X410" t="s">
        <v>215</v>
      </c>
      <c r="Y410" t="s">
        <v>216</v>
      </c>
      <c r="Z410">
        <v>10806</v>
      </c>
      <c r="AA410" t="s">
        <v>40</v>
      </c>
      <c r="AB410" t="s">
        <v>40</v>
      </c>
      <c r="AC410">
        <v>1</v>
      </c>
      <c r="AD410">
        <v>4.6748611410000001</v>
      </c>
      <c r="AE410">
        <v>4.67486114</v>
      </c>
      <c r="AF410">
        <v>29</v>
      </c>
      <c r="AG410">
        <v>472999999.19999999</v>
      </c>
      <c r="AH410">
        <v>47300000029</v>
      </c>
      <c r="AI410">
        <v>38</v>
      </c>
      <c r="AJ410">
        <v>3562</v>
      </c>
      <c r="AK410">
        <v>610932.0183</v>
      </c>
    </row>
    <row r="411" spans="1:37">
      <c r="A411">
        <v>7</v>
      </c>
      <c r="B411">
        <v>15</v>
      </c>
      <c r="C411">
        <v>2017</v>
      </c>
      <c r="D411" t="s">
        <v>213</v>
      </c>
      <c r="E411" t="s">
        <v>214</v>
      </c>
      <c r="F411" t="s">
        <v>1</v>
      </c>
      <c r="G411" t="s">
        <v>37</v>
      </c>
      <c r="H411" t="s">
        <v>45</v>
      </c>
      <c r="I411" t="s">
        <v>41</v>
      </c>
      <c r="J411" t="s">
        <v>38</v>
      </c>
      <c r="K411" t="s">
        <v>208</v>
      </c>
      <c r="L411" t="s">
        <v>45</v>
      </c>
      <c r="M411" t="s">
        <v>40</v>
      </c>
      <c r="N411" t="s">
        <v>40</v>
      </c>
      <c r="O411" t="s">
        <v>55</v>
      </c>
      <c r="P411" t="s">
        <v>38</v>
      </c>
      <c r="Q411" t="s">
        <v>51</v>
      </c>
      <c r="R411" t="s">
        <v>52</v>
      </c>
      <c r="S411" t="s">
        <v>43</v>
      </c>
      <c r="T411" t="s">
        <v>44</v>
      </c>
      <c r="U411" t="s">
        <v>21</v>
      </c>
      <c r="V411" t="s">
        <v>1494</v>
      </c>
      <c r="W411" t="s">
        <v>1495</v>
      </c>
      <c r="X411" t="s">
        <v>215</v>
      </c>
      <c r="Y411" t="s">
        <v>216</v>
      </c>
      <c r="Z411">
        <v>10888</v>
      </c>
      <c r="AA411" t="s">
        <v>40</v>
      </c>
      <c r="AB411" t="s">
        <v>40</v>
      </c>
      <c r="AC411">
        <v>1.5</v>
      </c>
      <c r="AD411">
        <v>6.720159303</v>
      </c>
      <c r="AE411">
        <v>6.54406804</v>
      </c>
      <c r="AF411">
        <v>51</v>
      </c>
      <c r="AG411">
        <v>34999999649</v>
      </c>
      <c r="AH411" s="21">
        <v>5250000000000</v>
      </c>
      <c r="AI411">
        <v>53</v>
      </c>
      <c r="AJ411">
        <v>3562</v>
      </c>
      <c r="AK411">
        <v>610932.0183</v>
      </c>
    </row>
    <row r="412" spans="1:37">
      <c r="A412">
        <v>7</v>
      </c>
      <c r="B412">
        <v>15</v>
      </c>
      <c r="C412">
        <v>2017</v>
      </c>
      <c r="D412" t="s">
        <v>213</v>
      </c>
      <c r="E412" t="s">
        <v>214</v>
      </c>
      <c r="F412" t="s">
        <v>1</v>
      </c>
      <c r="G412" t="s">
        <v>37</v>
      </c>
      <c r="H412" t="s">
        <v>45</v>
      </c>
      <c r="I412" t="s">
        <v>41</v>
      </c>
      <c r="J412" t="s">
        <v>38</v>
      </c>
      <c r="K412" t="s">
        <v>208</v>
      </c>
      <c r="L412" t="s">
        <v>45</v>
      </c>
      <c r="M412" t="s">
        <v>40</v>
      </c>
      <c r="N412" t="s">
        <v>40</v>
      </c>
      <c r="O412" t="s">
        <v>55</v>
      </c>
      <c r="P412" t="s">
        <v>38</v>
      </c>
      <c r="Q412" t="s">
        <v>51</v>
      </c>
      <c r="R412" t="s">
        <v>52</v>
      </c>
      <c r="S412" t="s">
        <v>43</v>
      </c>
      <c r="T412" t="s">
        <v>44</v>
      </c>
      <c r="U412" t="s">
        <v>21</v>
      </c>
      <c r="V412" t="s">
        <v>1494</v>
      </c>
      <c r="W412" t="s">
        <v>1495</v>
      </c>
      <c r="X412" t="s">
        <v>215</v>
      </c>
      <c r="Y412" t="s">
        <v>216</v>
      </c>
      <c r="Z412">
        <v>10896</v>
      </c>
      <c r="AA412" t="s">
        <v>40</v>
      </c>
      <c r="AB412" t="s">
        <v>40</v>
      </c>
      <c r="AC412">
        <v>2</v>
      </c>
      <c r="AD412">
        <v>4.8450980399999999</v>
      </c>
      <c r="AE412">
        <v>4.54406804</v>
      </c>
      <c r="AF412">
        <v>27</v>
      </c>
      <c r="AG412">
        <v>349999996.5</v>
      </c>
      <c r="AH412">
        <v>69999999998</v>
      </c>
      <c r="AI412">
        <v>30</v>
      </c>
      <c r="AJ412">
        <v>3562</v>
      </c>
      <c r="AK412">
        <v>610932.0183</v>
      </c>
    </row>
    <row r="413" spans="1:37">
      <c r="A413">
        <v>7</v>
      </c>
      <c r="B413">
        <v>15</v>
      </c>
      <c r="C413">
        <v>2017</v>
      </c>
      <c r="D413" t="s">
        <v>213</v>
      </c>
      <c r="E413" t="s">
        <v>214</v>
      </c>
      <c r="F413" t="s">
        <v>1</v>
      </c>
      <c r="G413" t="s">
        <v>37</v>
      </c>
      <c r="H413" t="s">
        <v>45</v>
      </c>
      <c r="I413" t="s">
        <v>41</v>
      </c>
      <c r="J413" t="s">
        <v>38</v>
      </c>
      <c r="K413" t="s">
        <v>208</v>
      </c>
      <c r="L413" t="s">
        <v>45</v>
      </c>
      <c r="M413" t="s">
        <v>40</v>
      </c>
      <c r="N413" t="s">
        <v>40</v>
      </c>
      <c r="O413" t="s">
        <v>55</v>
      </c>
      <c r="P413" t="s">
        <v>38</v>
      </c>
      <c r="Q413" t="s">
        <v>51</v>
      </c>
      <c r="R413" t="s">
        <v>52</v>
      </c>
      <c r="S413" t="s">
        <v>43</v>
      </c>
      <c r="T413" t="s">
        <v>44</v>
      </c>
      <c r="U413" t="s">
        <v>21</v>
      </c>
      <c r="V413" t="s">
        <v>1494</v>
      </c>
      <c r="W413" t="s">
        <v>1495</v>
      </c>
      <c r="X413" t="s">
        <v>215</v>
      </c>
      <c r="Y413" t="s">
        <v>216</v>
      </c>
      <c r="Z413">
        <v>10897</v>
      </c>
      <c r="AA413" t="s">
        <v>40</v>
      </c>
      <c r="AB413" t="s">
        <v>40</v>
      </c>
      <c r="AC413">
        <v>1.5</v>
      </c>
      <c r="AD413">
        <v>4.924279286</v>
      </c>
      <c r="AE413">
        <v>4.7481880299999997</v>
      </c>
      <c r="AF413">
        <v>17</v>
      </c>
      <c r="AG413">
        <v>560000003.89999998</v>
      </c>
      <c r="AH413">
        <v>83999999988</v>
      </c>
      <c r="AI413">
        <v>20</v>
      </c>
      <c r="AJ413">
        <v>3562</v>
      </c>
      <c r="AK413">
        <v>610932.0183</v>
      </c>
    </row>
    <row r="414" spans="1:37">
      <c r="A414">
        <v>7</v>
      </c>
      <c r="B414">
        <v>15</v>
      </c>
      <c r="C414">
        <v>2017</v>
      </c>
      <c r="D414" t="s">
        <v>213</v>
      </c>
      <c r="E414" t="s">
        <v>214</v>
      </c>
      <c r="F414" t="s">
        <v>1</v>
      </c>
      <c r="G414" t="s">
        <v>37</v>
      </c>
      <c r="H414" t="s">
        <v>45</v>
      </c>
      <c r="I414" t="s">
        <v>41</v>
      </c>
      <c r="J414" t="s">
        <v>38</v>
      </c>
      <c r="K414" t="s">
        <v>208</v>
      </c>
      <c r="L414" t="s">
        <v>45</v>
      </c>
      <c r="M414" t="s">
        <v>40</v>
      </c>
      <c r="N414" t="s">
        <v>40</v>
      </c>
      <c r="O414" t="s">
        <v>55</v>
      </c>
      <c r="P414" t="s">
        <v>38</v>
      </c>
      <c r="Q414" t="s">
        <v>51</v>
      </c>
      <c r="R414" t="s">
        <v>52</v>
      </c>
      <c r="S414" t="s">
        <v>43</v>
      </c>
      <c r="T414" t="s">
        <v>44</v>
      </c>
      <c r="U414" t="s">
        <v>21</v>
      </c>
      <c r="V414" t="s">
        <v>1494</v>
      </c>
      <c r="W414" t="s">
        <v>1495</v>
      </c>
      <c r="X414" t="s">
        <v>215</v>
      </c>
      <c r="Y414" t="s">
        <v>216</v>
      </c>
      <c r="Z414">
        <v>10927</v>
      </c>
      <c r="AA414" t="s">
        <v>40</v>
      </c>
      <c r="AB414" t="s">
        <v>40</v>
      </c>
      <c r="AC414">
        <v>2.5</v>
      </c>
      <c r="AD414">
        <v>5.5652573429999999</v>
      </c>
      <c r="AE414">
        <v>5.1673173400000003</v>
      </c>
      <c r="AF414">
        <v>24</v>
      </c>
      <c r="AG414">
        <v>1470000018</v>
      </c>
      <c r="AH414" s="21">
        <v>367500000000</v>
      </c>
      <c r="AI414">
        <v>24</v>
      </c>
      <c r="AJ414">
        <v>3562</v>
      </c>
      <c r="AK414">
        <v>610932.0183</v>
      </c>
    </row>
    <row r="415" spans="1:37">
      <c r="A415">
        <v>7</v>
      </c>
      <c r="B415">
        <v>15</v>
      </c>
      <c r="C415">
        <v>2017</v>
      </c>
      <c r="D415" t="s">
        <v>213</v>
      </c>
      <c r="E415" t="s">
        <v>214</v>
      </c>
      <c r="F415" t="s">
        <v>1</v>
      </c>
      <c r="G415" t="s">
        <v>37</v>
      </c>
      <c r="H415" t="s">
        <v>45</v>
      </c>
      <c r="I415" t="s">
        <v>41</v>
      </c>
      <c r="J415" t="s">
        <v>38</v>
      </c>
      <c r="K415" t="s">
        <v>208</v>
      </c>
      <c r="L415" t="s">
        <v>45</v>
      </c>
      <c r="M415" t="s">
        <v>40</v>
      </c>
      <c r="N415" t="s">
        <v>40</v>
      </c>
      <c r="O415" t="s">
        <v>55</v>
      </c>
      <c r="P415" t="s">
        <v>38</v>
      </c>
      <c r="Q415" t="s">
        <v>51</v>
      </c>
      <c r="R415" t="s">
        <v>52</v>
      </c>
      <c r="S415" t="s">
        <v>43</v>
      </c>
      <c r="T415" t="s">
        <v>44</v>
      </c>
      <c r="U415" t="s">
        <v>21</v>
      </c>
      <c r="V415" t="s">
        <v>1494</v>
      </c>
      <c r="W415" t="s">
        <v>1495</v>
      </c>
      <c r="X415" t="s">
        <v>215</v>
      </c>
      <c r="Y415" t="s">
        <v>216</v>
      </c>
      <c r="Z415">
        <v>10929</v>
      </c>
      <c r="AA415" t="s">
        <v>40</v>
      </c>
      <c r="AB415" t="s">
        <v>40</v>
      </c>
      <c r="AC415">
        <v>3.2</v>
      </c>
      <c r="AD415">
        <v>6.0130058499999999</v>
      </c>
      <c r="AE415">
        <v>5.5078558700000002</v>
      </c>
      <c r="AF415">
        <v>35</v>
      </c>
      <c r="AG415">
        <v>3219999987</v>
      </c>
      <c r="AH415" s="21">
        <v>1030400000000</v>
      </c>
      <c r="AI415">
        <v>36</v>
      </c>
      <c r="AJ415">
        <v>3562</v>
      </c>
      <c r="AK415">
        <v>610932.0183</v>
      </c>
    </row>
    <row r="416" spans="1:37">
      <c r="A416">
        <v>7</v>
      </c>
      <c r="B416">
        <v>15</v>
      </c>
      <c r="C416">
        <v>2017</v>
      </c>
      <c r="D416" t="s">
        <v>213</v>
      </c>
      <c r="E416" t="s">
        <v>214</v>
      </c>
      <c r="F416" t="s">
        <v>1</v>
      </c>
      <c r="G416" t="s">
        <v>37</v>
      </c>
      <c r="H416" t="s">
        <v>45</v>
      </c>
      <c r="I416" t="s">
        <v>41</v>
      </c>
      <c r="J416" t="s">
        <v>38</v>
      </c>
      <c r="K416" t="s">
        <v>208</v>
      </c>
      <c r="L416" t="s">
        <v>45</v>
      </c>
      <c r="M416" t="s">
        <v>40</v>
      </c>
      <c r="N416" t="s">
        <v>40</v>
      </c>
      <c r="O416" t="s">
        <v>55</v>
      </c>
      <c r="P416" t="s">
        <v>38</v>
      </c>
      <c r="Q416" t="s">
        <v>51</v>
      </c>
      <c r="R416" t="s">
        <v>52</v>
      </c>
      <c r="S416" t="s">
        <v>43</v>
      </c>
      <c r="T416" t="s">
        <v>44</v>
      </c>
      <c r="U416" t="s">
        <v>21</v>
      </c>
      <c r="V416" t="s">
        <v>1494</v>
      </c>
      <c r="W416" t="s">
        <v>1495</v>
      </c>
      <c r="X416" t="s">
        <v>215</v>
      </c>
      <c r="Y416" t="s">
        <v>216</v>
      </c>
      <c r="Z416">
        <v>10930</v>
      </c>
      <c r="AA416" t="s">
        <v>40</v>
      </c>
      <c r="AB416" t="s">
        <v>40</v>
      </c>
      <c r="AC416">
        <v>1.6</v>
      </c>
      <c r="AD416">
        <v>5.128399269</v>
      </c>
      <c r="AE416">
        <v>4.9242792900000003</v>
      </c>
      <c r="AF416">
        <v>20</v>
      </c>
      <c r="AG416">
        <v>840000007.60000002</v>
      </c>
      <c r="AH416" s="21">
        <v>134400000000</v>
      </c>
      <c r="AI416">
        <v>22</v>
      </c>
      <c r="AJ416">
        <v>3562</v>
      </c>
      <c r="AK416">
        <v>610932.0183</v>
      </c>
    </row>
    <row r="417" spans="1:37">
      <c r="A417">
        <v>7</v>
      </c>
      <c r="B417">
        <v>15</v>
      </c>
      <c r="C417">
        <v>2017</v>
      </c>
      <c r="D417" t="s">
        <v>213</v>
      </c>
      <c r="E417" t="s">
        <v>214</v>
      </c>
      <c r="F417" t="s">
        <v>1</v>
      </c>
      <c r="G417" t="s">
        <v>37</v>
      </c>
      <c r="H417" t="s">
        <v>45</v>
      </c>
      <c r="I417" t="s">
        <v>41</v>
      </c>
      <c r="J417" t="s">
        <v>38</v>
      </c>
      <c r="K417" t="s">
        <v>208</v>
      </c>
      <c r="L417" t="s">
        <v>45</v>
      </c>
      <c r="M417" t="s">
        <v>40</v>
      </c>
      <c r="N417" t="s">
        <v>40</v>
      </c>
      <c r="O417" t="s">
        <v>55</v>
      </c>
      <c r="P417" t="s">
        <v>38</v>
      </c>
      <c r="Q417" t="s">
        <v>51</v>
      </c>
      <c r="R417" t="s">
        <v>52</v>
      </c>
      <c r="S417" t="s">
        <v>43</v>
      </c>
      <c r="T417" t="s">
        <v>44</v>
      </c>
      <c r="U417" t="s">
        <v>21</v>
      </c>
      <c r="V417" t="s">
        <v>1494</v>
      </c>
      <c r="W417" t="s">
        <v>1495</v>
      </c>
      <c r="X417" t="s">
        <v>215</v>
      </c>
      <c r="Y417" t="s">
        <v>216</v>
      </c>
      <c r="Z417">
        <v>10931</v>
      </c>
      <c r="AA417" t="s">
        <v>40</v>
      </c>
      <c r="AB417" t="s">
        <v>40</v>
      </c>
      <c r="AC417">
        <v>1.6</v>
      </c>
      <c r="AD417">
        <v>6.6855626109999999</v>
      </c>
      <c r="AE417">
        <v>6.4814426300000001</v>
      </c>
      <c r="AF417">
        <v>25</v>
      </c>
      <c r="AG417">
        <v>30300000104</v>
      </c>
      <c r="AH417" s="21">
        <v>4848000000000</v>
      </c>
      <c r="AI417">
        <v>27</v>
      </c>
      <c r="AJ417">
        <v>3562</v>
      </c>
      <c r="AK417">
        <v>610932.0183</v>
      </c>
    </row>
    <row r="418" spans="1:37">
      <c r="A418">
        <v>7</v>
      </c>
      <c r="B418">
        <v>15</v>
      </c>
      <c r="C418">
        <v>2017</v>
      </c>
      <c r="D418" t="s">
        <v>213</v>
      </c>
      <c r="E418" t="s">
        <v>214</v>
      </c>
      <c r="F418" t="s">
        <v>1</v>
      </c>
      <c r="G418" t="s">
        <v>37</v>
      </c>
      <c r="H418" t="s">
        <v>45</v>
      </c>
      <c r="I418" t="s">
        <v>41</v>
      </c>
      <c r="J418" t="s">
        <v>38</v>
      </c>
      <c r="K418" t="s">
        <v>208</v>
      </c>
      <c r="L418" t="s">
        <v>45</v>
      </c>
      <c r="M418" t="s">
        <v>40</v>
      </c>
      <c r="N418" t="s">
        <v>40</v>
      </c>
      <c r="O418" t="s">
        <v>55</v>
      </c>
      <c r="P418" t="s">
        <v>38</v>
      </c>
      <c r="Q418" t="s">
        <v>51</v>
      </c>
      <c r="R418" t="s">
        <v>52</v>
      </c>
      <c r="S418" t="s">
        <v>43</v>
      </c>
      <c r="T418" t="s">
        <v>44</v>
      </c>
      <c r="U418" t="s">
        <v>21</v>
      </c>
      <c r="V418" t="s">
        <v>1494</v>
      </c>
      <c r="W418" t="s">
        <v>1495</v>
      </c>
      <c r="X418" t="s">
        <v>215</v>
      </c>
      <c r="Y418" t="s">
        <v>216</v>
      </c>
      <c r="Z418">
        <v>10932</v>
      </c>
      <c r="AA418" t="s">
        <v>40</v>
      </c>
      <c r="AB418" t="s">
        <v>40</v>
      </c>
      <c r="AC418">
        <v>3</v>
      </c>
      <c r="AD418">
        <v>6.9585638830000001</v>
      </c>
      <c r="AE418">
        <v>6.4814426300000001</v>
      </c>
      <c r="AF418">
        <v>11</v>
      </c>
      <c r="AG418">
        <v>30300000104</v>
      </c>
      <c r="AH418" s="21">
        <v>9090000000000</v>
      </c>
      <c r="AI418">
        <v>11</v>
      </c>
      <c r="AJ418">
        <v>3562</v>
      </c>
      <c r="AK418">
        <v>610932.0183</v>
      </c>
    </row>
    <row r="419" spans="1:37">
      <c r="A419">
        <v>7</v>
      </c>
      <c r="B419">
        <v>15</v>
      </c>
      <c r="C419">
        <v>2017</v>
      </c>
      <c r="D419" t="s">
        <v>213</v>
      </c>
      <c r="E419" t="s">
        <v>214</v>
      </c>
      <c r="F419" t="s">
        <v>1</v>
      </c>
      <c r="G419" t="s">
        <v>37</v>
      </c>
      <c r="H419" t="s">
        <v>45</v>
      </c>
      <c r="I419" t="s">
        <v>41</v>
      </c>
      <c r="J419" t="s">
        <v>38</v>
      </c>
      <c r="K419" t="s">
        <v>208</v>
      </c>
      <c r="L419" t="s">
        <v>45</v>
      </c>
      <c r="M419" t="s">
        <v>40</v>
      </c>
      <c r="N419" t="s">
        <v>40</v>
      </c>
      <c r="O419" t="s">
        <v>55</v>
      </c>
      <c r="P419" t="s">
        <v>38</v>
      </c>
      <c r="Q419" t="s">
        <v>51</v>
      </c>
      <c r="R419" t="s">
        <v>52</v>
      </c>
      <c r="S419" t="s">
        <v>43</v>
      </c>
      <c r="T419" t="s">
        <v>44</v>
      </c>
      <c r="U419" t="s">
        <v>21</v>
      </c>
      <c r="V419" t="s">
        <v>1494</v>
      </c>
      <c r="W419" t="s">
        <v>1495</v>
      </c>
      <c r="X419" t="s">
        <v>215</v>
      </c>
      <c r="Y419" t="s">
        <v>216</v>
      </c>
      <c r="Z419">
        <v>10933</v>
      </c>
      <c r="AA419" t="s">
        <v>40</v>
      </c>
      <c r="AB419" t="s">
        <v>40</v>
      </c>
      <c r="AC419">
        <v>3</v>
      </c>
      <c r="AD419">
        <v>6.9585638830000001</v>
      </c>
      <c r="AE419">
        <v>6.4814426300000001</v>
      </c>
      <c r="AF419">
        <v>37</v>
      </c>
      <c r="AG419">
        <v>30300000104</v>
      </c>
      <c r="AH419" s="21">
        <v>9090000000000</v>
      </c>
      <c r="AI419">
        <v>37</v>
      </c>
      <c r="AJ419">
        <v>3562</v>
      </c>
      <c r="AK419">
        <v>610932.0183</v>
      </c>
    </row>
    <row r="420" spans="1:37">
      <c r="A420">
        <v>7</v>
      </c>
      <c r="B420">
        <v>15</v>
      </c>
      <c r="C420">
        <v>2017</v>
      </c>
      <c r="D420" t="s">
        <v>213</v>
      </c>
      <c r="E420" t="s">
        <v>214</v>
      </c>
      <c r="F420" t="s">
        <v>1</v>
      </c>
      <c r="G420" t="s">
        <v>37</v>
      </c>
      <c r="H420" t="s">
        <v>45</v>
      </c>
      <c r="I420" t="s">
        <v>41</v>
      </c>
      <c r="J420" t="s">
        <v>38</v>
      </c>
      <c r="K420" t="s">
        <v>208</v>
      </c>
      <c r="L420" t="s">
        <v>45</v>
      </c>
      <c r="M420" t="s">
        <v>40</v>
      </c>
      <c r="N420" t="s">
        <v>40</v>
      </c>
      <c r="O420" t="s">
        <v>55</v>
      </c>
      <c r="P420" t="s">
        <v>38</v>
      </c>
      <c r="Q420" t="s">
        <v>51</v>
      </c>
      <c r="R420" t="s">
        <v>52</v>
      </c>
      <c r="S420" t="s">
        <v>43</v>
      </c>
      <c r="T420" t="s">
        <v>44</v>
      </c>
      <c r="U420" t="s">
        <v>21</v>
      </c>
      <c r="V420" t="s">
        <v>1494</v>
      </c>
      <c r="W420" t="s">
        <v>1495</v>
      </c>
      <c r="X420" t="s">
        <v>215</v>
      </c>
      <c r="Y420" t="s">
        <v>216</v>
      </c>
      <c r="Z420">
        <v>10934</v>
      </c>
      <c r="AA420" t="s">
        <v>40</v>
      </c>
      <c r="AB420" t="s">
        <v>40</v>
      </c>
      <c r="AC420">
        <v>1.5</v>
      </c>
      <c r="AD420">
        <v>6.720159303</v>
      </c>
      <c r="AE420">
        <v>6.54406804</v>
      </c>
      <c r="AF420">
        <v>22</v>
      </c>
      <c r="AG420">
        <v>34999999649</v>
      </c>
      <c r="AH420" s="21">
        <v>5250000000000</v>
      </c>
      <c r="AI420">
        <v>24</v>
      </c>
      <c r="AJ420">
        <v>3562</v>
      </c>
      <c r="AK420">
        <v>610932.0183</v>
      </c>
    </row>
    <row r="421" spans="1:37">
      <c r="A421">
        <v>7</v>
      </c>
      <c r="B421">
        <v>15</v>
      </c>
      <c r="C421">
        <v>2017</v>
      </c>
      <c r="D421" t="s">
        <v>213</v>
      </c>
      <c r="E421" t="s">
        <v>214</v>
      </c>
      <c r="F421" t="s">
        <v>1</v>
      </c>
      <c r="G421" t="s">
        <v>37</v>
      </c>
      <c r="H421" t="s">
        <v>45</v>
      </c>
      <c r="I421" t="s">
        <v>41</v>
      </c>
      <c r="J421" t="s">
        <v>38</v>
      </c>
      <c r="K421" t="s">
        <v>208</v>
      </c>
      <c r="L421" t="s">
        <v>45</v>
      </c>
      <c r="M421" t="s">
        <v>40</v>
      </c>
      <c r="N421" t="s">
        <v>40</v>
      </c>
      <c r="O421" t="s">
        <v>55</v>
      </c>
      <c r="P421" t="s">
        <v>38</v>
      </c>
      <c r="Q421" t="s">
        <v>51</v>
      </c>
      <c r="R421" t="s">
        <v>52</v>
      </c>
      <c r="S421" t="s">
        <v>43</v>
      </c>
      <c r="T421" t="s">
        <v>44</v>
      </c>
      <c r="U421" t="s">
        <v>21</v>
      </c>
      <c r="V421" t="s">
        <v>1494</v>
      </c>
      <c r="W421" t="s">
        <v>1495</v>
      </c>
      <c r="X421" t="s">
        <v>215</v>
      </c>
      <c r="Y421" t="s">
        <v>216</v>
      </c>
      <c r="Z421">
        <v>10951</v>
      </c>
      <c r="AA421" t="s">
        <v>40</v>
      </c>
      <c r="AB421" t="s">
        <v>40</v>
      </c>
      <c r="AC421">
        <v>2</v>
      </c>
      <c r="AD421">
        <v>4.8450980399999999</v>
      </c>
      <c r="AE421">
        <v>4.54406804</v>
      </c>
      <c r="AF421">
        <v>17</v>
      </c>
      <c r="AG421">
        <v>349999996.5</v>
      </c>
      <c r="AH421">
        <v>69999999998</v>
      </c>
      <c r="AI421">
        <v>22</v>
      </c>
      <c r="AJ421">
        <v>3562</v>
      </c>
      <c r="AK421">
        <v>610932.0183</v>
      </c>
    </row>
    <row r="422" spans="1:37">
      <c r="A422">
        <v>7</v>
      </c>
      <c r="B422">
        <v>15</v>
      </c>
      <c r="C422">
        <v>2017</v>
      </c>
      <c r="D422" t="s">
        <v>213</v>
      </c>
      <c r="E422" t="s">
        <v>214</v>
      </c>
      <c r="F422" t="s">
        <v>1</v>
      </c>
      <c r="G422" t="s">
        <v>37</v>
      </c>
      <c r="H422" t="s">
        <v>45</v>
      </c>
      <c r="I422" t="s">
        <v>41</v>
      </c>
      <c r="J422" t="s">
        <v>38</v>
      </c>
      <c r="K422" t="s">
        <v>208</v>
      </c>
      <c r="L422" t="s">
        <v>45</v>
      </c>
      <c r="M422" t="s">
        <v>40</v>
      </c>
      <c r="N422" t="s">
        <v>40</v>
      </c>
      <c r="O422" t="s">
        <v>55</v>
      </c>
      <c r="P422" t="s">
        <v>38</v>
      </c>
      <c r="Q422" t="s">
        <v>51</v>
      </c>
      <c r="R422" t="s">
        <v>52</v>
      </c>
      <c r="S422" t="s">
        <v>43</v>
      </c>
      <c r="T422" t="s">
        <v>44</v>
      </c>
      <c r="U422" t="s">
        <v>21</v>
      </c>
      <c r="V422" t="s">
        <v>1494</v>
      </c>
      <c r="W422" t="s">
        <v>1495</v>
      </c>
      <c r="X422" t="s">
        <v>215</v>
      </c>
      <c r="Y422" t="s">
        <v>216</v>
      </c>
      <c r="Z422">
        <v>10968</v>
      </c>
      <c r="AA422" t="s">
        <v>40</v>
      </c>
      <c r="AB422" t="s">
        <v>40</v>
      </c>
      <c r="AC422">
        <v>2.5</v>
      </c>
      <c r="AD422">
        <v>5.5652573429999999</v>
      </c>
      <c r="AE422">
        <v>5.1673173400000003</v>
      </c>
      <c r="AF422">
        <v>25</v>
      </c>
      <c r="AG422">
        <v>1470000018</v>
      </c>
      <c r="AH422" s="21">
        <v>367500000000</v>
      </c>
      <c r="AI422">
        <v>25</v>
      </c>
      <c r="AJ422">
        <v>3562</v>
      </c>
      <c r="AK422">
        <v>610932.0183</v>
      </c>
    </row>
    <row r="423" spans="1:37">
      <c r="A423">
        <v>7</v>
      </c>
      <c r="B423">
        <v>15</v>
      </c>
      <c r="C423">
        <v>2017</v>
      </c>
      <c r="D423" t="s">
        <v>213</v>
      </c>
      <c r="E423" t="s">
        <v>214</v>
      </c>
      <c r="F423" t="s">
        <v>1</v>
      </c>
      <c r="G423" t="s">
        <v>37</v>
      </c>
      <c r="H423" t="s">
        <v>45</v>
      </c>
      <c r="I423" t="s">
        <v>41</v>
      </c>
      <c r="J423" t="s">
        <v>38</v>
      </c>
      <c r="K423" t="s">
        <v>208</v>
      </c>
      <c r="L423" t="s">
        <v>45</v>
      </c>
      <c r="M423" t="s">
        <v>40</v>
      </c>
      <c r="N423" t="s">
        <v>40</v>
      </c>
      <c r="O423" t="s">
        <v>55</v>
      </c>
      <c r="P423" t="s">
        <v>38</v>
      </c>
      <c r="Q423" t="s">
        <v>51</v>
      </c>
      <c r="R423" t="s">
        <v>52</v>
      </c>
      <c r="S423" t="s">
        <v>43</v>
      </c>
      <c r="T423" t="s">
        <v>44</v>
      </c>
      <c r="U423" t="s">
        <v>21</v>
      </c>
      <c r="V423" t="s">
        <v>1494</v>
      </c>
      <c r="W423" t="s">
        <v>1495</v>
      </c>
      <c r="X423" t="s">
        <v>215</v>
      </c>
      <c r="Y423" t="s">
        <v>216</v>
      </c>
      <c r="Z423">
        <v>10970</v>
      </c>
      <c r="AA423" t="s">
        <v>40</v>
      </c>
      <c r="AB423" t="s">
        <v>40</v>
      </c>
      <c r="AC423">
        <v>3.2</v>
      </c>
      <c r="AD423">
        <v>6.0130058499999999</v>
      </c>
      <c r="AE423">
        <v>5.5078558700000002</v>
      </c>
      <c r="AF423">
        <v>31</v>
      </c>
      <c r="AG423">
        <v>3219999987</v>
      </c>
      <c r="AH423" s="21">
        <v>1030400000000</v>
      </c>
      <c r="AI423">
        <v>33</v>
      </c>
      <c r="AJ423">
        <v>3562</v>
      </c>
      <c r="AK423">
        <v>610932.0183</v>
      </c>
    </row>
    <row r="424" spans="1:37">
      <c r="A424">
        <v>7</v>
      </c>
      <c r="B424">
        <v>15</v>
      </c>
      <c r="C424">
        <v>2017</v>
      </c>
      <c r="D424" t="s">
        <v>213</v>
      </c>
      <c r="E424" t="s">
        <v>214</v>
      </c>
      <c r="F424" t="s">
        <v>1</v>
      </c>
      <c r="G424" t="s">
        <v>37</v>
      </c>
      <c r="H424" t="s">
        <v>45</v>
      </c>
      <c r="I424" t="s">
        <v>41</v>
      </c>
      <c r="J424" t="s">
        <v>38</v>
      </c>
      <c r="K424" t="s">
        <v>208</v>
      </c>
      <c r="L424" t="s">
        <v>45</v>
      </c>
      <c r="M424" t="s">
        <v>40</v>
      </c>
      <c r="N424" t="s">
        <v>40</v>
      </c>
      <c r="O424" t="s">
        <v>55</v>
      </c>
      <c r="P424" t="s">
        <v>38</v>
      </c>
      <c r="Q424" t="s">
        <v>51</v>
      </c>
      <c r="R424" t="s">
        <v>52</v>
      </c>
      <c r="S424" t="s">
        <v>43</v>
      </c>
      <c r="T424" t="s">
        <v>44</v>
      </c>
      <c r="U424" t="s">
        <v>21</v>
      </c>
      <c r="V424" t="s">
        <v>1494</v>
      </c>
      <c r="W424" t="s">
        <v>1495</v>
      </c>
      <c r="X424" t="s">
        <v>215</v>
      </c>
      <c r="Y424" t="s">
        <v>216</v>
      </c>
      <c r="Z424">
        <v>10971</v>
      </c>
      <c r="AA424" t="s">
        <v>40</v>
      </c>
      <c r="AB424" t="s">
        <v>40</v>
      </c>
      <c r="AC424">
        <v>3.6</v>
      </c>
      <c r="AD424">
        <v>5.8907562520000001</v>
      </c>
      <c r="AE424">
        <v>5.3344537499999998</v>
      </c>
      <c r="AF424">
        <v>30</v>
      </c>
      <c r="AG424">
        <v>2159999994</v>
      </c>
      <c r="AH424" s="21">
        <v>777600000000</v>
      </c>
      <c r="AI424">
        <v>32</v>
      </c>
      <c r="AJ424">
        <v>3562</v>
      </c>
      <c r="AK424">
        <v>610932.0183</v>
      </c>
    </row>
    <row r="425" spans="1:37">
      <c r="A425">
        <v>7</v>
      </c>
      <c r="B425">
        <v>15</v>
      </c>
      <c r="C425">
        <v>2017</v>
      </c>
      <c r="D425" t="s">
        <v>213</v>
      </c>
      <c r="E425" t="s">
        <v>214</v>
      </c>
      <c r="F425" t="s">
        <v>1</v>
      </c>
      <c r="G425" t="s">
        <v>37</v>
      </c>
      <c r="H425" t="s">
        <v>45</v>
      </c>
      <c r="I425" t="s">
        <v>41</v>
      </c>
      <c r="J425" t="s">
        <v>38</v>
      </c>
      <c r="K425" t="s">
        <v>208</v>
      </c>
      <c r="L425" t="s">
        <v>45</v>
      </c>
      <c r="M425" t="s">
        <v>40</v>
      </c>
      <c r="N425" t="s">
        <v>40</v>
      </c>
      <c r="O425" t="s">
        <v>55</v>
      </c>
      <c r="P425" t="s">
        <v>38</v>
      </c>
      <c r="Q425" t="s">
        <v>51</v>
      </c>
      <c r="R425" t="s">
        <v>52</v>
      </c>
      <c r="S425" t="s">
        <v>43</v>
      </c>
      <c r="T425" t="s">
        <v>44</v>
      </c>
      <c r="U425" t="s">
        <v>21</v>
      </c>
      <c r="V425" t="s">
        <v>1494</v>
      </c>
      <c r="W425" t="s">
        <v>1495</v>
      </c>
      <c r="X425" t="s">
        <v>215</v>
      </c>
      <c r="Y425" t="s">
        <v>216</v>
      </c>
      <c r="Z425">
        <v>10972</v>
      </c>
      <c r="AA425" t="s">
        <v>40</v>
      </c>
      <c r="AB425" t="s">
        <v>40</v>
      </c>
      <c r="AC425">
        <v>2</v>
      </c>
      <c r="AD425">
        <v>4.8450980399999999</v>
      </c>
      <c r="AE425">
        <v>4.54406804</v>
      </c>
      <c r="AF425">
        <v>18</v>
      </c>
      <c r="AG425">
        <v>349999996.5</v>
      </c>
      <c r="AH425">
        <v>69999999998</v>
      </c>
      <c r="AI425">
        <v>27</v>
      </c>
      <c r="AJ425">
        <v>3562</v>
      </c>
      <c r="AK425">
        <v>610932.0183</v>
      </c>
    </row>
    <row r="426" spans="1:37">
      <c r="A426">
        <v>7</v>
      </c>
      <c r="B426">
        <v>15</v>
      </c>
      <c r="C426">
        <v>2017</v>
      </c>
      <c r="D426" t="s">
        <v>213</v>
      </c>
      <c r="E426" t="s">
        <v>214</v>
      </c>
      <c r="F426" t="s">
        <v>1</v>
      </c>
      <c r="G426" t="s">
        <v>37</v>
      </c>
      <c r="H426" t="s">
        <v>45</v>
      </c>
      <c r="I426" t="s">
        <v>41</v>
      </c>
      <c r="J426" t="s">
        <v>38</v>
      </c>
      <c r="K426" t="s">
        <v>208</v>
      </c>
      <c r="L426" t="s">
        <v>45</v>
      </c>
      <c r="M426" t="s">
        <v>40</v>
      </c>
      <c r="N426" t="s">
        <v>40</v>
      </c>
      <c r="O426" t="s">
        <v>55</v>
      </c>
      <c r="P426" t="s">
        <v>38</v>
      </c>
      <c r="Q426" t="s">
        <v>51</v>
      </c>
      <c r="R426" t="s">
        <v>52</v>
      </c>
      <c r="S426" t="s">
        <v>43</v>
      </c>
      <c r="T426" t="s">
        <v>44</v>
      </c>
      <c r="U426" t="s">
        <v>21</v>
      </c>
      <c r="V426" t="s">
        <v>1494</v>
      </c>
      <c r="W426" t="s">
        <v>1495</v>
      </c>
      <c r="X426" t="s">
        <v>215</v>
      </c>
      <c r="Y426" t="s">
        <v>216</v>
      </c>
      <c r="Z426">
        <v>10973</v>
      </c>
      <c r="AA426" t="s">
        <v>40</v>
      </c>
      <c r="AB426" t="s">
        <v>40</v>
      </c>
      <c r="AC426">
        <v>1.5</v>
      </c>
      <c r="AD426">
        <v>4.924279286</v>
      </c>
      <c r="AE426">
        <v>4.7481880299999997</v>
      </c>
      <c r="AF426">
        <v>17</v>
      </c>
      <c r="AG426">
        <v>560000003.89999998</v>
      </c>
      <c r="AH426">
        <v>83999999988</v>
      </c>
      <c r="AI426">
        <v>18</v>
      </c>
      <c r="AJ426">
        <v>3562</v>
      </c>
      <c r="AK426">
        <v>610932.0183</v>
      </c>
    </row>
    <row r="427" spans="1:37">
      <c r="A427">
        <v>7</v>
      </c>
      <c r="B427">
        <v>15</v>
      </c>
      <c r="C427">
        <v>2017</v>
      </c>
      <c r="D427" t="s">
        <v>213</v>
      </c>
      <c r="E427" t="s">
        <v>214</v>
      </c>
      <c r="F427" t="s">
        <v>1</v>
      </c>
      <c r="G427" t="s">
        <v>37</v>
      </c>
      <c r="H427" t="s">
        <v>45</v>
      </c>
      <c r="I427" t="s">
        <v>41</v>
      </c>
      <c r="J427" t="s">
        <v>38</v>
      </c>
      <c r="K427" t="s">
        <v>208</v>
      </c>
      <c r="L427" t="s">
        <v>45</v>
      </c>
      <c r="M427" t="s">
        <v>40</v>
      </c>
      <c r="N427" t="s">
        <v>40</v>
      </c>
      <c r="O427" t="s">
        <v>55</v>
      </c>
      <c r="P427" t="s">
        <v>38</v>
      </c>
      <c r="Q427" t="s">
        <v>51</v>
      </c>
      <c r="R427" t="s">
        <v>52</v>
      </c>
      <c r="S427" t="s">
        <v>43</v>
      </c>
      <c r="T427" t="s">
        <v>44</v>
      </c>
      <c r="U427" t="s">
        <v>21</v>
      </c>
      <c r="V427" t="s">
        <v>1494</v>
      </c>
      <c r="W427" t="s">
        <v>1495</v>
      </c>
      <c r="X427" t="s">
        <v>215</v>
      </c>
      <c r="Y427" t="s">
        <v>216</v>
      </c>
      <c r="Z427">
        <v>10974</v>
      </c>
      <c r="AA427" t="s">
        <v>40</v>
      </c>
      <c r="AB427" t="s">
        <v>40</v>
      </c>
      <c r="AC427">
        <v>1.6</v>
      </c>
      <c r="AD427">
        <v>5.128399269</v>
      </c>
      <c r="AE427">
        <v>4.9242792900000003</v>
      </c>
      <c r="AF427">
        <v>20</v>
      </c>
      <c r="AG427">
        <v>840000007.60000002</v>
      </c>
      <c r="AH427" s="21">
        <v>134400000000</v>
      </c>
      <c r="AI427">
        <v>24</v>
      </c>
      <c r="AJ427">
        <v>3562</v>
      </c>
      <c r="AK427">
        <v>610932.0183</v>
      </c>
    </row>
    <row r="428" spans="1:37">
      <c r="A428">
        <v>7</v>
      </c>
      <c r="B428">
        <v>15</v>
      </c>
      <c r="C428">
        <v>2017</v>
      </c>
      <c r="D428" t="s">
        <v>213</v>
      </c>
      <c r="E428" t="s">
        <v>214</v>
      </c>
      <c r="F428" t="s">
        <v>1</v>
      </c>
      <c r="G428" t="s">
        <v>37</v>
      </c>
      <c r="H428" t="s">
        <v>45</v>
      </c>
      <c r="I428" t="s">
        <v>41</v>
      </c>
      <c r="J428" t="s">
        <v>38</v>
      </c>
      <c r="K428" t="s">
        <v>208</v>
      </c>
      <c r="L428" t="s">
        <v>45</v>
      </c>
      <c r="M428" t="s">
        <v>40</v>
      </c>
      <c r="N428" t="s">
        <v>40</v>
      </c>
      <c r="O428" t="s">
        <v>55</v>
      </c>
      <c r="P428" t="s">
        <v>38</v>
      </c>
      <c r="Q428" t="s">
        <v>51</v>
      </c>
      <c r="R428" t="s">
        <v>52</v>
      </c>
      <c r="S428" t="s">
        <v>43</v>
      </c>
      <c r="T428" t="s">
        <v>44</v>
      </c>
      <c r="U428" t="s">
        <v>21</v>
      </c>
      <c r="V428" t="s">
        <v>1494</v>
      </c>
      <c r="W428" t="s">
        <v>1495</v>
      </c>
      <c r="X428" t="s">
        <v>215</v>
      </c>
      <c r="Y428" t="s">
        <v>216</v>
      </c>
      <c r="Z428">
        <v>10975</v>
      </c>
      <c r="AA428" t="s">
        <v>40</v>
      </c>
      <c r="AB428" t="s">
        <v>40</v>
      </c>
      <c r="AC428">
        <v>1.5</v>
      </c>
      <c r="AD428">
        <v>6.720159303</v>
      </c>
      <c r="AE428">
        <v>6.54406804</v>
      </c>
      <c r="AF428">
        <v>40</v>
      </c>
      <c r="AG428">
        <v>34999999649</v>
      </c>
      <c r="AH428" s="21">
        <v>5250000000000</v>
      </c>
      <c r="AI428">
        <v>44</v>
      </c>
      <c r="AJ428">
        <v>3562</v>
      </c>
      <c r="AK428">
        <v>610932.0183</v>
      </c>
    </row>
    <row r="429" spans="1:37">
      <c r="A429">
        <v>7</v>
      </c>
      <c r="B429">
        <v>15</v>
      </c>
      <c r="C429">
        <v>2017</v>
      </c>
      <c r="D429" t="s">
        <v>213</v>
      </c>
      <c r="E429" t="s">
        <v>214</v>
      </c>
      <c r="F429" t="s">
        <v>1</v>
      </c>
      <c r="G429" t="s">
        <v>37</v>
      </c>
      <c r="H429" t="s">
        <v>45</v>
      </c>
      <c r="I429" t="s">
        <v>41</v>
      </c>
      <c r="J429" t="s">
        <v>38</v>
      </c>
      <c r="K429" t="s">
        <v>208</v>
      </c>
      <c r="L429" t="s">
        <v>45</v>
      </c>
      <c r="M429" t="s">
        <v>40</v>
      </c>
      <c r="N429" t="s">
        <v>40</v>
      </c>
      <c r="O429" t="s">
        <v>55</v>
      </c>
      <c r="P429" t="s">
        <v>38</v>
      </c>
      <c r="Q429" t="s">
        <v>51</v>
      </c>
      <c r="R429" t="s">
        <v>52</v>
      </c>
      <c r="S429" t="s">
        <v>43</v>
      </c>
      <c r="T429" t="s">
        <v>44</v>
      </c>
      <c r="U429" t="s">
        <v>21</v>
      </c>
      <c r="V429" t="s">
        <v>1494</v>
      </c>
      <c r="W429" t="s">
        <v>1495</v>
      </c>
      <c r="X429" t="s">
        <v>215</v>
      </c>
      <c r="Y429" t="s">
        <v>216</v>
      </c>
      <c r="Z429">
        <v>10976</v>
      </c>
      <c r="AA429" t="s">
        <v>40</v>
      </c>
      <c r="AB429" t="s">
        <v>40</v>
      </c>
      <c r="AC429">
        <v>3</v>
      </c>
      <c r="AD429">
        <v>6.9585638830000001</v>
      </c>
      <c r="AE429">
        <v>6.4814426300000001</v>
      </c>
      <c r="AF429">
        <v>33</v>
      </c>
      <c r="AG429">
        <v>30300000104</v>
      </c>
      <c r="AH429" s="21">
        <v>9090000000000</v>
      </c>
      <c r="AI429">
        <v>40</v>
      </c>
      <c r="AJ429">
        <v>3562</v>
      </c>
      <c r="AK429">
        <v>610932.0183</v>
      </c>
    </row>
    <row r="430" spans="1:37">
      <c r="A430">
        <v>7</v>
      </c>
      <c r="B430">
        <v>15</v>
      </c>
      <c r="C430">
        <v>2017</v>
      </c>
      <c r="D430" t="s">
        <v>213</v>
      </c>
      <c r="E430" t="s">
        <v>214</v>
      </c>
      <c r="F430" t="s">
        <v>1</v>
      </c>
      <c r="G430" t="s">
        <v>37</v>
      </c>
      <c r="H430" t="s">
        <v>45</v>
      </c>
      <c r="I430" t="s">
        <v>41</v>
      </c>
      <c r="J430" t="s">
        <v>38</v>
      </c>
      <c r="K430" t="s">
        <v>208</v>
      </c>
      <c r="L430" t="s">
        <v>45</v>
      </c>
      <c r="M430" t="s">
        <v>40</v>
      </c>
      <c r="N430" t="s">
        <v>40</v>
      </c>
      <c r="O430" t="s">
        <v>55</v>
      </c>
      <c r="P430" t="s">
        <v>38</v>
      </c>
      <c r="Q430" t="s">
        <v>51</v>
      </c>
      <c r="R430" t="s">
        <v>52</v>
      </c>
      <c r="S430" t="s">
        <v>43</v>
      </c>
      <c r="T430" t="s">
        <v>44</v>
      </c>
      <c r="U430" t="s">
        <v>21</v>
      </c>
      <c r="V430" t="s">
        <v>1494</v>
      </c>
      <c r="W430" t="s">
        <v>1495</v>
      </c>
      <c r="X430" t="s">
        <v>215</v>
      </c>
      <c r="Y430" t="s">
        <v>216</v>
      </c>
      <c r="Z430">
        <v>10977</v>
      </c>
      <c r="AA430" t="s">
        <v>40</v>
      </c>
      <c r="AB430" t="s">
        <v>40</v>
      </c>
      <c r="AC430">
        <v>3</v>
      </c>
      <c r="AD430">
        <v>6.9585638830000001</v>
      </c>
      <c r="AE430">
        <v>6.4814426300000001</v>
      </c>
      <c r="AF430">
        <v>34</v>
      </c>
      <c r="AG430">
        <v>30300000104</v>
      </c>
      <c r="AH430" s="21">
        <v>9090000000000</v>
      </c>
      <c r="AI430">
        <v>37</v>
      </c>
      <c r="AJ430">
        <v>3562</v>
      </c>
      <c r="AK430">
        <v>610932.0183</v>
      </c>
    </row>
    <row r="431" spans="1:37">
      <c r="A431">
        <v>7</v>
      </c>
      <c r="B431">
        <v>15</v>
      </c>
      <c r="C431">
        <v>2017</v>
      </c>
      <c r="D431" t="s">
        <v>213</v>
      </c>
      <c r="E431" t="s">
        <v>214</v>
      </c>
      <c r="F431" t="s">
        <v>1</v>
      </c>
      <c r="G431" t="s">
        <v>37</v>
      </c>
      <c r="H431" t="s">
        <v>45</v>
      </c>
      <c r="I431" t="s">
        <v>41</v>
      </c>
      <c r="J431" t="s">
        <v>38</v>
      </c>
      <c r="K431" t="s">
        <v>208</v>
      </c>
      <c r="L431" t="s">
        <v>45</v>
      </c>
      <c r="M431" t="s">
        <v>40</v>
      </c>
      <c r="N431" t="s">
        <v>40</v>
      </c>
      <c r="O431" t="s">
        <v>55</v>
      </c>
      <c r="P431" t="s">
        <v>38</v>
      </c>
      <c r="Q431" t="s">
        <v>51</v>
      </c>
      <c r="R431" t="s">
        <v>52</v>
      </c>
      <c r="S431" t="s">
        <v>43</v>
      </c>
      <c r="T431" t="s">
        <v>44</v>
      </c>
      <c r="U431" t="s">
        <v>21</v>
      </c>
      <c r="V431" t="s">
        <v>1494</v>
      </c>
      <c r="W431" t="s">
        <v>1495</v>
      </c>
      <c r="X431" t="s">
        <v>215</v>
      </c>
      <c r="Y431" t="s">
        <v>216</v>
      </c>
      <c r="Z431">
        <v>10989</v>
      </c>
      <c r="AA431" t="s">
        <v>40</v>
      </c>
      <c r="AB431" t="s">
        <v>40</v>
      </c>
      <c r="AC431">
        <v>2</v>
      </c>
      <c r="AD431">
        <v>6.5415792440000002</v>
      </c>
      <c r="AE431">
        <v>6.2405492499999999</v>
      </c>
      <c r="AF431">
        <v>35</v>
      </c>
      <c r="AG431">
        <v>17400000069</v>
      </c>
      <c r="AH431" s="21">
        <v>3480000000000</v>
      </c>
      <c r="AI431">
        <v>38</v>
      </c>
      <c r="AJ431">
        <v>3562</v>
      </c>
      <c r="AK431">
        <v>610932.0183</v>
      </c>
    </row>
    <row r="432" spans="1:37">
      <c r="A432">
        <v>7</v>
      </c>
      <c r="B432">
        <v>15</v>
      </c>
      <c r="C432">
        <v>2017</v>
      </c>
      <c r="D432" t="s">
        <v>213</v>
      </c>
      <c r="E432" t="s">
        <v>214</v>
      </c>
      <c r="F432" t="s">
        <v>1</v>
      </c>
      <c r="G432" t="s">
        <v>37</v>
      </c>
      <c r="H432" t="s">
        <v>45</v>
      </c>
      <c r="I432" t="s">
        <v>41</v>
      </c>
      <c r="J432" t="s">
        <v>38</v>
      </c>
      <c r="K432" t="s">
        <v>208</v>
      </c>
      <c r="L432" t="s">
        <v>45</v>
      </c>
      <c r="M432" t="s">
        <v>40</v>
      </c>
      <c r="N432" t="s">
        <v>40</v>
      </c>
      <c r="O432" t="s">
        <v>55</v>
      </c>
      <c r="P432" t="s">
        <v>38</v>
      </c>
      <c r="Q432" t="s">
        <v>51</v>
      </c>
      <c r="R432" t="s">
        <v>52</v>
      </c>
      <c r="S432" t="s">
        <v>43</v>
      </c>
      <c r="T432" t="s">
        <v>44</v>
      </c>
      <c r="U432" t="s">
        <v>21</v>
      </c>
      <c r="V432" t="s">
        <v>1494</v>
      </c>
      <c r="W432" t="s">
        <v>1495</v>
      </c>
      <c r="X432" t="s">
        <v>215</v>
      </c>
      <c r="Y432" t="s">
        <v>216</v>
      </c>
      <c r="Z432">
        <v>11006</v>
      </c>
      <c r="AA432" t="s">
        <v>40</v>
      </c>
      <c r="AB432" t="s">
        <v>40</v>
      </c>
      <c r="AC432">
        <v>2</v>
      </c>
      <c r="AD432">
        <v>6.7824726240000004</v>
      </c>
      <c r="AE432">
        <v>6.4814426300000001</v>
      </c>
      <c r="AF432">
        <v>53</v>
      </c>
      <c r="AG432">
        <v>30300000104</v>
      </c>
      <c r="AH432" s="21">
        <v>6060000000000</v>
      </c>
      <c r="AI432">
        <v>54</v>
      </c>
      <c r="AJ432">
        <v>3562</v>
      </c>
      <c r="AK432">
        <v>610932.0183</v>
      </c>
    </row>
    <row r="433" spans="1:37">
      <c r="A433">
        <v>7</v>
      </c>
      <c r="B433">
        <v>15</v>
      </c>
      <c r="C433">
        <v>2017</v>
      </c>
      <c r="D433" t="s">
        <v>213</v>
      </c>
      <c r="E433" t="s">
        <v>214</v>
      </c>
      <c r="F433" t="s">
        <v>1</v>
      </c>
      <c r="G433" t="s">
        <v>37</v>
      </c>
      <c r="H433" t="s">
        <v>45</v>
      </c>
      <c r="I433" t="s">
        <v>41</v>
      </c>
      <c r="J433" t="s">
        <v>38</v>
      </c>
      <c r="K433" t="s">
        <v>208</v>
      </c>
      <c r="L433" t="s">
        <v>45</v>
      </c>
      <c r="M433" t="s">
        <v>40</v>
      </c>
      <c r="N433" t="s">
        <v>40</v>
      </c>
      <c r="O433" t="s">
        <v>55</v>
      </c>
      <c r="P433" t="s">
        <v>38</v>
      </c>
      <c r="Q433" t="s">
        <v>51</v>
      </c>
      <c r="R433" t="s">
        <v>52</v>
      </c>
      <c r="S433" t="s">
        <v>43</v>
      </c>
      <c r="T433" t="s">
        <v>44</v>
      </c>
      <c r="U433" t="s">
        <v>21</v>
      </c>
      <c r="V433" t="s">
        <v>1494</v>
      </c>
      <c r="W433" t="s">
        <v>1495</v>
      </c>
      <c r="X433" t="s">
        <v>215</v>
      </c>
      <c r="Y433" t="s">
        <v>216</v>
      </c>
      <c r="Z433">
        <v>11007</v>
      </c>
      <c r="AA433" t="s">
        <v>40</v>
      </c>
      <c r="AB433" t="s">
        <v>40</v>
      </c>
      <c r="AC433">
        <v>2</v>
      </c>
      <c r="AD433">
        <v>6.7824726240000004</v>
      </c>
      <c r="AE433">
        <v>6.4814426300000001</v>
      </c>
      <c r="AF433">
        <v>32</v>
      </c>
      <c r="AG433">
        <v>30300000104</v>
      </c>
      <c r="AH433" s="21">
        <v>6060000000000</v>
      </c>
      <c r="AI433">
        <v>34</v>
      </c>
      <c r="AJ433">
        <v>3562</v>
      </c>
      <c r="AK433">
        <v>610932.0183</v>
      </c>
    </row>
    <row r="434" spans="1:37">
      <c r="A434">
        <v>7</v>
      </c>
      <c r="B434">
        <v>15</v>
      </c>
      <c r="C434">
        <v>2017</v>
      </c>
      <c r="D434" t="s">
        <v>213</v>
      </c>
      <c r="E434" t="s">
        <v>214</v>
      </c>
      <c r="F434" t="s">
        <v>1</v>
      </c>
      <c r="G434" t="s">
        <v>37</v>
      </c>
      <c r="H434" t="s">
        <v>45</v>
      </c>
      <c r="I434" t="s">
        <v>41</v>
      </c>
      <c r="J434" t="s">
        <v>38</v>
      </c>
      <c r="K434" t="s">
        <v>208</v>
      </c>
      <c r="L434" t="s">
        <v>45</v>
      </c>
      <c r="M434" t="s">
        <v>40</v>
      </c>
      <c r="N434" t="s">
        <v>40</v>
      </c>
      <c r="O434" t="s">
        <v>55</v>
      </c>
      <c r="P434" t="s">
        <v>38</v>
      </c>
      <c r="Q434" t="s">
        <v>51</v>
      </c>
      <c r="R434" t="s">
        <v>52</v>
      </c>
      <c r="S434" t="s">
        <v>43</v>
      </c>
      <c r="T434" t="s">
        <v>44</v>
      </c>
      <c r="U434" t="s">
        <v>21</v>
      </c>
      <c r="V434" t="s">
        <v>1494</v>
      </c>
      <c r="W434" t="s">
        <v>1495</v>
      </c>
      <c r="X434" t="s">
        <v>215</v>
      </c>
      <c r="Y434" t="s">
        <v>216</v>
      </c>
      <c r="Z434">
        <v>11008</v>
      </c>
      <c r="AA434" t="s">
        <v>40</v>
      </c>
      <c r="AB434" t="s">
        <v>40</v>
      </c>
      <c r="AC434">
        <v>1.5</v>
      </c>
      <c r="AD434">
        <v>4.924279286</v>
      </c>
      <c r="AE434">
        <v>4.7481880299999997</v>
      </c>
      <c r="AF434">
        <v>24</v>
      </c>
      <c r="AG434">
        <v>560000003.89999998</v>
      </c>
      <c r="AH434">
        <v>83999999988</v>
      </c>
      <c r="AI434">
        <v>25</v>
      </c>
      <c r="AJ434">
        <v>3562</v>
      </c>
      <c r="AK434">
        <v>610932.0183</v>
      </c>
    </row>
    <row r="435" spans="1:37">
      <c r="A435">
        <v>7</v>
      </c>
      <c r="B435">
        <v>15</v>
      </c>
      <c r="C435">
        <v>2017</v>
      </c>
      <c r="D435" t="s">
        <v>213</v>
      </c>
      <c r="E435" t="s">
        <v>214</v>
      </c>
      <c r="F435" t="s">
        <v>1</v>
      </c>
      <c r="G435" t="s">
        <v>37</v>
      </c>
      <c r="H435" t="s">
        <v>45</v>
      </c>
      <c r="I435" t="s">
        <v>41</v>
      </c>
      <c r="J435" t="s">
        <v>38</v>
      </c>
      <c r="K435" t="s">
        <v>208</v>
      </c>
      <c r="L435" t="s">
        <v>45</v>
      </c>
      <c r="M435" t="s">
        <v>40</v>
      </c>
      <c r="N435" t="s">
        <v>40</v>
      </c>
      <c r="O435" t="s">
        <v>55</v>
      </c>
      <c r="P435" t="s">
        <v>38</v>
      </c>
      <c r="Q435" t="s">
        <v>51</v>
      </c>
      <c r="R435" t="s">
        <v>52</v>
      </c>
      <c r="S435" t="s">
        <v>43</v>
      </c>
      <c r="T435" t="s">
        <v>44</v>
      </c>
      <c r="U435" t="s">
        <v>21</v>
      </c>
      <c r="V435" t="s">
        <v>1494</v>
      </c>
      <c r="W435" t="s">
        <v>1495</v>
      </c>
      <c r="X435" t="s">
        <v>215</v>
      </c>
      <c r="Y435" t="s">
        <v>216</v>
      </c>
      <c r="Z435">
        <v>11009</v>
      </c>
      <c r="AA435" t="s">
        <v>40</v>
      </c>
      <c r="AB435" t="s">
        <v>40</v>
      </c>
      <c r="AC435">
        <v>2.5</v>
      </c>
      <c r="AD435">
        <v>5.5652573429999999</v>
      </c>
      <c r="AE435">
        <v>5.1673173400000003</v>
      </c>
      <c r="AF435">
        <v>45</v>
      </c>
      <c r="AG435">
        <v>1470000018</v>
      </c>
      <c r="AH435" s="21">
        <v>367500000000</v>
      </c>
      <c r="AI435">
        <v>54</v>
      </c>
      <c r="AJ435">
        <v>3562</v>
      </c>
      <c r="AK435">
        <v>610932.0183</v>
      </c>
    </row>
    <row r="436" spans="1:37">
      <c r="A436">
        <v>7</v>
      </c>
      <c r="B436">
        <v>15</v>
      </c>
      <c r="C436">
        <v>2017</v>
      </c>
      <c r="D436" t="s">
        <v>213</v>
      </c>
      <c r="E436" t="s">
        <v>214</v>
      </c>
      <c r="F436" t="s">
        <v>1</v>
      </c>
      <c r="G436" t="s">
        <v>37</v>
      </c>
      <c r="H436" t="s">
        <v>45</v>
      </c>
      <c r="I436" t="s">
        <v>41</v>
      </c>
      <c r="J436" t="s">
        <v>38</v>
      </c>
      <c r="K436" t="s">
        <v>208</v>
      </c>
      <c r="L436" t="s">
        <v>45</v>
      </c>
      <c r="M436" t="s">
        <v>40</v>
      </c>
      <c r="N436" t="s">
        <v>40</v>
      </c>
      <c r="O436" t="s">
        <v>55</v>
      </c>
      <c r="P436" t="s">
        <v>38</v>
      </c>
      <c r="Q436" t="s">
        <v>51</v>
      </c>
      <c r="R436" t="s">
        <v>52</v>
      </c>
      <c r="S436" t="s">
        <v>43</v>
      </c>
      <c r="T436" t="s">
        <v>44</v>
      </c>
      <c r="U436" t="s">
        <v>21</v>
      </c>
      <c r="V436" t="s">
        <v>1494</v>
      </c>
      <c r="W436" t="s">
        <v>1495</v>
      </c>
      <c r="X436" t="s">
        <v>215</v>
      </c>
      <c r="Y436" t="s">
        <v>216</v>
      </c>
      <c r="Z436">
        <v>11011</v>
      </c>
      <c r="AA436" t="s">
        <v>40</v>
      </c>
      <c r="AB436" t="s">
        <v>40</v>
      </c>
      <c r="AC436">
        <v>3.2</v>
      </c>
      <c r="AD436">
        <v>6.0130058499999999</v>
      </c>
      <c r="AE436">
        <v>5.5078558700000002</v>
      </c>
      <c r="AF436">
        <v>38</v>
      </c>
      <c r="AG436">
        <v>3219999987</v>
      </c>
      <c r="AH436" s="21">
        <v>1030400000000</v>
      </c>
      <c r="AI436">
        <v>39</v>
      </c>
      <c r="AJ436">
        <v>3562</v>
      </c>
      <c r="AK436">
        <v>610932.0183</v>
      </c>
    </row>
    <row r="437" spans="1:37">
      <c r="A437">
        <v>7</v>
      </c>
      <c r="B437">
        <v>15</v>
      </c>
      <c r="C437">
        <v>2017</v>
      </c>
      <c r="D437" t="s">
        <v>213</v>
      </c>
      <c r="E437" t="s">
        <v>214</v>
      </c>
      <c r="F437" t="s">
        <v>1</v>
      </c>
      <c r="G437" t="s">
        <v>37</v>
      </c>
      <c r="H437" t="s">
        <v>45</v>
      </c>
      <c r="I437" t="s">
        <v>41</v>
      </c>
      <c r="J437" t="s">
        <v>38</v>
      </c>
      <c r="K437" t="s">
        <v>208</v>
      </c>
      <c r="L437" t="s">
        <v>45</v>
      </c>
      <c r="M437" t="s">
        <v>40</v>
      </c>
      <c r="N437" t="s">
        <v>40</v>
      </c>
      <c r="O437" t="s">
        <v>55</v>
      </c>
      <c r="P437" t="s">
        <v>38</v>
      </c>
      <c r="Q437" t="s">
        <v>51</v>
      </c>
      <c r="R437" t="s">
        <v>52</v>
      </c>
      <c r="S437" t="s">
        <v>43</v>
      </c>
      <c r="T437" t="s">
        <v>44</v>
      </c>
      <c r="U437" t="s">
        <v>21</v>
      </c>
      <c r="V437" t="s">
        <v>1494</v>
      </c>
      <c r="W437" t="s">
        <v>1495</v>
      </c>
      <c r="X437" t="s">
        <v>215</v>
      </c>
      <c r="Y437" t="s">
        <v>216</v>
      </c>
      <c r="Z437">
        <v>11012</v>
      </c>
      <c r="AA437" t="s">
        <v>40</v>
      </c>
      <c r="AB437" t="s">
        <v>40</v>
      </c>
      <c r="AC437">
        <v>3.6</v>
      </c>
      <c r="AD437">
        <v>5.8907562520000001</v>
      </c>
      <c r="AE437">
        <v>5.3344537499999998</v>
      </c>
      <c r="AF437">
        <v>21</v>
      </c>
      <c r="AG437">
        <v>2159999994</v>
      </c>
      <c r="AH437" s="21">
        <v>777600000000</v>
      </c>
      <c r="AI437">
        <v>23</v>
      </c>
      <c r="AJ437">
        <v>3562</v>
      </c>
      <c r="AK437">
        <v>610932.0183</v>
      </c>
    </row>
    <row r="438" spans="1:37">
      <c r="A438">
        <v>7</v>
      </c>
      <c r="B438">
        <v>15</v>
      </c>
      <c r="C438">
        <v>2017</v>
      </c>
      <c r="D438" t="s">
        <v>213</v>
      </c>
      <c r="E438" t="s">
        <v>214</v>
      </c>
      <c r="F438" t="s">
        <v>1</v>
      </c>
      <c r="G438" t="s">
        <v>37</v>
      </c>
      <c r="H438" t="s">
        <v>45</v>
      </c>
      <c r="I438" t="s">
        <v>41</v>
      </c>
      <c r="J438" t="s">
        <v>38</v>
      </c>
      <c r="K438" t="s">
        <v>208</v>
      </c>
      <c r="L438" t="s">
        <v>45</v>
      </c>
      <c r="M438" t="s">
        <v>40</v>
      </c>
      <c r="N438" t="s">
        <v>40</v>
      </c>
      <c r="O438" t="s">
        <v>55</v>
      </c>
      <c r="P438" t="s">
        <v>38</v>
      </c>
      <c r="Q438" t="s">
        <v>51</v>
      </c>
      <c r="R438" t="s">
        <v>52</v>
      </c>
      <c r="S438" t="s">
        <v>43</v>
      </c>
      <c r="T438" t="s">
        <v>44</v>
      </c>
      <c r="U438" t="s">
        <v>21</v>
      </c>
      <c r="V438" t="s">
        <v>1494</v>
      </c>
      <c r="W438" t="s">
        <v>1495</v>
      </c>
      <c r="X438" t="s">
        <v>215</v>
      </c>
      <c r="Y438" t="s">
        <v>216</v>
      </c>
      <c r="Z438">
        <v>11013</v>
      </c>
      <c r="AA438" t="s">
        <v>40</v>
      </c>
      <c r="AB438" t="s">
        <v>40</v>
      </c>
      <c r="AC438">
        <v>1.6</v>
      </c>
      <c r="AD438">
        <v>5.128399269</v>
      </c>
      <c r="AE438">
        <v>4.9242792900000003</v>
      </c>
      <c r="AF438">
        <v>29</v>
      </c>
      <c r="AG438">
        <v>840000007.60000002</v>
      </c>
      <c r="AH438" s="21">
        <v>134400000000</v>
      </c>
      <c r="AI438">
        <v>35</v>
      </c>
      <c r="AJ438">
        <v>3562</v>
      </c>
      <c r="AK438">
        <v>610932.0183</v>
      </c>
    </row>
    <row r="439" spans="1:37">
      <c r="A439">
        <v>7</v>
      </c>
      <c r="B439">
        <v>15</v>
      </c>
      <c r="C439">
        <v>2017</v>
      </c>
      <c r="D439" t="s">
        <v>213</v>
      </c>
      <c r="E439" t="s">
        <v>214</v>
      </c>
      <c r="F439" t="s">
        <v>1</v>
      </c>
      <c r="G439" t="s">
        <v>37</v>
      </c>
      <c r="H439" t="s">
        <v>45</v>
      </c>
      <c r="I439" t="s">
        <v>41</v>
      </c>
      <c r="J439" t="s">
        <v>38</v>
      </c>
      <c r="K439" t="s">
        <v>208</v>
      </c>
      <c r="L439" t="s">
        <v>45</v>
      </c>
      <c r="M439" t="s">
        <v>40</v>
      </c>
      <c r="N439" t="s">
        <v>40</v>
      </c>
      <c r="O439" t="s">
        <v>55</v>
      </c>
      <c r="P439" t="s">
        <v>38</v>
      </c>
      <c r="Q439" t="s">
        <v>51</v>
      </c>
      <c r="R439" t="s">
        <v>52</v>
      </c>
      <c r="S439" t="s">
        <v>43</v>
      </c>
      <c r="T439" t="s">
        <v>44</v>
      </c>
      <c r="U439" t="s">
        <v>21</v>
      </c>
      <c r="V439" t="s">
        <v>1494</v>
      </c>
      <c r="W439" t="s">
        <v>1495</v>
      </c>
      <c r="X439" t="s">
        <v>215</v>
      </c>
      <c r="Y439" t="s">
        <v>216</v>
      </c>
      <c r="Z439">
        <v>12281</v>
      </c>
      <c r="AA439" t="s">
        <v>40</v>
      </c>
      <c r="AB439" t="s">
        <v>40</v>
      </c>
      <c r="AC439">
        <v>3.5</v>
      </c>
      <c r="AD439">
        <v>6.573451822</v>
      </c>
      <c r="AE439">
        <v>6.0293837799999999</v>
      </c>
      <c r="AF439">
        <v>39</v>
      </c>
      <c r="AG439">
        <v>10700000057</v>
      </c>
      <c r="AH439" s="21">
        <v>3745000000000</v>
      </c>
      <c r="AI439">
        <v>50</v>
      </c>
      <c r="AJ439">
        <v>3562</v>
      </c>
      <c r="AK439">
        <v>610932.0183</v>
      </c>
    </row>
    <row r="440" spans="1:37">
      <c r="A440">
        <v>7</v>
      </c>
      <c r="B440">
        <v>15</v>
      </c>
      <c r="C440">
        <v>2017</v>
      </c>
      <c r="D440" t="s">
        <v>213</v>
      </c>
      <c r="E440" t="s">
        <v>214</v>
      </c>
      <c r="F440" t="s">
        <v>1</v>
      </c>
      <c r="G440" t="s">
        <v>37</v>
      </c>
      <c r="H440" t="s">
        <v>45</v>
      </c>
      <c r="I440" t="s">
        <v>41</v>
      </c>
      <c r="J440" t="s">
        <v>38</v>
      </c>
      <c r="K440" t="s">
        <v>208</v>
      </c>
      <c r="L440" t="s">
        <v>45</v>
      </c>
      <c r="M440" t="s">
        <v>40</v>
      </c>
      <c r="N440" t="s">
        <v>40</v>
      </c>
      <c r="O440" t="s">
        <v>55</v>
      </c>
      <c r="P440" t="s">
        <v>38</v>
      </c>
      <c r="Q440" t="s">
        <v>51</v>
      </c>
      <c r="R440" t="s">
        <v>52</v>
      </c>
      <c r="S440" t="s">
        <v>43</v>
      </c>
      <c r="T440" t="s">
        <v>44</v>
      </c>
      <c r="U440" t="s">
        <v>21</v>
      </c>
      <c r="V440" t="s">
        <v>1494</v>
      </c>
      <c r="W440" t="s">
        <v>1495</v>
      </c>
      <c r="X440" t="s">
        <v>215</v>
      </c>
      <c r="Y440" t="s">
        <v>216</v>
      </c>
      <c r="Z440">
        <v>12282</v>
      </c>
      <c r="AA440" t="s">
        <v>40</v>
      </c>
      <c r="AB440" t="s">
        <v>40</v>
      </c>
      <c r="AC440">
        <v>3.5</v>
      </c>
      <c r="AD440">
        <v>6.573451822</v>
      </c>
      <c r="AE440">
        <v>6.0293837799999999</v>
      </c>
      <c r="AF440">
        <v>43</v>
      </c>
      <c r="AG440">
        <v>10700000057</v>
      </c>
      <c r="AH440" s="21">
        <v>3745000000000</v>
      </c>
      <c r="AI440">
        <v>48</v>
      </c>
      <c r="AJ440">
        <v>3562</v>
      </c>
      <c r="AK440">
        <v>610932.0183</v>
      </c>
    </row>
    <row r="441" spans="1:37">
      <c r="A441">
        <v>7</v>
      </c>
      <c r="B441">
        <v>15</v>
      </c>
      <c r="C441">
        <v>2017</v>
      </c>
      <c r="D441" t="s">
        <v>213</v>
      </c>
      <c r="E441" t="s">
        <v>214</v>
      </c>
      <c r="F441" t="s">
        <v>1</v>
      </c>
      <c r="G441" t="s">
        <v>37</v>
      </c>
      <c r="H441" t="s">
        <v>45</v>
      </c>
      <c r="I441" t="s">
        <v>41</v>
      </c>
      <c r="J441" t="s">
        <v>38</v>
      </c>
      <c r="K441" t="s">
        <v>208</v>
      </c>
      <c r="L441" t="s">
        <v>45</v>
      </c>
      <c r="M441" t="s">
        <v>40</v>
      </c>
      <c r="N441" t="s">
        <v>40</v>
      </c>
      <c r="O441" t="s">
        <v>55</v>
      </c>
      <c r="P441" t="s">
        <v>38</v>
      </c>
      <c r="Q441" t="s">
        <v>51</v>
      </c>
      <c r="R441" t="s">
        <v>52</v>
      </c>
      <c r="S441" t="s">
        <v>43</v>
      </c>
      <c r="T441" t="s">
        <v>44</v>
      </c>
      <c r="U441" t="s">
        <v>21</v>
      </c>
      <c r="V441" t="s">
        <v>1494</v>
      </c>
      <c r="W441" t="s">
        <v>1495</v>
      </c>
      <c r="X441" t="s">
        <v>215</v>
      </c>
      <c r="Y441" t="s">
        <v>216</v>
      </c>
      <c r="Z441">
        <v>12410</v>
      </c>
      <c r="AA441" t="s">
        <v>40</v>
      </c>
      <c r="AB441" t="s">
        <v>40</v>
      </c>
      <c r="AC441">
        <v>1.2</v>
      </c>
      <c r="AD441">
        <v>6.0382226379999997</v>
      </c>
      <c r="AE441">
        <v>5.9590413900000003</v>
      </c>
      <c r="AF441">
        <v>29</v>
      </c>
      <c r="AG441">
        <v>9099999951</v>
      </c>
      <c r="AH441" s="21">
        <v>1092000000000</v>
      </c>
      <c r="AI441">
        <v>36</v>
      </c>
      <c r="AJ441">
        <v>3562</v>
      </c>
      <c r="AK441">
        <v>610932.0183</v>
      </c>
    </row>
    <row r="442" spans="1:37">
      <c r="A442">
        <v>7</v>
      </c>
      <c r="B442">
        <v>15</v>
      </c>
      <c r="C442">
        <v>2017</v>
      </c>
      <c r="D442" t="s">
        <v>213</v>
      </c>
      <c r="E442" t="s">
        <v>214</v>
      </c>
      <c r="F442" t="s">
        <v>1</v>
      </c>
      <c r="G442" t="s">
        <v>37</v>
      </c>
      <c r="H442" t="s">
        <v>45</v>
      </c>
      <c r="I442" t="s">
        <v>41</v>
      </c>
      <c r="J442" t="s">
        <v>38</v>
      </c>
      <c r="K442" t="s">
        <v>208</v>
      </c>
      <c r="L442" t="s">
        <v>45</v>
      </c>
      <c r="M442" t="s">
        <v>40</v>
      </c>
      <c r="N442" t="s">
        <v>40</v>
      </c>
      <c r="O442" t="s">
        <v>55</v>
      </c>
      <c r="P442" t="s">
        <v>38</v>
      </c>
      <c r="Q442" t="s">
        <v>51</v>
      </c>
      <c r="R442" t="s">
        <v>52</v>
      </c>
      <c r="S442" t="s">
        <v>43</v>
      </c>
      <c r="T442" t="s">
        <v>44</v>
      </c>
      <c r="U442" t="s">
        <v>21</v>
      </c>
      <c r="V442" t="s">
        <v>1494</v>
      </c>
      <c r="W442" t="s">
        <v>1495</v>
      </c>
      <c r="X442" t="s">
        <v>215</v>
      </c>
      <c r="Y442" t="s">
        <v>216</v>
      </c>
      <c r="Z442">
        <v>12420</v>
      </c>
      <c r="AA442" t="s">
        <v>40</v>
      </c>
      <c r="AB442" t="s">
        <v>40</v>
      </c>
      <c r="AC442">
        <v>1.2</v>
      </c>
      <c r="AD442">
        <v>6.0382226379999997</v>
      </c>
      <c r="AE442">
        <v>5.9590413900000003</v>
      </c>
      <c r="AF442">
        <v>10</v>
      </c>
      <c r="AG442">
        <v>9099999951</v>
      </c>
      <c r="AH442" s="21">
        <v>1092000000000</v>
      </c>
      <c r="AI442">
        <v>13</v>
      </c>
      <c r="AJ442">
        <v>3562</v>
      </c>
      <c r="AK442">
        <v>610932.0183</v>
      </c>
    </row>
    <row r="443" spans="1:37">
      <c r="A443">
        <v>7</v>
      </c>
      <c r="B443">
        <v>15</v>
      </c>
      <c r="C443">
        <v>2017</v>
      </c>
      <c r="D443" t="s">
        <v>213</v>
      </c>
      <c r="E443" t="s">
        <v>214</v>
      </c>
      <c r="F443" t="s">
        <v>1</v>
      </c>
      <c r="G443" t="s">
        <v>37</v>
      </c>
      <c r="H443" t="s">
        <v>45</v>
      </c>
      <c r="I443" t="s">
        <v>41</v>
      </c>
      <c r="J443" t="s">
        <v>38</v>
      </c>
      <c r="K443" t="s">
        <v>208</v>
      </c>
      <c r="L443" t="s">
        <v>45</v>
      </c>
      <c r="M443" t="s">
        <v>40</v>
      </c>
      <c r="N443" t="s">
        <v>40</v>
      </c>
      <c r="O443" t="s">
        <v>55</v>
      </c>
      <c r="P443" t="s">
        <v>38</v>
      </c>
      <c r="Q443" t="s">
        <v>51</v>
      </c>
      <c r="R443" t="s">
        <v>52</v>
      </c>
      <c r="S443" t="s">
        <v>43</v>
      </c>
      <c r="T443" t="s">
        <v>44</v>
      </c>
      <c r="U443" t="s">
        <v>21</v>
      </c>
      <c r="V443" t="s">
        <v>1494</v>
      </c>
      <c r="W443" t="s">
        <v>1495</v>
      </c>
      <c r="X443" t="s">
        <v>215</v>
      </c>
      <c r="Y443" t="s">
        <v>216</v>
      </c>
      <c r="Z443">
        <v>12421</v>
      </c>
      <c r="AA443" t="s">
        <v>40</v>
      </c>
      <c r="AB443" t="s">
        <v>40</v>
      </c>
      <c r="AC443">
        <v>1.2</v>
      </c>
      <c r="AD443">
        <v>6.0382226379999997</v>
      </c>
      <c r="AE443">
        <v>5.9590413900000003</v>
      </c>
      <c r="AF443">
        <v>36</v>
      </c>
      <c r="AG443">
        <v>9099999951</v>
      </c>
      <c r="AH443" s="21">
        <v>1092000000000</v>
      </c>
      <c r="AI443">
        <v>44</v>
      </c>
      <c r="AJ443">
        <v>3562</v>
      </c>
      <c r="AK443">
        <v>610932.0183</v>
      </c>
    </row>
    <row r="444" spans="1:37">
      <c r="A444">
        <v>7</v>
      </c>
      <c r="B444">
        <v>15</v>
      </c>
      <c r="C444">
        <v>2017</v>
      </c>
      <c r="D444" t="s">
        <v>213</v>
      </c>
      <c r="E444" t="s">
        <v>214</v>
      </c>
      <c r="F444" t="s">
        <v>1</v>
      </c>
      <c r="G444" t="s">
        <v>37</v>
      </c>
      <c r="H444" t="s">
        <v>45</v>
      </c>
      <c r="I444" t="s">
        <v>41</v>
      </c>
      <c r="J444" t="s">
        <v>38</v>
      </c>
      <c r="K444" t="s">
        <v>208</v>
      </c>
      <c r="L444" t="s">
        <v>45</v>
      </c>
      <c r="M444" t="s">
        <v>40</v>
      </c>
      <c r="N444" t="s">
        <v>40</v>
      </c>
      <c r="O444" t="s">
        <v>55</v>
      </c>
      <c r="P444" t="s">
        <v>38</v>
      </c>
      <c r="Q444" t="s">
        <v>51</v>
      </c>
      <c r="R444" t="s">
        <v>52</v>
      </c>
      <c r="S444" t="s">
        <v>43</v>
      </c>
      <c r="T444" t="s">
        <v>44</v>
      </c>
      <c r="U444" t="s">
        <v>21</v>
      </c>
      <c r="V444" t="s">
        <v>1494</v>
      </c>
      <c r="W444" t="s">
        <v>1495</v>
      </c>
      <c r="X444" t="s">
        <v>215</v>
      </c>
      <c r="Y444" t="s">
        <v>216</v>
      </c>
      <c r="Z444">
        <v>12445</v>
      </c>
      <c r="AA444" t="s">
        <v>40</v>
      </c>
      <c r="AB444" t="s">
        <v>40</v>
      </c>
      <c r="AC444">
        <v>1</v>
      </c>
      <c r="AD444">
        <v>5.6334684560000001</v>
      </c>
      <c r="AE444">
        <v>5.6334684599999996</v>
      </c>
      <c r="AF444">
        <v>40</v>
      </c>
      <c r="AG444">
        <v>4300000044</v>
      </c>
      <c r="AH444" s="21">
        <v>430000000000</v>
      </c>
      <c r="AI444">
        <v>54</v>
      </c>
      <c r="AJ444">
        <v>3562</v>
      </c>
      <c r="AK444">
        <v>610932.0183</v>
      </c>
    </row>
    <row r="445" spans="1:37">
      <c r="A445">
        <v>7</v>
      </c>
      <c r="B445">
        <v>15</v>
      </c>
      <c r="C445">
        <v>2017</v>
      </c>
      <c r="D445" t="s">
        <v>213</v>
      </c>
      <c r="E445" t="s">
        <v>214</v>
      </c>
      <c r="F445" t="s">
        <v>1</v>
      </c>
      <c r="G445" t="s">
        <v>37</v>
      </c>
      <c r="H445" t="s">
        <v>45</v>
      </c>
      <c r="I445" t="s">
        <v>41</v>
      </c>
      <c r="J445" t="s">
        <v>38</v>
      </c>
      <c r="K445" t="s">
        <v>208</v>
      </c>
      <c r="L445" t="s">
        <v>45</v>
      </c>
      <c r="M445" t="s">
        <v>40</v>
      </c>
      <c r="N445" t="s">
        <v>40</v>
      </c>
      <c r="O445" t="s">
        <v>55</v>
      </c>
      <c r="P445" t="s">
        <v>38</v>
      </c>
      <c r="Q445" t="s">
        <v>51</v>
      </c>
      <c r="R445" t="s">
        <v>52</v>
      </c>
      <c r="S445" t="s">
        <v>43</v>
      </c>
      <c r="T445" t="s">
        <v>44</v>
      </c>
      <c r="U445" t="s">
        <v>21</v>
      </c>
      <c r="V445" t="s">
        <v>1494</v>
      </c>
      <c r="W445" t="s">
        <v>1495</v>
      </c>
      <c r="X445" t="s">
        <v>215</v>
      </c>
      <c r="Y445" t="s">
        <v>216</v>
      </c>
      <c r="Z445">
        <v>12499</v>
      </c>
      <c r="AA445" t="s">
        <v>40</v>
      </c>
      <c r="AB445" t="s">
        <v>40</v>
      </c>
      <c r="AC445">
        <v>0.8</v>
      </c>
      <c r="AD445">
        <v>5.592398846</v>
      </c>
      <c r="AE445">
        <v>5.6893088599999997</v>
      </c>
      <c r="AF445">
        <v>18</v>
      </c>
      <c r="AG445">
        <v>4890000010</v>
      </c>
      <c r="AH445" s="21">
        <v>391200000000</v>
      </c>
      <c r="AI445">
        <v>26</v>
      </c>
      <c r="AJ445">
        <v>3562</v>
      </c>
      <c r="AK445">
        <v>610932.0183</v>
      </c>
    </row>
    <row r="446" spans="1:37">
      <c r="A446">
        <v>7</v>
      </c>
      <c r="B446">
        <v>15</v>
      </c>
      <c r="C446">
        <v>2017</v>
      </c>
      <c r="D446" t="s">
        <v>213</v>
      </c>
      <c r="E446" t="s">
        <v>214</v>
      </c>
      <c r="F446" t="s">
        <v>1</v>
      </c>
      <c r="G446" t="s">
        <v>37</v>
      </c>
      <c r="H446" t="s">
        <v>45</v>
      </c>
      <c r="I446" t="s">
        <v>41</v>
      </c>
      <c r="J446" t="s">
        <v>38</v>
      </c>
      <c r="K446" t="s">
        <v>208</v>
      </c>
      <c r="L446" t="s">
        <v>45</v>
      </c>
      <c r="M446" t="s">
        <v>40</v>
      </c>
      <c r="N446" t="s">
        <v>40</v>
      </c>
      <c r="O446" t="s">
        <v>55</v>
      </c>
      <c r="P446" t="s">
        <v>38</v>
      </c>
      <c r="Q446" t="s">
        <v>51</v>
      </c>
      <c r="R446" t="s">
        <v>52</v>
      </c>
      <c r="S446" t="s">
        <v>43</v>
      </c>
      <c r="T446" t="s">
        <v>44</v>
      </c>
      <c r="U446" t="s">
        <v>21</v>
      </c>
      <c r="V446" t="s">
        <v>1494</v>
      </c>
      <c r="W446" t="s">
        <v>1495</v>
      </c>
      <c r="X446" t="s">
        <v>215</v>
      </c>
      <c r="Y446" t="s">
        <v>216</v>
      </c>
      <c r="Z446">
        <v>12522</v>
      </c>
      <c r="AA446" t="s">
        <v>40</v>
      </c>
      <c r="AB446" t="s">
        <v>40</v>
      </c>
      <c r="AC446">
        <v>1.5</v>
      </c>
      <c r="AD446">
        <v>4.2174839439999996</v>
      </c>
      <c r="AE446">
        <v>4.0413926900000003</v>
      </c>
      <c r="AF446">
        <v>4</v>
      </c>
      <c r="AG446">
        <v>110000001.2</v>
      </c>
      <c r="AH446">
        <v>16499999992</v>
      </c>
      <c r="AI446">
        <v>9</v>
      </c>
      <c r="AJ446">
        <v>3562</v>
      </c>
      <c r="AK446">
        <v>610932.0183</v>
      </c>
    </row>
    <row r="447" spans="1:37">
      <c r="A447">
        <v>7</v>
      </c>
      <c r="B447">
        <v>15</v>
      </c>
      <c r="C447">
        <v>2017</v>
      </c>
      <c r="D447" t="s">
        <v>213</v>
      </c>
      <c r="E447" t="s">
        <v>214</v>
      </c>
      <c r="F447" t="s">
        <v>1</v>
      </c>
      <c r="G447" t="s">
        <v>37</v>
      </c>
      <c r="H447" t="s">
        <v>45</v>
      </c>
      <c r="I447" t="s">
        <v>41</v>
      </c>
      <c r="J447" t="s">
        <v>38</v>
      </c>
      <c r="K447" t="s">
        <v>208</v>
      </c>
      <c r="L447" t="s">
        <v>45</v>
      </c>
      <c r="M447" t="s">
        <v>40</v>
      </c>
      <c r="N447" t="s">
        <v>40</v>
      </c>
      <c r="O447" t="s">
        <v>55</v>
      </c>
      <c r="P447" t="s">
        <v>38</v>
      </c>
      <c r="Q447" t="s">
        <v>51</v>
      </c>
      <c r="R447" t="s">
        <v>52</v>
      </c>
      <c r="S447" t="s">
        <v>43</v>
      </c>
      <c r="T447" t="s">
        <v>44</v>
      </c>
      <c r="U447" t="s">
        <v>21</v>
      </c>
      <c r="V447" t="s">
        <v>1494</v>
      </c>
      <c r="W447" t="s">
        <v>1495</v>
      </c>
      <c r="X447" t="s">
        <v>215</v>
      </c>
      <c r="Y447" t="s">
        <v>216</v>
      </c>
      <c r="Z447">
        <v>12523</v>
      </c>
      <c r="AA447" t="s">
        <v>40</v>
      </c>
      <c r="AB447" t="s">
        <v>40</v>
      </c>
      <c r="AC447">
        <v>0.9</v>
      </c>
      <c r="AD447">
        <v>3.8836614350000001</v>
      </c>
      <c r="AE447">
        <v>3.9294189300000002</v>
      </c>
      <c r="AF447">
        <v>42</v>
      </c>
      <c r="AG447">
        <v>85000000.840000004</v>
      </c>
      <c r="AH447">
        <v>7649999997</v>
      </c>
      <c r="AI447">
        <v>50</v>
      </c>
      <c r="AJ447">
        <v>3562</v>
      </c>
      <c r="AK447">
        <v>610932.0183</v>
      </c>
    </row>
    <row r="448" spans="1:37">
      <c r="A448">
        <v>7</v>
      </c>
      <c r="B448">
        <v>15</v>
      </c>
      <c r="C448">
        <v>2017</v>
      </c>
      <c r="D448" t="s">
        <v>213</v>
      </c>
      <c r="E448" t="s">
        <v>214</v>
      </c>
      <c r="F448" t="s">
        <v>1</v>
      </c>
      <c r="G448" t="s">
        <v>37</v>
      </c>
      <c r="H448" t="s">
        <v>45</v>
      </c>
      <c r="I448" t="s">
        <v>41</v>
      </c>
      <c r="J448" t="s">
        <v>38</v>
      </c>
      <c r="K448" t="s">
        <v>208</v>
      </c>
      <c r="L448" t="s">
        <v>45</v>
      </c>
      <c r="M448" t="s">
        <v>40</v>
      </c>
      <c r="N448" t="s">
        <v>40</v>
      </c>
      <c r="O448" t="s">
        <v>55</v>
      </c>
      <c r="P448" t="s">
        <v>38</v>
      </c>
      <c r="Q448" t="s">
        <v>51</v>
      </c>
      <c r="R448" t="s">
        <v>52</v>
      </c>
      <c r="S448" t="s">
        <v>43</v>
      </c>
      <c r="T448" t="s">
        <v>44</v>
      </c>
      <c r="U448" t="s">
        <v>21</v>
      </c>
      <c r="V448" t="s">
        <v>1494</v>
      </c>
      <c r="W448" t="s">
        <v>1495</v>
      </c>
      <c r="X448" t="s">
        <v>215</v>
      </c>
      <c r="Y448" t="s">
        <v>216</v>
      </c>
      <c r="Z448">
        <v>12524</v>
      </c>
      <c r="AA448" t="s">
        <v>40</v>
      </c>
      <c r="AB448" t="s">
        <v>40</v>
      </c>
      <c r="AC448">
        <v>2.5</v>
      </c>
      <c r="AD448">
        <v>5.5652573429999999</v>
      </c>
      <c r="AE448">
        <v>5.1673173400000003</v>
      </c>
      <c r="AF448">
        <v>29</v>
      </c>
      <c r="AG448">
        <v>1470000018</v>
      </c>
      <c r="AH448" s="21">
        <v>367500000000</v>
      </c>
      <c r="AI448">
        <v>32</v>
      </c>
      <c r="AJ448">
        <v>3562</v>
      </c>
      <c r="AK448">
        <v>610932.0183</v>
      </c>
    </row>
    <row r="449" spans="1:37">
      <c r="A449">
        <v>7</v>
      </c>
      <c r="B449">
        <v>15</v>
      </c>
      <c r="C449">
        <v>2017</v>
      </c>
      <c r="D449" t="s">
        <v>213</v>
      </c>
      <c r="E449" t="s">
        <v>214</v>
      </c>
      <c r="F449" t="s">
        <v>1</v>
      </c>
      <c r="G449" t="s">
        <v>37</v>
      </c>
      <c r="H449" t="s">
        <v>45</v>
      </c>
      <c r="I449" t="s">
        <v>41</v>
      </c>
      <c r="J449" t="s">
        <v>38</v>
      </c>
      <c r="K449" t="s">
        <v>208</v>
      </c>
      <c r="L449" t="s">
        <v>45</v>
      </c>
      <c r="M449" t="s">
        <v>40</v>
      </c>
      <c r="N449" t="s">
        <v>40</v>
      </c>
      <c r="O449" t="s">
        <v>55</v>
      </c>
      <c r="P449" t="s">
        <v>38</v>
      </c>
      <c r="Q449" t="s">
        <v>51</v>
      </c>
      <c r="R449" t="s">
        <v>52</v>
      </c>
      <c r="S449" t="s">
        <v>43</v>
      </c>
      <c r="T449" t="s">
        <v>44</v>
      </c>
      <c r="U449" t="s">
        <v>21</v>
      </c>
      <c r="V449" t="s">
        <v>1494</v>
      </c>
      <c r="W449" t="s">
        <v>1495</v>
      </c>
      <c r="X449" t="s">
        <v>215</v>
      </c>
      <c r="Y449" t="s">
        <v>216</v>
      </c>
      <c r="Z449">
        <v>12526</v>
      </c>
      <c r="AA449" t="s">
        <v>40</v>
      </c>
      <c r="AB449" t="s">
        <v>40</v>
      </c>
      <c r="AC449">
        <v>1.6</v>
      </c>
      <c r="AD449">
        <v>5.128399269</v>
      </c>
      <c r="AE449">
        <v>4.9242792900000003</v>
      </c>
      <c r="AF449">
        <v>44</v>
      </c>
      <c r="AG449">
        <v>840000007.60000002</v>
      </c>
      <c r="AH449" s="21">
        <v>134400000000</v>
      </c>
      <c r="AI449">
        <v>49</v>
      </c>
      <c r="AJ449">
        <v>3562</v>
      </c>
      <c r="AK449">
        <v>610932.0183</v>
      </c>
    </row>
    <row r="450" spans="1:37">
      <c r="A450">
        <v>7</v>
      </c>
      <c r="B450">
        <v>15</v>
      </c>
      <c r="C450">
        <v>2017</v>
      </c>
      <c r="D450" t="s">
        <v>213</v>
      </c>
      <c r="E450" t="s">
        <v>214</v>
      </c>
      <c r="F450" t="s">
        <v>1</v>
      </c>
      <c r="G450" t="s">
        <v>37</v>
      </c>
      <c r="H450" t="s">
        <v>45</v>
      </c>
      <c r="I450" t="s">
        <v>41</v>
      </c>
      <c r="J450" t="s">
        <v>38</v>
      </c>
      <c r="K450" t="s">
        <v>208</v>
      </c>
      <c r="L450" t="s">
        <v>45</v>
      </c>
      <c r="M450" t="s">
        <v>40</v>
      </c>
      <c r="N450" t="s">
        <v>40</v>
      </c>
      <c r="O450" t="s">
        <v>55</v>
      </c>
      <c r="P450" t="s">
        <v>38</v>
      </c>
      <c r="Q450" t="s">
        <v>51</v>
      </c>
      <c r="R450" t="s">
        <v>52</v>
      </c>
      <c r="S450" t="s">
        <v>43</v>
      </c>
      <c r="T450" t="s">
        <v>44</v>
      </c>
      <c r="U450" t="s">
        <v>21</v>
      </c>
      <c r="V450" t="s">
        <v>1494</v>
      </c>
      <c r="W450" t="s">
        <v>1495</v>
      </c>
      <c r="X450" t="s">
        <v>215</v>
      </c>
      <c r="Y450" t="s">
        <v>216</v>
      </c>
      <c r="Z450">
        <v>12527</v>
      </c>
      <c r="AA450" t="s">
        <v>40</v>
      </c>
      <c r="AB450" t="s">
        <v>40</v>
      </c>
      <c r="AC450">
        <v>3.6</v>
      </c>
      <c r="AD450">
        <v>5.8907562520000001</v>
      </c>
      <c r="AE450">
        <v>5.3344537499999998</v>
      </c>
      <c r="AF450">
        <v>35</v>
      </c>
      <c r="AG450">
        <v>2159999994</v>
      </c>
      <c r="AH450" s="21">
        <v>777600000000</v>
      </c>
      <c r="AI450">
        <v>38</v>
      </c>
      <c r="AJ450">
        <v>3562</v>
      </c>
      <c r="AK450">
        <v>610932.0183</v>
      </c>
    </row>
    <row r="451" spans="1:37">
      <c r="A451">
        <v>7</v>
      </c>
      <c r="B451">
        <v>15</v>
      </c>
      <c r="C451">
        <v>2017</v>
      </c>
      <c r="D451" t="s">
        <v>213</v>
      </c>
      <c r="E451" t="s">
        <v>214</v>
      </c>
      <c r="F451" t="s">
        <v>1</v>
      </c>
      <c r="G451" t="s">
        <v>37</v>
      </c>
      <c r="H451" t="s">
        <v>45</v>
      </c>
      <c r="I451" t="s">
        <v>41</v>
      </c>
      <c r="J451" t="s">
        <v>38</v>
      </c>
      <c r="K451" t="s">
        <v>208</v>
      </c>
      <c r="L451" t="s">
        <v>45</v>
      </c>
      <c r="M451" t="s">
        <v>40</v>
      </c>
      <c r="N451" t="s">
        <v>40</v>
      </c>
      <c r="O451" t="s">
        <v>55</v>
      </c>
      <c r="P451" t="s">
        <v>38</v>
      </c>
      <c r="Q451" t="s">
        <v>51</v>
      </c>
      <c r="R451" t="s">
        <v>52</v>
      </c>
      <c r="S451" t="s">
        <v>43</v>
      </c>
      <c r="T451" t="s">
        <v>44</v>
      </c>
      <c r="U451" t="s">
        <v>21</v>
      </c>
      <c r="V451" t="s">
        <v>1494</v>
      </c>
      <c r="W451" t="s">
        <v>1495</v>
      </c>
      <c r="X451" t="s">
        <v>215</v>
      </c>
      <c r="Y451" t="s">
        <v>216</v>
      </c>
      <c r="Z451">
        <v>12528</v>
      </c>
      <c r="AA451" t="s">
        <v>40</v>
      </c>
      <c r="AB451" t="s">
        <v>40</v>
      </c>
      <c r="AC451">
        <v>0.9</v>
      </c>
      <c r="AD451">
        <v>3.8836614350000001</v>
      </c>
      <c r="AE451">
        <v>3.9294189300000002</v>
      </c>
      <c r="AF451">
        <v>49</v>
      </c>
      <c r="AG451">
        <v>85000000.840000004</v>
      </c>
      <c r="AH451">
        <v>7649999997</v>
      </c>
      <c r="AI451">
        <v>55</v>
      </c>
      <c r="AJ451">
        <v>3562</v>
      </c>
      <c r="AK451">
        <v>610932.0183</v>
      </c>
    </row>
    <row r="452" spans="1:37">
      <c r="A452">
        <v>7</v>
      </c>
      <c r="B452">
        <v>15</v>
      </c>
      <c r="C452">
        <v>2017</v>
      </c>
      <c r="D452" t="s">
        <v>213</v>
      </c>
      <c r="E452" t="s">
        <v>214</v>
      </c>
      <c r="F452" t="s">
        <v>1</v>
      </c>
      <c r="G452" t="s">
        <v>37</v>
      </c>
      <c r="H452" t="s">
        <v>45</v>
      </c>
      <c r="I452" t="s">
        <v>41</v>
      </c>
      <c r="J452" t="s">
        <v>38</v>
      </c>
      <c r="K452" t="s">
        <v>208</v>
      </c>
      <c r="L452" t="s">
        <v>45</v>
      </c>
      <c r="M452" t="s">
        <v>40</v>
      </c>
      <c r="N452" t="s">
        <v>40</v>
      </c>
      <c r="O452" t="s">
        <v>55</v>
      </c>
      <c r="P452" t="s">
        <v>38</v>
      </c>
      <c r="Q452" t="s">
        <v>51</v>
      </c>
      <c r="R452" t="s">
        <v>52</v>
      </c>
      <c r="S452" t="s">
        <v>43</v>
      </c>
      <c r="T452" t="s">
        <v>44</v>
      </c>
      <c r="U452" t="s">
        <v>21</v>
      </c>
      <c r="V452" t="s">
        <v>1494</v>
      </c>
      <c r="W452" t="s">
        <v>1495</v>
      </c>
      <c r="X452" t="s">
        <v>215</v>
      </c>
      <c r="Y452" t="s">
        <v>216</v>
      </c>
      <c r="Z452">
        <v>12529</v>
      </c>
      <c r="AA452" t="s">
        <v>40</v>
      </c>
      <c r="AB452" t="s">
        <v>40</v>
      </c>
      <c r="AC452">
        <v>2.5</v>
      </c>
      <c r="AD452">
        <v>5.5652573429999999</v>
      </c>
      <c r="AE452">
        <v>5.1673173400000003</v>
      </c>
      <c r="AF452">
        <v>40</v>
      </c>
      <c r="AG452">
        <v>1470000018</v>
      </c>
      <c r="AH452" s="21">
        <v>367500000000</v>
      </c>
      <c r="AI452">
        <v>52</v>
      </c>
      <c r="AJ452">
        <v>3562</v>
      </c>
      <c r="AK452">
        <v>610932.0183</v>
      </c>
    </row>
    <row r="453" spans="1:37">
      <c r="A453">
        <v>7</v>
      </c>
      <c r="B453">
        <v>15</v>
      </c>
      <c r="C453">
        <v>2017</v>
      </c>
      <c r="D453" t="s">
        <v>213</v>
      </c>
      <c r="E453" t="s">
        <v>214</v>
      </c>
      <c r="F453" t="s">
        <v>1</v>
      </c>
      <c r="G453" t="s">
        <v>37</v>
      </c>
      <c r="H453" t="s">
        <v>45</v>
      </c>
      <c r="I453" t="s">
        <v>41</v>
      </c>
      <c r="J453" t="s">
        <v>38</v>
      </c>
      <c r="K453" t="s">
        <v>208</v>
      </c>
      <c r="L453" t="s">
        <v>45</v>
      </c>
      <c r="M453" t="s">
        <v>40</v>
      </c>
      <c r="N453" t="s">
        <v>40</v>
      </c>
      <c r="O453" t="s">
        <v>55</v>
      </c>
      <c r="P453" t="s">
        <v>38</v>
      </c>
      <c r="Q453" t="s">
        <v>51</v>
      </c>
      <c r="R453" t="s">
        <v>52</v>
      </c>
      <c r="S453" t="s">
        <v>43</v>
      </c>
      <c r="T453" t="s">
        <v>44</v>
      </c>
      <c r="U453" t="s">
        <v>21</v>
      </c>
      <c r="V453" t="s">
        <v>1494</v>
      </c>
      <c r="W453" t="s">
        <v>1495</v>
      </c>
      <c r="X453" t="s">
        <v>215</v>
      </c>
      <c r="Y453" t="s">
        <v>216</v>
      </c>
      <c r="Z453">
        <v>12531</v>
      </c>
      <c r="AA453" t="s">
        <v>40</v>
      </c>
      <c r="AB453" t="s">
        <v>40</v>
      </c>
      <c r="AC453">
        <v>3.6</v>
      </c>
      <c r="AD453">
        <v>5.8907562520000001</v>
      </c>
      <c r="AE453">
        <v>5.3344537499999998</v>
      </c>
      <c r="AF453">
        <v>53</v>
      </c>
      <c r="AG453">
        <v>2159999994</v>
      </c>
      <c r="AH453" s="21">
        <v>777600000000</v>
      </c>
      <c r="AI453">
        <v>60</v>
      </c>
      <c r="AJ453">
        <v>3562</v>
      </c>
      <c r="AK453">
        <v>610932.0183</v>
      </c>
    </row>
    <row r="454" spans="1:37">
      <c r="A454">
        <v>7</v>
      </c>
      <c r="B454">
        <v>15</v>
      </c>
      <c r="C454">
        <v>2017</v>
      </c>
      <c r="D454" t="s">
        <v>213</v>
      </c>
      <c r="E454" t="s">
        <v>214</v>
      </c>
      <c r="F454" t="s">
        <v>1</v>
      </c>
      <c r="G454" t="s">
        <v>37</v>
      </c>
      <c r="H454" t="s">
        <v>45</v>
      </c>
      <c r="I454" t="s">
        <v>41</v>
      </c>
      <c r="J454" t="s">
        <v>38</v>
      </c>
      <c r="K454" t="s">
        <v>208</v>
      </c>
      <c r="L454" t="s">
        <v>45</v>
      </c>
      <c r="M454" t="s">
        <v>40</v>
      </c>
      <c r="N454" t="s">
        <v>40</v>
      </c>
      <c r="O454" t="s">
        <v>55</v>
      </c>
      <c r="P454" t="s">
        <v>38</v>
      </c>
      <c r="Q454" t="s">
        <v>51</v>
      </c>
      <c r="R454" t="s">
        <v>52</v>
      </c>
      <c r="S454" t="s">
        <v>43</v>
      </c>
      <c r="T454" t="s">
        <v>44</v>
      </c>
      <c r="U454" t="s">
        <v>21</v>
      </c>
      <c r="V454" t="s">
        <v>1494</v>
      </c>
      <c r="W454" t="s">
        <v>1495</v>
      </c>
      <c r="X454" t="s">
        <v>215</v>
      </c>
      <c r="Y454" t="s">
        <v>216</v>
      </c>
      <c r="Z454">
        <v>12532</v>
      </c>
      <c r="AA454" t="s">
        <v>40</v>
      </c>
      <c r="AB454" t="s">
        <v>40</v>
      </c>
      <c r="AC454">
        <v>1.6</v>
      </c>
      <c r="AD454">
        <v>4.0170333390000001</v>
      </c>
      <c r="AE454">
        <v>3.81291336</v>
      </c>
      <c r="AF454">
        <v>5</v>
      </c>
      <c r="AG454">
        <v>65000000.5</v>
      </c>
      <c r="AH454">
        <v>10399999993</v>
      </c>
      <c r="AI454">
        <v>8</v>
      </c>
      <c r="AJ454">
        <v>3562</v>
      </c>
      <c r="AK454">
        <v>610932.0183</v>
      </c>
    </row>
    <row r="455" spans="1:37">
      <c r="A455">
        <v>7</v>
      </c>
      <c r="B455">
        <v>15</v>
      </c>
      <c r="C455">
        <v>2017</v>
      </c>
      <c r="D455" t="s">
        <v>213</v>
      </c>
      <c r="E455" t="s">
        <v>214</v>
      </c>
      <c r="F455" t="s">
        <v>1</v>
      </c>
      <c r="G455" t="s">
        <v>37</v>
      </c>
      <c r="H455" t="s">
        <v>45</v>
      </c>
      <c r="I455" t="s">
        <v>41</v>
      </c>
      <c r="J455" t="s">
        <v>38</v>
      </c>
      <c r="K455" t="s">
        <v>208</v>
      </c>
      <c r="L455" t="s">
        <v>45</v>
      </c>
      <c r="M455" t="s">
        <v>40</v>
      </c>
      <c r="N455" t="s">
        <v>40</v>
      </c>
      <c r="O455" t="s">
        <v>55</v>
      </c>
      <c r="P455" t="s">
        <v>38</v>
      </c>
      <c r="Q455" t="s">
        <v>51</v>
      </c>
      <c r="R455" t="s">
        <v>52</v>
      </c>
      <c r="S455" t="s">
        <v>43</v>
      </c>
      <c r="T455" t="s">
        <v>44</v>
      </c>
      <c r="U455" t="s">
        <v>21</v>
      </c>
      <c r="V455" t="s">
        <v>1494</v>
      </c>
      <c r="W455" t="s">
        <v>1495</v>
      </c>
      <c r="X455" t="s">
        <v>215</v>
      </c>
      <c r="Y455" t="s">
        <v>216</v>
      </c>
      <c r="Z455">
        <v>12533</v>
      </c>
      <c r="AA455" t="s">
        <v>40</v>
      </c>
      <c r="AB455" t="s">
        <v>40</v>
      </c>
      <c r="AC455">
        <v>1.5</v>
      </c>
      <c r="AD455">
        <v>4.924279286</v>
      </c>
      <c r="AE455">
        <v>4.7481880299999997</v>
      </c>
      <c r="AF455">
        <v>10</v>
      </c>
      <c r="AG455">
        <v>560000003.89999998</v>
      </c>
      <c r="AH455">
        <v>83999999988</v>
      </c>
      <c r="AI455">
        <v>18</v>
      </c>
      <c r="AJ455">
        <v>3562</v>
      </c>
      <c r="AK455">
        <v>610932.0183</v>
      </c>
    </row>
    <row r="456" spans="1:37">
      <c r="A456">
        <v>7</v>
      </c>
      <c r="B456">
        <v>15</v>
      </c>
      <c r="C456">
        <v>2017</v>
      </c>
      <c r="D456" t="s">
        <v>213</v>
      </c>
      <c r="E456" t="s">
        <v>214</v>
      </c>
      <c r="F456" t="s">
        <v>1</v>
      </c>
      <c r="G456" t="s">
        <v>37</v>
      </c>
      <c r="H456" t="s">
        <v>45</v>
      </c>
      <c r="I456" t="s">
        <v>41</v>
      </c>
      <c r="J456" t="s">
        <v>38</v>
      </c>
      <c r="K456" t="s">
        <v>208</v>
      </c>
      <c r="L456" t="s">
        <v>45</v>
      </c>
      <c r="M456" t="s">
        <v>40</v>
      </c>
      <c r="N456" t="s">
        <v>40</v>
      </c>
      <c r="O456" t="s">
        <v>55</v>
      </c>
      <c r="P456" t="s">
        <v>38</v>
      </c>
      <c r="Q456" t="s">
        <v>51</v>
      </c>
      <c r="R456" t="s">
        <v>52</v>
      </c>
      <c r="S456" t="s">
        <v>43</v>
      </c>
      <c r="T456" t="s">
        <v>44</v>
      </c>
      <c r="U456" t="s">
        <v>21</v>
      </c>
      <c r="V456" t="s">
        <v>1494</v>
      </c>
      <c r="W456" t="s">
        <v>1495</v>
      </c>
      <c r="X456" t="s">
        <v>215</v>
      </c>
      <c r="Y456" t="s">
        <v>216</v>
      </c>
      <c r="Z456">
        <v>12535</v>
      </c>
      <c r="AA456" t="s">
        <v>40</v>
      </c>
      <c r="AB456" t="s">
        <v>40</v>
      </c>
      <c r="AC456">
        <v>2</v>
      </c>
      <c r="AD456">
        <v>4.8450980399999999</v>
      </c>
      <c r="AE456">
        <v>4.54406804</v>
      </c>
      <c r="AF456">
        <v>32</v>
      </c>
      <c r="AG456">
        <v>349999996.5</v>
      </c>
      <c r="AH456">
        <v>69999999998</v>
      </c>
      <c r="AI456">
        <v>49</v>
      </c>
      <c r="AJ456">
        <v>3562</v>
      </c>
      <c r="AK456">
        <v>610932.0183</v>
      </c>
    </row>
    <row r="457" spans="1:37">
      <c r="A457">
        <v>7</v>
      </c>
      <c r="B457">
        <v>15</v>
      </c>
      <c r="C457">
        <v>2017</v>
      </c>
      <c r="D457" t="s">
        <v>213</v>
      </c>
      <c r="E457" t="s">
        <v>214</v>
      </c>
      <c r="F457" t="s">
        <v>1</v>
      </c>
      <c r="G457" t="s">
        <v>37</v>
      </c>
      <c r="H457" t="s">
        <v>45</v>
      </c>
      <c r="I457" t="s">
        <v>41</v>
      </c>
      <c r="J457" t="s">
        <v>38</v>
      </c>
      <c r="K457" t="s">
        <v>208</v>
      </c>
      <c r="L457" t="s">
        <v>45</v>
      </c>
      <c r="M457" t="s">
        <v>40</v>
      </c>
      <c r="N457" t="s">
        <v>40</v>
      </c>
      <c r="O457" t="s">
        <v>55</v>
      </c>
      <c r="P457" t="s">
        <v>38</v>
      </c>
      <c r="Q457" t="s">
        <v>51</v>
      </c>
      <c r="R457" t="s">
        <v>52</v>
      </c>
      <c r="S457" t="s">
        <v>43</v>
      </c>
      <c r="T457" t="s">
        <v>44</v>
      </c>
      <c r="U457" t="s">
        <v>21</v>
      </c>
      <c r="V457" t="s">
        <v>1494</v>
      </c>
      <c r="W457" t="s">
        <v>1495</v>
      </c>
      <c r="X457" t="s">
        <v>215</v>
      </c>
      <c r="Y457" t="s">
        <v>216</v>
      </c>
      <c r="Z457">
        <v>12550</v>
      </c>
      <c r="AA457" t="s">
        <v>40</v>
      </c>
      <c r="AB457" t="s">
        <v>40</v>
      </c>
      <c r="AC457">
        <v>2</v>
      </c>
      <c r="AD457">
        <v>4.8450980399999999</v>
      </c>
      <c r="AE457">
        <v>4.54406804</v>
      </c>
      <c r="AF457">
        <v>7</v>
      </c>
      <c r="AG457">
        <v>349999996.5</v>
      </c>
      <c r="AH457">
        <v>69999999998</v>
      </c>
      <c r="AI457">
        <v>14</v>
      </c>
      <c r="AJ457">
        <v>3562</v>
      </c>
      <c r="AK457">
        <v>610932.0183</v>
      </c>
    </row>
    <row r="458" spans="1:37">
      <c r="A458">
        <v>7</v>
      </c>
      <c r="B458">
        <v>15</v>
      </c>
      <c r="C458">
        <v>2017</v>
      </c>
      <c r="D458" t="s">
        <v>213</v>
      </c>
      <c r="E458" t="s">
        <v>214</v>
      </c>
      <c r="F458" t="s">
        <v>1</v>
      </c>
      <c r="G458" t="s">
        <v>37</v>
      </c>
      <c r="H458" t="s">
        <v>45</v>
      </c>
      <c r="I458" t="s">
        <v>41</v>
      </c>
      <c r="J458" t="s">
        <v>38</v>
      </c>
      <c r="K458" t="s">
        <v>208</v>
      </c>
      <c r="L458" t="s">
        <v>45</v>
      </c>
      <c r="M458" t="s">
        <v>40</v>
      </c>
      <c r="N458" t="s">
        <v>40</v>
      </c>
      <c r="O458" t="s">
        <v>55</v>
      </c>
      <c r="P458" t="s">
        <v>38</v>
      </c>
      <c r="Q458" t="s">
        <v>51</v>
      </c>
      <c r="R458" t="s">
        <v>52</v>
      </c>
      <c r="S458" t="s">
        <v>43</v>
      </c>
      <c r="T458" t="s">
        <v>44</v>
      </c>
      <c r="U458" t="s">
        <v>21</v>
      </c>
      <c r="V458" t="s">
        <v>1494</v>
      </c>
      <c r="W458" t="s">
        <v>1495</v>
      </c>
      <c r="X458" t="s">
        <v>215</v>
      </c>
      <c r="Y458" t="s">
        <v>216</v>
      </c>
      <c r="Z458">
        <v>12570</v>
      </c>
      <c r="AA458" t="s">
        <v>40</v>
      </c>
      <c r="AB458" t="s">
        <v>40</v>
      </c>
      <c r="AC458">
        <v>1.5</v>
      </c>
      <c r="AD458">
        <v>4.2174839439999996</v>
      </c>
      <c r="AE458">
        <v>4.0413926900000003</v>
      </c>
      <c r="AF458">
        <v>4</v>
      </c>
      <c r="AG458">
        <v>110000001.2</v>
      </c>
      <c r="AH458">
        <v>16499999992</v>
      </c>
      <c r="AI458">
        <v>18</v>
      </c>
      <c r="AJ458">
        <v>3562</v>
      </c>
      <c r="AK458">
        <v>610932.0183</v>
      </c>
    </row>
    <row r="459" spans="1:37">
      <c r="A459">
        <v>7</v>
      </c>
      <c r="B459">
        <v>15</v>
      </c>
      <c r="C459">
        <v>2017</v>
      </c>
      <c r="D459" t="s">
        <v>213</v>
      </c>
      <c r="E459" t="s">
        <v>214</v>
      </c>
      <c r="F459" t="s">
        <v>1</v>
      </c>
      <c r="G459" t="s">
        <v>37</v>
      </c>
      <c r="H459" t="s">
        <v>45</v>
      </c>
      <c r="I459" t="s">
        <v>41</v>
      </c>
      <c r="J459" t="s">
        <v>38</v>
      </c>
      <c r="K459" t="s">
        <v>208</v>
      </c>
      <c r="L459" t="s">
        <v>45</v>
      </c>
      <c r="M459" t="s">
        <v>40</v>
      </c>
      <c r="N459" t="s">
        <v>40</v>
      </c>
      <c r="O459" t="s">
        <v>55</v>
      </c>
      <c r="P459" t="s">
        <v>38</v>
      </c>
      <c r="Q459" t="s">
        <v>51</v>
      </c>
      <c r="R459" t="s">
        <v>52</v>
      </c>
      <c r="S459" t="s">
        <v>43</v>
      </c>
      <c r="T459" t="s">
        <v>44</v>
      </c>
      <c r="U459" t="s">
        <v>21</v>
      </c>
      <c r="V459" t="s">
        <v>1494</v>
      </c>
      <c r="W459" t="s">
        <v>1495</v>
      </c>
      <c r="X459" t="s">
        <v>215</v>
      </c>
      <c r="Y459" t="s">
        <v>216</v>
      </c>
      <c r="Z459">
        <v>12592</v>
      </c>
      <c r="AA459" t="s">
        <v>40</v>
      </c>
      <c r="AB459" t="s">
        <v>40</v>
      </c>
      <c r="AC459">
        <v>1.6</v>
      </c>
      <c r="AD459">
        <v>4.0170333390000001</v>
      </c>
      <c r="AE459">
        <v>3.81291336</v>
      </c>
      <c r="AF459">
        <v>26</v>
      </c>
      <c r="AG459">
        <v>65000000.5</v>
      </c>
      <c r="AH459">
        <v>10399999993</v>
      </c>
      <c r="AI459">
        <v>30</v>
      </c>
      <c r="AJ459">
        <v>3562</v>
      </c>
      <c r="AK459">
        <v>610932.0183</v>
      </c>
    </row>
    <row r="460" spans="1:37">
      <c r="A460">
        <v>7</v>
      </c>
      <c r="B460">
        <v>15</v>
      </c>
      <c r="C460">
        <v>2017</v>
      </c>
      <c r="D460" t="s">
        <v>213</v>
      </c>
      <c r="E460" t="s">
        <v>214</v>
      </c>
      <c r="F460" t="s">
        <v>1</v>
      </c>
      <c r="G460" t="s">
        <v>37</v>
      </c>
      <c r="H460" t="s">
        <v>45</v>
      </c>
      <c r="I460" t="s">
        <v>41</v>
      </c>
      <c r="J460" t="s">
        <v>38</v>
      </c>
      <c r="K460" t="s">
        <v>208</v>
      </c>
      <c r="L460" t="s">
        <v>45</v>
      </c>
      <c r="M460" t="s">
        <v>40</v>
      </c>
      <c r="N460" t="s">
        <v>40</v>
      </c>
      <c r="O460" t="s">
        <v>55</v>
      </c>
      <c r="P460" t="s">
        <v>38</v>
      </c>
      <c r="Q460" t="s">
        <v>51</v>
      </c>
      <c r="R460" t="s">
        <v>52</v>
      </c>
      <c r="S460" t="s">
        <v>43</v>
      </c>
      <c r="T460" t="s">
        <v>44</v>
      </c>
      <c r="U460" t="s">
        <v>21</v>
      </c>
      <c r="V460" t="s">
        <v>1494</v>
      </c>
      <c r="W460" t="s">
        <v>1495</v>
      </c>
      <c r="X460" t="s">
        <v>215</v>
      </c>
      <c r="Y460" t="s">
        <v>216</v>
      </c>
      <c r="Z460">
        <v>12595</v>
      </c>
      <c r="AA460" t="s">
        <v>40</v>
      </c>
      <c r="AB460" t="s">
        <v>40</v>
      </c>
      <c r="AC460">
        <v>2.5</v>
      </c>
      <c r="AD460">
        <v>5.5652573429999999</v>
      </c>
      <c r="AE460">
        <v>5.1673173400000003</v>
      </c>
      <c r="AF460">
        <v>18</v>
      </c>
      <c r="AG460">
        <v>1470000018</v>
      </c>
      <c r="AH460" s="21">
        <v>367500000000</v>
      </c>
      <c r="AI460">
        <v>19</v>
      </c>
      <c r="AJ460">
        <v>3562</v>
      </c>
      <c r="AK460">
        <v>610932.0183</v>
      </c>
    </row>
    <row r="461" spans="1:37">
      <c r="A461">
        <v>7</v>
      </c>
      <c r="B461">
        <v>15</v>
      </c>
      <c r="C461">
        <v>2017</v>
      </c>
      <c r="D461" t="s">
        <v>213</v>
      </c>
      <c r="E461" t="s">
        <v>214</v>
      </c>
      <c r="F461" t="s">
        <v>1</v>
      </c>
      <c r="G461" t="s">
        <v>37</v>
      </c>
      <c r="H461" t="s">
        <v>45</v>
      </c>
      <c r="I461" t="s">
        <v>41</v>
      </c>
      <c r="J461" t="s">
        <v>38</v>
      </c>
      <c r="K461" t="s">
        <v>208</v>
      </c>
      <c r="L461" t="s">
        <v>45</v>
      </c>
      <c r="M461" t="s">
        <v>40</v>
      </c>
      <c r="N461" t="s">
        <v>40</v>
      </c>
      <c r="O461" t="s">
        <v>55</v>
      </c>
      <c r="P461" t="s">
        <v>38</v>
      </c>
      <c r="Q461" t="s">
        <v>51</v>
      </c>
      <c r="R461" t="s">
        <v>52</v>
      </c>
      <c r="S461" t="s">
        <v>43</v>
      </c>
      <c r="T461" t="s">
        <v>44</v>
      </c>
      <c r="U461" t="s">
        <v>21</v>
      </c>
      <c r="V461" t="s">
        <v>1494</v>
      </c>
      <c r="W461" t="s">
        <v>1495</v>
      </c>
      <c r="X461" t="s">
        <v>215</v>
      </c>
      <c r="Y461" t="s">
        <v>216</v>
      </c>
      <c r="Z461">
        <v>12597</v>
      </c>
      <c r="AA461" t="s">
        <v>40</v>
      </c>
      <c r="AB461" t="s">
        <v>40</v>
      </c>
      <c r="AC461">
        <v>1.6</v>
      </c>
      <c r="AD461">
        <v>4.0170333390000001</v>
      </c>
      <c r="AE461">
        <v>3.81291336</v>
      </c>
      <c r="AF461">
        <v>15</v>
      </c>
      <c r="AG461">
        <v>65000000.5</v>
      </c>
      <c r="AH461">
        <v>10399999993</v>
      </c>
      <c r="AI461">
        <v>31</v>
      </c>
      <c r="AJ461">
        <v>3562</v>
      </c>
      <c r="AK461">
        <v>610932.0183</v>
      </c>
    </row>
    <row r="462" spans="1:37">
      <c r="A462">
        <v>7</v>
      </c>
      <c r="B462">
        <v>15</v>
      </c>
      <c r="C462">
        <v>2017</v>
      </c>
      <c r="D462" t="s">
        <v>213</v>
      </c>
      <c r="E462" t="s">
        <v>214</v>
      </c>
      <c r="F462" t="s">
        <v>1</v>
      </c>
      <c r="G462" t="s">
        <v>37</v>
      </c>
      <c r="H462" t="s">
        <v>45</v>
      </c>
      <c r="I462" t="s">
        <v>41</v>
      </c>
      <c r="J462" t="s">
        <v>38</v>
      </c>
      <c r="K462" t="s">
        <v>208</v>
      </c>
      <c r="L462" t="s">
        <v>45</v>
      </c>
      <c r="M462" t="s">
        <v>40</v>
      </c>
      <c r="N462" t="s">
        <v>40</v>
      </c>
      <c r="O462" t="s">
        <v>55</v>
      </c>
      <c r="P462" t="s">
        <v>38</v>
      </c>
      <c r="Q462" t="s">
        <v>51</v>
      </c>
      <c r="R462" t="s">
        <v>52</v>
      </c>
      <c r="S462" t="s">
        <v>43</v>
      </c>
      <c r="T462" t="s">
        <v>44</v>
      </c>
      <c r="U462" t="s">
        <v>21</v>
      </c>
      <c r="V462" t="s">
        <v>1494</v>
      </c>
      <c r="W462" t="s">
        <v>1495</v>
      </c>
      <c r="X462" t="s">
        <v>215</v>
      </c>
      <c r="Y462" t="s">
        <v>216</v>
      </c>
      <c r="Z462">
        <v>12598</v>
      </c>
      <c r="AA462" t="s">
        <v>40</v>
      </c>
      <c r="AB462" t="s">
        <v>40</v>
      </c>
      <c r="AC462">
        <v>1.6</v>
      </c>
      <c r="AD462">
        <v>5.128399269</v>
      </c>
      <c r="AE462">
        <v>4.9242792900000003</v>
      </c>
      <c r="AF462">
        <v>20</v>
      </c>
      <c r="AG462">
        <v>840000007.60000002</v>
      </c>
      <c r="AH462" s="21">
        <v>134400000000</v>
      </c>
      <c r="AI462">
        <v>33</v>
      </c>
      <c r="AJ462">
        <v>3562</v>
      </c>
      <c r="AK462">
        <v>610932.0183</v>
      </c>
    </row>
    <row r="463" spans="1:37">
      <c r="A463">
        <v>7</v>
      </c>
      <c r="B463">
        <v>15</v>
      </c>
      <c r="C463">
        <v>2017</v>
      </c>
      <c r="D463" t="s">
        <v>213</v>
      </c>
      <c r="E463" t="s">
        <v>214</v>
      </c>
      <c r="F463" t="s">
        <v>1</v>
      </c>
      <c r="G463" t="s">
        <v>37</v>
      </c>
      <c r="H463" t="s">
        <v>45</v>
      </c>
      <c r="I463" t="s">
        <v>41</v>
      </c>
      <c r="J463" t="s">
        <v>38</v>
      </c>
      <c r="K463" t="s">
        <v>208</v>
      </c>
      <c r="L463" t="s">
        <v>45</v>
      </c>
      <c r="M463" t="s">
        <v>40</v>
      </c>
      <c r="N463" t="s">
        <v>40</v>
      </c>
      <c r="O463" t="s">
        <v>55</v>
      </c>
      <c r="P463" t="s">
        <v>38</v>
      </c>
      <c r="Q463" t="s">
        <v>51</v>
      </c>
      <c r="R463" t="s">
        <v>52</v>
      </c>
      <c r="S463" t="s">
        <v>43</v>
      </c>
      <c r="T463" t="s">
        <v>44</v>
      </c>
      <c r="U463" t="s">
        <v>21</v>
      </c>
      <c r="V463" t="s">
        <v>1494</v>
      </c>
      <c r="W463" t="s">
        <v>1495</v>
      </c>
      <c r="X463" t="s">
        <v>215</v>
      </c>
      <c r="Y463" t="s">
        <v>216</v>
      </c>
      <c r="Z463">
        <v>12599</v>
      </c>
      <c r="AA463" t="s">
        <v>40</v>
      </c>
      <c r="AB463" t="s">
        <v>40</v>
      </c>
      <c r="AC463">
        <v>2.5</v>
      </c>
      <c r="AD463">
        <v>5.5652573429999999</v>
      </c>
      <c r="AE463">
        <v>5.1673173400000003</v>
      </c>
      <c r="AF463">
        <v>21</v>
      </c>
      <c r="AG463">
        <v>1470000018</v>
      </c>
      <c r="AH463" s="21">
        <v>367500000000</v>
      </c>
      <c r="AI463">
        <v>29</v>
      </c>
      <c r="AJ463">
        <v>3562</v>
      </c>
      <c r="AK463">
        <v>610932.0183</v>
      </c>
    </row>
    <row r="464" spans="1:37">
      <c r="A464">
        <v>7</v>
      </c>
      <c r="B464">
        <v>15</v>
      </c>
      <c r="C464">
        <v>2017</v>
      </c>
      <c r="D464" t="s">
        <v>213</v>
      </c>
      <c r="E464" t="s">
        <v>214</v>
      </c>
      <c r="F464" t="s">
        <v>1</v>
      </c>
      <c r="G464" t="s">
        <v>37</v>
      </c>
      <c r="H464" t="s">
        <v>45</v>
      </c>
      <c r="I464" t="s">
        <v>41</v>
      </c>
      <c r="J464" t="s">
        <v>38</v>
      </c>
      <c r="K464" t="s">
        <v>208</v>
      </c>
      <c r="L464" t="s">
        <v>45</v>
      </c>
      <c r="M464" t="s">
        <v>40</v>
      </c>
      <c r="N464" t="s">
        <v>40</v>
      </c>
      <c r="O464" t="s">
        <v>55</v>
      </c>
      <c r="P464" t="s">
        <v>38</v>
      </c>
      <c r="Q464" t="s">
        <v>51</v>
      </c>
      <c r="R464" t="s">
        <v>52</v>
      </c>
      <c r="S464" t="s">
        <v>43</v>
      </c>
      <c r="T464" t="s">
        <v>44</v>
      </c>
      <c r="U464" t="s">
        <v>21</v>
      </c>
      <c r="V464" t="s">
        <v>1494</v>
      </c>
      <c r="W464" t="s">
        <v>1495</v>
      </c>
      <c r="X464" t="s">
        <v>215</v>
      </c>
      <c r="Y464" t="s">
        <v>216</v>
      </c>
      <c r="Z464">
        <v>12600</v>
      </c>
      <c r="AA464" t="s">
        <v>40</v>
      </c>
      <c r="AB464" t="s">
        <v>40</v>
      </c>
      <c r="AC464">
        <v>3.6</v>
      </c>
      <c r="AD464">
        <v>5.8907562520000001</v>
      </c>
      <c r="AE464">
        <v>5.3344537499999998</v>
      </c>
      <c r="AF464">
        <v>16</v>
      </c>
      <c r="AG464">
        <v>2159999994</v>
      </c>
      <c r="AH464" s="21">
        <v>777600000000</v>
      </c>
      <c r="AI464">
        <v>17</v>
      </c>
      <c r="AJ464">
        <v>3562</v>
      </c>
      <c r="AK464">
        <v>610932.0183</v>
      </c>
    </row>
    <row r="465" spans="1:37">
      <c r="A465">
        <v>7</v>
      </c>
      <c r="B465">
        <v>15</v>
      </c>
      <c r="C465">
        <v>2017</v>
      </c>
      <c r="D465" t="s">
        <v>213</v>
      </c>
      <c r="E465" t="s">
        <v>214</v>
      </c>
      <c r="F465" t="s">
        <v>1</v>
      </c>
      <c r="G465" t="s">
        <v>37</v>
      </c>
      <c r="H465" t="s">
        <v>45</v>
      </c>
      <c r="I465" t="s">
        <v>41</v>
      </c>
      <c r="J465" t="s">
        <v>38</v>
      </c>
      <c r="K465" t="s">
        <v>208</v>
      </c>
      <c r="L465" t="s">
        <v>45</v>
      </c>
      <c r="M465" t="s">
        <v>40</v>
      </c>
      <c r="N465" t="s">
        <v>40</v>
      </c>
      <c r="O465" t="s">
        <v>55</v>
      </c>
      <c r="P465" t="s">
        <v>38</v>
      </c>
      <c r="Q465" t="s">
        <v>51</v>
      </c>
      <c r="R465" t="s">
        <v>52</v>
      </c>
      <c r="S465" t="s">
        <v>43</v>
      </c>
      <c r="T465" t="s">
        <v>44</v>
      </c>
      <c r="U465" t="s">
        <v>21</v>
      </c>
      <c r="V465" t="s">
        <v>1494</v>
      </c>
      <c r="W465" t="s">
        <v>1495</v>
      </c>
      <c r="X465" t="s">
        <v>215</v>
      </c>
      <c r="Y465" t="s">
        <v>216</v>
      </c>
      <c r="Z465">
        <v>12604</v>
      </c>
      <c r="AA465" t="s">
        <v>40</v>
      </c>
      <c r="AB465" t="s">
        <v>40</v>
      </c>
      <c r="AC465">
        <v>0.9</v>
      </c>
      <c r="AD465">
        <v>3.8836614350000001</v>
      </c>
      <c r="AE465">
        <v>3.9294189300000002</v>
      </c>
      <c r="AF465">
        <v>15</v>
      </c>
      <c r="AG465">
        <v>85000000.840000004</v>
      </c>
      <c r="AH465">
        <v>7649999997</v>
      </c>
      <c r="AI465">
        <v>22</v>
      </c>
      <c r="AJ465">
        <v>3562</v>
      </c>
      <c r="AK465">
        <v>610932.0183</v>
      </c>
    </row>
    <row r="466" spans="1:37">
      <c r="A466">
        <v>7</v>
      </c>
      <c r="B466">
        <v>15</v>
      </c>
      <c r="C466">
        <v>2017</v>
      </c>
      <c r="D466" t="s">
        <v>213</v>
      </c>
      <c r="E466" t="s">
        <v>214</v>
      </c>
      <c r="F466" t="s">
        <v>1</v>
      </c>
      <c r="G466" t="s">
        <v>37</v>
      </c>
      <c r="H466" t="s">
        <v>45</v>
      </c>
      <c r="I466" t="s">
        <v>41</v>
      </c>
      <c r="J466" t="s">
        <v>38</v>
      </c>
      <c r="K466" t="s">
        <v>208</v>
      </c>
      <c r="L466" t="s">
        <v>45</v>
      </c>
      <c r="M466" t="s">
        <v>40</v>
      </c>
      <c r="N466" t="s">
        <v>40</v>
      </c>
      <c r="O466" t="s">
        <v>55</v>
      </c>
      <c r="P466" t="s">
        <v>38</v>
      </c>
      <c r="Q466" t="s">
        <v>51</v>
      </c>
      <c r="R466" t="s">
        <v>52</v>
      </c>
      <c r="S466" t="s">
        <v>43</v>
      </c>
      <c r="T466" t="s">
        <v>44</v>
      </c>
      <c r="U466" t="s">
        <v>21</v>
      </c>
      <c r="V466" t="s">
        <v>1494</v>
      </c>
      <c r="W466" t="s">
        <v>1495</v>
      </c>
      <c r="X466" t="s">
        <v>215</v>
      </c>
      <c r="Y466" t="s">
        <v>216</v>
      </c>
      <c r="Z466">
        <v>12605</v>
      </c>
      <c r="AA466" t="s">
        <v>40</v>
      </c>
      <c r="AB466" t="s">
        <v>40</v>
      </c>
      <c r="AC466">
        <v>1.6</v>
      </c>
      <c r="AD466">
        <v>4.0170333390000001</v>
      </c>
      <c r="AE466">
        <v>3.81291336</v>
      </c>
      <c r="AF466">
        <v>9</v>
      </c>
      <c r="AG466">
        <v>65000000.5</v>
      </c>
      <c r="AH466">
        <v>10399999993</v>
      </c>
      <c r="AI466">
        <v>16</v>
      </c>
      <c r="AJ466">
        <v>3562</v>
      </c>
      <c r="AK466">
        <v>610932.0183</v>
      </c>
    </row>
    <row r="467" spans="1:37">
      <c r="A467">
        <v>7</v>
      </c>
      <c r="B467">
        <v>15</v>
      </c>
      <c r="C467">
        <v>2017</v>
      </c>
      <c r="D467" t="s">
        <v>213</v>
      </c>
      <c r="E467" t="s">
        <v>214</v>
      </c>
      <c r="F467" t="s">
        <v>1</v>
      </c>
      <c r="G467" t="s">
        <v>37</v>
      </c>
      <c r="H467" t="s">
        <v>45</v>
      </c>
      <c r="I467" t="s">
        <v>41</v>
      </c>
      <c r="J467" t="s">
        <v>38</v>
      </c>
      <c r="K467" t="s">
        <v>208</v>
      </c>
      <c r="L467" t="s">
        <v>45</v>
      </c>
      <c r="M467" t="s">
        <v>40</v>
      </c>
      <c r="N467" t="s">
        <v>40</v>
      </c>
      <c r="O467" t="s">
        <v>55</v>
      </c>
      <c r="P467" t="s">
        <v>38</v>
      </c>
      <c r="Q467" t="s">
        <v>51</v>
      </c>
      <c r="R467" t="s">
        <v>52</v>
      </c>
      <c r="S467" t="s">
        <v>43</v>
      </c>
      <c r="T467" t="s">
        <v>44</v>
      </c>
      <c r="U467" t="s">
        <v>21</v>
      </c>
      <c r="V467" t="s">
        <v>1494</v>
      </c>
      <c r="W467" t="s">
        <v>1495</v>
      </c>
      <c r="X467" t="s">
        <v>215</v>
      </c>
      <c r="Y467" t="s">
        <v>216</v>
      </c>
      <c r="Z467">
        <v>12606</v>
      </c>
      <c r="AA467" t="s">
        <v>40</v>
      </c>
      <c r="AB467" t="s">
        <v>40</v>
      </c>
      <c r="AC467">
        <v>0.9</v>
      </c>
      <c r="AD467">
        <v>3.8836614350000001</v>
      </c>
      <c r="AE467">
        <v>3.9294189300000002</v>
      </c>
      <c r="AF467">
        <v>23</v>
      </c>
      <c r="AG467">
        <v>85000000.840000004</v>
      </c>
      <c r="AH467">
        <v>7649999997</v>
      </c>
      <c r="AI467">
        <v>32</v>
      </c>
      <c r="AJ467">
        <v>3562</v>
      </c>
      <c r="AK467">
        <v>610932.0183</v>
      </c>
    </row>
    <row r="468" spans="1:37">
      <c r="A468">
        <v>7</v>
      </c>
      <c r="B468">
        <v>15</v>
      </c>
      <c r="C468">
        <v>2017</v>
      </c>
      <c r="D468" t="s">
        <v>213</v>
      </c>
      <c r="E468" t="s">
        <v>214</v>
      </c>
      <c r="F468" t="s">
        <v>1</v>
      </c>
      <c r="G468" t="s">
        <v>37</v>
      </c>
      <c r="H468" t="s">
        <v>45</v>
      </c>
      <c r="I468" t="s">
        <v>41</v>
      </c>
      <c r="J468" t="s">
        <v>38</v>
      </c>
      <c r="K468" t="s">
        <v>208</v>
      </c>
      <c r="L468" t="s">
        <v>45</v>
      </c>
      <c r="M468" t="s">
        <v>40</v>
      </c>
      <c r="N468" t="s">
        <v>40</v>
      </c>
      <c r="O468" t="s">
        <v>55</v>
      </c>
      <c r="P468" t="s">
        <v>38</v>
      </c>
      <c r="Q468" t="s">
        <v>51</v>
      </c>
      <c r="R468" t="s">
        <v>52</v>
      </c>
      <c r="S468" t="s">
        <v>43</v>
      </c>
      <c r="T468" t="s">
        <v>44</v>
      </c>
      <c r="U468" t="s">
        <v>21</v>
      </c>
      <c r="V468" t="s">
        <v>1494</v>
      </c>
      <c r="W468" t="s">
        <v>1495</v>
      </c>
      <c r="X468" t="s">
        <v>215</v>
      </c>
      <c r="Y468" t="s">
        <v>216</v>
      </c>
      <c r="Z468">
        <v>12608</v>
      </c>
      <c r="AA468" t="s">
        <v>40</v>
      </c>
      <c r="AB468" t="s">
        <v>40</v>
      </c>
      <c r="AC468">
        <v>2.5</v>
      </c>
      <c r="AD468">
        <v>5.5652573429999999</v>
      </c>
      <c r="AE468">
        <v>5.1673173400000003</v>
      </c>
      <c r="AF468">
        <v>25</v>
      </c>
      <c r="AG468">
        <v>1470000018</v>
      </c>
      <c r="AH468" s="21">
        <v>367500000000</v>
      </c>
      <c r="AI468">
        <v>32</v>
      </c>
      <c r="AJ468">
        <v>3562</v>
      </c>
      <c r="AK468">
        <v>610932.0183</v>
      </c>
    </row>
    <row r="469" spans="1:37">
      <c r="A469">
        <v>7</v>
      </c>
      <c r="B469">
        <v>15</v>
      </c>
      <c r="C469">
        <v>2017</v>
      </c>
      <c r="D469" t="s">
        <v>213</v>
      </c>
      <c r="E469" t="s">
        <v>214</v>
      </c>
      <c r="F469" t="s">
        <v>1</v>
      </c>
      <c r="G469" t="s">
        <v>37</v>
      </c>
      <c r="H469" t="s">
        <v>45</v>
      </c>
      <c r="I469" t="s">
        <v>41</v>
      </c>
      <c r="J469" t="s">
        <v>38</v>
      </c>
      <c r="K469" t="s">
        <v>208</v>
      </c>
      <c r="L469" t="s">
        <v>45</v>
      </c>
      <c r="M469" t="s">
        <v>40</v>
      </c>
      <c r="N469" t="s">
        <v>40</v>
      </c>
      <c r="O469" t="s">
        <v>55</v>
      </c>
      <c r="P469" t="s">
        <v>38</v>
      </c>
      <c r="Q469" t="s">
        <v>51</v>
      </c>
      <c r="R469" t="s">
        <v>52</v>
      </c>
      <c r="S469" t="s">
        <v>43</v>
      </c>
      <c r="T469" t="s">
        <v>44</v>
      </c>
      <c r="U469" t="s">
        <v>21</v>
      </c>
      <c r="V469" t="s">
        <v>1494</v>
      </c>
      <c r="W469" t="s">
        <v>1495</v>
      </c>
      <c r="X469" t="s">
        <v>215</v>
      </c>
      <c r="Y469" t="s">
        <v>216</v>
      </c>
      <c r="Z469">
        <v>12610</v>
      </c>
      <c r="AA469" t="s">
        <v>40</v>
      </c>
      <c r="AB469" t="s">
        <v>40</v>
      </c>
      <c r="AC469">
        <v>3.6</v>
      </c>
      <c r="AD469">
        <v>5.8907562520000001</v>
      </c>
      <c r="AE469">
        <v>5.3344537499999998</v>
      </c>
      <c r="AF469">
        <v>37</v>
      </c>
      <c r="AG469">
        <v>2159999994</v>
      </c>
      <c r="AH469" s="21">
        <v>777600000000</v>
      </c>
      <c r="AI469">
        <v>40</v>
      </c>
      <c r="AJ469">
        <v>3562</v>
      </c>
      <c r="AK469">
        <v>610932.0183</v>
      </c>
    </row>
    <row r="470" spans="1:37">
      <c r="A470">
        <v>7</v>
      </c>
      <c r="B470">
        <v>15</v>
      </c>
      <c r="C470">
        <v>2017</v>
      </c>
      <c r="D470" t="s">
        <v>213</v>
      </c>
      <c r="E470" t="s">
        <v>214</v>
      </c>
      <c r="F470" t="s">
        <v>1</v>
      </c>
      <c r="G470" t="s">
        <v>37</v>
      </c>
      <c r="H470" t="s">
        <v>45</v>
      </c>
      <c r="I470" t="s">
        <v>41</v>
      </c>
      <c r="J470" t="s">
        <v>38</v>
      </c>
      <c r="K470" t="s">
        <v>208</v>
      </c>
      <c r="L470" t="s">
        <v>45</v>
      </c>
      <c r="M470" t="s">
        <v>40</v>
      </c>
      <c r="N470" t="s">
        <v>40</v>
      </c>
      <c r="O470" t="s">
        <v>55</v>
      </c>
      <c r="P470" t="s">
        <v>38</v>
      </c>
      <c r="Q470" t="s">
        <v>51</v>
      </c>
      <c r="R470" t="s">
        <v>52</v>
      </c>
      <c r="S470" t="s">
        <v>43</v>
      </c>
      <c r="T470" t="s">
        <v>44</v>
      </c>
      <c r="U470" t="s">
        <v>21</v>
      </c>
      <c r="V470" t="s">
        <v>1494</v>
      </c>
      <c r="W470" t="s">
        <v>1495</v>
      </c>
      <c r="X470" t="s">
        <v>215</v>
      </c>
      <c r="Y470" t="s">
        <v>216</v>
      </c>
      <c r="Z470">
        <v>12612</v>
      </c>
      <c r="AA470" t="s">
        <v>40</v>
      </c>
      <c r="AB470" t="s">
        <v>40</v>
      </c>
      <c r="AC470">
        <v>1.6</v>
      </c>
      <c r="AD470">
        <v>5.128399269</v>
      </c>
      <c r="AE470">
        <v>4.9242792900000003</v>
      </c>
      <c r="AF470">
        <v>18</v>
      </c>
      <c r="AG470">
        <v>840000007.60000002</v>
      </c>
      <c r="AH470" s="21">
        <v>134400000000</v>
      </c>
      <c r="AI470">
        <v>23</v>
      </c>
      <c r="AJ470">
        <v>3562</v>
      </c>
      <c r="AK470">
        <v>610932.0183</v>
      </c>
    </row>
    <row r="471" spans="1:37">
      <c r="A471">
        <v>7</v>
      </c>
      <c r="B471">
        <v>15</v>
      </c>
      <c r="C471">
        <v>2017</v>
      </c>
      <c r="D471" t="s">
        <v>213</v>
      </c>
      <c r="E471" t="s">
        <v>214</v>
      </c>
      <c r="F471" t="s">
        <v>1</v>
      </c>
      <c r="G471" t="s">
        <v>37</v>
      </c>
      <c r="H471" t="s">
        <v>45</v>
      </c>
      <c r="I471" t="s">
        <v>41</v>
      </c>
      <c r="J471" t="s">
        <v>38</v>
      </c>
      <c r="K471" t="s">
        <v>208</v>
      </c>
      <c r="L471" t="s">
        <v>45</v>
      </c>
      <c r="M471" t="s">
        <v>40</v>
      </c>
      <c r="N471" t="s">
        <v>40</v>
      </c>
      <c r="O471" t="s">
        <v>55</v>
      </c>
      <c r="P471" t="s">
        <v>38</v>
      </c>
      <c r="Q471" t="s">
        <v>51</v>
      </c>
      <c r="R471" t="s">
        <v>52</v>
      </c>
      <c r="S471" t="s">
        <v>43</v>
      </c>
      <c r="T471" t="s">
        <v>44</v>
      </c>
      <c r="U471" t="s">
        <v>21</v>
      </c>
      <c r="V471" t="s">
        <v>1494</v>
      </c>
      <c r="W471" t="s">
        <v>1495</v>
      </c>
      <c r="X471" t="s">
        <v>215</v>
      </c>
      <c r="Y471" t="s">
        <v>216</v>
      </c>
      <c r="Z471">
        <v>12677</v>
      </c>
      <c r="AA471" t="s">
        <v>40</v>
      </c>
      <c r="AB471" t="s">
        <v>40</v>
      </c>
      <c r="AC471">
        <v>3.6</v>
      </c>
      <c r="AD471">
        <v>5.8907562520000001</v>
      </c>
      <c r="AE471">
        <v>5.3344537499999998</v>
      </c>
      <c r="AF471">
        <v>28</v>
      </c>
      <c r="AG471">
        <v>2159999994</v>
      </c>
      <c r="AH471" s="21">
        <v>777600000000</v>
      </c>
      <c r="AI471">
        <v>30</v>
      </c>
      <c r="AJ471">
        <v>3562</v>
      </c>
      <c r="AK471">
        <v>610932.0183</v>
      </c>
    </row>
    <row r="472" spans="1:37">
      <c r="A472">
        <v>7</v>
      </c>
      <c r="B472">
        <v>15</v>
      </c>
      <c r="C472">
        <v>2017</v>
      </c>
      <c r="D472" t="s">
        <v>213</v>
      </c>
      <c r="E472" t="s">
        <v>214</v>
      </c>
      <c r="F472" t="s">
        <v>1</v>
      </c>
      <c r="G472" t="s">
        <v>37</v>
      </c>
      <c r="H472" t="s">
        <v>45</v>
      </c>
      <c r="I472" t="s">
        <v>41</v>
      </c>
      <c r="J472" t="s">
        <v>38</v>
      </c>
      <c r="K472" t="s">
        <v>208</v>
      </c>
      <c r="L472" t="s">
        <v>45</v>
      </c>
      <c r="M472" t="s">
        <v>40</v>
      </c>
      <c r="N472" t="s">
        <v>40</v>
      </c>
      <c r="O472" t="s">
        <v>55</v>
      </c>
      <c r="P472" t="s">
        <v>38</v>
      </c>
      <c r="Q472" t="s">
        <v>51</v>
      </c>
      <c r="R472" t="s">
        <v>52</v>
      </c>
      <c r="S472" t="s">
        <v>43</v>
      </c>
      <c r="T472" t="s">
        <v>44</v>
      </c>
      <c r="U472" t="s">
        <v>21</v>
      </c>
      <c r="V472" t="s">
        <v>1494</v>
      </c>
      <c r="W472" t="s">
        <v>1495</v>
      </c>
      <c r="X472" t="s">
        <v>215</v>
      </c>
      <c r="Y472" t="s">
        <v>216</v>
      </c>
      <c r="Z472">
        <v>12678</v>
      </c>
      <c r="AA472" t="s">
        <v>40</v>
      </c>
      <c r="AB472" t="s">
        <v>40</v>
      </c>
      <c r="AC472">
        <v>1.6</v>
      </c>
      <c r="AD472">
        <v>5.128399269</v>
      </c>
      <c r="AE472">
        <v>4.9242792900000003</v>
      </c>
      <c r="AF472">
        <v>31</v>
      </c>
      <c r="AG472">
        <v>840000007.60000002</v>
      </c>
      <c r="AH472" s="21">
        <v>134400000000</v>
      </c>
      <c r="AI472">
        <v>36</v>
      </c>
      <c r="AJ472">
        <v>3562</v>
      </c>
      <c r="AK472">
        <v>610932.0183</v>
      </c>
    </row>
    <row r="473" spans="1:37">
      <c r="A473">
        <v>7</v>
      </c>
      <c r="B473">
        <v>15</v>
      </c>
      <c r="C473">
        <v>2017</v>
      </c>
      <c r="D473" t="s">
        <v>213</v>
      </c>
      <c r="E473" t="s">
        <v>214</v>
      </c>
      <c r="F473" t="s">
        <v>1</v>
      </c>
      <c r="G473" t="s">
        <v>37</v>
      </c>
      <c r="H473" t="s">
        <v>45</v>
      </c>
      <c r="I473" t="s">
        <v>41</v>
      </c>
      <c r="J473" t="s">
        <v>38</v>
      </c>
      <c r="K473" t="s">
        <v>208</v>
      </c>
      <c r="L473" t="s">
        <v>45</v>
      </c>
      <c r="M473" t="s">
        <v>40</v>
      </c>
      <c r="N473" t="s">
        <v>40</v>
      </c>
      <c r="O473" t="s">
        <v>55</v>
      </c>
      <c r="P473" t="s">
        <v>38</v>
      </c>
      <c r="Q473" t="s">
        <v>51</v>
      </c>
      <c r="R473" t="s">
        <v>52</v>
      </c>
      <c r="S473" t="s">
        <v>43</v>
      </c>
      <c r="T473" t="s">
        <v>44</v>
      </c>
      <c r="U473" t="s">
        <v>21</v>
      </c>
      <c r="V473" t="s">
        <v>1494</v>
      </c>
      <c r="W473" t="s">
        <v>1495</v>
      </c>
      <c r="X473" t="s">
        <v>215</v>
      </c>
      <c r="Y473" t="s">
        <v>216</v>
      </c>
      <c r="Z473">
        <v>12679</v>
      </c>
      <c r="AA473" t="s">
        <v>40</v>
      </c>
      <c r="AB473" t="s">
        <v>40</v>
      </c>
      <c r="AC473">
        <v>2.5</v>
      </c>
      <c r="AD473">
        <v>5.5652573429999999</v>
      </c>
      <c r="AE473">
        <v>5.1673173400000003</v>
      </c>
      <c r="AF473">
        <v>33</v>
      </c>
      <c r="AG473">
        <v>1470000018</v>
      </c>
      <c r="AH473" s="21">
        <v>367500000000</v>
      </c>
      <c r="AI473">
        <v>38</v>
      </c>
      <c r="AJ473">
        <v>3562</v>
      </c>
      <c r="AK473">
        <v>610932.0183</v>
      </c>
    </row>
    <row r="474" spans="1:37">
      <c r="A474">
        <v>7</v>
      </c>
      <c r="B474">
        <v>15</v>
      </c>
      <c r="C474">
        <v>2017</v>
      </c>
      <c r="D474" t="s">
        <v>213</v>
      </c>
      <c r="E474" t="s">
        <v>214</v>
      </c>
      <c r="F474" t="s">
        <v>1</v>
      </c>
      <c r="G474" t="s">
        <v>37</v>
      </c>
      <c r="H474" t="s">
        <v>45</v>
      </c>
      <c r="I474" t="s">
        <v>41</v>
      </c>
      <c r="J474" t="s">
        <v>38</v>
      </c>
      <c r="K474" t="s">
        <v>208</v>
      </c>
      <c r="L474" t="s">
        <v>45</v>
      </c>
      <c r="M474" t="s">
        <v>40</v>
      </c>
      <c r="N474" t="s">
        <v>40</v>
      </c>
      <c r="O474" t="s">
        <v>55</v>
      </c>
      <c r="P474" t="s">
        <v>38</v>
      </c>
      <c r="Q474" t="s">
        <v>51</v>
      </c>
      <c r="R474" t="s">
        <v>52</v>
      </c>
      <c r="S474" t="s">
        <v>43</v>
      </c>
      <c r="T474" t="s">
        <v>44</v>
      </c>
      <c r="U474" t="s">
        <v>21</v>
      </c>
      <c r="V474" t="s">
        <v>1494</v>
      </c>
      <c r="W474" t="s">
        <v>1495</v>
      </c>
      <c r="X474" t="s">
        <v>215</v>
      </c>
      <c r="Y474" t="s">
        <v>216</v>
      </c>
      <c r="Z474">
        <v>12680</v>
      </c>
      <c r="AA474" t="s">
        <v>40</v>
      </c>
      <c r="AB474" t="s">
        <v>40</v>
      </c>
      <c r="AC474">
        <v>0.9</v>
      </c>
      <c r="AD474">
        <v>3.8836614350000001</v>
      </c>
      <c r="AE474">
        <v>3.9294189300000002</v>
      </c>
      <c r="AF474">
        <v>5</v>
      </c>
      <c r="AG474">
        <v>85000000.840000004</v>
      </c>
      <c r="AH474">
        <v>7649999997</v>
      </c>
      <c r="AI474">
        <v>9</v>
      </c>
      <c r="AJ474">
        <v>3562</v>
      </c>
      <c r="AK474">
        <v>610932.0183</v>
      </c>
    </row>
    <row r="475" spans="1:37">
      <c r="A475">
        <v>7</v>
      </c>
      <c r="B475">
        <v>15</v>
      </c>
      <c r="C475">
        <v>2017</v>
      </c>
      <c r="D475" t="s">
        <v>213</v>
      </c>
      <c r="E475" t="s">
        <v>214</v>
      </c>
      <c r="F475" t="s">
        <v>1</v>
      </c>
      <c r="G475" t="s">
        <v>37</v>
      </c>
      <c r="H475" t="s">
        <v>45</v>
      </c>
      <c r="I475" t="s">
        <v>41</v>
      </c>
      <c r="J475" t="s">
        <v>38</v>
      </c>
      <c r="K475" t="s">
        <v>208</v>
      </c>
      <c r="L475" t="s">
        <v>45</v>
      </c>
      <c r="M475" t="s">
        <v>40</v>
      </c>
      <c r="N475" t="s">
        <v>40</v>
      </c>
      <c r="O475" t="s">
        <v>55</v>
      </c>
      <c r="P475" t="s">
        <v>38</v>
      </c>
      <c r="Q475" t="s">
        <v>51</v>
      </c>
      <c r="R475" t="s">
        <v>52</v>
      </c>
      <c r="S475" t="s">
        <v>43</v>
      </c>
      <c r="T475" t="s">
        <v>44</v>
      </c>
      <c r="U475" t="s">
        <v>21</v>
      </c>
      <c r="V475" t="s">
        <v>1494</v>
      </c>
      <c r="W475" t="s">
        <v>1495</v>
      </c>
      <c r="X475" t="s">
        <v>215</v>
      </c>
      <c r="Y475" t="s">
        <v>216</v>
      </c>
      <c r="Z475">
        <v>13203</v>
      </c>
      <c r="AA475" t="s">
        <v>40</v>
      </c>
      <c r="AB475" t="s">
        <v>40</v>
      </c>
      <c r="AC475">
        <v>3.3</v>
      </c>
      <c r="AD475">
        <v>9.2923003850000008</v>
      </c>
      <c r="AE475">
        <v>8.7737864499999993</v>
      </c>
      <c r="AF475">
        <v>12</v>
      </c>
      <c r="AG475" s="21">
        <v>5940000000000</v>
      </c>
      <c r="AH475" s="21">
        <v>1960200000000000</v>
      </c>
      <c r="AI475">
        <v>12</v>
      </c>
      <c r="AJ475">
        <v>3562</v>
      </c>
      <c r="AK475">
        <v>610932.0183</v>
      </c>
    </row>
    <row r="476" spans="1:37">
      <c r="A476">
        <v>7</v>
      </c>
      <c r="B476">
        <v>15</v>
      </c>
      <c r="C476">
        <v>2017</v>
      </c>
      <c r="D476" t="s">
        <v>213</v>
      </c>
      <c r="E476" t="s">
        <v>214</v>
      </c>
      <c r="F476" t="s">
        <v>1</v>
      </c>
      <c r="G476" t="s">
        <v>37</v>
      </c>
      <c r="H476" t="s">
        <v>45</v>
      </c>
      <c r="I476" t="s">
        <v>41</v>
      </c>
      <c r="J476" t="s">
        <v>38</v>
      </c>
      <c r="K476" t="s">
        <v>208</v>
      </c>
      <c r="L476" t="s">
        <v>45</v>
      </c>
      <c r="M476" t="s">
        <v>40</v>
      </c>
      <c r="N476" t="s">
        <v>40</v>
      </c>
      <c r="O476" t="s">
        <v>55</v>
      </c>
      <c r="P476" t="s">
        <v>38</v>
      </c>
      <c r="Q476" t="s">
        <v>51</v>
      </c>
      <c r="R476" t="s">
        <v>52</v>
      </c>
      <c r="S476" t="s">
        <v>43</v>
      </c>
      <c r="T476" t="s">
        <v>44</v>
      </c>
      <c r="U476" t="s">
        <v>21</v>
      </c>
      <c r="V476" t="s">
        <v>1494</v>
      </c>
      <c r="W476" t="s">
        <v>1495</v>
      </c>
      <c r="X476" t="s">
        <v>215</v>
      </c>
      <c r="Y476" t="s">
        <v>216</v>
      </c>
      <c r="Z476">
        <v>13204</v>
      </c>
      <c r="AA476" t="s">
        <v>40</v>
      </c>
      <c r="AB476" t="s">
        <v>40</v>
      </c>
      <c r="AC476">
        <v>3.3</v>
      </c>
      <c r="AD476">
        <v>9.2923003850000008</v>
      </c>
      <c r="AE476">
        <v>8.7737864499999993</v>
      </c>
      <c r="AF476">
        <v>8</v>
      </c>
      <c r="AG476" s="21">
        <v>5940000000000</v>
      </c>
      <c r="AH476" s="21">
        <v>1960200000000000</v>
      </c>
      <c r="AI476">
        <v>9</v>
      </c>
      <c r="AJ476">
        <v>3562</v>
      </c>
      <c r="AK476">
        <v>610932.0183</v>
      </c>
    </row>
    <row r="477" spans="1:37">
      <c r="A477">
        <v>7</v>
      </c>
      <c r="B477">
        <v>15</v>
      </c>
      <c r="C477">
        <v>2017</v>
      </c>
      <c r="D477" t="s">
        <v>213</v>
      </c>
      <c r="E477" t="s">
        <v>214</v>
      </c>
      <c r="F477" t="s">
        <v>1</v>
      </c>
      <c r="G477" t="s">
        <v>37</v>
      </c>
      <c r="H477" t="s">
        <v>45</v>
      </c>
      <c r="I477" t="s">
        <v>41</v>
      </c>
      <c r="J477" t="s">
        <v>38</v>
      </c>
      <c r="K477" t="s">
        <v>208</v>
      </c>
      <c r="L477" t="s">
        <v>45</v>
      </c>
      <c r="M477" t="s">
        <v>40</v>
      </c>
      <c r="N477" t="s">
        <v>40</v>
      </c>
      <c r="O477" t="s">
        <v>55</v>
      </c>
      <c r="P477" t="s">
        <v>38</v>
      </c>
      <c r="Q477" t="s">
        <v>51</v>
      </c>
      <c r="R477" t="s">
        <v>52</v>
      </c>
      <c r="S477" t="s">
        <v>43</v>
      </c>
      <c r="T477" t="s">
        <v>44</v>
      </c>
      <c r="U477" t="s">
        <v>21</v>
      </c>
      <c r="V477" t="s">
        <v>1494</v>
      </c>
      <c r="W477" t="s">
        <v>1495</v>
      </c>
      <c r="X477" t="s">
        <v>215</v>
      </c>
      <c r="Y477" t="s">
        <v>216</v>
      </c>
      <c r="Z477">
        <v>13205</v>
      </c>
      <c r="AA477" t="s">
        <v>40</v>
      </c>
      <c r="AB477" t="s">
        <v>40</v>
      </c>
      <c r="AC477">
        <v>3.3</v>
      </c>
      <c r="AD477">
        <v>9.2923003850000008</v>
      </c>
      <c r="AE477">
        <v>8.7737864499999993</v>
      </c>
      <c r="AF477">
        <v>11</v>
      </c>
      <c r="AG477" s="21">
        <v>5940000000000</v>
      </c>
      <c r="AH477" s="21">
        <v>1960200000000000</v>
      </c>
      <c r="AI477">
        <v>11</v>
      </c>
      <c r="AJ477">
        <v>3562</v>
      </c>
      <c r="AK477">
        <v>610932.0183</v>
      </c>
    </row>
    <row r="478" spans="1:37">
      <c r="A478">
        <v>7</v>
      </c>
      <c r="B478">
        <v>15</v>
      </c>
      <c r="C478">
        <v>2017</v>
      </c>
      <c r="D478" t="s">
        <v>213</v>
      </c>
      <c r="E478" t="s">
        <v>214</v>
      </c>
      <c r="F478" t="s">
        <v>1</v>
      </c>
      <c r="G478" t="s">
        <v>37</v>
      </c>
      <c r="H478" t="s">
        <v>45</v>
      </c>
      <c r="I478" t="s">
        <v>41</v>
      </c>
      <c r="J478" t="s">
        <v>38</v>
      </c>
      <c r="K478" t="s">
        <v>208</v>
      </c>
      <c r="L478" t="s">
        <v>45</v>
      </c>
      <c r="M478" t="s">
        <v>40</v>
      </c>
      <c r="N478" t="s">
        <v>40</v>
      </c>
      <c r="O478" t="s">
        <v>55</v>
      </c>
      <c r="P478" t="s">
        <v>38</v>
      </c>
      <c r="Q478" t="s">
        <v>51</v>
      </c>
      <c r="R478" t="s">
        <v>52</v>
      </c>
      <c r="S478" t="s">
        <v>43</v>
      </c>
      <c r="T478" t="s">
        <v>44</v>
      </c>
      <c r="U478" t="s">
        <v>21</v>
      </c>
      <c r="V478" t="s">
        <v>1494</v>
      </c>
      <c r="W478" t="s">
        <v>1495</v>
      </c>
      <c r="X478" t="s">
        <v>215</v>
      </c>
      <c r="Y478" t="s">
        <v>216</v>
      </c>
      <c r="Z478">
        <v>13206</v>
      </c>
      <c r="AA478" t="s">
        <v>40</v>
      </c>
      <c r="AB478" t="s">
        <v>40</v>
      </c>
      <c r="AC478">
        <v>3.3</v>
      </c>
      <c r="AD478">
        <v>9.2923003850000008</v>
      </c>
      <c r="AE478">
        <v>8.7737864499999993</v>
      </c>
      <c r="AF478">
        <v>9</v>
      </c>
      <c r="AG478" s="21">
        <v>5940000000000</v>
      </c>
      <c r="AH478" s="21">
        <v>1960200000000000</v>
      </c>
      <c r="AI478">
        <v>9</v>
      </c>
      <c r="AJ478">
        <v>3562</v>
      </c>
      <c r="AK478">
        <v>610932.0183</v>
      </c>
    </row>
    <row r="479" spans="1:37">
      <c r="A479">
        <v>7</v>
      </c>
      <c r="B479">
        <v>15</v>
      </c>
      <c r="C479">
        <v>2017</v>
      </c>
      <c r="D479" t="s">
        <v>213</v>
      </c>
      <c r="E479" t="s">
        <v>214</v>
      </c>
      <c r="F479" t="s">
        <v>1</v>
      </c>
      <c r="G479" t="s">
        <v>37</v>
      </c>
      <c r="H479" t="s">
        <v>45</v>
      </c>
      <c r="I479" t="s">
        <v>41</v>
      </c>
      <c r="J479" t="s">
        <v>38</v>
      </c>
      <c r="K479" t="s">
        <v>208</v>
      </c>
      <c r="L479" t="s">
        <v>45</v>
      </c>
      <c r="M479" t="s">
        <v>40</v>
      </c>
      <c r="N479" t="s">
        <v>40</v>
      </c>
      <c r="O479" t="s">
        <v>55</v>
      </c>
      <c r="P479" t="s">
        <v>38</v>
      </c>
      <c r="Q479" t="s">
        <v>51</v>
      </c>
      <c r="R479" t="s">
        <v>52</v>
      </c>
      <c r="S479" t="s">
        <v>43</v>
      </c>
      <c r="T479" t="s">
        <v>44</v>
      </c>
      <c r="U479" t="s">
        <v>21</v>
      </c>
      <c r="V479" t="s">
        <v>1494</v>
      </c>
      <c r="W479" t="s">
        <v>1495</v>
      </c>
      <c r="X479" t="s">
        <v>215</v>
      </c>
      <c r="Y479" t="s">
        <v>216</v>
      </c>
      <c r="Z479">
        <v>13209</v>
      </c>
      <c r="AA479" t="s">
        <v>40</v>
      </c>
      <c r="AB479" t="s">
        <v>40</v>
      </c>
      <c r="AC479">
        <v>1.5</v>
      </c>
      <c r="AD479">
        <v>7.5722906060000001</v>
      </c>
      <c r="AE479">
        <v>7.3961993499999998</v>
      </c>
      <c r="AF479">
        <v>8</v>
      </c>
      <c r="AG479" s="21">
        <v>249000000000</v>
      </c>
      <c r="AH479" s="21">
        <v>37350000000000</v>
      </c>
      <c r="AI479">
        <v>12</v>
      </c>
      <c r="AJ479">
        <v>3562</v>
      </c>
      <c r="AK479">
        <v>610932.0183</v>
      </c>
    </row>
    <row r="480" spans="1:37">
      <c r="A480">
        <v>7</v>
      </c>
      <c r="B480">
        <v>15</v>
      </c>
      <c r="C480">
        <v>2017</v>
      </c>
      <c r="D480" t="s">
        <v>213</v>
      </c>
      <c r="E480" t="s">
        <v>214</v>
      </c>
      <c r="F480" t="s">
        <v>1</v>
      </c>
      <c r="G480" t="s">
        <v>37</v>
      </c>
      <c r="H480" t="s">
        <v>45</v>
      </c>
      <c r="I480" t="s">
        <v>41</v>
      </c>
      <c r="J480" t="s">
        <v>38</v>
      </c>
      <c r="K480" t="s">
        <v>208</v>
      </c>
      <c r="L480" t="s">
        <v>45</v>
      </c>
      <c r="M480" t="s">
        <v>40</v>
      </c>
      <c r="N480" t="s">
        <v>40</v>
      </c>
      <c r="O480" t="s">
        <v>55</v>
      </c>
      <c r="P480" t="s">
        <v>38</v>
      </c>
      <c r="Q480" t="s">
        <v>51</v>
      </c>
      <c r="R480" t="s">
        <v>52</v>
      </c>
      <c r="S480" t="s">
        <v>43</v>
      </c>
      <c r="T480" t="s">
        <v>44</v>
      </c>
      <c r="U480" t="s">
        <v>21</v>
      </c>
      <c r="V480" t="s">
        <v>1494</v>
      </c>
      <c r="W480" t="s">
        <v>1495</v>
      </c>
      <c r="X480" t="s">
        <v>215</v>
      </c>
      <c r="Y480" t="s">
        <v>216</v>
      </c>
      <c r="Z480">
        <v>13212</v>
      </c>
      <c r="AA480" t="s">
        <v>40</v>
      </c>
      <c r="AB480" t="s">
        <v>40</v>
      </c>
      <c r="AC480">
        <v>1.5</v>
      </c>
      <c r="AD480">
        <v>7.5722906060000001</v>
      </c>
      <c r="AE480">
        <v>7.3961993499999998</v>
      </c>
      <c r="AF480">
        <v>12</v>
      </c>
      <c r="AG480" s="21">
        <v>249000000000</v>
      </c>
      <c r="AH480" s="21">
        <v>37350000000000</v>
      </c>
      <c r="AI480">
        <v>14</v>
      </c>
      <c r="AJ480">
        <v>3562</v>
      </c>
      <c r="AK480">
        <v>610932.0183</v>
      </c>
    </row>
    <row r="481" spans="1:37">
      <c r="A481">
        <v>7</v>
      </c>
      <c r="B481">
        <v>15</v>
      </c>
      <c r="C481">
        <v>2017</v>
      </c>
      <c r="D481" t="s">
        <v>213</v>
      </c>
      <c r="E481" t="s">
        <v>214</v>
      </c>
      <c r="F481" t="s">
        <v>1</v>
      </c>
      <c r="G481" t="s">
        <v>37</v>
      </c>
      <c r="H481" t="s">
        <v>45</v>
      </c>
      <c r="I481" t="s">
        <v>41</v>
      </c>
      <c r="J481" t="s">
        <v>38</v>
      </c>
      <c r="K481" t="s">
        <v>208</v>
      </c>
      <c r="L481" t="s">
        <v>45</v>
      </c>
      <c r="M481" t="s">
        <v>40</v>
      </c>
      <c r="N481" t="s">
        <v>40</v>
      </c>
      <c r="O481" t="s">
        <v>55</v>
      </c>
      <c r="P481" t="s">
        <v>38</v>
      </c>
      <c r="Q481" t="s">
        <v>51</v>
      </c>
      <c r="R481" t="s">
        <v>52</v>
      </c>
      <c r="S481" t="s">
        <v>43</v>
      </c>
      <c r="T481" t="s">
        <v>44</v>
      </c>
      <c r="U481" t="s">
        <v>21</v>
      </c>
      <c r="V481" t="s">
        <v>1494</v>
      </c>
      <c r="W481" t="s">
        <v>1495</v>
      </c>
      <c r="X481" t="s">
        <v>215</v>
      </c>
      <c r="Y481" t="s">
        <v>216</v>
      </c>
      <c r="Z481">
        <v>13241</v>
      </c>
      <c r="AA481" t="s">
        <v>40</v>
      </c>
      <c r="AB481" t="s">
        <v>40</v>
      </c>
      <c r="AC481">
        <v>3.3</v>
      </c>
      <c r="AD481">
        <v>9.2923003850000008</v>
      </c>
      <c r="AE481">
        <v>8.7737864499999993</v>
      </c>
      <c r="AF481">
        <v>14</v>
      </c>
      <c r="AG481" s="21">
        <v>5940000000000</v>
      </c>
      <c r="AH481" s="21">
        <v>1960200000000000</v>
      </c>
      <c r="AI481">
        <v>14</v>
      </c>
      <c r="AJ481">
        <v>3562</v>
      </c>
      <c r="AK481">
        <v>610932.0183</v>
      </c>
    </row>
    <row r="482" spans="1:37">
      <c r="A482">
        <v>7</v>
      </c>
      <c r="B482">
        <v>15</v>
      </c>
      <c r="C482">
        <v>2017</v>
      </c>
      <c r="D482" t="s">
        <v>213</v>
      </c>
      <c r="E482" t="s">
        <v>214</v>
      </c>
      <c r="F482" t="s">
        <v>1</v>
      </c>
      <c r="G482" t="s">
        <v>37</v>
      </c>
      <c r="H482" t="s">
        <v>45</v>
      </c>
      <c r="I482" t="s">
        <v>41</v>
      </c>
      <c r="J482" t="s">
        <v>38</v>
      </c>
      <c r="K482" t="s">
        <v>208</v>
      </c>
      <c r="L482" t="s">
        <v>45</v>
      </c>
      <c r="M482" t="s">
        <v>40</v>
      </c>
      <c r="N482" t="s">
        <v>40</v>
      </c>
      <c r="O482" t="s">
        <v>55</v>
      </c>
      <c r="P482" t="s">
        <v>38</v>
      </c>
      <c r="Q482" t="s">
        <v>51</v>
      </c>
      <c r="R482" t="s">
        <v>52</v>
      </c>
      <c r="S482" t="s">
        <v>43</v>
      </c>
      <c r="T482" t="s">
        <v>44</v>
      </c>
      <c r="U482" t="s">
        <v>21</v>
      </c>
      <c r="V482" t="s">
        <v>1494</v>
      </c>
      <c r="W482" t="s">
        <v>1495</v>
      </c>
      <c r="X482" t="s">
        <v>215</v>
      </c>
      <c r="Y482" t="s">
        <v>216</v>
      </c>
      <c r="Z482">
        <v>13242</v>
      </c>
      <c r="AA482" t="s">
        <v>40</v>
      </c>
      <c r="AB482" t="s">
        <v>40</v>
      </c>
      <c r="AC482">
        <v>3.3</v>
      </c>
      <c r="AD482">
        <v>9.2923003850000008</v>
      </c>
      <c r="AE482">
        <v>8.7737864499999993</v>
      </c>
      <c r="AF482">
        <v>16</v>
      </c>
      <c r="AG482" s="21">
        <v>5940000000000</v>
      </c>
      <c r="AH482" s="21">
        <v>1960200000000000</v>
      </c>
      <c r="AI482">
        <v>16</v>
      </c>
      <c r="AJ482">
        <v>3562</v>
      </c>
      <c r="AK482">
        <v>610932.0183</v>
      </c>
    </row>
    <row r="483" spans="1:37">
      <c r="A483">
        <v>7</v>
      </c>
      <c r="B483">
        <v>15</v>
      </c>
      <c r="C483">
        <v>2017</v>
      </c>
      <c r="D483" t="s">
        <v>213</v>
      </c>
      <c r="E483" t="s">
        <v>214</v>
      </c>
      <c r="F483" t="s">
        <v>1</v>
      </c>
      <c r="G483" t="s">
        <v>37</v>
      </c>
      <c r="H483" t="s">
        <v>45</v>
      </c>
      <c r="I483" t="s">
        <v>41</v>
      </c>
      <c r="J483" t="s">
        <v>38</v>
      </c>
      <c r="K483" t="s">
        <v>208</v>
      </c>
      <c r="L483" t="s">
        <v>45</v>
      </c>
      <c r="M483" t="s">
        <v>40</v>
      </c>
      <c r="N483" t="s">
        <v>40</v>
      </c>
      <c r="O483" t="s">
        <v>55</v>
      </c>
      <c r="P483" t="s">
        <v>38</v>
      </c>
      <c r="Q483" t="s">
        <v>51</v>
      </c>
      <c r="R483" t="s">
        <v>52</v>
      </c>
      <c r="S483" t="s">
        <v>43</v>
      </c>
      <c r="T483" t="s">
        <v>44</v>
      </c>
      <c r="U483" t="s">
        <v>21</v>
      </c>
      <c r="V483" t="s">
        <v>1494</v>
      </c>
      <c r="W483" t="s">
        <v>1495</v>
      </c>
      <c r="X483" t="s">
        <v>215</v>
      </c>
      <c r="Y483" t="s">
        <v>216</v>
      </c>
      <c r="Z483">
        <v>13243</v>
      </c>
      <c r="AA483" t="s">
        <v>40</v>
      </c>
      <c r="AB483" t="s">
        <v>40</v>
      </c>
      <c r="AC483">
        <v>3.3</v>
      </c>
      <c r="AD483">
        <v>9.2923003850000008</v>
      </c>
      <c r="AE483">
        <v>8.7737864499999993</v>
      </c>
      <c r="AF483">
        <v>11</v>
      </c>
      <c r="AG483" s="21">
        <v>5940000000000</v>
      </c>
      <c r="AH483" s="21">
        <v>1960200000000000</v>
      </c>
      <c r="AI483">
        <v>11</v>
      </c>
      <c r="AJ483">
        <v>3562</v>
      </c>
      <c r="AK483">
        <v>610932.0183</v>
      </c>
    </row>
    <row r="484" spans="1:37">
      <c r="A484">
        <v>7</v>
      </c>
      <c r="B484">
        <v>15</v>
      </c>
      <c r="C484">
        <v>2017</v>
      </c>
      <c r="D484" t="s">
        <v>213</v>
      </c>
      <c r="E484" t="s">
        <v>214</v>
      </c>
      <c r="F484" t="s">
        <v>1</v>
      </c>
      <c r="G484" t="s">
        <v>37</v>
      </c>
      <c r="H484" t="s">
        <v>45</v>
      </c>
      <c r="I484" t="s">
        <v>41</v>
      </c>
      <c r="J484" t="s">
        <v>38</v>
      </c>
      <c r="K484" t="s">
        <v>208</v>
      </c>
      <c r="L484" t="s">
        <v>45</v>
      </c>
      <c r="M484" t="s">
        <v>40</v>
      </c>
      <c r="N484" t="s">
        <v>40</v>
      </c>
      <c r="O484" t="s">
        <v>55</v>
      </c>
      <c r="P484" t="s">
        <v>38</v>
      </c>
      <c r="Q484" t="s">
        <v>51</v>
      </c>
      <c r="R484" t="s">
        <v>52</v>
      </c>
      <c r="S484" t="s">
        <v>43</v>
      </c>
      <c r="T484" t="s">
        <v>44</v>
      </c>
      <c r="U484" t="s">
        <v>21</v>
      </c>
      <c r="V484" t="s">
        <v>1494</v>
      </c>
      <c r="W484" t="s">
        <v>1495</v>
      </c>
      <c r="X484" t="s">
        <v>215</v>
      </c>
      <c r="Y484" t="s">
        <v>216</v>
      </c>
      <c r="Z484">
        <v>13244</v>
      </c>
      <c r="AA484" t="s">
        <v>40</v>
      </c>
      <c r="AB484" t="s">
        <v>40</v>
      </c>
      <c r="AC484">
        <v>3.3</v>
      </c>
      <c r="AD484">
        <v>9.2923003850000008</v>
      </c>
      <c r="AE484">
        <v>8.7737864499999993</v>
      </c>
      <c r="AF484">
        <v>14</v>
      </c>
      <c r="AG484" s="21">
        <v>5940000000000</v>
      </c>
      <c r="AH484" s="21">
        <v>1960200000000000</v>
      </c>
      <c r="AI484">
        <v>14</v>
      </c>
      <c r="AJ484">
        <v>3562</v>
      </c>
      <c r="AK484">
        <v>610932.0183</v>
      </c>
    </row>
    <row r="485" spans="1:37">
      <c r="A485">
        <v>7</v>
      </c>
      <c r="B485">
        <v>15</v>
      </c>
      <c r="C485">
        <v>2017</v>
      </c>
      <c r="D485" t="s">
        <v>213</v>
      </c>
      <c r="E485" t="s">
        <v>214</v>
      </c>
      <c r="F485" t="s">
        <v>1</v>
      </c>
      <c r="G485" t="s">
        <v>37</v>
      </c>
      <c r="H485" t="s">
        <v>45</v>
      </c>
      <c r="I485" t="s">
        <v>41</v>
      </c>
      <c r="J485" t="s">
        <v>38</v>
      </c>
      <c r="K485" t="s">
        <v>208</v>
      </c>
      <c r="L485" t="s">
        <v>45</v>
      </c>
      <c r="M485" t="s">
        <v>40</v>
      </c>
      <c r="N485" t="s">
        <v>40</v>
      </c>
      <c r="O485" t="s">
        <v>55</v>
      </c>
      <c r="P485" t="s">
        <v>38</v>
      </c>
      <c r="Q485" t="s">
        <v>51</v>
      </c>
      <c r="R485" t="s">
        <v>52</v>
      </c>
      <c r="S485" t="s">
        <v>43</v>
      </c>
      <c r="T485" t="s">
        <v>44</v>
      </c>
      <c r="U485" t="s">
        <v>21</v>
      </c>
      <c r="V485" t="s">
        <v>1494</v>
      </c>
      <c r="W485" t="s">
        <v>1495</v>
      </c>
      <c r="X485" t="s">
        <v>215</v>
      </c>
      <c r="Y485" t="s">
        <v>216</v>
      </c>
      <c r="Z485">
        <v>13245</v>
      </c>
      <c r="AA485" t="s">
        <v>40</v>
      </c>
      <c r="AB485" t="s">
        <v>40</v>
      </c>
      <c r="AC485">
        <v>3.3</v>
      </c>
      <c r="AD485">
        <v>9.2923003850000008</v>
      </c>
      <c r="AE485">
        <v>8.7737864499999993</v>
      </c>
      <c r="AF485">
        <v>14</v>
      </c>
      <c r="AG485" s="21">
        <v>5940000000000</v>
      </c>
      <c r="AH485" s="21">
        <v>1960200000000000</v>
      </c>
      <c r="AI485">
        <v>16</v>
      </c>
      <c r="AJ485">
        <v>3562</v>
      </c>
      <c r="AK485">
        <v>610932.0183</v>
      </c>
    </row>
    <row r="486" spans="1:37">
      <c r="A486">
        <v>7</v>
      </c>
      <c r="B486">
        <v>15</v>
      </c>
      <c r="C486">
        <v>2017</v>
      </c>
      <c r="D486" t="s">
        <v>213</v>
      </c>
      <c r="E486" t="s">
        <v>214</v>
      </c>
      <c r="F486" t="s">
        <v>1</v>
      </c>
      <c r="G486" t="s">
        <v>37</v>
      </c>
      <c r="H486" t="s">
        <v>45</v>
      </c>
      <c r="I486" t="s">
        <v>41</v>
      </c>
      <c r="J486" t="s">
        <v>38</v>
      </c>
      <c r="K486" t="s">
        <v>208</v>
      </c>
      <c r="L486" t="s">
        <v>45</v>
      </c>
      <c r="M486" t="s">
        <v>40</v>
      </c>
      <c r="N486" t="s">
        <v>40</v>
      </c>
      <c r="O486" t="s">
        <v>55</v>
      </c>
      <c r="P486" t="s">
        <v>38</v>
      </c>
      <c r="Q486" t="s">
        <v>51</v>
      </c>
      <c r="R486" t="s">
        <v>52</v>
      </c>
      <c r="S486" t="s">
        <v>43</v>
      </c>
      <c r="T486" t="s">
        <v>44</v>
      </c>
      <c r="U486" t="s">
        <v>21</v>
      </c>
      <c r="V486" t="s">
        <v>1494</v>
      </c>
      <c r="W486" t="s">
        <v>1495</v>
      </c>
      <c r="X486" t="s">
        <v>215</v>
      </c>
      <c r="Y486" t="s">
        <v>216</v>
      </c>
      <c r="Z486">
        <v>13246</v>
      </c>
      <c r="AA486" t="s">
        <v>40</v>
      </c>
      <c r="AB486" t="s">
        <v>40</v>
      </c>
      <c r="AC486">
        <v>3.3</v>
      </c>
      <c r="AD486">
        <v>9.2923003850000008</v>
      </c>
      <c r="AE486">
        <v>8.7737864499999993</v>
      </c>
      <c r="AF486">
        <v>13</v>
      </c>
      <c r="AG486" s="21">
        <v>5940000000000</v>
      </c>
      <c r="AH486" s="21">
        <v>1960200000000000</v>
      </c>
      <c r="AI486">
        <v>14</v>
      </c>
      <c r="AJ486">
        <v>3562</v>
      </c>
      <c r="AK486">
        <v>610932.0183</v>
      </c>
    </row>
    <row r="487" spans="1:37">
      <c r="A487">
        <v>7</v>
      </c>
      <c r="B487">
        <v>15</v>
      </c>
      <c r="C487">
        <v>2017</v>
      </c>
      <c r="D487" t="s">
        <v>213</v>
      </c>
      <c r="E487" t="s">
        <v>214</v>
      </c>
      <c r="F487" t="s">
        <v>1</v>
      </c>
      <c r="G487" t="s">
        <v>37</v>
      </c>
      <c r="H487" t="s">
        <v>45</v>
      </c>
      <c r="I487" t="s">
        <v>41</v>
      </c>
      <c r="J487" t="s">
        <v>38</v>
      </c>
      <c r="K487" t="s">
        <v>208</v>
      </c>
      <c r="L487" t="s">
        <v>45</v>
      </c>
      <c r="M487" t="s">
        <v>40</v>
      </c>
      <c r="N487" t="s">
        <v>40</v>
      </c>
      <c r="O487" t="s">
        <v>55</v>
      </c>
      <c r="P487" t="s">
        <v>38</v>
      </c>
      <c r="Q487" t="s">
        <v>51</v>
      </c>
      <c r="R487" t="s">
        <v>52</v>
      </c>
      <c r="S487" t="s">
        <v>43</v>
      </c>
      <c r="T487" t="s">
        <v>44</v>
      </c>
      <c r="U487" t="s">
        <v>21</v>
      </c>
      <c r="V487" t="s">
        <v>1494</v>
      </c>
      <c r="W487" t="s">
        <v>1495</v>
      </c>
      <c r="X487" t="s">
        <v>215</v>
      </c>
      <c r="Y487" t="s">
        <v>216</v>
      </c>
      <c r="Z487">
        <v>13247</v>
      </c>
      <c r="AA487" t="s">
        <v>40</v>
      </c>
      <c r="AB487" t="s">
        <v>40</v>
      </c>
      <c r="AC487">
        <v>3.3</v>
      </c>
      <c r="AD487">
        <v>9.2923003850000008</v>
      </c>
      <c r="AE487">
        <v>8.7737864499999993</v>
      </c>
      <c r="AF487">
        <v>13</v>
      </c>
      <c r="AG487" s="21">
        <v>5940000000000</v>
      </c>
      <c r="AH487" s="21">
        <v>1960200000000000</v>
      </c>
      <c r="AI487">
        <v>15</v>
      </c>
      <c r="AJ487">
        <v>3562</v>
      </c>
      <c r="AK487">
        <v>610932.0183</v>
      </c>
    </row>
    <row r="488" spans="1:37">
      <c r="A488">
        <v>7</v>
      </c>
      <c r="B488">
        <v>15</v>
      </c>
      <c r="C488">
        <v>2017</v>
      </c>
      <c r="D488" t="s">
        <v>213</v>
      </c>
      <c r="E488" t="s">
        <v>214</v>
      </c>
      <c r="F488" t="s">
        <v>1</v>
      </c>
      <c r="G488" t="s">
        <v>37</v>
      </c>
      <c r="H488" t="s">
        <v>45</v>
      </c>
      <c r="I488" t="s">
        <v>41</v>
      </c>
      <c r="J488" t="s">
        <v>38</v>
      </c>
      <c r="K488" t="s">
        <v>208</v>
      </c>
      <c r="L488" t="s">
        <v>45</v>
      </c>
      <c r="M488" t="s">
        <v>40</v>
      </c>
      <c r="N488" t="s">
        <v>40</v>
      </c>
      <c r="O488" t="s">
        <v>55</v>
      </c>
      <c r="P488" t="s">
        <v>38</v>
      </c>
      <c r="Q488" t="s">
        <v>51</v>
      </c>
      <c r="R488" t="s">
        <v>52</v>
      </c>
      <c r="S488" t="s">
        <v>43</v>
      </c>
      <c r="T488" t="s">
        <v>44</v>
      </c>
      <c r="U488" t="s">
        <v>21</v>
      </c>
      <c r="V488" t="s">
        <v>1494</v>
      </c>
      <c r="W488" t="s">
        <v>1495</v>
      </c>
      <c r="X488" t="s">
        <v>215</v>
      </c>
      <c r="Y488" t="s">
        <v>216</v>
      </c>
      <c r="Z488">
        <v>13248</v>
      </c>
      <c r="AA488" t="s">
        <v>40</v>
      </c>
      <c r="AB488" t="s">
        <v>40</v>
      </c>
      <c r="AC488">
        <v>3.3</v>
      </c>
      <c r="AD488">
        <v>9.2923003850000008</v>
      </c>
      <c r="AE488">
        <v>8.7737864499999993</v>
      </c>
      <c r="AF488">
        <v>8</v>
      </c>
      <c r="AG488" s="21">
        <v>5940000000000</v>
      </c>
      <c r="AH488" s="21">
        <v>1960200000000000</v>
      </c>
      <c r="AI488">
        <v>10</v>
      </c>
      <c r="AJ488">
        <v>3562</v>
      </c>
      <c r="AK488">
        <v>610932.0183</v>
      </c>
    </row>
    <row r="489" spans="1:37">
      <c r="A489">
        <v>7</v>
      </c>
      <c r="B489">
        <v>15</v>
      </c>
      <c r="C489">
        <v>2017</v>
      </c>
      <c r="D489" t="s">
        <v>213</v>
      </c>
      <c r="E489" t="s">
        <v>214</v>
      </c>
      <c r="F489" t="s">
        <v>1</v>
      </c>
      <c r="G489" t="s">
        <v>37</v>
      </c>
      <c r="H489" t="s">
        <v>45</v>
      </c>
      <c r="I489" t="s">
        <v>41</v>
      </c>
      <c r="J489" t="s">
        <v>38</v>
      </c>
      <c r="K489" t="s">
        <v>208</v>
      </c>
      <c r="L489" t="s">
        <v>45</v>
      </c>
      <c r="M489" t="s">
        <v>40</v>
      </c>
      <c r="N489" t="s">
        <v>40</v>
      </c>
      <c r="O489" t="s">
        <v>55</v>
      </c>
      <c r="P489" t="s">
        <v>38</v>
      </c>
      <c r="Q489" t="s">
        <v>51</v>
      </c>
      <c r="R489" t="s">
        <v>52</v>
      </c>
      <c r="S489" t="s">
        <v>43</v>
      </c>
      <c r="T489" t="s">
        <v>44</v>
      </c>
      <c r="U489" t="s">
        <v>21</v>
      </c>
      <c r="V489" t="s">
        <v>1494</v>
      </c>
      <c r="W489" t="s">
        <v>1495</v>
      </c>
      <c r="X489" t="s">
        <v>215</v>
      </c>
      <c r="Y489" t="s">
        <v>216</v>
      </c>
      <c r="Z489">
        <v>13425</v>
      </c>
      <c r="AA489" t="s">
        <v>40</v>
      </c>
      <c r="AB489" t="s">
        <v>40</v>
      </c>
      <c r="AC489">
        <v>1.5</v>
      </c>
      <c r="AD489">
        <v>7.5722906060000001</v>
      </c>
      <c r="AE489">
        <v>7.3961993499999998</v>
      </c>
      <c r="AF489">
        <v>20</v>
      </c>
      <c r="AG489" s="21">
        <v>249000000000</v>
      </c>
      <c r="AH489" s="21">
        <v>37350000000000</v>
      </c>
      <c r="AI489">
        <v>24</v>
      </c>
      <c r="AJ489">
        <v>3562</v>
      </c>
      <c r="AK489">
        <v>610932.0183</v>
      </c>
    </row>
    <row r="490" spans="1:37">
      <c r="A490">
        <v>7</v>
      </c>
      <c r="B490">
        <v>15</v>
      </c>
      <c r="C490">
        <v>2017</v>
      </c>
      <c r="D490" t="s">
        <v>213</v>
      </c>
      <c r="E490" t="s">
        <v>214</v>
      </c>
      <c r="F490" t="s">
        <v>1</v>
      </c>
      <c r="G490" t="s">
        <v>37</v>
      </c>
      <c r="H490" t="s">
        <v>45</v>
      </c>
      <c r="I490" t="s">
        <v>41</v>
      </c>
      <c r="J490" t="s">
        <v>38</v>
      </c>
      <c r="K490" t="s">
        <v>208</v>
      </c>
      <c r="L490" t="s">
        <v>45</v>
      </c>
      <c r="M490" t="s">
        <v>40</v>
      </c>
      <c r="N490" t="s">
        <v>40</v>
      </c>
      <c r="O490" t="s">
        <v>55</v>
      </c>
      <c r="P490" t="s">
        <v>38</v>
      </c>
      <c r="Q490" t="s">
        <v>51</v>
      </c>
      <c r="R490" t="s">
        <v>52</v>
      </c>
      <c r="S490" t="s">
        <v>43</v>
      </c>
      <c r="T490" t="s">
        <v>44</v>
      </c>
      <c r="U490" t="s">
        <v>21</v>
      </c>
      <c r="V490" t="s">
        <v>1494</v>
      </c>
      <c r="W490" t="s">
        <v>1495</v>
      </c>
      <c r="X490" t="s">
        <v>215</v>
      </c>
      <c r="Y490" t="s">
        <v>216</v>
      </c>
      <c r="Z490">
        <v>13428</v>
      </c>
      <c r="AA490" t="s">
        <v>40</v>
      </c>
      <c r="AB490" t="s">
        <v>40</v>
      </c>
      <c r="AC490">
        <v>1.5</v>
      </c>
      <c r="AD490">
        <v>7.5722906060000001</v>
      </c>
      <c r="AE490">
        <v>7.3961993499999998</v>
      </c>
      <c r="AF490">
        <v>20</v>
      </c>
      <c r="AG490" s="21">
        <v>249000000000</v>
      </c>
      <c r="AH490" s="21">
        <v>37350000000000</v>
      </c>
      <c r="AI490">
        <v>23</v>
      </c>
      <c r="AJ490">
        <v>3562</v>
      </c>
      <c r="AK490">
        <v>610932.0183</v>
      </c>
    </row>
    <row r="491" spans="1:37">
      <c r="A491">
        <v>7</v>
      </c>
      <c r="B491">
        <v>15</v>
      </c>
      <c r="C491">
        <v>2017</v>
      </c>
      <c r="D491" t="s">
        <v>213</v>
      </c>
      <c r="E491" t="s">
        <v>214</v>
      </c>
      <c r="F491" t="s">
        <v>1</v>
      </c>
      <c r="G491" t="s">
        <v>37</v>
      </c>
      <c r="H491" t="s">
        <v>45</v>
      </c>
      <c r="I491" t="s">
        <v>41</v>
      </c>
      <c r="J491" t="s">
        <v>38</v>
      </c>
      <c r="K491" t="s">
        <v>208</v>
      </c>
      <c r="L491" t="s">
        <v>45</v>
      </c>
      <c r="M491" t="s">
        <v>40</v>
      </c>
      <c r="N491" t="s">
        <v>40</v>
      </c>
      <c r="O491" t="s">
        <v>55</v>
      </c>
      <c r="P491" t="s">
        <v>38</v>
      </c>
      <c r="Q491" t="s">
        <v>51</v>
      </c>
      <c r="R491" t="s">
        <v>52</v>
      </c>
      <c r="S491" t="s">
        <v>43</v>
      </c>
      <c r="T491" t="s">
        <v>44</v>
      </c>
      <c r="U491" t="s">
        <v>21</v>
      </c>
      <c r="V491" t="s">
        <v>1494</v>
      </c>
      <c r="W491" t="s">
        <v>1495</v>
      </c>
      <c r="X491" t="s">
        <v>215</v>
      </c>
      <c r="Y491" t="s">
        <v>216</v>
      </c>
      <c r="Z491">
        <v>13429</v>
      </c>
      <c r="AA491" t="s">
        <v>40</v>
      </c>
      <c r="AB491" t="s">
        <v>40</v>
      </c>
      <c r="AC491">
        <v>1.5</v>
      </c>
      <c r="AD491">
        <v>7.5722906060000001</v>
      </c>
      <c r="AE491">
        <v>7.3961993499999998</v>
      </c>
      <c r="AF491">
        <v>34</v>
      </c>
      <c r="AG491" s="21">
        <v>249000000000</v>
      </c>
      <c r="AH491" s="21">
        <v>37350000000000</v>
      </c>
      <c r="AI491">
        <v>39</v>
      </c>
      <c r="AJ491">
        <v>3562</v>
      </c>
      <c r="AK491">
        <v>610932.0183</v>
      </c>
    </row>
    <row r="492" spans="1:37">
      <c r="A492">
        <v>7</v>
      </c>
      <c r="B492">
        <v>15</v>
      </c>
      <c r="C492">
        <v>2017</v>
      </c>
      <c r="D492" t="s">
        <v>213</v>
      </c>
      <c r="E492" t="s">
        <v>214</v>
      </c>
      <c r="F492" t="s">
        <v>1</v>
      </c>
      <c r="G492" t="s">
        <v>37</v>
      </c>
      <c r="H492" t="s">
        <v>45</v>
      </c>
      <c r="I492" t="s">
        <v>41</v>
      </c>
      <c r="J492" t="s">
        <v>38</v>
      </c>
      <c r="K492" t="s">
        <v>208</v>
      </c>
      <c r="L492" t="s">
        <v>45</v>
      </c>
      <c r="M492" t="s">
        <v>40</v>
      </c>
      <c r="N492" t="s">
        <v>40</v>
      </c>
      <c r="O492" t="s">
        <v>55</v>
      </c>
      <c r="P492" t="s">
        <v>38</v>
      </c>
      <c r="Q492" t="s">
        <v>51</v>
      </c>
      <c r="R492" t="s">
        <v>52</v>
      </c>
      <c r="S492" t="s">
        <v>43</v>
      </c>
      <c r="T492" t="s">
        <v>44</v>
      </c>
      <c r="U492" t="s">
        <v>21</v>
      </c>
      <c r="V492" t="s">
        <v>1494</v>
      </c>
      <c r="W492" t="s">
        <v>1495</v>
      </c>
      <c r="X492" t="s">
        <v>215</v>
      </c>
      <c r="Y492" t="s">
        <v>216</v>
      </c>
      <c r="Z492">
        <v>13432</v>
      </c>
      <c r="AA492" t="s">
        <v>40</v>
      </c>
      <c r="AB492" t="s">
        <v>40</v>
      </c>
      <c r="AC492">
        <v>1.5</v>
      </c>
      <c r="AD492">
        <v>7.5722906060000001</v>
      </c>
      <c r="AE492">
        <v>7.3961993499999998</v>
      </c>
      <c r="AF492">
        <v>32</v>
      </c>
      <c r="AG492" s="21">
        <v>249000000000</v>
      </c>
      <c r="AH492" s="21">
        <v>37350000000000</v>
      </c>
      <c r="AI492">
        <v>33</v>
      </c>
      <c r="AJ492">
        <v>3562</v>
      </c>
      <c r="AK492">
        <v>610932.0183</v>
      </c>
    </row>
    <row r="493" spans="1:37">
      <c r="A493">
        <v>7</v>
      </c>
      <c r="B493">
        <v>15</v>
      </c>
      <c r="C493">
        <v>2017</v>
      </c>
      <c r="D493" t="s">
        <v>213</v>
      </c>
      <c r="E493" t="s">
        <v>214</v>
      </c>
      <c r="F493" t="s">
        <v>1</v>
      </c>
      <c r="G493" t="s">
        <v>37</v>
      </c>
      <c r="H493" t="s">
        <v>45</v>
      </c>
      <c r="I493" t="s">
        <v>41</v>
      </c>
      <c r="J493" t="s">
        <v>38</v>
      </c>
      <c r="K493" t="s">
        <v>208</v>
      </c>
      <c r="L493" t="s">
        <v>45</v>
      </c>
      <c r="M493" t="s">
        <v>40</v>
      </c>
      <c r="N493" t="s">
        <v>40</v>
      </c>
      <c r="O493" t="s">
        <v>55</v>
      </c>
      <c r="P493" t="s">
        <v>38</v>
      </c>
      <c r="Q493" t="s">
        <v>51</v>
      </c>
      <c r="R493" t="s">
        <v>52</v>
      </c>
      <c r="S493" t="s">
        <v>43</v>
      </c>
      <c r="T493" t="s">
        <v>44</v>
      </c>
      <c r="U493" t="s">
        <v>21</v>
      </c>
      <c r="V493" t="s">
        <v>1494</v>
      </c>
      <c r="W493" t="s">
        <v>1495</v>
      </c>
      <c r="X493" t="s">
        <v>215</v>
      </c>
      <c r="Y493" t="s">
        <v>216</v>
      </c>
      <c r="Z493">
        <v>13433</v>
      </c>
      <c r="AA493" t="s">
        <v>40</v>
      </c>
      <c r="AB493" t="s">
        <v>40</v>
      </c>
      <c r="AC493">
        <v>1.5</v>
      </c>
      <c r="AD493">
        <v>7.5722906060000001</v>
      </c>
      <c r="AE493">
        <v>7.3961993499999998</v>
      </c>
      <c r="AF493">
        <v>20</v>
      </c>
      <c r="AG493" s="21">
        <v>249000000000</v>
      </c>
      <c r="AH493" s="21">
        <v>37350000000000</v>
      </c>
      <c r="AI493">
        <v>20</v>
      </c>
      <c r="AJ493">
        <v>3562</v>
      </c>
      <c r="AK493">
        <v>610932.0183</v>
      </c>
    </row>
    <row r="494" spans="1:37">
      <c r="A494">
        <v>7</v>
      </c>
      <c r="B494">
        <v>15</v>
      </c>
      <c r="C494">
        <v>2017</v>
      </c>
      <c r="D494" t="s">
        <v>213</v>
      </c>
      <c r="E494" t="s">
        <v>214</v>
      </c>
      <c r="F494" t="s">
        <v>1</v>
      </c>
      <c r="G494" t="s">
        <v>37</v>
      </c>
      <c r="H494" t="s">
        <v>45</v>
      </c>
      <c r="I494" t="s">
        <v>41</v>
      </c>
      <c r="J494" t="s">
        <v>38</v>
      </c>
      <c r="K494" t="s">
        <v>208</v>
      </c>
      <c r="L494" t="s">
        <v>45</v>
      </c>
      <c r="M494" t="s">
        <v>40</v>
      </c>
      <c r="N494" t="s">
        <v>40</v>
      </c>
      <c r="O494" t="s">
        <v>55</v>
      </c>
      <c r="P494" t="s">
        <v>38</v>
      </c>
      <c r="Q494" t="s">
        <v>51</v>
      </c>
      <c r="R494" t="s">
        <v>52</v>
      </c>
      <c r="S494" t="s">
        <v>43</v>
      </c>
      <c r="T494" t="s">
        <v>44</v>
      </c>
      <c r="U494" t="s">
        <v>21</v>
      </c>
      <c r="V494" t="s">
        <v>1494</v>
      </c>
      <c r="W494" t="s">
        <v>1495</v>
      </c>
      <c r="X494" t="s">
        <v>215</v>
      </c>
      <c r="Y494" t="s">
        <v>216</v>
      </c>
      <c r="Z494">
        <v>13636</v>
      </c>
      <c r="AA494" t="s">
        <v>40</v>
      </c>
      <c r="AB494" t="s">
        <v>40</v>
      </c>
      <c r="AC494">
        <v>0.8</v>
      </c>
      <c r="AD494">
        <v>5.592398846</v>
      </c>
      <c r="AE494">
        <v>5.6893088599999997</v>
      </c>
      <c r="AF494">
        <v>20</v>
      </c>
      <c r="AG494">
        <v>4890000010</v>
      </c>
      <c r="AH494" s="21">
        <v>391200000000</v>
      </c>
      <c r="AI494">
        <v>27</v>
      </c>
      <c r="AJ494">
        <v>3562</v>
      </c>
      <c r="AK494">
        <v>610932.0183</v>
      </c>
    </row>
    <row r="495" spans="1:37">
      <c r="A495">
        <v>7</v>
      </c>
      <c r="B495">
        <v>15</v>
      </c>
      <c r="C495">
        <v>2017</v>
      </c>
      <c r="D495" t="s">
        <v>213</v>
      </c>
      <c r="E495" t="s">
        <v>214</v>
      </c>
      <c r="F495" t="s">
        <v>1</v>
      </c>
      <c r="G495" t="s">
        <v>37</v>
      </c>
      <c r="H495" t="s">
        <v>45</v>
      </c>
      <c r="I495" t="s">
        <v>41</v>
      </c>
      <c r="J495" t="s">
        <v>38</v>
      </c>
      <c r="K495" t="s">
        <v>208</v>
      </c>
      <c r="L495" t="s">
        <v>45</v>
      </c>
      <c r="M495" t="s">
        <v>40</v>
      </c>
      <c r="N495" t="s">
        <v>40</v>
      </c>
      <c r="O495" t="s">
        <v>55</v>
      </c>
      <c r="P495" t="s">
        <v>38</v>
      </c>
      <c r="Q495" t="s">
        <v>51</v>
      </c>
      <c r="R495" t="s">
        <v>52</v>
      </c>
      <c r="S495" t="s">
        <v>43</v>
      </c>
      <c r="T495" t="s">
        <v>44</v>
      </c>
      <c r="U495" t="s">
        <v>21</v>
      </c>
      <c r="V495" t="s">
        <v>1494</v>
      </c>
      <c r="W495" t="s">
        <v>1495</v>
      </c>
      <c r="X495" t="s">
        <v>215</v>
      </c>
      <c r="Y495" t="s">
        <v>216</v>
      </c>
      <c r="Z495">
        <v>13650</v>
      </c>
      <c r="AA495" t="s">
        <v>40</v>
      </c>
      <c r="AB495" t="s">
        <v>40</v>
      </c>
      <c r="AC495">
        <v>1</v>
      </c>
      <c r="AD495">
        <v>5.6334684560000001</v>
      </c>
      <c r="AE495">
        <v>5.6334684599999996</v>
      </c>
      <c r="AF495">
        <v>45</v>
      </c>
      <c r="AG495">
        <v>4300000044</v>
      </c>
      <c r="AH495" s="21">
        <v>430000000000</v>
      </c>
      <c r="AI495">
        <v>62</v>
      </c>
      <c r="AJ495">
        <v>3562</v>
      </c>
      <c r="AK495">
        <v>610932.0183</v>
      </c>
    </row>
    <row r="496" spans="1:37">
      <c r="A496">
        <v>7</v>
      </c>
      <c r="B496">
        <v>15</v>
      </c>
      <c r="C496">
        <v>2017</v>
      </c>
      <c r="D496" t="s">
        <v>213</v>
      </c>
      <c r="E496" t="s">
        <v>214</v>
      </c>
      <c r="F496" t="s">
        <v>1</v>
      </c>
      <c r="G496" t="s">
        <v>37</v>
      </c>
      <c r="H496" t="s">
        <v>45</v>
      </c>
      <c r="I496" t="s">
        <v>41</v>
      </c>
      <c r="J496" t="s">
        <v>38</v>
      </c>
      <c r="K496" t="s">
        <v>208</v>
      </c>
      <c r="L496" t="s">
        <v>45</v>
      </c>
      <c r="M496" t="s">
        <v>40</v>
      </c>
      <c r="N496" t="s">
        <v>40</v>
      </c>
      <c r="O496" t="s">
        <v>55</v>
      </c>
      <c r="P496" t="s">
        <v>38</v>
      </c>
      <c r="Q496" t="s">
        <v>51</v>
      </c>
      <c r="R496" t="s">
        <v>52</v>
      </c>
      <c r="S496" t="s">
        <v>43</v>
      </c>
      <c r="T496" t="s">
        <v>44</v>
      </c>
      <c r="U496" t="s">
        <v>21</v>
      </c>
      <c r="V496" t="s">
        <v>1494</v>
      </c>
      <c r="W496" t="s">
        <v>1495</v>
      </c>
      <c r="X496" t="s">
        <v>215</v>
      </c>
      <c r="Y496" t="s">
        <v>216</v>
      </c>
      <c r="Z496">
        <v>13750</v>
      </c>
      <c r="AA496" t="s">
        <v>40</v>
      </c>
      <c r="AB496" t="s">
        <v>40</v>
      </c>
      <c r="AC496">
        <v>1.2</v>
      </c>
      <c r="AD496">
        <v>6.0382226379999997</v>
      </c>
      <c r="AE496">
        <v>5.9590413900000003</v>
      </c>
      <c r="AF496">
        <v>24</v>
      </c>
      <c r="AG496">
        <v>9099999951</v>
      </c>
      <c r="AH496" s="21">
        <v>1092000000000</v>
      </c>
      <c r="AI496">
        <v>27</v>
      </c>
      <c r="AJ496">
        <v>3562</v>
      </c>
      <c r="AK496">
        <v>610932.0183</v>
      </c>
    </row>
    <row r="497" spans="1:37">
      <c r="A497">
        <v>7</v>
      </c>
      <c r="B497">
        <v>15</v>
      </c>
      <c r="C497">
        <v>2017</v>
      </c>
      <c r="D497" t="s">
        <v>213</v>
      </c>
      <c r="E497" t="s">
        <v>214</v>
      </c>
      <c r="F497" t="s">
        <v>1</v>
      </c>
      <c r="G497" t="s">
        <v>37</v>
      </c>
      <c r="H497" t="s">
        <v>45</v>
      </c>
      <c r="I497" t="s">
        <v>41</v>
      </c>
      <c r="J497" t="s">
        <v>38</v>
      </c>
      <c r="K497" t="s">
        <v>208</v>
      </c>
      <c r="L497" t="s">
        <v>45</v>
      </c>
      <c r="M497" t="s">
        <v>40</v>
      </c>
      <c r="N497" t="s">
        <v>40</v>
      </c>
      <c r="O497" t="s">
        <v>55</v>
      </c>
      <c r="P497" t="s">
        <v>38</v>
      </c>
      <c r="Q497" t="s">
        <v>51</v>
      </c>
      <c r="R497" t="s">
        <v>52</v>
      </c>
      <c r="S497" t="s">
        <v>43</v>
      </c>
      <c r="T497" t="s">
        <v>44</v>
      </c>
      <c r="U497" t="s">
        <v>21</v>
      </c>
      <c r="V497" t="s">
        <v>1494</v>
      </c>
      <c r="W497" t="s">
        <v>1495</v>
      </c>
      <c r="X497" t="s">
        <v>215</v>
      </c>
      <c r="Y497" t="s">
        <v>216</v>
      </c>
      <c r="Z497">
        <v>13751</v>
      </c>
      <c r="AA497" t="s">
        <v>40</v>
      </c>
      <c r="AB497" t="s">
        <v>40</v>
      </c>
      <c r="AC497">
        <v>1</v>
      </c>
      <c r="AD497">
        <v>5.6334684560000001</v>
      </c>
      <c r="AE497">
        <v>5.6334684599999996</v>
      </c>
      <c r="AF497">
        <v>35</v>
      </c>
      <c r="AG497">
        <v>4300000044</v>
      </c>
      <c r="AH497" s="21">
        <v>430000000000</v>
      </c>
      <c r="AI497">
        <v>37</v>
      </c>
      <c r="AJ497">
        <v>3562</v>
      </c>
      <c r="AK497">
        <v>610932.0183</v>
      </c>
    </row>
    <row r="498" spans="1:37">
      <c r="A498">
        <v>7</v>
      </c>
      <c r="B498">
        <v>15</v>
      </c>
      <c r="C498">
        <v>2017</v>
      </c>
      <c r="D498" t="s">
        <v>213</v>
      </c>
      <c r="E498" t="s">
        <v>214</v>
      </c>
      <c r="F498" t="s">
        <v>1</v>
      </c>
      <c r="G498" t="s">
        <v>37</v>
      </c>
      <c r="H498" t="s">
        <v>45</v>
      </c>
      <c r="I498" t="s">
        <v>41</v>
      </c>
      <c r="J498" t="s">
        <v>38</v>
      </c>
      <c r="K498" t="s">
        <v>208</v>
      </c>
      <c r="L498" t="s">
        <v>45</v>
      </c>
      <c r="M498" t="s">
        <v>40</v>
      </c>
      <c r="N498" t="s">
        <v>40</v>
      </c>
      <c r="O498" t="s">
        <v>55</v>
      </c>
      <c r="P498" t="s">
        <v>38</v>
      </c>
      <c r="Q498" t="s">
        <v>51</v>
      </c>
      <c r="R498" t="s">
        <v>52</v>
      </c>
      <c r="S498" t="s">
        <v>43</v>
      </c>
      <c r="T498" t="s">
        <v>44</v>
      </c>
      <c r="U498" t="s">
        <v>21</v>
      </c>
      <c r="V498" t="s">
        <v>1494</v>
      </c>
      <c r="W498" t="s">
        <v>1495</v>
      </c>
      <c r="X498" t="s">
        <v>215</v>
      </c>
      <c r="Y498" t="s">
        <v>216</v>
      </c>
      <c r="Z498">
        <v>13752</v>
      </c>
      <c r="AA498" t="s">
        <v>40</v>
      </c>
      <c r="AB498" t="s">
        <v>40</v>
      </c>
      <c r="AC498">
        <v>0.8</v>
      </c>
      <c r="AD498">
        <v>5.592398846</v>
      </c>
      <c r="AE498">
        <v>5.6893088599999997</v>
      </c>
      <c r="AF498">
        <v>39</v>
      </c>
      <c r="AG498">
        <v>4890000010</v>
      </c>
      <c r="AH498" s="21">
        <v>391200000000</v>
      </c>
      <c r="AI498">
        <v>51</v>
      </c>
      <c r="AJ498">
        <v>3562</v>
      </c>
      <c r="AK498">
        <v>610932.0183</v>
      </c>
    </row>
    <row r="499" spans="1:37">
      <c r="A499">
        <v>7</v>
      </c>
      <c r="B499">
        <v>15</v>
      </c>
      <c r="C499">
        <v>2017</v>
      </c>
      <c r="D499" t="s">
        <v>213</v>
      </c>
      <c r="E499" t="s">
        <v>214</v>
      </c>
      <c r="F499" t="s">
        <v>1</v>
      </c>
      <c r="G499" t="s">
        <v>37</v>
      </c>
      <c r="H499" t="s">
        <v>45</v>
      </c>
      <c r="I499" t="s">
        <v>41</v>
      </c>
      <c r="J499" t="s">
        <v>38</v>
      </c>
      <c r="K499" t="s">
        <v>208</v>
      </c>
      <c r="L499" t="s">
        <v>45</v>
      </c>
      <c r="M499" t="s">
        <v>40</v>
      </c>
      <c r="N499" t="s">
        <v>40</v>
      </c>
      <c r="O499" t="s">
        <v>55</v>
      </c>
      <c r="P499" t="s">
        <v>38</v>
      </c>
      <c r="Q499" t="s">
        <v>51</v>
      </c>
      <c r="R499" t="s">
        <v>52</v>
      </c>
      <c r="S499" t="s">
        <v>43</v>
      </c>
      <c r="T499" t="s">
        <v>44</v>
      </c>
      <c r="U499" t="s">
        <v>21</v>
      </c>
      <c r="V499" t="s">
        <v>1494</v>
      </c>
      <c r="W499" t="s">
        <v>1495</v>
      </c>
      <c r="X499" t="s">
        <v>215</v>
      </c>
      <c r="Y499" t="s">
        <v>216</v>
      </c>
      <c r="Z499">
        <v>13753</v>
      </c>
      <c r="AA499" t="s">
        <v>40</v>
      </c>
      <c r="AB499" t="s">
        <v>40</v>
      </c>
      <c r="AC499">
        <v>1.5</v>
      </c>
      <c r="AD499">
        <v>5.2552725049999998</v>
      </c>
      <c r="AE499">
        <v>5.0791812500000004</v>
      </c>
      <c r="AF499">
        <v>43</v>
      </c>
      <c r="AG499">
        <v>1200000011</v>
      </c>
      <c r="AH499" s="21">
        <v>180000000000</v>
      </c>
      <c r="AI499">
        <v>50</v>
      </c>
      <c r="AJ499">
        <v>3562</v>
      </c>
      <c r="AK499">
        <v>610932.0183</v>
      </c>
    </row>
    <row r="500" spans="1:37">
      <c r="A500">
        <v>7</v>
      </c>
      <c r="B500">
        <v>15</v>
      </c>
      <c r="C500">
        <v>2017</v>
      </c>
      <c r="D500" t="s">
        <v>213</v>
      </c>
      <c r="E500" t="s">
        <v>214</v>
      </c>
      <c r="F500" t="s">
        <v>1</v>
      </c>
      <c r="G500" t="s">
        <v>37</v>
      </c>
      <c r="H500" t="s">
        <v>45</v>
      </c>
      <c r="I500" t="s">
        <v>41</v>
      </c>
      <c r="J500" t="s">
        <v>38</v>
      </c>
      <c r="K500" t="s">
        <v>208</v>
      </c>
      <c r="L500" t="s">
        <v>45</v>
      </c>
      <c r="M500" t="s">
        <v>40</v>
      </c>
      <c r="N500" t="s">
        <v>40</v>
      </c>
      <c r="O500" t="s">
        <v>55</v>
      </c>
      <c r="P500" t="s">
        <v>38</v>
      </c>
      <c r="Q500" t="s">
        <v>51</v>
      </c>
      <c r="R500" t="s">
        <v>52</v>
      </c>
      <c r="S500" t="s">
        <v>43</v>
      </c>
      <c r="T500" t="s">
        <v>44</v>
      </c>
      <c r="U500" t="s">
        <v>21</v>
      </c>
      <c r="V500" t="s">
        <v>1494</v>
      </c>
      <c r="W500" t="s">
        <v>1495</v>
      </c>
      <c r="X500" t="s">
        <v>215</v>
      </c>
      <c r="Y500" t="s">
        <v>216</v>
      </c>
      <c r="Z500">
        <v>13768</v>
      </c>
      <c r="AA500" t="s">
        <v>40</v>
      </c>
      <c r="AB500" t="s">
        <v>40</v>
      </c>
      <c r="AC500">
        <v>1</v>
      </c>
      <c r="AD500">
        <v>5.6334684560000001</v>
      </c>
      <c r="AE500">
        <v>5.6334684599999996</v>
      </c>
      <c r="AF500">
        <v>6</v>
      </c>
      <c r="AG500">
        <v>4300000044</v>
      </c>
      <c r="AH500" s="21">
        <v>430000000000</v>
      </c>
      <c r="AI500">
        <v>7</v>
      </c>
      <c r="AJ500">
        <v>3562</v>
      </c>
      <c r="AK500">
        <v>610932.0183</v>
      </c>
    </row>
    <row r="501" spans="1:37">
      <c r="A501">
        <v>7</v>
      </c>
      <c r="B501">
        <v>15</v>
      </c>
      <c r="C501">
        <v>2017</v>
      </c>
      <c r="D501" t="s">
        <v>213</v>
      </c>
      <c r="E501" t="s">
        <v>214</v>
      </c>
      <c r="F501" t="s">
        <v>1</v>
      </c>
      <c r="G501" t="s">
        <v>37</v>
      </c>
      <c r="H501" t="s">
        <v>45</v>
      </c>
      <c r="I501" t="s">
        <v>41</v>
      </c>
      <c r="J501" t="s">
        <v>38</v>
      </c>
      <c r="K501" t="s">
        <v>208</v>
      </c>
      <c r="L501" t="s">
        <v>45</v>
      </c>
      <c r="M501" t="s">
        <v>40</v>
      </c>
      <c r="N501" t="s">
        <v>40</v>
      </c>
      <c r="O501" t="s">
        <v>55</v>
      </c>
      <c r="P501" t="s">
        <v>38</v>
      </c>
      <c r="Q501" t="s">
        <v>51</v>
      </c>
      <c r="R501" t="s">
        <v>52</v>
      </c>
      <c r="S501" t="s">
        <v>43</v>
      </c>
      <c r="T501" t="s">
        <v>44</v>
      </c>
      <c r="U501" t="s">
        <v>21</v>
      </c>
      <c r="V501" t="s">
        <v>1494</v>
      </c>
      <c r="W501" t="s">
        <v>1495</v>
      </c>
      <c r="X501" t="s">
        <v>215</v>
      </c>
      <c r="Y501" t="s">
        <v>216</v>
      </c>
      <c r="Z501">
        <v>13779</v>
      </c>
      <c r="AA501" t="s">
        <v>40</v>
      </c>
      <c r="AB501" t="s">
        <v>40</v>
      </c>
      <c r="AC501">
        <v>1.2</v>
      </c>
      <c r="AD501">
        <v>6.0382226379999997</v>
      </c>
      <c r="AE501">
        <v>5.9590413900000003</v>
      </c>
      <c r="AF501">
        <v>33</v>
      </c>
      <c r="AG501">
        <v>9099999951</v>
      </c>
      <c r="AH501" s="21">
        <v>1092000000000</v>
      </c>
      <c r="AI501">
        <v>36</v>
      </c>
      <c r="AJ501">
        <v>3562</v>
      </c>
      <c r="AK501">
        <v>610932.0183</v>
      </c>
    </row>
    <row r="502" spans="1:37">
      <c r="A502">
        <v>7</v>
      </c>
      <c r="B502">
        <v>15</v>
      </c>
      <c r="C502">
        <v>2017</v>
      </c>
      <c r="D502" t="s">
        <v>213</v>
      </c>
      <c r="E502" t="s">
        <v>214</v>
      </c>
      <c r="F502" t="s">
        <v>1</v>
      </c>
      <c r="G502" t="s">
        <v>37</v>
      </c>
      <c r="H502" t="s">
        <v>45</v>
      </c>
      <c r="I502" t="s">
        <v>41</v>
      </c>
      <c r="J502" t="s">
        <v>38</v>
      </c>
      <c r="K502" t="s">
        <v>208</v>
      </c>
      <c r="L502" t="s">
        <v>45</v>
      </c>
      <c r="M502" t="s">
        <v>40</v>
      </c>
      <c r="N502" t="s">
        <v>40</v>
      </c>
      <c r="O502" t="s">
        <v>55</v>
      </c>
      <c r="P502" t="s">
        <v>38</v>
      </c>
      <c r="Q502" t="s">
        <v>51</v>
      </c>
      <c r="R502" t="s">
        <v>52</v>
      </c>
      <c r="S502" t="s">
        <v>43</v>
      </c>
      <c r="T502" t="s">
        <v>44</v>
      </c>
      <c r="U502" t="s">
        <v>21</v>
      </c>
      <c r="V502" t="s">
        <v>1494</v>
      </c>
      <c r="W502" t="s">
        <v>1495</v>
      </c>
      <c r="X502" t="s">
        <v>215</v>
      </c>
      <c r="Y502" t="s">
        <v>216</v>
      </c>
      <c r="Z502">
        <v>13780</v>
      </c>
      <c r="AA502" t="s">
        <v>40</v>
      </c>
      <c r="AB502" t="s">
        <v>40</v>
      </c>
      <c r="AC502">
        <v>0.8</v>
      </c>
      <c r="AD502">
        <v>5.592398846</v>
      </c>
      <c r="AE502">
        <v>5.6893088599999997</v>
      </c>
      <c r="AF502">
        <v>20</v>
      </c>
      <c r="AG502">
        <v>4890000010</v>
      </c>
      <c r="AH502" s="21">
        <v>391200000000</v>
      </c>
      <c r="AI502">
        <v>21</v>
      </c>
      <c r="AJ502">
        <v>3562</v>
      </c>
      <c r="AK502">
        <v>610932.0183</v>
      </c>
    </row>
    <row r="503" spans="1:37">
      <c r="A503">
        <v>7</v>
      </c>
      <c r="B503">
        <v>15</v>
      </c>
      <c r="C503">
        <v>2017</v>
      </c>
      <c r="D503" t="s">
        <v>213</v>
      </c>
      <c r="E503" t="s">
        <v>214</v>
      </c>
      <c r="F503" t="s">
        <v>1</v>
      </c>
      <c r="G503" t="s">
        <v>37</v>
      </c>
      <c r="H503" t="s">
        <v>45</v>
      </c>
      <c r="I503" t="s">
        <v>41</v>
      </c>
      <c r="J503" t="s">
        <v>38</v>
      </c>
      <c r="K503" t="s">
        <v>208</v>
      </c>
      <c r="L503" t="s">
        <v>45</v>
      </c>
      <c r="M503" t="s">
        <v>40</v>
      </c>
      <c r="N503" t="s">
        <v>40</v>
      </c>
      <c r="O503" t="s">
        <v>55</v>
      </c>
      <c r="P503" t="s">
        <v>38</v>
      </c>
      <c r="Q503" t="s">
        <v>51</v>
      </c>
      <c r="R503" t="s">
        <v>52</v>
      </c>
      <c r="S503" t="s">
        <v>43</v>
      </c>
      <c r="T503" t="s">
        <v>44</v>
      </c>
      <c r="U503" t="s">
        <v>21</v>
      </c>
      <c r="V503" t="s">
        <v>1494</v>
      </c>
      <c r="W503" t="s">
        <v>1495</v>
      </c>
      <c r="X503" t="s">
        <v>215</v>
      </c>
      <c r="Y503" t="s">
        <v>216</v>
      </c>
      <c r="Z503">
        <v>13783</v>
      </c>
      <c r="AA503" t="s">
        <v>40</v>
      </c>
      <c r="AB503" t="s">
        <v>40</v>
      </c>
      <c r="AC503">
        <v>1.2</v>
      </c>
      <c r="AD503">
        <v>6.0382226379999997</v>
      </c>
      <c r="AE503">
        <v>5.9590413900000003</v>
      </c>
      <c r="AF503">
        <v>35</v>
      </c>
      <c r="AG503">
        <v>9099999951</v>
      </c>
      <c r="AH503" s="21">
        <v>1092000000000</v>
      </c>
      <c r="AI503">
        <v>43</v>
      </c>
      <c r="AJ503">
        <v>3562</v>
      </c>
      <c r="AK503">
        <v>610932.0183</v>
      </c>
    </row>
    <row r="504" spans="1:37">
      <c r="A504">
        <v>7</v>
      </c>
      <c r="B504">
        <v>15</v>
      </c>
      <c r="C504">
        <v>2017</v>
      </c>
      <c r="D504" t="s">
        <v>213</v>
      </c>
      <c r="E504" t="s">
        <v>214</v>
      </c>
      <c r="F504" t="s">
        <v>1</v>
      </c>
      <c r="G504" t="s">
        <v>37</v>
      </c>
      <c r="H504" t="s">
        <v>45</v>
      </c>
      <c r="I504" t="s">
        <v>41</v>
      </c>
      <c r="J504" t="s">
        <v>38</v>
      </c>
      <c r="K504" t="s">
        <v>208</v>
      </c>
      <c r="L504" t="s">
        <v>45</v>
      </c>
      <c r="M504" t="s">
        <v>40</v>
      </c>
      <c r="N504" t="s">
        <v>40</v>
      </c>
      <c r="O504" t="s">
        <v>55</v>
      </c>
      <c r="P504" t="s">
        <v>38</v>
      </c>
      <c r="Q504" t="s">
        <v>51</v>
      </c>
      <c r="R504" t="s">
        <v>52</v>
      </c>
      <c r="S504" t="s">
        <v>43</v>
      </c>
      <c r="T504" t="s">
        <v>44</v>
      </c>
      <c r="U504" t="s">
        <v>21</v>
      </c>
      <c r="V504" t="s">
        <v>1494</v>
      </c>
      <c r="W504" t="s">
        <v>1495</v>
      </c>
      <c r="X504" t="s">
        <v>215</v>
      </c>
      <c r="Y504" t="s">
        <v>216</v>
      </c>
      <c r="Z504">
        <v>13784</v>
      </c>
      <c r="AA504" t="s">
        <v>40</v>
      </c>
      <c r="AB504" t="s">
        <v>40</v>
      </c>
      <c r="AC504">
        <v>1.2</v>
      </c>
      <c r="AD504">
        <v>6.0382226379999997</v>
      </c>
      <c r="AE504">
        <v>5.9590413900000003</v>
      </c>
      <c r="AF504">
        <v>21</v>
      </c>
      <c r="AG504">
        <v>9099999951</v>
      </c>
      <c r="AH504" s="21">
        <v>1092000000000</v>
      </c>
      <c r="AI504">
        <v>24</v>
      </c>
      <c r="AJ504">
        <v>3562</v>
      </c>
      <c r="AK504">
        <v>610932.0183</v>
      </c>
    </row>
    <row r="505" spans="1:37">
      <c r="A505">
        <v>7</v>
      </c>
      <c r="B505">
        <v>15</v>
      </c>
      <c r="C505">
        <v>2017</v>
      </c>
      <c r="D505" t="s">
        <v>213</v>
      </c>
      <c r="E505" t="s">
        <v>214</v>
      </c>
      <c r="F505" t="s">
        <v>1</v>
      </c>
      <c r="G505" t="s">
        <v>37</v>
      </c>
      <c r="H505" t="s">
        <v>45</v>
      </c>
      <c r="I505" t="s">
        <v>41</v>
      </c>
      <c r="J505" t="s">
        <v>38</v>
      </c>
      <c r="K505" t="s">
        <v>208</v>
      </c>
      <c r="L505" t="s">
        <v>45</v>
      </c>
      <c r="M505" t="s">
        <v>40</v>
      </c>
      <c r="N505" t="s">
        <v>40</v>
      </c>
      <c r="O505" t="s">
        <v>55</v>
      </c>
      <c r="P505" t="s">
        <v>38</v>
      </c>
      <c r="Q505" t="s">
        <v>51</v>
      </c>
      <c r="R505" t="s">
        <v>52</v>
      </c>
      <c r="S505" t="s">
        <v>43</v>
      </c>
      <c r="T505" t="s">
        <v>44</v>
      </c>
      <c r="U505" t="s">
        <v>21</v>
      </c>
      <c r="V505" t="s">
        <v>1494</v>
      </c>
      <c r="W505" t="s">
        <v>1495</v>
      </c>
      <c r="X505" t="s">
        <v>215</v>
      </c>
      <c r="Y505" t="s">
        <v>216</v>
      </c>
      <c r="Z505">
        <v>13787</v>
      </c>
      <c r="AA505" t="s">
        <v>40</v>
      </c>
      <c r="AB505" t="s">
        <v>40</v>
      </c>
      <c r="AC505">
        <v>1.2</v>
      </c>
      <c r="AD505">
        <v>6.0382226379999997</v>
      </c>
      <c r="AE505">
        <v>5.9590413900000003</v>
      </c>
      <c r="AF505">
        <v>39</v>
      </c>
      <c r="AG505">
        <v>9099999951</v>
      </c>
      <c r="AH505" s="21">
        <v>1092000000000</v>
      </c>
      <c r="AI505">
        <v>59</v>
      </c>
      <c r="AJ505">
        <v>3562</v>
      </c>
      <c r="AK505">
        <v>610932.0183</v>
      </c>
    </row>
    <row r="506" spans="1:37">
      <c r="A506">
        <v>7</v>
      </c>
      <c r="B506">
        <v>15</v>
      </c>
      <c r="C506">
        <v>2017</v>
      </c>
      <c r="D506" t="s">
        <v>213</v>
      </c>
      <c r="E506" t="s">
        <v>214</v>
      </c>
      <c r="F506" t="s">
        <v>1</v>
      </c>
      <c r="G506" t="s">
        <v>37</v>
      </c>
      <c r="H506" t="s">
        <v>45</v>
      </c>
      <c r="I506" t="s">
        <v>41</v>
      </c>
      <c r="J506" t="s">
        <v>38</v>
      </c>
      <c r="K506" t="s">
        <v>208</v>
      </c>
      <c r="L506" t="s">
        <v>45</v>
      </c>
      <c r="M506" t="s">
        <v>40</v>
      </c>
      <c r="N506" t="s">
        <v>40</v>
      </c>
      <c r="O506" t="s">
        <v>55</v>
      </c>
      <c r="P506" t="s">
        <v>38</v>
      </c>
      <c r="Q506" t="s">
        <v>51</v>
      </c>
      <c r="R506" t="s">
        <v>52</v>
      </c>
      <c r="S506" t="s">
        <v>43</v>
      </c>
      <c r="T506" t="s">
        <v>44</v>
      </c>
      <c r="U506" t="s">
        <v>21</v>
      </c>
      <c r="V506" t="s">
        <v>1494</v>
      </c>
      <c r="W506" t="s">
        <v>1495</v>
      </c>
      <c r="X506" t="s">
        <v>215</v>
      </c>
      <c r="Y506" t="s">
        <v>216</v>
      </c>
      <c r="Z506">
        <v>13788</v>
      </c>
      <c r="AA506" t="s">
        <v>40</v>
      </c>
      <c r="AB506" t="s">
        <v>40</v>
      </c>
      <c r="AC506">
        <v>0.8</v>
      </c>
      <c r="AD506">
        <v>5.592398846</v>
      </c>
      <c r="AE506">
        <v>5.6893088599999997</v>
      </c>
      <c r="AF506">
        <v>2</v>
      </c>
      <c r="AG506">
        <v>4890000010</v>
      </c>
      <c r="AH506" s="21">
        <v>391200000000</v>
      </c>
      <c r="AI506">
        <v>2</v>
      </c>
      <c r="AJ506">
        <v>3562</v>
      </c>
      <c r="AK506">
        <v>610932.0183</v>
      </c>
    </row>
    <row r="507" spans="1:37">
      <c r="A507">
        <v>7</v>
      </c>
      <c r="B507">
        <v>15</v>
      </c>
      <c r="C507">
        <v>2017</v>
      </c>
      <c r="D507" t="s">
        <v>213</v>
      </c>
      <c r="E507" t="s">
        <v>214</v>
      </c>
      <c r="F507" t="s">
        <v>1</v>
      </c>
      <c r="G507" t="s">
        <v>37</v>
      </c>
      <c r="H507" t="s">
        <v>45</v>
      </c>
      <c r="I507" t="s">
        <v>41</v>
      </c>
      <c r="J507" t="s">
        <v>38</v>
      </c>
      <c r="K507" t="s">
        <v>208</v>
      </c>
      <c r="L507" t="s">
        <v>45</v>
      </c>
      <c r="M507" t="s">
        <v>40</v>
      </c>
      <c r="N507" t="s">
        <v>40</v>
      </c>
      <c r="O507" t="s">
        <v>55</v>
      </c>
      <c r="P507" t="s">
        <v>38</v>
      </c>
      <c r="Q507" t="s">
        <v>51</v>
      </c>
      <c r="R507" t="s">
        <v>52</v>
      </c>
      <c r="S507" t="s">
        <v>43</v>
      </c>
      <c r="T507" t="s">
        <v>44</v>
      </c>
      <c r="U507" t="s">
        <v>21</v>
      </c>
      <c r="V507" t="s">
        <v>1494</v>
      </c>
      <c r="W507" t="s">
        <v>1495</v>
      </c>
      <c r="X507" t="s">
        <v>215</v>
      </c>
      <c r="Y507" t="s">
        <v>216</v>
      </c>
      <c r="Z507">
        <v>13789</v>
      </c>
      <c r="AA507" t="s">
        <v>40</v>
      </c>
      <c r="AB507" t="s">
        <v>40</v>
      </c>
      <c r="AC507">
        <v>1.2</v>
      </c>
      <c r="AD507">
        <v>6.0382226379999997</v>
      </c>
      <c r="AE507">
        <v>5.9590413900000003</v>
      </c>
      <c r="AF507">
        <v>20</v>
      </c>
      <c r="AG507">
        <v>9099999951</v>
      </c>
      <c r="AH507" s="21">
        <v>1092000000000</v>
      </c>
      <c r="AI507">
        <v>22</v>
      </c>
      <c r="AJ507">
        <v>3562</v>
      </c>
      <c r="AK507">
        <v>610932.0183</v>
      </c>
    </row>
    <row r="508" spans="1:37">
      <c r="A508">
        <v>7</v>
      </c>
      <c r="B508">
        <v>15</v>
      </c>
      <c r="C508">
        <v>2017</v>
      </c>
      <c r="D508" t="s">
        <v>213</v>
      </c>
      <c r="E508" t="s">
        <v>214</v>
      </c>
      <c r="F508" t="s">
        <v>1</v>
      </c>
      <c r="G508" t="s">
        <v>37</v>
      </c>
      <c r="H508" t="s">
        <v>45</v>
      </c>
      <c r="I508" t="s">
        <v>41</v>
      </c>
      <c r="J508" t="s">
        <v>38</v>
      </c>
      <c r="K508" t="s">
        <v>208</v>
      </c>
      <c r="L508" t="s">
        <v>45</v>
      </c>
      <c r="M508" t="s">
        <v>40</v>
      </c>
      <c r="N508" t="s">
        <v>40</v>
      </c>
      <c r="O508" t="s">
        <v>55</v>
      </c>
      <c r="P508" t="s">
        <v>38</v>
      </c>
      <c r="Q508" t="s">
        <v>51</v>
      </c>
      <c r="R508" t="s">
        <v>52</v>
      </c>
      <c r="S508" t="s">
        <v>43</v>
      </c>
      <c r="T508" t="s">
        <v>44</v>
      </c>
      <c r="U508" t="s">
        <v>21</v>
      </c>
      <c r="V508" t="s">
        <v>1494</v>
      </c>
      <c r="W508" t="s">
        <v>1495</v>
      </c>
      <c r="X508" t="s">
        <v>215</v>
      </c>
      <c r="Y508" t="s">
        <v>216</v>
      </c>
      <c r="Z508">
        <v>13790</v>
      </c>
      <c r="AA508" t="s">
        <v>40</v>
      </c>
      <c r="AB508" t="s">
        <v>40</v>
      </c>
      <c r="AC508">
        <v>1.2</v>
      </c>
      <c r="AD508">
        <v>6.0382226379999997</v>
      </c>
      <c r="AE508">
        <v>5.9590413900000003</v>
      </c>
      <c r="AF508">
        <v>12</v>
      </c>
      <c r="AG508">
        <v>9099999951</v>
      </c>
      <c r="AH508" s="21">
        <v>1092000000000</v>
      </c>
      <c r="AI508">
        <v>13</v>
      </c>
      <c r="AJ508">
        <v>3562</v>
      </c>
      <c r="AK508">
        <v>610932.0183</v>
      </c>
    </row>
    <row r="509" spans="1:37">
      <c r="A509">
        <v>7</v>
      </c>
      <c r="B509">
        <v>15</v>
      </c>
      <c r="C509">
        <v>2017</v>
      </c>
      <c r="D509" t="s">
        <v>213</v>
      </c>
      <c r="E509" t="s">
        <v>214</v>
      </c>
      <c r="F509" t="s">
        <v>1</v>
      </c>
      <c r="G509" t="s">
        <v>37</v>
      </c>
      <c r="H509" t="s">
        <v>45</v>
      </c>
      <c r="I509" t="s">
        <v>41</v>
      </c>
      <c r="J509" t="s">
        <v>38</v>
      </c>
      <c r="K509" t="s">
        <v>208</v>
      </c>
      <c r="L509" t="s">
        <v>45</v>
      </c>
      <c r="M509" t="s">
        <v>40</v>
      </c>
      <c r="N509" t="s">
        <v>40</v>
      </c>
      <c r="O509" t="s">
        <v>55</v>
      </c>
      <c r="P509" t="s">
        <v>38</v>
      </c>
      <c r="Q509" t="s">
        <v>51</v>
      </c>
      <c r="R509" t="s">
        <v>52</v>
      </c>
      <c r="S509" t="s">
        <v>43</v>
      </c>
      <c r="T509" t="s">
        <v>44</v>
      </c>
      <c r="U509" t="s">
        <v>21</v>
      </c>
      <c r="V509" t="s">
        <v>1494</v>
      </c>
      <c r="W509" t="s">
        <v>1495</v>
      </c>
      <c r="X509" t="s">
        <v>215</v>
      </c>
      <c r="Y509" t="s">
        <v>216</v>
      </c>
      <c r="Z509">
        <v>13830</v>
      </c>
      <c r="AA509" t="s">
        <v>40</v>
      </c>
      <c r="AB509" t="s">
        <v>40</v>
      </c>
      <c r="AC509">
        <v>2.5</v>
      </c>
      <c r="AD509">
        <v>5.5652573429999999</v>
      </c>
      <c r="AE509">
        <v>5.1673173400000003</v>
      </c>
      <c r="AF509">
        <v>34</v>
      </c>
      <c r="AG509">
        <v>1470000018</v>
      </c>
      <c r="AH509" s="21">
        <v>367500000000</v>
      </c>
      <c r="AI509">
        <v>37</v>
      </c>
      <c r="AJ509">
        <v>3562</v>
      </c>
      <c r="AK509">
        <v>610932.0183</v>
      </c>
    </row>
    <row r="510" spans="1:37">
      <c r="A510">
        <v>7</v>
      </c>
      <c r="B510">
        <v>15</v>
      </c>
      <c r="C510">
        <v>2017</v>
      </c>
      <c r="D510" t="s">
        <v>213</v>
      </c>
      <c r="E510" t="s">
        <v>214</v>
      </c>
      <c r="F510" t="s">
        <v>1</v>
      </c>
      <c r="G510" t="s">
        <v>37</v>
      </c>
      <c r="H510" t="s">
        <v>45</v>
      </c>
      <c r="I510" t="s">
        <v>41</v>
      </c>
      <c r="J510" t="s">
        <v>38</v>
      </c>
      <c r="K510" t="s">
        <v>208</v>
      </c>
      <c r="L510" t="s">
        <v>45</v>
      </c>
      <c r="M510" t="s">
        <v>40</v>
      </c>
      <c r="N510" t="s">
        <v>40</v>
      </c>
      <c r="O510" t="s">
        <v>55</v>
      </c>
      <c r="P510" t="s">
        <v>38</v>
      </c>
      <c r="Q510" t="s">
        <v>51</v>
      </c>
      <c r="R510" t="s">
        <v>52</v>
      </c>
      <c r="S510" t="s">
        <v>43</v>
      </c>
      <c r="T510" t="s">
        <v>44</v>
      </c>
      <c r="U510" t="s">
        <v>21</v>
      </c>
      <c r="V510" t="s">
        <v>1494</v>
      </c>
      <c r="W510" t="s">
        <v>1495</v>
      </c>
      <c r="X510" t="s">
        <v>215</v>
      </c>
      <c r="Y510" t="s">
        <v>216</v>
      </c>
      <c r="Z510">
        <v>13831</v>
      </c>
      <c r="AA510" t="s">
        <v>40</v>
      </c>
      <c r="AB510" t="s">
        <v>40</v>
      </c>
      <c r="AC510">
        <v>3.6</v>
      </c>
      <c r="AD510">
        <v>5.8907562520000001</v>
      </c>
      <c r="AE510">
        <v>5.3344537499999998</v>
      </c>
      <c r="AF510">
        <v>35</v>
      </c>
      <c r="AG510">
        <v>2159999994</v>
      </c>
      <c r="AH510" s="21">
        <v>777600000000</v>
      </c>
      <c r="AI510">
        <v>38</v>
      </c>
      <c r="AJ510">
        <v>3562</v>
      </c>
      <c r="AK510">
        <v>610932.0183</v>
      </c>
    </row>
    <row r="511" spans="1:37">
      <c r="A511">
        <v>7</v>
      </c>
      <c r="B511">
        <v>15</v>
      </c>
      <c r="C511">
        <v>2017</v>
      </c>
      <c r="D511" t="s">
        <v>213</v>
      </c>
      <c r="E511" t="s">
        <v>214</v>
      </c>
      <c r="F511" t="s">
        <v>1</v>
      </c>
      <c r="G511" t="s">
        <v>37</v>
      </c>
      <c r="H511" t="s">
        <v>45</v>
      </c>
      <c r="I511" t="s">
        <v>41</v>
      </c>
      <c r="J511" t="s">
        <v>38</v>
      </c>
      <c r="K511" t="s">
        <v>208</v>
      </c>
      <c r="L511" t="s">
        <v>45</v>
      </c>
      <c r="M511" t="s">
        <v>40</v>
      </c>
      <c r="N511" t="s">
        <v>40</v>
      </c>
      <c r="O511" t="s">
        <v>55</v>
      </c>
      <c r="P511" t="s">
        <v>38</v>
      </c>
      <c r="Q511" t="s">
        <v>51</v>
      </c>
      <c r="R511" t="s">
        <v>52</v>
      </c>
      <c r="S511" t="s">
        <v>43</v>
      </c>
      <c r="T511" t="s">
        <v>44</v>
      </c>
      <c r="U511" t="s">
        <v>21</v>
      </c>
      <c r="V511" t="s">
        <v>1494</v>
      </c>
      <c r="W511" t="s">
        <v>1495</v>
      </c>
      <c r="X511" t="s">
        <v>215</v>
      </c>
      <c r="Y511" t="s">
        <v>216</v>
      </c>
      <c r="Z511">
        <v>13843</v>
      </c>
      <c r="AA511" t="s">
        <v>40</v>
      </c>
      <c r="AB511" t="s">
        <v>40</v>
      </c>
      <c r="AC511">
        <v>2.5</v>
      </c>
      <c r="AD511">
        <v>5.7040432169999997</v>
      </c>
      <c r="AE511">
        <v>5.3061032099999998</v>
      </c>
      <c r="AF511">
        <v>39</v>
      </c>
      <c r="AG511">
        <v>2023500006</v>
      </c>
      <c r="AH511" s="21">
        <v>505875000000</v>
      </c>
      <c r="AI511">
        <v>44</v>
      </c>
      <c r="AJ511">
        <v>3562</v>
      </c>
      <c r="AK511">
        <v>610932.0183</v>
      </c>
    </row>
    <row r="512" spans="1:37">
      <c r="A512">
        <v>7</v>
      </c>
      <c r="B512">
        <v>15</v>
      </c>
      <c r="C512">
        <v>2017</v>
      </c>
      <c r="D512" t="s">
        <v>213</v>
      </c>
      <c r="E512" t="s">
        <v>214</v>
      </c>
      <c r="F512" t="s">
        <v>1</v>
      </c>
      <c r="G512" t="s">
        <v>37</v>
      </c>
      <c r="H512" t="s">
        <v>45</v>
      </c>
      <c r="I512" t="s">
        <v>41</v>
      </c>
      <c r="J512" t="s">
        <v>38</v>
      </c>
      <c r="K512" t="s">
        <v>208</v>
      </c>
      <c r="L512" t="s">
        <v>45</v>
      </c>
      <c r="M512" t="s">
        <v>40</v>
      </c>
      <c r="N512" t="s">
        <v>40</v>
      </c>
      <c r="O512" t="s">
        <v>55</v>
      </c>
      <c r="P512" t="s">
        <v>38</v>
      </c>
      <c r="Q512" t="s">
        <v>51</v>
      </c>
      <c r="R512" t="s">
        <v>52</v>
      </c>
      <c r="S512" t="s">
        <v>43</v>
      </c>
      <c r="T512" t="s">
        <v>44</v>
      </c>
      <c r="U512" t="s">
        <v>21</v>
      </c>
      <c r="V512" t="s">
        <v>1494</v>
      </c>
      <c r="W512" t="s">
        <v>1495</v>
      </c>
      <c r="X512" t="s">
        <v>215</v>
      </c>
      <c r="Y512" t="s">
        <v>216</v>
      </c>
      <c r="Z512">
        <v>13844</v>
      </c>
      <c r="AA512" t="s">
        <v>40</v>
      </c>
      <c r="AB512" t="s">
        <v>40</v>
      </c>
      <c r="AC512">
        <v>1.5</v>
      </c>
      <c r="AD512">
        <v>6.1746557170000003</v>
      </c>
      <c r="AE512">
        <v>5.9985644599999999</v>
      </c>
      <c r="AF512">
        <v>37</v>
      </c>
      <c r="AG512">
        <v>9967000040</v>
      </c>
      <c r="AH512" s="21">
        <v>1495050000000</v>
      </c>
      <c r="AI512">
        <v>38</v>
      </c>
      <c r="AJ512">
        <v>3562</v>
      </c>
      <c r="AK512">
        <v>610932.0183</v>
      </c>
    </row>
    <row r="513" spans="1:37">
      <c r="A513">
        <v>7</v>
      </c>
      <c r="B513">
        <v>15</v>
      </c>
      <c r="C513">
        <v>2017</v>
      </c>
      <c r="D513" t="s">
        <v>213</v>
      </c>
      <c r="E513" t="s">
        <v>214</v>
      </c>
      <c r="F513" t="s">
        <v>1</v>
      </c>
      <c r="G513" t="s">
        <v>37</v>
      </c>
      <c r="H513" t="s">
        <v>45</v>
      </c>
      <c r="I513" t="s">
        <v>41</v>
      </c>
      <c r="J513" t="s">
        <v>38</v>
      </c>
      <c r="K513" t="s">
        <v>208</v>
      </c>
      <c r="L513" t="s">
        <v>45</v>
      </c>
      <c r="M513" t="s">
        <v>40</v>
      </c>
      <c r="N513" t="s">
        <v>40</v>
      </c>
      <c r="O513" t="s">
        <v>55</v>
      </c>
      <c r="P513" t="s">
        <v>38</v>
      </c>
      <c r="Q513" t="s">
        <v>51</v>
      </c>
      <c r="R513" t="s">
        <v>52</v>
      </c>
      <c r="S513" t="s">
        <v>43</v>
      </c>
      <c r="T513" t="s">
        <v>44</v>
      </c>
      <c r="U513" t="s">
        <v>21</v>
      </c>
      <c r="V513" t="s">
        <v>1494</v>
      </c>
      <c r="W513" t="s">
        <v>1495</v>
      </c>
      <c r="X513" t="s">
        <v>215</v>
      </c>
      <c r="Y513" t="s">
        <v>216</v>
      </c>
      <c r="Z513">
        <v>13847</v>
      </c>
      <c r="AA513" t="s">
        <v>40</v>
      </c>
      <c r="AB513" t="s">
        <v>40</v>
      </c>
      <c r="AC513">
        <v>1.4</v>
      </c>
      <c r="AD513">
        <v>6.0382226379999997</v>
      </c>
      <c r="AE513">
        <v>5.8920946000000001</v>
      </c>
      <c r="AF513">
        <v>52</v>
      </c>
      <c r="AG513">
        <v>7799999952</v>
      </c>
      <c r="AH513" s="21">
        <v>1092000000000</v>
      </c>
      <c r="AI513">
        <v>52</v>
      </c>
      <c r="AJ513">
        <v>3562</v>
      </c>
      <c r="AK513">
        <v>610932.0183</v>
      </c>
    </row>
    <row r="514" spans="1:37">
      <c r="A514">
        <v>7</v>
      </c>
      <c r="B514">
        <v>15</v>
      </c>
      <c r="C514">
        <v>2017</v>
      </c>
      <c r="D514" t="s">
        <v>213</v>
      </c>
      <c r="E514" t="s">
        <v>214</v>
      </c>
      <c r="F514" t="s">
        <v>1</v>
      </c>
      <c r="G514" t="s">
        <v>37</v>
      </c>
      <c r="H514" t="s">
        <v>45</v>
      </c>
      <c r="I514" t="s">
        <v>41</v>
      </c>
      <c r="J514" t="s">
        <v>38</v>
      </c>
      <c r="K514" t="s">
        <v>208</v>
      </c>
      <c r="L514" t="s">
        <v>45</v>
      </c>
      <c r="M514" t="s">
        <v>40</v>
      </c>
      <c r="N514" t="s">
        <v>40</v>
      </c>
      <c r="O514" t="s">
        <v>55</v>
      </c>
      <c r="P514" t="s">
        <v>38</v>
      </c>
      <c r="Q514" t="s">
        <v>51</v>
      </c>
      <c r="R514" t="s">
        <v>52</v>
      </c>
      <c r="S514" t="s">
        <v>43</v>
      </c>
      <c r="T514" t="s">
        <v>44</v>
      </c>
      <c r="U514" t="s">
        <v>21</v>
      </c>
      <c r="V514" t="s">
        <v>1494</v>
      </c>
      <c r="W514" t="s">
        <v>1495</v>
      </c>
      <c r="X514" t="s">
        <v>215</v>
      </c>
      <c r="Y514" t="s">
        <v>216</v>
      </c>
      <c r="Z514">
        <v>13849</v>
      </c>
      <c r="AA514" t="s">
        <v>40</v>
      </c>
      <c r="AB514" t="s">
        <v>40</v>
      </c>
      <c r="AC514">
        <v>1.5</v>
      </c>
      <c r="AD514">
        <v>6.4616485680000002</v>
      </c>
      <c r="AE514">
        <v>6.2855573099999997</v>
      </c>
      <c r="AF514">
        <v>34</v>
      </c>
      <c r="AG514">
        <v>19300000044</v>
      </c>
      <c r="AH514" s="21">
        <v>2895000000000</v>
      </c>
      <c r="AI514">
        <v>41</v>
      </c>
      <c r="AJ514">
        <v>3562</v>
      </c>
      <c r="AK514">
        <v>610932.0183</v>
      </c>
    </row>
    <row r="515" spans="1:37">
      <c r="A515">
        <v>7</v>
      </c>
      <c r="B515">
        <v>15</v>
      </c>
      <c r="C515">
        <v>2017</v>
      </c>
      <c r="D515" t="s">
        <v>213</v>
      </c>
      <c r="E515" t="s">
        <v>214</v>
      </c>
      <c r="F515" t="s">
        <v>1</v>
      </c>
      <c r="G515" t="s">
        <v>37</v>
      </c>
      <c r="H515" t="s">
        <v>45</v>
      </c>
      <c r="I515" t="s">
        <v>41</v>
      </c>
      <c r="J515" t="s">
        <v>38</v>
      </c>
      <c r="K515" t="s">
        <v>208</v>
      </c>
      <c r="L515" t="s">
        <v>45</v>
      </c>
      <c r="M515" t="s">
        <v>40</v>
      </c>
      <c r="N515" t="s">
        <v>40</v>
      </c>
      <c r="O515" t="s">
        <v>55</v>
      </c>
      <c r="P515" t="s">
        <v>38</v>
      </c>
      <c r="Q515" t="s">
        <v>51</v>
      </c>
      <c r="R515" t="s">
        <v>52</v>
      </c>
      <c r="S515" t="s">
        <v>43</v>
      </c>
      <c r="T515" t="s">
        <v>44</v>
      </c>
      <c r="U515" t="s">
        <v>21</v>
      </c>
      <c r="V515" t="s">
        <v>1494</v>
      </c>
      <c r="W515" t="s">
        <v>1495</v>
      </c>
      <c r="X515" t="s">
        <v>215</v>
      </c>
      <c r="Y515" t="s">
        <v>216</v>
      </c>
      <c r="Z515">
        <v>13850</v>
      </c>
      <c r="AA515" t="s">
        <v>40</v>
      </c>
      <c r="AB515" t="s">
        <v>40</v>
      </c>
      <c r="AC515">
        <v>2</v>
      </c>
      <c r="AD515">
        <v>6.1003705449999996</v>
      </c>
      <c r="AE515">
        <v>5.7993405500000001</v>
      </c>
      <c r="AF515">
        <v>27</v>
      </c>
      <c r="AG515">
        <v>6300000008</v>
      </c>
      <c r="AH515" s="21">
        <v>1260000000000</v>
      </c>
      <c r="AI515">
        <v>33</v>
      </c>
      <c r="AJ515">
        <v>3562</v>
      </c>
      <c r="AK515">
        <v>610932.0183</v>
      </c>
    </row>
    <row r="516" spans="1:37">
      <c r="A516">
        <v>7</v>
      </c>
      <c r="B516">
        <v>15</v>
      </c>
      <c r="C516">
        <v>2017</v>
      </c>
      <c r="D516" t="s">
        <v>213</v>
      </c>
      <c r="E516" t="s">
        <v>214</v>
      </c>
      <c r="F516" t="s">
        <v>1</v>
      </c>
      <c r="G516" t="s">
        <v>37</v>
      </c>
      <c r="H516" t="s">
        <v>45</v>
      </c>
      <c r="I516" t="s">
        <v>41</v>
      </c>
      <c r="J516" t="s">
        <v>38</v>
      </c>
      <c r="K516" t="s">
        <v>208</v>
      </c>
      <c r="L516" t="s">
        <v>45</v>
      </c>
      <c r="M516" t="s">
        <v>40</v>
      </c>
      <c r="N516" t="s">
        <v>40</v>
      </c>
      <c r="O516" t="s">
        <v>55</v>
      </c>
      <c r="P516" t="s">
        <v>38</v>
      </c>
      <c r="Q516" t="s">
        <v>51</v>
      </c>
      <c r="R516" t="s">
        <v>52</v>
      </c>
      <c r="S516" t="s">
        <v>43</v>
      </c>
      <c r="T516" t="s">
        <v>44</v>
      </c>
      <c r="U516" t="s">
        <v>21</v>
      </c>
      <c r="V516" t="s">
        <v>1494</v>
      </c>
      <c r="W516" t="s">
        <v>1495</v>
      </c>
      <c r="X516" t="s">
        <v>215</v>
      </c>
      <c r="Y516" t="s">
        <v>216</v>
      </c>
      <c r="Z516">
        <v>13875</v>
      </c>
      <c r="AA516" t="s">
        <v>40</v>
      </c>
      <c r="AB516" t="s">
        <v>40</v>
      </c>
      <c r="AC516">
        <v>2</v>
      </c>
      <c r="AD516">
        <v>6.5415792440000002</v>
      </c>
      <c r="AE516">
        <v>6.2405492499999999</v>
      </c>
      <c r="AF516">
        <v>16</v>
      </c>
      <c r="AG516">
        <v>17400000069</v>
      </c>
      <c r="AH516" s="21">
        <v>3480000000000</v>
      </c>
      <c r="AI516">
        <v>26</v>
      </c>
      <c r="AJ516">
        <v>3562</v>
      </c>
      <c r="AK516">
        <v>610932.0183</v>
      </c>
    </row>
    <row r="517" spans="1:37">
      <c r="A517">
        <v>7</v>
      </c>
      <c r="B517">
        <v>15</v>
      </c>
      <c r="C517">
        <v>2017</v>
      </c>
      <c r="D517" t="s">
        <v>213</v>
      </c>
      <c r="E517" t="s">
        <v>214</v>
      </c>
      <c r="F517" t="s">
        <v>1</v>
      </c>
      <c r="G517" t="s">
        <v>37</v>
      </c>
      <c r="H517" t="s">
        <v>45</v>
      </c>
      <c r="I517" t="s">
        <v>41</v>
      </c>
      <c r="J517" t="s">
        <v>38</v>
      </c>
      <c r="K517" t="s">
        <v>208</v>
      </c>
      <c r="L517" t="s">
        <v>45</v>
      </c>
      <c r="M517" t="s">
        <v>40</v>
      </c>
      <c r="N517" t="s">
        <v>40</v>
      </c>
      <c r="O517" t="s">
        <v>55</v>
      </c>
      <c r="P517" t="s">
        <v>38</v>
      </c>
      <c r="Q517" t="s">
        <v>51</v>
      </c>
      <c r="R517" t="s">
        <v>52</v>
      </c>
      <c r="S517" t="s">
        <v>43</v>
      </c>
      <c r="T517" t="s">
        <v>44</v>
      </c>
      <c r="U517" t="s">
        <v>21</v>
      </c>
      <c r="V517" t="s">
        <v>1494</v>
      </c>
      <c r="W517" t="s">
        <v>1495</v>
      </c>
      <c r="X517" t="s">
        <v>215</v>
      </c>
      <c r="Y517" t="s">
        <v>216</v>
      </c>
      <c r="Z517">
        <v>13880</v>
      </c>
      <c r="AA517" t="s">
        <v>40</v>
      </c>
      <c r="AB517" t="s">
        <v>40</v>
      </c>
      <c r="AC517">
        <v>3.2</v>
      </c>
      <c r="AD517">
        <v>6.0130058499999999</v>
      </c>
      <c r="AE517">
        <v>5.5078558700000002</v>
      </c>
      <c r="AF517">
        <v>32</v>
      </c>
      <c r="AG517">
        <v>3219999987</v>
      </c>
      <c r="AH517" s="21">
        <v>1030400000000</v>
      </c>
      <c r="AI517">
        <v>37</v>
      </c>
      <c r="AJ517">
        <v>3562</v>
      </c>
      <c r="AK517">
        <v>610932.0183</v>
      </c>
    </row>
    <row r="518" spans="1:37">
      <c r="A518">
        <v>7</v>
      </c>
      <c r="B518">
        <v>15</v>
      </c>
      <c r="C518">
        <v>2017</v>
      </c>
      <c r="D518" t="s">
        <v>213</v>
      </c>
      <c r="E518" t="s">
        <v>214</v>
      </c>
      <c r="F518" t="s">
        <v>1</v>
      </c>
      <c r="G518" t="s">
        <v>37</v>
      </c>
      <c r="H518" t="s">
        <v>45</v>
      </c>
      <c r="I518" t="s">
        <v>41</v>
      </c>
      <c r="J518" t="s">
        <v>38</v>
      </c>
      <c r="K518" t="s">
        <v>208</v>
      </c>
      <c r="L518" t="s">
        <v>45</v>
      </c>
      <c r="M518" t="s">
        <v>40</v>
      </c>
      <c r="N518" t="s">
        <v>40</v>
      </c>
      <c r="O518" t="s">
        <v>55</v>
      </c>
      <c r="P518" t="s">
        <v>38</v>
      </c>
      <c r="Q518" t="s">
        <v>51</v>
      </c>
      <c r="R518" t="s">
        <v>52</v>
      </c>
      <c r="S518" t="s">
        <v>43</v>
      </c>
      <c r="T518" t="s">
        <v>44</v>
      </c>
      <c r="U518" t="s">
        <v>21</v>
      </c>
      <c r="V518" t="s">
        <v>1494</v>
      </c>
      <c r="W518" t="s">
        <v>1495</v>
      </c>
      <c r="X518" t="s">
        <v>215</v>
      </c>
      <c r="Y518" t="s">
        <v>216</v>
      </c>
      <c r="Z518">
        <v>13883</v>
      </c>
      <c r="AA518" t="s">
        <v>40</v>
      </c>
      <c r="AB518" t="s">
        <v>40</v>
      </c>
      <c r="AC518">
        <v>2.5</v>
      </c>
      <c r="AD518">
        <v>5.7040432169999997</v>
      </c>
      <c r="AE518">
        <v>5.3061032099999998</v>
      </c>
      <c r="AF518">
        <v>35</v>
      </c>
      <c r="AG518">
        <v>2023500006</v>
      </c>
      <c r="AH518" s="21">
        <v>505875000000</v>
      </c>
      <c r="AI518">
        <v>46</v>
      </c>
      <c r="AJ518">
        <v>3562</v>
      </c>
      <c r="AK518">
        <v>610932.0183</v>
      </c>
    </row>
    <row r="519" spans="1:37">
      <c r="A519">
        <v>7</v>
      </c>
      <c r="B519">
        <v>15</v>
      </c>
      <c r="C519">
        <v>2017</v>
      </c>
      <c r="D519" t="s">
        <v>213</v>
      </c>
      <c r="E519" t="s">
        <v>214</v>
      </c>
      <c r="F519" t="s">
        <v>1</v>
      </c>
      <c r="G519" t="s">
        <v>37</v>
      </c>
      <c r="H519" t="s">
        <v>45</v>
      </c>
      <c r="I519" t="s">
        <v>41</v>
      </c>
      <c r="J519" t="s">
        <v>38</v>
      </c>
      <c r="K519" t="s">
        <v>208</v>
      </c>
      <c r="L519" t="s">
        <v>45</v>
      </c>
      <c r="M519" t="s">
        <v>40</v>
      </c>
      <c r="N519" t="s">
        <v>40</v>
      </c>
      <c r="O519" t="s">
        <v>55</v>
      </c>
      <c r="P519" t="s">
        <v>38</v>
      </c>
      <c r="Q519" t="s">
        <v>51</v>
      </c>
      <c r="R519" t="s">
        <v>52</v>
      </c>
      <c r="S519" t="s">
        <v>43</v>
      </c>
      <c r="T519" t="s">
        <v>44</v>
      </c>
      <c r="U519" t="s">
        <v>21</v>
      </c>
      <c r="V519" t="s">
        <v>1494</v>
      </c>
      <c r="W519" t="s">
        <v>1495</v>
      </c>
      <c r="X519" t="s">
        <v>215</v>
      </c>
      <c r="Y519" t="s">
        <v>216</v>
      </c>
      <c r="Z519">
        <v>13889</v>
      </c>
      <c r="AA519" t="s">
        <v>40</v>
      </c>
      <c r="AB519" t="s">
        <v>40</v>
      </c>
      <c r="AC519">
        <v>1.5</v>
      </c>
      <c r="AD519">
        <v>6.1746557170000003</v>
      </c>
      <c r="AE519">
        <v>5.9985644599999999</v>
      </c>
      <c r="AF519">
        <v>37</v>
      </c>
      <c r="AG519">
        <v>9967000040</v>
      </c>
      <c r="AH519" s="21">
        <v>1495050000000</v>
      </c>
      <c r="AI519">
        <v>41</v>
      </c>
      <c r="AJ519">
        <v>3562</v>
      </c>
      <c r="AK519">
        <v>610932.0183</v>
      </c>
    </row>
    <row r="520" spans="1:37">
      <c r="A520">
        <v>7</v>
      </c>
      <c r="B520">
        <v>15</v>
      </c>
      <c r="C520">
        <v>2017</v>
      </c>
      <c r="D520" t="s">
        <v>213</v>
      </c>
      <c r="E520" t="s">
        <v>214</v>
      </c>
      <c r="F520" t="s">
        <v>1</v>
      </c>
      <c r="G520" t="s">
        <v>37</v>
      </c>
      <c r="H520" t="s">
        <v>45</v>
      </c>
      <c r="I520" t="s">
        <v>41</v>
      </c>
      <c r="J520" t="s">
        <v>38</v>
      </c>
      <c r="K520" t="s">
        <v>208</v>
      </c>
      <c r="L520" t="s">
        <v>45</v>
      </c>
      <c r="M520" t="s">
        <v>40</v>
      </c>
      <c r="N520" t="s">
        <v>40</v>
      </c>
      <c r="O520" t="s">
        <v>55</v>
      </c>
      <c r="P520" t="s">
        <v>38</v>
      </c>
      <c r="Q520" t="s">
        <v>51</v>
      </c>
      <c r="R520" t="s">
        <v>52</v>
      </c>
      <c r="S520" t="s">
        <v>43</v>
      </c>
      <c r="T520" t="s">
        <v>44</v>
      </c>
      <c r="U520" t="s">
        <v>21</v>
      </c>
      <c r="V520" t="s">
        <v>1494</v>
      </c>
      <c r="W520" t="s">
        <v>1495</v>
      </c>
      <c r="X520" t="s">
        <v>215</v>
      </c>
      <c r="Y520" t="s">
        <v>216</v>
      </c>
      <c r="Z520">
        <v>13891</v>
      </c>
      <c r="AA520" t="s">
        <v>40</v>
      </c>
      <c r="AB520" t="s">
        <v>40</v>
      </c>
      <c r="AC520">
        <v>1.4</v>
      </c>
      <c r="AD520">
        <v>5.8012664699999998</v>
      </c>
      <c r="AE520">
        <v>5.65513844</v>
      </c>
      <c r="AF520">
        <v>26</v>
      </c>
      <c r="AG520">
        <v>4520000054</v>
      </c>
      <c r="AH520" s="21">
        <v>632800000000</v>
      </c>
      <c r="AI520">
        <v>30</v>
      </c>
      <c r="AJ520">
        <v>3562</v>
      </c>
      <c r="AK520">
        <v>610932.0183</v>
      </c>
    </row>
    <row r="521" spans="1:37">
      <c r="A521">
        <v>7</v>
      </c>
      <c r="B521">
        <v>15</v>
      </c>
      <c r="C521">
        <v>2017</v>
      </c>
      <c r="D521" t="s">
        <v>213</v>
      </c>
      <c r="E521" t="s">
        <v>214</v>
      </c>
      <c r="F521" t="s">
        <v>1</v>
      </c>
      <c r="G521" t="s">
        <v>37</v>
      </c>
      <c r="H521" t="s">
        <v>45</v>
      </c>
      <c r="I521" t="s">
        <v>41</v>
      </c>
      <c r="J521" t="s">
        <v>38</v>
      </c>
      <c r="K521" t="s">
        <v>208</v>
      </c>
      <c r="L521" t="s">
        <v>45</v>
      </c>
      <c r="M521" t="s">
        <v>40</v>
      </c>
      <c r="N521" t="s">
        <v>40</v>
      </c>
      <c r="O521" t="s">
        <v>55</v>
      </c>
      <c r="P521" t="s">
        <v>38</v>
      </c>
      <c r="Q521" t="s">
        <v>51</v>
      </c>
      <c r="R521" t="s">
        <v>52</v>
      </c>
      <c r="S521" t="s">
        <v>43</v>
      </c>
      <c r="T521" t="s">
        <v>44</v>
      </c>
      <c r="U521" t="s">
        <v>21</v>
      </c>
      <c r="V521" t="s">
        <v>1494</v>
      </c>
      <c r="W521" t="s">
        <v>1495</v>
      </c>
      <c r="X521" t="s">
        <v>215</v>
      </c>
      <c r="Y521" t="s">
        <v>216</v>
      </c>
      <c r="Z521">
        <v>13892</v>
      </c>
      <c r="AA521" t="s">
        <v>40</v>
      </c>
      <c r="AB521" t="s">
        <v>40</v>
      </c>
      <c r="AC521">
        <v>1.4</v>
      </c>
      <c r="AD521">
        <v>6.0382226379999997</v>
      </c>
      <c r="AE521">
        <v>5.8920946000000001</v>
      </c>
      <c r="AF521">
        <v>35</v>
      </c>
      <c r="AG521">
        <v>7799999952</v>
      </c>
      <c r="AH521" s="21">
        <v>1092000000000</v>
      </c>
      <c r="AI521">
        <v>36</v>
      </c>
      <c r="AJ521">
        <v>3562</v>
      </c>
      <c r="AK521">
        <v>610932.0183</v>
      </c>
    </row>
    <row r="522" spans="1:37">
      <c r="A522">
        <v>7</v>
      </c>
      <c r="B522">
        <v>15</v>
      </c>
      <c r="C522">
        <v>2017</v>
      </c>
      <c r="D522" t="s">
        <v>213</v>
      </c>
      <c r="E522" t="s">
        <v>214</v>
      </c>
      <c r="F522" t="s">
        <v>1</v>
      </c>
      <c r="G522" t="s">
        <v>37</v>
      </c>
      <c r="H522" t="s">
        <v>45</v>
      </c>
      <c r="I522" t="s">
        <v>41</v>
      </c>
      <c r="J522" t="s">
        <v>38</v>
      </c>
      <c r="K522" t="s">
        <v>208</v>
      </c>
      <c r="L522" t="s">
        <v>45</v>
      </c>
      <c r="M522" t="s">
        <v>40</v>
      </c>
      <c r="N522" t="s">
        <v>40</v>
      </c>
      <c r="O522" t="s">
        <v>55</v>
      </c>
      <c r="P522" t="s">
        <v>38</v>
      </c>
      <c r="Q522" t="s">
        <v>51</v>
      </c>
      <c r="R522" t="s">
        <v>52</v>
      </c>
      <c r="S522" t="s">
        <v>43</v>
      </c>
      <c r="T522" t="s">
        <v>44</v>
      </c>
      <c r="U522" t="s">
        <v>21</v>
      </c>
      <c r="V522" t="s">
        <v>1494</v>
      </c>
      <c r="W522" t="s">
        <v>1495</v>
      </c>
      <c r="X522" t="s">
        <v>215</v>
      </c>
      <c r="Y522" t="s">
        <v>216</v>
      </c>
      <c r="Z522">
        <v>13894</v>
      </c>
      <c r="AA522" t="s">
        <v>40</v>
      </c>
      <c r="AB522" t="s">
        <v>40</v>
      </c>
      <c r="AC522">
        <v>1.5</v>
      </c>
      <c r="AD522">
        <v>6.4616485680000002</v>
      </c>
      <c r="AE522">
        <v>6.2855573099999997</v>
      </c>
      <c r="AF522">
        <v>34</v>
      </c>
      <c r="AG522">
        <v>19300000044</v>
      </c>
      <c r="AH522" s="21">
        <v>2895000000000</v>
      </c>
      <c r="AI522">
        <v>39</v>
      </c>
      <c r="AJ522">
        <v>3562</v>
      </c>
      <c r="AK522">
        <v>610932.0183</v>
      </c>
    </row>
    <row r="523" spans="1:37">
      <c r="A523">
        <v>7</v>
      </c>
      <c r="B523">
        <v>15</v>
      </c>
      <c r="C523">
        <v>2017</v>
      </c>
      <c r="D523" t="s">
        <v>213</v>
      </c>
      <c r="E523" t="s">
        <v>214</v>
      </c>
      <c r="F523" t="s">
        <v>1</v>
      </c>
      <c r="G523" t="s">
        <v>37</v>
      </c>
      <c r="H523" t="s">
        <v>45</v>
      </c>
      <c r="I523" t="s">
        <v>41</v>
      </c>
      <c r="J523" t="s">
        <v>38</v>
      </c>
      <c r="K523" t="s">
        <v>208</v>
      </c>
      <c r="L523" t="s">
        <v>45</v>
      </c>
      <c r="M523" t="s">
        <v>40</v>
      </c>
      <c r="N523" t="s">
        <v>40</v>
      </c>
      <c r="O523" t="s">
        <v>55</v>
      </c>
      <c r="P523" t="s">
        <v>38</v>
      </c>
      <c r="Q523" t="s">
        <v>51</v>
      </c>
      <c r="R523" t="s">
        <v>52</v>
      </c>
      <c r="S523" t="s">
        <v>43</v>
      </c>
      <c r="T523" t="s">
        <v>44</v>
      </c>
      <c r="U523" t="s">
        <v>21</v>
      </c>
      <c r="V523" t="s">
        <v>1494</v>
      </c>
      <c r="W523" t="s">
        <v>1495</v>
      </c>
      <c r="X523" t="s">
        <v>215</v>
      </c>
      <c r="Y523" t="s">
        <v>216</v>
      </c>
      <c r="Z523">
        <v>13895</v>
      </c>
      <c r="AA523" t="s">
        <v>40</v>
      </c>
      <c r="AB523" t="s">
        <v>40</v>
      </c>
      <c r="AC523">
        <v>2</v>
      </c>
      <c r="AD523">
        <v>6.1003705449999996</v>
      </c>
      <c r="AE523">
        <v>5.7993405500000001</v>
      </c>
      <c r="AF523">
        <v>29</v>
      </c>
      <c r="AG523">
        <v>6300000008</v>
      </c>
      <c r="AH523" s="21">
        <v>1260000000000</v>
      </c>
      <c r="AI523">
        <v>31</v>
      </c>
      <c r="AJ523">
        <v>3562</v>
      </c>
      <c r="AK523">
        <v>610932.0183</v>
      </c>
    </row>
    <row r="524" spans="1:37">
      <c r="A524">
        <v>7</v>
      </c>
      <c r="B524">
        <v>15</v>
      </c>
      <c r="C524">
        <v>2017</v>
      </c>
      <c r="D524" t="s">
        <v>213</v>
      </c>
      <c r="E524" t="s">
        <v>214</v>
      </c>
      <c r="F524" t="s">
        <v>1</v>
      </c>
      <c r="G524" t="s">
        <v>37</v>
      </c>
      <c r="H524" t="s">
        <v>45</v>
      </c>
      <c r="I524" t="s">
        <v>41</v>
      </c>
      <c r="J524" t="s">
        <v>38</v>
      </c>
      <c r="K524" t="s">
        <v>208</v>
      </c>
      <c r="L524" t="s">
        <v>45</v>
      </c>
      <c r="M524" t="s">
        <v>40</v>
      </c>
      <c r="N524" t="s">
        <v>40</v>
      </c>
      <c r="O524" t="s">
        <v>55</v>
      </c>
      <c r="P524" t="s">
        <v>38</v>
      </c>
      <c r="Q524" t="s">
        <v>51</v>
      </c>
      <c r="R524" t="s">
        <v>52</v>
      </c>
      <c r="S524" t="s">
        <v>43</v>
      </c>
      <c r="T524" t="s">
        <v>44</v>
      </c>
      <c r="U524" t="s">
        <v>21</v>
      </c>
      <c r="V524" t="s">
        <v>1494</v>
      </c>
      <c r="W524" t="s">
        <v>1495</v>
      </c>
      <c r="X524" t="s">
        <v>215</v>
      </c>
      <c r="Y524" t="s">
        <v>216</v>
      </c>
      <c r="Z524">
        <v>13897</v>
      </c>
      <c r="AA524" t="s">
        <v>40</v>
      </c>
      <c r="AB524" t="s">
        <v>40</v>
      </c>
      <c r="AC524">
        <v>1</v>
      </c>
      <c r="AD524">
        <v>4.6748611410000001</v>
      </c>
      <c r="AE524">
        <v>4.67486114</v>
      </c>
      <c r="AF524">
        <v>22</v>
      </c>
      <c r="AG524">
        <v>472999999.19999999</v>
      </c>
      <c r="AH524">
        <v>47300000029</v>
      </c>
      <c r="AI524">
        <v>28</v>
      </c>
      <c r="AJ524">
        <v>3562</v>
      </c>
      <c r="AK524">
        <v>610932.0183</v>
      </c>
    </row>
    <row r="525" spans="1:37">
      <c r="A525">
        <v>7</v>
      </c>
      <c r="B525">
        <v>15</v>
      </c>
      <c r="C525">
        <v>2017</v>
      </c>
      <c r="D525" t="s">
        <v>213</v>
      </c>
      <c r="E525" t="s">
        <v>214</v>
      </c>
      <c r="F525" t="s">
        <v>1</v>
      </c>
      <c r="G525" t="s">
        <v>37</v>
      </c>
      <c r="H525" t="s">
        <v>45</v>
      </c>
      <c r="I525" t="s">
        <v>41</v>
      </c>
      <c r="J525" t="s">
        <v>38</v>
      </c>
      <c r="K525" t="s">
        <v>208</v>
      </c>
      <c r="L525" t="s">
        <v>45</v>
      </c>
      <c r="M525" t="s">
        <v>40</v>
      </c>
      <c r="N525" t="s">
        <v>40</v>
      </c>
      <c r="O525" t="s">
        <v>55</v>
      </c>
      <c r="P525" t="s">
        <v>38</v>
      </c>
      <c r="Q525" t="s">
        <v>51</v>
      </c>
      <c r="R525" t="s">
        <v>52</v>
      </c>
      <c r="S525" t="s">
        <v>43</v>
      </c>
      <c r="T525" t="s">
        <v>44</v>
      </c>
      <c r="U525" t="s">
        <v>21</v>
      </c>
      <c r="V525" t="s">
        <v>1494</v>
      </c>
      <c r="W525" t="s">
        <v>1495</v>
      </c>
      <c r="X525" t="s">
        <v>215</v>
      </c>
      <c r="Y525" t="s">
        <v>216</v>
      </c>
      <c r="Z525">
        <v>13903</v>
      </c>
      <c r="AA525" t="s">
        <v>40</v>
      </c>
      <c r="AB525" t="s">
        <v>40</v>
      </c>
      <c r="AC525">
        <v>2.5</v>
      </c>
      <c r="AD525">
        <v>5.5652573429999999</v>
      </c>
      <c r="AE525">
        <v>5.1673173400000003</v>
      </c>
      <c r="AF525">
        <v>20</v>
      </c>
      <c r="AG525">
        <v>1470000018</v>
      </c>
      <c r="AH525" s="21">
        <v>367500000000</v>
      </c>
      <c r="AI525">
        <v>25</v>
      </c>
      <c r="AJ525">
        <v>3562</v>
      </c>
      <c r="AK525">
        <v>610932.0183</v>
      </c>
    </row>
    <row r="526" spans="1:37">
      <c r="A526">
        <v>7</v>
      </c>
      <c r="B526">
        <v>15</v>
      </c>
      <c r="C526">
        <v>2017</v>
      </c>
      <c r="D526" t="s">
        <v>213</v>
      </c>
      <c r="E526" t="s">
        <v>214</v>
      </c>
      <c r="F526" t="s">
        <v>1</v>
      </c>
      <c r="G526" t="s">
        <v>37</v>
      </c>
      <c r="H526" t="s">
        <v>45</v>
      </c>
      <c r="I526" t="s">
        <v>41</v>
      </c>
      <c r="J526" t="s">
        <v>38</v>
      </c>
      <c r="K526" t="s">
        <v>208</v>
      </c>
      <c r="L526" t="s">
        <v>45</v>
      </c>
      <c r="M526" t="s">
        <v>40</v>
      </c>
      <c r="N526" t="s">
        <v>40</v>
      </c>
      <c r="O526" t="s">
        <v>55</v>
      </c>
      <c r="P526" t="s">
        <v>38</v>
      </c>
      <c r="Q526" t="s">
        <v>51</v>
      </c>
      <c r="R526" t="s">
        <v>52</v>
      </c>
      <c r="S526" t="s">
        <v>43</v>
      </c>
      <c r="T526" t="s">
        <v>44</v>
      </c>
      <c r="U526" t="s">
        <v>21</v>
      </c>
      <c r="V526" t="s">
        <v>1494</v>
      </c>
      <c r="W526" t="s">
        <v>1495</v>
      </c>
      <c r="X526" t="s">
        <v>215</v>
      </c>
      <c r="Y526" t="s">
        <v>216</v>
      </c>
      <c r="Z526">
        <v>13905</v>
      </c>
      <c r="AA526" t="s">
        <v>40</v>
      </c>
      <c r="AB526" t="s">
        <v>40</v>
      </c>
      <c r="AC526">
        <v>2.5</v>
      </c>
      <c r="AD526">
        <v>5.7040432169999997</v>
      </c>
      <c r="AE526">
        <v>5.3061032099999998</v>
      </c>
      <c r="AF526">
        <v>23</v>
      </c>
      <c r="AG526">
        <v>2023500006</v>
      </c>
      <c r="AH526" s="21">
        <v>505875000000</v>
      </c>
      <c r="AI526">
        <v>25</v>
      </c>
      <c r="AJ526">
        <v>3562</v>
      </c>
      <c r="AK526">
        <v>610932.0183</v>
      </c>
    </row>
    <row r="527" spans="1:37">
      <c r="A527">
        <v>7</v>
      </c>
      <c r="B527">
        <v>15</v>
      </c>
      <c r="C527">
        <v>2017</v>
      </c>
      <c r="D527" t="s">
        <v>213</v>
      </c>
      <c r="E527" t="s">
        <v>214</v>
      </c>
      <c r="F527" t="s">
        <v>1</v>
      </c>
      <c r="G527" t="s">
        <v>37</v>
      </c>
      <c r="H527" t="s">
        <v>45</v>
      </c>
      <c r="I527" t="s">
        <v>41</v>
      </c>
      <c r="J527" t="s">
        <v>38</v>
      </c>
      <c r="K527" t="s">
        <v>208</v>
      </c>
      <c r="L527" t="s">
        <v>45</v>
      </c>
      <c r="M527" t="s">
        <v>40</v>
      </c>
      <c r="N527" t="s">
        <v>40</v>
      </c>
      <c r="O527" t="s">
        <v>55</v>
      </c>
      <c r="P527" t="s">
        <v>38</v>
      </c>
      <c r="Q527" t="s">
        <v>51</v>
      </c>
      <c r="R527" t="s">
        <v>52</v>
      </c>
      <c r="S527" t="s">
        <v>43</v>
      </c>
      <c r="T527" t="s">
        <v>44</v>
      </c>
      <c r="U527" t="s">
        <v>21</v>
      </c>
      <c r="V527" t="s">
        <v>1494</v>
      </c>
      <c r="W527" t="s">
        <v>1495</v>
      </c>
      <c r="X527" t="s">
        <v>215</v>
      </c>
      <c r="Y527" t="s">
        <v>216</v>
      </c>
      <c r="Z527">
        <v>13947</v>
      </c>
      <c r="AA527" t="s">
        <v>40</v>
      </c>
      <c r="AB527" t="s">
        <v>40</v>
      </c>
      <c r="AC527">
        <v>3.2</v>
      </c>
      <c r="AD527">
        <v>6.0130058499999999</v>
      </c>
      <c r="AE527">
        <v>5.5078558700000002</v>
      </c>
      <c r="AF527">
        <v>45</v>
      </c>
      <c r="AG527">
        <v>3219999987</v>
      </c>
      <c r="AH527" s="21">
        <v>1030400000000</v>
      </c>
      <c r="AI527">
        <v>47</v>
      </c>
      <c r="AJ527">
        <v>3562</v>
      </c>
      <c r="AK527">
        <v>610932.0183</v>
      </c>
    </row>
    <row r="528" spans="1:37">
      <c r="A528">
        <v>7</v>
      </c>
      <c r="B528">
        <v>15</v>
      </c>
      <c r="C528">
        <v>2017</v>
      </c>
      <c r="D528" t="s">
        <v>213</v>
      </c>
      <c r="E528" t="s">
        <v>214</v>
      </c>
      <c r="F528" t="s">
        <v>1</v>
      </c>
      <c r="G528" t="s">
        <v>37</v>
      </c>
      <c r="H528" t="s">
        <v>45</v>
      </c>
      <c r="I528" t="s">
        <v>41</v>
      </c>
      <c r="J528" t="s">
        <v>38</v>
      </c>
      <c r="K528" t="s">
        <v>208</v>
      </c>
      <c r="L528" t="s">
        <v>45</v>
      </c>
      <c r="M528" t="s">
        <v>40</v>
      </c>
      <c r="N528" t="s">
        <v>40</v>
      </c>
      <c r="O528" t="s">
        <v>55</v>
      </c>
      <c r="P528" t="s">
        <v>38</v>
      </c>
      <c r="Q528" t="s">
        <v>51</v>
      </c>
      <c r="R528" t="s">
        <v>52</v>
      </c>
      <c r="S528" t="s">
        <v>43</v>
      </c>
      <c r="T528" t="s">
        <v>44</v>
      </c>
      <c r="U528" t="s">
        <v>21</v>
      </c>
      <c r="V528" t="s">
        <v>1494</v>
      </c>
      <c r="W528" t="s">
        <v>1495</v>
      </c>
      <c r="X528" t="s">
        <v>215</v>
      </c>
      <c r="Y528" t="s">
        <v>216</v>
      </c>
      <c r="Z528">
        <v>13950</v>
      </c>
      <c r="AA528" t="s">
        <v>40</v>
      </c>
      <c r="AB528" t="s">
        <v>40</v>
      </c>
      <c r="AC528">
        <v>3.6</v>
      </c>
      <c r="AD528">
        <v>5.8907562520000001</v>
      </c>
      <c r="AE528">
        <v>5.3344537499999998</v>
      </c>
      <c r="AF528">
        <v>24</v>
      </c>
      <c r="AG528">
        <v>2159999994</v>
      </c>
      <c r="AH528" s="21">
        <v>777600000000</v>
      </c>
      <c r="AI528">
        <v>29</v>
      </c>
      <c r="AJ528">
        <v>3562</v>
      </c>
      <c r="AK528">
        <v>610932.0183</v>
      </c>
    </row>
    <row r="529" spans="1:37">
      <c r="A529">
        <v>7</v>
      </c>
      <c r="B529">
        <v>15</v>
      </c>
      <c r="C529">
        <v>2017</v>
      </c>
      <c r="D529" t="s">
        <v>213</v>
      </c>
      <c r="E529" t="s">
        <v>214</v>
      </c>
      <c r="F529" t="s">
        <v>1</v>
      </c>
      <c r="G529" t="s">
        <v>37</v>
      </c>
      <c r="H529" t="s">
        <v>45</v>
      </c>
      <c r="I529" t="s">
        <v>41</v>
      </c>
      <c r="J529" t="s">
        <v>38</v>
      </c>
      <c r="K529" t="s">
        <v>208</v>
      </c>
      <c r="L529" t="s">
        <v>45</v>
      </c>
      <c r="M529" t="s">
        <v>40</v>
      </c>
      <c r="N529" t="s">
        <v>40</v>
      </c>
      <c r="O529" t="s">
        <v>55</v>
      </c>
      <c r="P529" t="s">
        <v>38</v>
      </c>
      <c r="Q529" t="s">
        <v>51</v>
      </c>
      <c r="R529" t="s">
        <v>52</v>
      </c>
      <c r="S529" t="s">
        <v>43</v>
      </c>
      <c r="T529" t="s">
        <v>44</v>
      </c>
      <c r="U529" t="s">
        <v>21</v>
      </c>
      <c r="V529" t="s">
        <v>1494</v>
      </c>
      <c r="W529" t="s">
        <v>1495</v>
      </c>
      <c r="X529" t="s">
        <v>215</v>
      </c>
      <c r="Y529" t="s">
        <v>216</v>
      </c>
      <c r="Z529">
        <v>13951</v>
      </c>
      <c r="AA529" t="s">
        <v>40</v>
      </c>
      <c r="AB529" t="s">
        <v>40</v>
      </c>
      <c r="AC529">
        <v>3.2</v>
      </c>
      <c r="AD529">
        <v>6.0130058499999999</v>
      </c>
      <c r="AE529">
        <v>5.5078558700000002</v>
      </c>
      <c r="AF529">
        <v>24</v>
      </c>
      <c r="AG529">
        <v>3219999987</v>
      </c>
      <c r="AH529" s="21">
        <v>1030400000000</v>
      </c>
      <c r="AI529">
        <v>25</v>
      </c>
      <c r="AJ529">
        <v>3562</v>
      </c>
      <c r="AK529">
        <v>610932.0183</v>
      </c>
    </row>
    <row r="530" spans="1:37">
      <c r="A530">
        <v>7</v>
      </c>
      <c r="B530">
        <v>15</v>
      </c>
      <c r="C530">
        <v>2017</v>
      </c>
      <c r="D530" t="s">
        <v>213</v>
      </c>
      <c r="E530" t="s">
        <v>214</v>
      </c>
      <c r="F530" t="s">
        <v>1</v>
      </c>
      <c r="G530" t="s">
        <v>37</v>
      </c>
      <c r="H530" t="s">
        <v>45</v>
      </c>
      <c r="I530" t="s">
        <v>41</v>
      </c>
      <c r="J530" t="s">
        <v>38</v>
      </c>
      <c r="K530" t="s">
        <v>208</v>
      </c>
      <c r="L530" t="s">
        <v>45</v>
      </c>
      <c r="M530" t="s">
        <v>40</v>
      </c>
      <c r="N530" t="s">
        <v>40</v>
      </c>
      <c r="O530" t="s">
        <v>55</v>
      </c>
      <c r="P530" t="s">
        <v>38</v>
      </c>
      <c r="Q530" t="s">
        <v>51</v>
      </c>
      <c r="R530" t="s">
        <v>52</v>
      </c>
      <c r="S530" t="s">
        <v>43</v>
      </c>
      <c r="T530" t="s">
        <v>44</v>
      </c>
      <c r="U530" t="s">
        <v>21</v>
      </c>
      <c r="V530" t="s">
        <v>1494</v>
      </c>
      <c r="W530" t="s">
        <v>1495</v>
      </c>
      <c r="X530" t="s">
        <v>215</v>
      </c>
      <c r="Y530" t="s">
        <v>216</v>
      </c>
      <c r="Z530">
        <v>13952</v>
      </c>
      <c r="AA530" t="s">
        <v>40</v>
      </c>
      <c r="AB530" t="s">
        <v>40</v>
      </c>
      <c r="AC530">
        <v>3.6</v>
      </c>
      <c r="AD530">
        <v>5.8907562520000001</v>
      </c>
      <c r="AE530">
        <v>5.3344537499999998</v>
      </c>
      <c r="AF530">
        <v>30</v>
      </c>
      <c r="AG530">
        <v>2159999994</v>
      </c>
      <c r="AH530" s="21">
        <v>777600000000</v>
      </c>
      <c r="AI530">
        <v>34</v>
      </c>
      <c r="AJ530">
        <v>3562</v>
      </c>
      <c r="AK530">
        <v>610932.0183</v>
      </c>
    </row>
    <row r="531" spans="1:37">
      <c r="A531">
        <v>7</v>
      </c>
      <c r="B531">
        <v>15</v>
      </c>
      <c r="C531">
        <v>2017</v>
      </c>
      <c r="D531" t="s">
        <v>213</v>
      </c>
      <c r="E531" t="s">
        <v>214</v>
      </c>
      <c r="F531" t="s">
        <v>1</v>
      </c>
      <c r="G531" t="s">
        <v>37</v>
      </c>
      <c r="H531" t="s">
        <v>45</v>
      </c>
      <c r="I531" t="s">
        <v>41</v>
      </c>
      <c r="J531" t="s">
        <v>38</v>
      </c>
      <c r="K531" t="s">
        <v>208</v>
      </c>
      <c r="L531" t="s">
        <v>45</v>
      </c>
      <c r="M531" t="s">
        <v>40</v>
      </c>
      <c r="N531" t="s">
        <v>40</v>
      </c>
      <c r="O531" t="s">
        <v>55</v>
      </c>
      <c r="P531" t="s">
        <v>38</v>
      </c>
      <c r="Q531" t="s">
        <v>51</v>
      </c>
      <c r="R531" t="s">
        <v>52</v>
      </c>
      <c r="S531" t="s">
        <v>43</v>
      </c>
      <c r="T531" t="s">
        <v>44</v>
      </c>
      <c r="U531" t="s">
        <v>21</v>
      </c>
      <c r="V531" t="s">
        <v>1494</v>
      </c>
      <c r="W531" t="s">
        <v>1495</v>
      </c>
      <c r="X531" t="s">
        <v>215</v>
      </c>
      <c r="Y531" t="s">
        <v>216</v>
      </c>
      <c r="Z531">
        <v>14231</v>
      </c>
      <c r="AA531" t="s">
        <v>40</v>
      </c>
      <c r="AB531" t="s">
        <v>40</v>
      </c>
      <c r="AC531">
        <v>1</v>
      </c>
      <c r="AD531">
        <v>5.6334684560000001</v>
      </c>
      <c r="AE531">
        <v>5.6334684599999996</v>
      </c>
      <c r="AF531">
        <v>54</v>
      </c>
      <c r="AG531">
        <v>4300000044</v>
      </c>
      <c r="AH531" s="21">
        <v>430000000000</v>
      </c>
      <c r="AI531">
        <v>57</v>
      </c>
      <c r="AJ531">
        <v>3562</v>
      </c>
      <c r="AK531">
        <v>610932.0183</v>
      </c>
    </row>
    <row r="532" spans="1:37">
      <c r="A532">
        <v>7</v>
      </c>
      <c r="B532">
        <v>15</v>
      </c>
      <c r="C532">
        <v>2017</v>
      </c>
      <c r="D532" t="s">
        <v>213</v>
      </c>
      <c r="E532" t="s">
        <v>214</v>
      </c>
      <c r="F532" t="s">
        <v>1</v>
      </c>
      <c r="G532" t="s">
        <v>37</v>
      </c>
      <c r="H532" t="s">
        <v>45</v>
      </c>
      <c r="I532" t="s">
        <v>41</v>
      </c>
      <c r="J532" t="s">
        <v>38</v>
      </c>
      <c r="K532" t="s">
        <v>208</v>
      </c>
      <c r="L532" t="s">
        <v>45</v>
      </c>
      <c r="M532" t="s">
        <v>40</v>
      </c>
      <c r="N532" t="s">
        <v>40</v>
      </c>
      <c r="O532" t="s">
        <v>55</v>
      </c>
      <c r="P532" t="s">
        <v>38</v>
      </c>
      <c r="Q532" t="s">
        <v>51</v>
      </c>
      <c r="R532" t="s">
        <v>52</v>
      </c>
      <c r="S532" t="s">
        <v>43</v>
      </c>
      <c r="T532" t="s">
        <v>44</v>
      </c>
      <c r="U532" t="s">
        <v>21</v>
      </c>
      <c r="V532" t="s">
        <v>1494</v>
      </c>
      <c r="W532" t="s">
        <v>1495</v>
      </c>
      <c r="X532" t="s">
        <v>215</v>
      </c>
      <c r="Y532" t="s">
        <v>216</v>
      </c>
      <c r="Z532">
        <v>14309</v>
      </c>
      <c r="AA532" t="s">
        <v>40</v>
      </c>
      <c r="AB532" t="s">
        <v>40</v>
      </c>
      <c r="AC532">
        <v>1</v>
      </c>
      <c r="AD532">
        <v>5.6334684560000001</v>
      </c>
      <c r="AE532">
        <v>5.6334684599999996</v>
      </c>
      <c r="AF532">
        <v>55</v>
      </c>
      <c r="AG532">
        <v>4300000044</v>
      </c>
      <c r="AH532" s="21">
        <v>430000000000</v>
      </c>
      <c r="AI532">
        <v>59</v>
      </c>
      <c r="AJ532">
        <v>3562</v>
      </c>
      <c r="AK532">
        <v>610932.0183</v>
      </c>
    </row>
    <row r="533" spans="1:37">
      <c r="A533">
        <v>7</v>
      </c>
      <c r="B533">
        <v>15</v>
      </c>
      <c r="C533">
        <v>2017</v>
      </c>
      <c r="D533" t="s">
        <v>213</v>
      </c>
      <c r="E533" t="s">
        <v>214</v>
      </c>
      <c r="F533" t="s">
        <v>1</v>
      </c>
      <c r="G533" t="s">
        <v>37</v>
      </c>
      <c r="H533" t="s">
        <v>45</v>
      </c>
      <c r="I533" t="s">
        <v>41</v>
      </c>
      <c r="J533" t="s">
        <v>38</v>
      </c>
      <c r="K533" t="s">
        <v>208</v>
      </c>
      <c r="L533" t="s">
        <v>45</v>
      </c>
      <c r="M533" t="s">
        <v>40</v>
      </c>
      <c r="N533" t="s">
        <v>40</v>
      </c>
      <c r="O533" t="s">
        <v>55</v>
      </c>
      <c r="P533" t="s">
        <v>38</v>
      </c>
      <c r="Q533" t="s">
        <v>51</v>
      </c>
      <c r="R533" t="s">
        <v>52</v>
      </c>
      <c r="S533" t="s">
        <v>43</v>
      </c>
      <c r="T533" t="s">
        <v>44</v>
      </c>
      <c r="U533" t="s">
        <v>21</v>
      </c>
      <c r="V533" t="s">
        <v>1494</v>
      </c>
      <c r="W533" t="s">
        <v>1495</v>
      </c>
      <c r="X533" t="s">
        <v>215</v>
      </c>
      <c r="Y533" t="s">
        <v>216</v>
      </c>
      <c r="Z533">
        <v>14313</v>
      </c>
      <c r="AA533" t="s">
        <v>40</v>
      </c>
      <c r="AB533" t="s">
        <v>40</v>
      </c>
      <c r="AC533">
        <v>1</v>
      </c>
      <c r="AD533">
        <v>5.6334684560000001</v>
      </c>
      <c r="AE533">
        <v>5.6334684599999996</v>
      </c>
      <c r="AF533">
        <v>58</v>
      </c>
      <c r="AG533">
        <v>4300000044</v>
      </c>
      <c r="AH533" s="21">
        <v>430000000000</v>
      </c>
      <c r="AI533">
        <v>62</v>
      </c>
      <c r="AJ533">
        <v>3562</v>
      </c>
      <c r="AK533">
        <v>610932.0183</v>
      </c>
    </row>
    <row r="534" spans="1:37">
      <c r="A534">
        <v>7</v>
      </c>
      <c r="B534">
        <v>15</v>
      </c>
      <c r="C534">
        <v>2017</v>
      </c>
      <c r="D534" t="s">
        <v>213</v>
      </c>
      <c r="E534" t="s">
        <v>214</v>
      </c>
      <c r="F534" t="s">
        <v>1</v>
      </c>
      <c r="G534" t="s">
        <v>37</v>
      </c>
      <c r="H534" t="s">
        <v>45</v>
      </c>
      <c r="I534" t="s">
        <v>41</v>
      </c>
      <c r="J534" t="s">
        <v>38</v>
      </c>
      <c r="K534" t="s">
        <v>208</v>
      </c>
      <c r="L534" t="s">
        <v>45</v>
      </c>
      <c r="M534" t="s">
        <v>40</v>
      </c>
      <c r="N534" t="s">
        <v>40</v>
      </c>
      <c r="O534" t="s">
        <v>55</v>
      </c>
      <c r="P534" t="s">
        <v>38</v>
      </c>
      <c r="Q534" t="s">
        <v>51</v>
      </c>
      <c r="R534" t="s">
        <v>52</v>
      </c>
      <c r="S534" t="s">
        <v>43</v>
      </c>
      <c r="T534" t="s">
        <v>44</v>
      </c>
      <c r="U534" t="s">
        <v>21</v>
      </c>
      <c r="V534" t="s">
        <v>1494</v>
      </c>
      <c r="W534" t="s">
        <v>1495</v>
      </c>
      <c r="X534" t="s">
        <v>215</v>
      </c>
      <c r="Y534" t="s">
        <v>216</v>
      </c>
      <c r="Z534">
        <v>14314</v>
      </c>
      <c r="AA534" t="s">
        <v>40</v>
      </c>
      <c r="AB534" t="s">
        <v>40</v>
      </c>
      <c r="AC534">
        <v>0.8</v>
      </c>
      <c r="AD534">
        <v>5.592398846</v>
      </c>
      <c r="AE534">
        <v>5.6893088599999997</v>
      </c>
      <c r="AF534">
        <v>31</v>
      </c>
      <c r="AG534">
        <v>4890000010</v>
      </c>
      <c r="AH534" s="21">
        <v>391200000000</v>
      </c>
      <c r="AI534">
        <v>35</v>
      </c>
      <c r="AJ534">
        <v>3562</v>
      </c>
      <c r="AK534">
        <v>610932.0183</v>
      </c>
    </row>
    <row r="535" spans="1:37">
      <c r="A535">
        <v>7</v>
      </c>
      <c r="B535">
        <v>15</v>
      </c>
      <c r="C535">
        <v>2017</v>
      </c>
      <c r="D535" t="s">
        <v>213</v>
      </c>
      <c r="E535" t="s">
        <v>214</v>
      </c>
      <c r="F535" t="s">
        <v>1</v>
      </c>
      <c r="G535" t="s">
        <v>37</v>
      </c>
      <c r="H535" t="s">
        <v>45</v>
      </c>
      <c r="I535" t="s">
        <v>41</v>
      </c>
      <c r="J535" t="s">
        <v>38</v>
      </c>
      <c r="K535" t="s">
        <v>208</v>
      </c>
      <c r="L535" t="s">
        <v>45</v>
      </c>
      <c r="M535" t="s">
        <v>40</v>
      </c>
      <c r="N535" t="s">
        <v>40</v>
      </c>
      <c r="O535" t="s">
        <v>55</v>
      </c>
      <c r="P535" t="s">
        <v>38</v>
      </c>
      <c r="Q535" t="s">
        <v>51</v>
      </c>
      <c r="R535" t="s">
        <v>52</v>
      </c>
      <c r="S535" t="s">
        <v>43</v>
      </c>
      <c r="T535" t="s">
        <v>44</v>
      </c>
      <c r="U535" t="s">
        <v>21</v>
      </c>
      <c r="V535" t="s">
        <v>1494</v>
      </c>
      <c r="W535" t="s">
        <v>1495</v>
      </c>
      <c r="X535" t="s">
        <v>215</v>
      </c>
      <c r="Y535" t="s">
        <v>216</v>
      </c>
      <c r="Z535">
        <v>14315</v>
      </c>
      <c r="AA535" t="s">
        <v>40</v>
      </c>
      <c r="AB535" t="s">
        <v>40</v>
      </c>
      <c r="AC535">
        <v>1</v>
      </c>
      <c r="AD535">
        <v>5.6334684560000001</v>
      </c>
      <c r="AE535">
        <v>5.6334684599999996</v>
      </c>
      <c r="AF535">
        <v>60</v>
      </c>
      <c r="AG535">
        <v>4300000044</v>
      </c>
      <c r="AH535" s="21">
        <v>430000000000</v>
      </c>
      <c r="AI535">
        <v>63</v>
      </c>
      <c r="AJ535">
        <v>3562</v>
      </c>
      <c r="AK535">
        <v>610932.0183</v>
      </c>
    </row>
    <row r="536" spans="1:37">
      <c r="A536">
        <v>7</v>
      </c>
      <c r="B536">
        <v>15</v>
      </c>
      <c r="C536">
        <v>2017</v>
      </c>
      <c r="D536" t="s">
        <v>213</v>
      </c>
      <c r="E536" t="s">
        <v>214</v>
      </c>
      <c r="F536" t="s">
        <v>1</v>
      </c>
      <c r="G536" t="s">
        <v>37</v>
      </c>
      <c r="H536" t="s">
        <v>45</v>
      </c>
      <c r="I536" t="s">
        <v>41</v>
      </c>
      <c r="J536" t="s">
        <v>38</v>
      </c>
      <c r="K536" t="s">
        <v>208</v>
      </c>
      <c r="L536" t="s">
        <v>45</v>
      </c>
      <c r="M536" t="s">
        <v>40</v>
      </c>
      <c r="N536" t="s">
        <v>40</v>
      </c>
      <c r="O536" t="s">
        <v>55</v>
      </c>
      <c r="P536" t="s">
        <v>38</v>
      </c>
      <c r="Q536" t="s">
        <v>51</v>
      </c>
      <c r="R536" t="s">
        <v>52</v>
      </c>
      <c r="S536" t="s">
        <v>43</v>
      </c>
      <c r="T536" t="s">
        <v>44</v>
      </c>
      <c r="U536" t="s">
        <v>21</v>
      </c>
      <c r="V536" t="s">
        <v>1494</v>
      </c>
      <c r="W536" t="s">
        <v>1495</v>
      </c>
      <c r="X536" t="s">
        <v>215</v>
      </c>
      <c r="Y536" t="s">
        <v>216</v>
      </c>
      <c r="Z536">
        <v>14316</v>
      </c>
      <c r="AA536" t="s">
        <v>40</v>
      </c>
      <c r="AB536" t="s">
        <v>40</v>
      </c>
      <c r="AC536">
        <v>0.8</v>
      </c>
      <c r="AD536">
        <v>5.592398846</v>
      </c>
      <c r="AE536">
        <v>5.6893088599999997</v>
      </c>
      <c r="AF536">
        <v>48</v>
      </c>
      <c r="AG536">
        <v>4890000010</v>
      </c>
      <c r="AH536" s="21">
        <v>391200000000</v>
      </c>
      <c r="AI536">
        <v>52</v>
      </c>
      <c r="AJ536">
        <v>3562</v>
      </c>
      <c r="AK536">
        <v>610932.0183</v>
      </c>
    </row>
    <row r="537" spans="1:37">
      <c r="A537">
        <v>7</v>
      </c>
      <c r="B537">
        <v>15</v>
      </c>
      <c r="C537">
        <v>2017</v>
      </c>
      <c r="D537" t="s">
        <v>213</v>
      </c>
      <c r="E537" t="s">
        <v>214</v>
      </c>
      <c r="F537" t="s">
        <v>1</v>
      </c>
      <c r="G537" t="s">
        <v>37</v>
      </c>
      <c r="H537" t="s">
        <v>45</v>
      </c>
      <c r="I537" t="s">
        <v>41</v>
      </c>
      <c r="J537" t="s">
        <v>38</v>
      </c>
      <c r="K537" t="s">
        <v>208</v>
      </c>
      <c r="L537" t="s">
        <v>45</v>
      </c>
      <c r="M537" t="s">
        <v>40</v>
      </c>
      <c r="N537" t="s">
        <v>40</v>
      </c>
      <c r="O537" t="s">
        <v>55</v>
      </c>
      <c r="P537" t="s">
        <v>38</v>
      </c>
      <c r="Q537" t="s">
        <v>51</v>
      </c>
      <c r="R537" t="s">
        <v>52</v>
      </c>
      <c r="S537" t="s">
        <v>43</v>
      </c>
      <c r="T537" t="s">
        <v>44</v>
      </c>
      <c r="U537" t="s">
        <v>21</v>
      </c>
      <c r="V537" t="s">
        <v>1494</v>
      </c>
      <c r="W537" t="s">
        <v>1495</v>
      </c>
      <c r="X537" t="s">
        <v>215</v>
      </c>
      <c r="Y537" t="s">
        <v>216</v>
      </c>
      <c r="Z537">
        <v>14317</v>
      </c>
      <c r="AA537" t="s">
        <v>40</v>
      </c>
      <c r="AB537" t="s">
        <v>40</v>
      </c>
      <c r="AC537">
        <v>1.2</v>
      </c>
      <c r="AD537">
        <v>6.0382226379999997</v>
      </c>
      <c r="AE537">
        <v>5.9590413900000003</v>
      </c>
      <c r="AF537">
        <v>32</v>
      </c>
      <c r="AG537">
        <v>9099999951</v>
      </c>
      <c r="AH537" s="21">
        <v>1092000000000</v>
      </c>
      <c r="AI537">
        <v>32</v>
      </c>
      <c r="AJ537">
        <v>3562</v>
      </c>
      <c r="AK537">
        <v>610932.0183</v>
      </c>
    </row>
    <row r="538" spans="1:37">
      <c r="A538">
        <v>7</v>
      </c>
      <c r="B538">
        <v>15</v>
      </c>
      <c r="C538">
        <v>2017</v>
      </c>
      <c r="D538" t="s">
        <v>213</v>
      </c>
      <c r="E538" t="s">
        <v>214</v>
      </c>
      <c r="F538" t="s">
        <v>1</v>
      </c>
      <c r="G538" t="s">
        <v>37</v>
      </c>
      <c r="H538" t="s">
        <v>45</v>
      </c>
      <c r="I538" t="s">
        <v>41</v>
      </c>
      <c r="J538" t="s">
        <v>38</v>
      </c>
      <c r="K538" t="s">
        <v>208</v>
      </c>
      <c r="L538" t="s">
        <v>45</v>
      </c>
      <c r="M538" t="s">
        <v>40</v>
      </c>
      <c r="N538" t="s">
        <v>40</v>
      </c>
      <c r="O538" t="s">
        <v>55</v>
      </c>
      <c r="P538" t="s">
        <v>38</v>
      </c>
      <c r="Q538" t="s">
        <v>51</v>
      </c>
      <c r="R538" t="s">
        <v>52</v>
      </c>
      <c r="S538" t="s">
        <v>43</v>
      </c>
      <c r="T538" t="s">
        <v>44</v>
      </c>
      <c r="U538" t="s">
        <v>21</v>
      </c>
      <c r="V538" t="s">
        <v>1494</v>
      </c>
      <c r="W538" t="s">
        <v>1495</v>
      </c>
      <c r="X538" t="s">
        <v>215</v>
      </c>
      <c r="Y538" t="s">
        <v>216</v>
      </c>
      <c r="Z538">
        <v>14321</v>
      </c>
      <c r="AA538" t="s">
        <v>40</v>
      </c>
      <c r="AB538" t="s">
        <v>40</v>
      </c>
      <c r="AC538">
        <v>0.8</v>
      </c>
      <c r="AD538">
        <v>5.592398846</v>
      </c>
      <c r="AE538">
        <v>5.6893088599999997</v>
      </c>
      <c r="AF538">
        <v>30</v>
      </c>
      <c r="AG538">
        <v>4890000010</v>
      </c>
      <c r="AH538" s="21">
        <v>391200000000</v>
      </c>
      <c r="AI538">
        <v>33</v>
      </c>
      <c r="AJ538">
        <v>3562</v>
      </c>
      <c r="AK538">
        <v>610932.0183</v>
      </c>
    </row>
    <row r="539" spans="1:37">
      <c r="A539">
        <v>7</v>
      </c>
      <c r="B539">
        <v>15</v>
      </c>
      <c r="C539">
        <v>2017</v>
      </c>
      <c r="D539" t="s">
        <v>213</v>
      </c>
      <c r="E539" t="s">
        <v>214</v>
      </c>
      <c r="F539" t="s">
        <v>1</v>
      </c>
      <c r="G539" t="s">
        <v>37</v>
      </c>
      <c r="H539" t="s">
        <v>45</v>
      </c>
      <c r="I539" t="s">
        <v>41</v>
      </c>
      <c r="J539" t="s">
        <v>38</v>
      </c>
      <c r="K539" t="s">
        <v>208</v>
      </c>
      <c r="L539" t="s">
        <v>45</v>
      </c>
      <c r="M539" t="s">
        <v>40</v>
      </c>
      <c r="N539" t="s">
        <v>40</v>
      </c>
      <c r="O539" t="s">
        <v>55</v>
      </c>
      <c r="P539" t="s">
        <v>38</v>
      </c>
      <c r="Q539" t="s">
        <v>51</v>
      </c>
      <c r="R539" t="s">
        <v>52</v>
      </c>
      <c r="S539" t="s">
        <v>43</v>
      </c>
      <c r="T539" t="s">
        <v>44</v>
      </c>
      <c r="U539" t="s">
        <v>21</v>
      </c>
      <c r="V539" t="s">
        <v>1494</v>
      </c>
      <c r="W539" t="s">
        <v>1495</v>
      </c>
      <c r="X539" t="s">
        <v>215</v>
      </c>
      <c r="Y539" t="s">
        <v>216</v>
      </c>
      <c r="Z539">
        <v>14322</v>
      </c>
      <c r="AA539" t="s">
        <v>40</v>
      </c>
      <c r="AB539" t="s">
        <v>40</v>
      </c>
      <c r="AC539">
        <v>1.2</v>
      </c>
      <c r="AD539">
        <v>6.0382226379999997</v>
      </c>
      <c r="AE539">
        <v>5.9590413900000003</v>
      </c>
      <c r="AF539">
        <v>30</v>
      </c>
      <c r="AG539">
        <v>9099999951</v>
      </c>
      <c r="AH539" s="21">
        <v>1092000000000</v>
      </c>
      <c r="AI539">
        <v>31</v>
      </c>
      <c r="AJ539">
        <v>3562</v>
      </c>
      <c r="AK539">
        <v>610932.0183</v>
      </c>
    </row>
    <row r="540" spans="1:37">
      <c r="A540">
        <v>7</v>
      </c>
      <c r="B540">
        <v>15</v>
      </c>
      <c r="C540">
        <v>2017</v>
      </c>
      <c r="D540" t="s">
        <v>213</v>
      </c>
      <c r="E540" t="s">
        <v>214</v>
      </c>
      <c r="F540" t="s">
        <v>1</v>
      </c>
      <c r="G540" t="s">
        <v>37</v>
      </c>
      <c r="H540" t="s">
        <v>45</v>
      </c>
      <c r="I540" t="s">
        <v>41</v>
      </c>
      <c r="J540" t="s">
        <v>38</v>
      </c>
      <c r="K540" t="s">
        <v>208</v>
      </c>
      <c r="L540" t="s">
        <v>45</v>
      </c>
      <c r="M540" t="s">
        <v>40</v>
      </c>
      <c r="N540" t="s">
        <v>40</v>
      </c>
      <c r="O540" t="s">
        <v>55</v>
      </c>
      <c r="P540" t="s">
        <v>38</v>
      </c>
      <c r="Q540" t="s">
        <v>51</v>
      </c>
      <c r="R540" t="s">
        <v>52</v>
      </c>
      <c r="S540" t="s">
        <v>43</v>
      </c>
      <c r="T540" t="s">
        <v>44</v>
      </c>
      <c r="U540" t="s">
        <v>21</v>
      </c>
      <c r="V540" t="s">
        <v>1494</v>
      </c>
      <c r="W540" t="s">
        <v>1495</v>
      </c>
      <c r="X540" t="s">
        <v>215</v>
      </c>
      <c r="Y540" t="s">
        <v>216</v>
      </c>
      <c r="Z540">
        <v>14323</v>
      </c>
      <c r="AA540" t="s">
        <v>40</v>
      </c>
      <c r="AB540" t="s">
        <v>40</v>
      </c>
      <c r="AC540">
        <v>1.2</v>
      </c>
      <c r="AD540">
        <v>6.0382226379999997</v>
      </c>
      <c r="AE540">
        <v>5.9590413900000003</v>
      </c>
      <c r="AF540">
        <v>35</v>
      </c>
      <c r="AG540">
        <v>9099999951</v>
      </c>
      <c r="AH540" s="21">
        <v>1092000000000</v>
      </c>
      <c r="AI540">
        <v>40</v>
      </c>
      <c r="AJ540">
        <v>3562</v>
      </c>
      <c r="AK540">
        <v>610932.0183</v>
      </c>
    </row>
    <row r="541" spans="1:37">
      <c r="A541">
        <v>7</v>
      </c>
      <c r="B541">
        <v>15</v>
      </c>
      <c r="C541">
        <v>2017</v>
      </c>
      <c r="D541" t="s">
        <v>213</v>
      </c>
      <c r="E541" t="s">
        <v>214</v>
      </c>
      <c r="F541" t="s">
        <v>1</v>
      </c>
      <c r="G541" t="s">
        <v>37</v>
      </c>
      <c r="H541" t="s">
        <v>45</v>
      </c>
      <c r="I541" t="s">
        <v>41</v>
      </c>
      <c r="J541" t="s">
        <v>38</v>
      </c>
      <c r="K541" t="s">
        <v>208</v>
      </c>
      <c r="L541" t="s">
        <v>45</v>
      </c>
      <c r="M541" t="s">
        <v>40</v>
      </c>
      <c r="N541" t="s">
        <v>40</v>
      </c>
      <c r="O541" t="s">
        <v>55</v>
      </c>
      <c r="P541" t="s">
        <v>38</v>
      </c>
      <c r="Q541" t="s">
        <v>51</v>
      </c>
      <c r="R541" t="s">
        <v>52</v>
      </c>
      <c r="S541" t="s">
        <v>43</v>
      </c>
      <c r="T541" t="s">
        <v>44</v>
      </c>
      <c r="U541" t="s">
        <v>21</v>
      </c>
      <c r="V541" t="s">
        <v>1494</v>
      </c>
      <c r="W541" t="s">
        <v>1495</v>
      </c>
      <c r="X541" t="s">
        <v>215</v>
      </c>
      <c r="Y541" t="s">
        <v>216</v>
      </c>
      <c r="Z541">
        <v>14352</v>
      </c>
      <c r="AA541" t="s">
        <v>40</v>
      </c>
      <c r="AB541" t="s">
        <v>40</v>
      </c>
      <c r="AC541">
        <v>2.5</v>
      </c>
      <c r="AD541">
        <v>5.7040432169999997</v>
      </c>
      <c r="AE541">
        <v>5.3061032099999998</v>
      </c>
      <c r="AF541">
        <v>56</v>
      </c>
      <c r="AG541">
        <v>2023500006</v>
      </c>
      <c r="AH541" s="21">
        <v>505875000000</v>
      </c>
      <c r="AI541">
        <v>59</v>
      </c>
      <c r="AJ541">
        <v>3562</v>
      </c>
      <c r="AK541">
        <v>610932.0183</v>
      </c>
    </row>
    <row r="542" spans="1:37">
      <c r="A542">
        <v>7</v>
      </c>
      <c r="B542">
        <v>15</v>
      </c>
      <c r="C542">
        <v>2017</v>
      </c>
      <c r="D542" t="s">
        <v>213</v>
      </c>
      <c r="E542" t="s">
        <v>214</v>
      </c>
      <c r="F542" t="s">
        <v>1</v>
      </c>
      <c r="G542" t="s">
        <v>37</v>
      </c>
      <c r="H542" t="s">
        <v>45</v>
      </c>
      <c r="I542" t="s">
        <v>41</v>
      </c>
      <c r="J542" t="s">
        <v>38</v>
      </c>
      <c r="K542" t="s">
        <v>208</v>
      </c>
      <c r="L542" t="s">
        <v>45</v>
      </c>
      <c r="M542" t="s">
        <v>40</v>
      </c>
      <c r="N542" t="s">
        <v>40</v>
      </c>
      <c r="O542" t="s">
        <v>55</v>
      </c>
      <c r="P542" t="s">
        <v>38</v>
      </c>
      <c r="Q542" t="s">
        <v>51</v>
      </c>
      <c r="R542" t="s">
        <v>52</v>
      </c>
      <c r="S542" t="s">
        <v>43</v>
      </c>
      <c r="T542" t="s">
        <v>44</v>
      </c>
      <c r="U542" t="s">
        <v>21</v>
      </c>
      <c r="V542" t="s">
        <v>1494</v>
      </c>
      <c r="W542" t="s">
        <v>1495</v>
      </c>
      <c r="X542" t="s">
        <v>215</v>
      </c>
      <c r="Y542" t="s">
        <v>216</v>
      </c>
      <c r="Z542">
        <v>14358</v>
      </c>
      <c r="AA542" t="s">
        <v>40</v>
      </c>
      <c r="AB542" t="s">
        <v>40</v>
      </c>
      <c r="AC542">
        <v>2.5</v>
      </c>
      <c r="AD542">
        <v>5.7040432169999997</v>
      </c>
      <c r="AE542">
        <v>5.3061032099999998</v>
      </c>
      <c r="AF542">
        <v>63</v>
      </c>
      <c r="AG542">
        <v>2023500006</v>
      </c>
      <c r="AH542" s="21">
        <v>505875000000</v>
      </c>
      <c r="AI542">
        <v>66</v>
      </c>
      <c r="AJ542">
        <v>3562</v>
      </c>
      <c r="AK542">
        <v>610932.0183</v>
      </c>
    </row>
    <row r="543" spans="1:37">
      <c r="A543">
        <v>7</v>
      </c>
      <c r="B543">
        <v>15</v>
      </c>
      <c r="C543">
        <v>2017</v>
      </c>
      <c r="D543" t="s">
        <v>213</v>
      </c>
      <c r="E543" t="s">
        <v>214</v>
      </c>
      <c r="F543" t="s">
        <v>1</v>
      </c>
      <c r="G543" t="s">
        <v>37</v>
      </c>
      <c r="H543" t="s">
        <v>45</v>
      </c>
      <c r="I543" t="s">
        <v>41</v>
      </c>
      <c r="J543" t="s">
        <v>38</v>
      </c>
      <c r="K543" t="s">
        <v>208</v>
      </c>
      <c r="L543" t="s">
        <v>45</v>
      </c>
      <c r="M543" t="s">
        <v>40</v>
      </c>
      <c r="N543" t="s">
        <v>40</v>
      </c>
      <c r="O543" t="s">
        <v>55</v>
      </c>
      <c r="P543" t="s">
        <v>38</v>
      </c>
      <c r="Q543" t="s">
        <v>51</v>
      </c>
      <c r="R543" t="s">
        <v>52</v>
      </c>
      <c r="S543" t="s">
        <v>43</v>
      </c>
      <c r="T543" t="s">
        <v>44</v>
      </c>
      <c r="U543" t="s">
        <v>21</v>
      </c>
      <c r="V543" t="s">
        <v>1494</v>
      </c>
      <c r="W543" t="s">
        <v>1495</v>
      </c>
      <c r="X543" t="s">
        <v>215</v>
      </c>
      <c r="Y543" t="s">
        <v>216</v>
      </c>
      <c r="Z543">
        <v>14369</v>
      </c>
      <c r="AA543" t="s">
        <v>40</v>
      </c>
      <c r="AB543" t="s">
        <v>40</v>
      </c>
      <c r="AC543">
        <v>2.5</v>
      </c>
      <c r="AD543">
        <v>5.7040432169999997</v>
      </c>
      <c r="AE543">
        <v>5.3061032099999998</v>
      </c>
      <c r="AF543">
        <v>41</v>
      </c>
      <c r="AG543">
        <v>2023500006</v>
      </c>
      <c r="AH543" s="21">
        <v>505875000000</v>
      </c>
      <c r="AI543">
        <v>45</v>
      </c>
      <c r="AJ543">
        <v>3562</v>
      </c>
      <c r="AK543">
        <v>610932.0183</v>
      </c>
    </row>
    <row r="544" spans="1:37">
      <c r="A544">
        <v>7</v>
      </c>
      <c r="B544">
        <v>15</v>
      </c>
      <c r="C544">
        <v>2017</v>
      </c>
      <c r="D544" t="s">
        <v>213</v>
      </c>
      <c r="E544" t="s">
        <v>214</v>
      </c>
      <c r="F544" t="s">
        <v>1</v>
      </c>
      <c r="G544" t="s">
        <v>37</v>
      </c>
      <c r="H544" t="s">
        <v>45</v>
      </c>
      <c r="I544" t="s">
        <v>41</v>
      </c>
      <c r="J544" t="s">
        <v>38</v>
      </c>
      <c r="K544" t="s">
        <v>208</v>
      </c>
      <c r="L544" t="s">
        <v>45</v>
      </c>
      <c r="M544" t="s">
        <v>40</v>
      </c>
      <c r="N544" t="s">
        <v>40</v>
      </c>
      <c r="O544" t="s">
        <v>55</v>
      </c>
      <c r="P544" t="s">
        <v>38</v>
      </c>
      <c r="Q544" t="s">
        <v>51</v>
      </c>
      <c r="R544" t="s">
        <v>52</v>
      </c>
      <c r="S544" t="s">
        <v>43</v>
      </c>
      <c r="T544" t="s">
        <v>44</v>
      </c>
      <c r="U544" t="s">
        <v>21</v>
      </c>
      <c r="V544" t="s">
        <v>1494</v>
      </c>
      <c r="W544" t="s">
        <v>1495</v>
      </c>
      <c r="X544" t="s">
        <v>215</v>
      </c>
      <c r="Y544" t="s">
        <v>216</v>
      </c>
      <c r="Z544">
        <v>14406</v>
      </c>
      <c r="AA544" t="s">
        <v>40</v>
      </c>
      <c r="AB544" t="s">
        <v>40</v>
      </c>
      <c r="AC544">
        <v>2</v>
      </c>
      <c r="AD544">
        <v>6.5415792440000002</v>
      </c>
      <c r="AE544">
        <v>6.2405492499999999</v>
      </c>
      <c r="AF544">
        <v>24</v>
      </c>
      <c r="AG544">
        <v>17400000069</v>
      </c>
      <c r="AH544" s="21">
        <v>3480000000000</v>
      </c>
      <c r="AI544">
        <v>25</v>
      </c>
      <c r="AJ544">
        <v>3562</v>
      </c>
      <c r="AK544">
        <v>610932.0183</v>
      </c>
    </row>
    <row r="545" spans="1:37">
      <c r="A545">
        <v>7</v>
      </c>
      <c r="B545">
        <v>15</v>
      </c>
      <c r="C545">
        <v>2017</v>
      </c>
      <c r="D545" t="s">
        <v>213</v>
      </c>
      <c r="E545" t="s">
        <v>214</v>
      </c>
      <c r="F545" t="s">
        <v>1</v>
      </c>
      <c r="G545" t="s">
        <v>37</v>
      </c>
      <c r="H545" t="s">
        <v>45</v>
      </c>
      <c r="I545" t="s">
        <v>41</v>
      </c>
      <c r="J545" t="s">
        <v>38</v>
      </c>
      <c r="K545" t="s">
        <v>208</v>
      </c>
      <c r="L545" t="s">
        <v>45</v>
      </c>
      <c r="M545" t="s">
        <v>40</v>
      </c>
      <c r="N545" t="s">
        <v>40</v>
      </c>
      <c r="O545" t="s">
        <v>55</v>
      </c>
      <c r="P545" t="s">
        <v>38</v>
      </c>
      <c r="Q545" t="s">
        <v>51</v>
      </c>
      <c r="R545" t="s">
        <v>52</v>
      </c>
      <c r="S545" t="s">
        <v>43</v>
      </c>
      <c r="T545" t="s">
        <v>44</v>
      </c>
      <c r="U545" t="s">
        <v>21</v>
      </c>
      <c r="V545" t="s">
        <v>1494</v>
      </c>
      <c r="W545" t="s">
        <v>1495</v>
      </c>
      <c r="X545" t="s">
        <v>215</v>
      </c>
      <c r="Y545" t="s">
        <v>216</v>
      </c>
      <c r="Z545">
        <v>14643</v>
      </c>
      <c r="AA545" t="s">
        <v>40</v>
      </c>
      <c r="AB545" t="s">
        <v>40</v>
      </c>
      <c r="AC545">
        <v>1.5</v>
      </c>
      <c r="AD545">
        <v>7.5722906060000001</v>
      </c>
      <c r="AE545">
        <v>7.3961993499999998</v>
      </c>
      <c r="AF545">
        <v>9</v>
      </c>
      <c r="AG545" s="21">
        <v>249000000000</v>
      </c>
      <c r="AH545" s="21">
        <v>37350000000000</v>
      </c>
      <c r="AI545">
        <v>9</v>
      </c>
      <c r="AJ545">
        <v>3562</v>
      </c>
      <c r="AK545">
        <v>610932.0183</v>
      </c>
    </row>
    <row r="546" spans="1:37">
      <c r="A546">
        <v>7</v>
      </c>
      <c r="B546">
        <v>15</v>
      </c>
      <c r="C546">
        <v>2017</v>
      </c>
      <c r="D546" t="s">
        <v>213</v>
      </c>
      <c r="E546" t="s">
        <v>214</v>
      </c>
      <c r="F546" t="s">
        <v>1</v>
      </c>
      <c r="G546" t="s">
        <v>37</v>
      </c>
      <c r="H546" t="s">
        <v>45</v>
      </c>
      <c r="I546" t="s">
        <v>41</v>
      </c>
      <c r="J546" t="s">
        <v>38</v>
      </c>
      <c r="K546" t="s">
        <v>208</v>
      </c>
      <c r="L546" t="s">
        <v>45</v>
      </c>
      <c r="M546" t="s">
        <v>40</v>
      </c>
      <c r="N546" t="s">
        <v>40</v>
      </c>
      <c r="O546" t="s">
        <v>55</v>
      </c>
      <c r="P546" t="s">
        <v>38</v>
      </c>
      <c r="Q546" t="s">
        <v>51</v>
      </c>
      <c r="R546" t="s">
        <v>52</v>
      </c>
      <c r="S546" t="s">
        <v>43</v>
      </c>
      <c r="T546" t="s">
        <v>44</v>
      </c>
      <c r="U546" t="s">
        <v>21</v>
      </c>
      <c r="V546" t="s">
        <v>1494</v>
      </c>
      <c r="W546" t="s">
        <v>1495</v>
      </c>
      <c r="X546" t="s">
        <v>215</v>
      </c>
      <c r="Y546" t="s">
        <v>216</v>
      </c>
      <c r="Z546">
        <v>14644</v>
      </c>
      <c r="AA546" t="s">
        <v>40</v>
      </c>
      <c r="AB546" t="s">
        <v>40</v>
      </c>
      <c r="AC546">
        <v>1.5</v>
      </c>
      <c r="AD546">
        <v>7.5722906060000001</v>
      </c>
      <c r="AE546">
        <v>7.3961993499999998</v>
      </c>
      <c r="AF546">
        <v>6</v>
      </c>
      <c r="AG546" s="21">
        <v>249000000000</v>
      </c>
      <c r="AH546" s="21">
        <v>37350000000000</v>
      </c>
      <c r="AI546">
        <v>7</v>
      </c>
      <c r="AJ546">
        <v>3562</v>
      </c>
      <c r="AK546">
        <v>610932.0183</v>
      </c>
    </row>
    <row r="547" spans="1:37">
      <c r="A547">
        <v>7</v>
      </c>
      <c r="B547">
        <v>15</v>
      </c>
      <c r="C547">
        <v>2017</v>
      </c>
      <c r="D547" t="s">
        <v>213</v>
      </c>
      <c r="E547" t="s">
        <v>214</v>
      </c>
      <c r="F547" t="s">
        <v>1</v>
      </c>
      <c r="G547" t="s">
        <v>37</v>
      </c>
      <c r="H547" t="s">
        <v>45</v>
      </c>
      <c r="I547" t="s">
        <v>41</v>
      </c>
      <c r="J547" t="s">
        <v>38</v>
      </c>
      <c r="K547" t="s">
        <v>208</v>
      </c>
      <c r="L547" t="s">
        <v>45</v>
      </c>
      <c r="M547" t="s">
        <v>40</v>
      </c>
      <c r="N547" t="s">
        <v>40</v>
      </c>
      <c r="O547" t="s">
        <v>55</v>
      </c>
      <c r="P547" t="s">
        <v>38</v>
      </c>
      <c r="Q547" t="s">
        <v>51</v>
      </c>
      <c r="R547" t="s">
        <v>52</v>
      </c>
      <c r="S547" t="s">
        <v>43</v>
      </c>
      <c r="T547" t="s">
        <v>44</v>
      </c>
      <c r="U547" t="s">
        <v>21</v>
      </c>
      <c r="V547" t="s">
        <v>1494</v>
      </c>
      <c r="W547" t="s">
        <v>1495</v>
      </c>
      <c r="X547" t="s">
        <v>215</v>
      </c>
      <c r="Y547" t="s">
        <v>216</v>
      </c>
      <c r="Z547">
        <v>14647</v>
      </c>
      <c r="AA547" t="s">
        <v>40</v>
      </c>
      <c r="AB547" t="s">
        <v>40</v>
      </c>
      <c r="AC547">
        <v>1.5</v>
      </c>
      <c r="AD547">
        <v>7.5722906060000001</v>
      </c>
      <c r="AE547">
        <v>7.3961993499999998</v>
      </c>
      <c r="AF547">
        <v>4</v>
      </c>
      <c r="AG547" s="21">
        <v>249000000000</v>
      </c>
      <c r="AH547" s="21">
        <v>37350000000000</v>
      </c>
      <c r="AI547">
        <v>5</v>
      </c>
      <c r="AJ547">
        <v>3562</v>
      </c>
      <c r="AK547">
        <v>610932.0183</v>
      </c>
    </row>
    <row r="548" spans="1:37">
      <c r="A548">
        <v>7</v>
      </c>
      <c r="B548">
        <v>15</v>
      </c>
      <c r="C548">
        <v>2017</v>
      </c>
      <c r="D548" t="s">
        <v>213</v>
      </c>
      <c r="E548" t="s">
        <v>214</v>
      </c>
      <c r="F548" t="s">
        <v>1</v>
      </c>
      <c r="G548" t="s">
        <v>37</v>
      </c>
      <c r="H548" t="s">
        <v>45</v>
      </c>
      <c r="I548" t="s">
        <v>41</v>
      </c>
      <c r="J548" t="s">
        <v>38</v>
      </c>
      <c r="K548" t="s">
        <v>208</v>
      </c>
      <c r="L548" t="s">
        <v>45</v>
      </c>
      <c r="M548" t="s">
        <v>40</v>
      </c>
      <c r="N548" t="s">
        <v>40</v>
      </c>
      <c r="O548" t="s">
        <v>55</v>
      </c>
      <c r="P548" t="s">
        <v>38</v>
      </c>
      <c r="Q548" t="s">
        <v>51</v>
      </c>
      <c r="R548" t="s">
        <v>52</v>
      </c>
      <c r="S548" t="s">
        <v>43</v>
      </c>
      <c r="T548" t="s">
        <v>44</v>
      </c>
      <c r="U548" t="s">
        <v>21</v>
      </c>
      <c r="V548" t="s">
        <v>1494</v>
      </c>
      <c r="W548" t="s">
        <v>1495</v>
      </c>
      <c r="X548" t="s">
        <v>215</v>
      </c>
      <c r="Y548" t="s">
        <v>216</v>
      </c>
      <c r="Z548">
        <v>14648</v>
      </c>
      <c r="AA548" t="s">
        <v>40</v>
      </c>
      <c r="AB548" t="s">
        <v>40</v>
      </c>
      <c r="AC548">
        <v>1.5</v>
      </c>
      <c r="AD548">
        <v>7.5722906060000001</v>
      </c>
      <c r="AE548">
        <v>7.3961993499999998</v>
      </c>
      <c r="AF548">
        <v>6</v>
      </c>
      <c r="AG548" s="21">
        <v>249000000000</v>
      </c>
      <c r="AH548" s="21">
        <v>37350000000000</v>
      </c>
      <c r="AI548">
        <v>9</v>
      </c>
      <c r="AJ548">
        <v>3562</v>
      </c>
      <c r="AK548">
        <v>610932.0183</v>
      </c>
    </row>
    <row r="549" spans="1:37">
      <c r="A549">
        <v>7</v>
      </c>
      <c r="B549">
        <v>15</v>
      </c>
      <c r="C549">
        <v>2017</v>
      </c>
      <c r="D549" t="s">
        <v>213</v>
      </c>
      <c r="E549" t="s">
        <v>214</v>
      </c>
      <c r="F549" t="s">
        <v>1</v>
      </c>
      <c r="G549" t="s">
        <v>37</v>
      </c>
      <c r="H549" t="s">
        <v>45</v>
      </c>
      <c r="I549" t="s">
        <v>41</v>
      </c>
      <c r="J549" t="s">
        <v>38</v>
      </c>
      <c r="K549" t="s">
        <v>208</v>
      </c>
      <c r="L549" t="s">
        <v>45</v>
      </c>
      <c r="M549" t="s">
        <v>40</v>
      </c>
      <c r="N549" t="s">
        <v>40</v>
      </c>
      <c r="O549" t="s">
        <v>55</v>
      </c>
      <c r="P549" t="s">
        <v>38</v>
      </c>
      <c r="Q549" t="s">
        <v>51</v>
      </c>
      <c r="R549" t="s">
        <v>52</v>
      </c>
      <c r="S549" t="s">
        <v>43</v>
      </c>
      <c r="T549" t="s">
        <v>44</v>
      </c>
      <c r="U549" t="s">
        <v>21</v>
      </c>
      <c r="V549" t="s">
        <v>1494</v>
      </c>
      <c r="W549" t="s">
        <v>1495</v>
      </c>
      <c r="X549" t="s">
        <v>215</v>
      </c>
      <c r="Y549" t="s">
        <v>216</v>
      </c>
      <c r="Z549">
        <v>14651</v>
      </c>
      <c r="AA549" t="s">
        <v>40</v>
      </c>
      <c r="AB549" t="s">
        <v>40</v>
      </c>
      <c r="AC549">
        <v>1.5</v>
      </c>
      <c r="AD549">
        <v>7.5722906060000001</v>
      </c>
      <c r="AE549">
        <v>7.3961993499999998</v>
      </c>
      <c r="AF549">
        <v>8</v>
      </c>
      <c r="AG549" s="21">
        <v>249000000000</v>
      </c>
      <c r="AH549" s="21">
        <v>37350000000000</v>
      </c>
      <c r="AI549">
        <v>15</v>
      </c>
      <c r="AJ549">
        <v>3562</v>
      </c>
      <c r="AK549">
        <v>610932.0183</v>
      </c>
    </row>
    <row r="550" spans="1:37">
      <c r="A550">
        <v>7</v>
      </c>
      <c r="B550">
        <v>15</v>
      </c>
      <c r="C550">
        <v>2017</v>
      </c>
      <c r="D550" t="s">
        <v>213</v>
      </c>
      <c r="E550" t="s">
        <v>214</v>
      </c>
      <c r="F550" t="s">
        <v>1</v>
      </c>
      <c r="G550" t="s">
        <v>37</v>
      </c>
      <c r="H550" t="s">
        <v>45</v>
      </c>
      <c r="I550" t="s">
        <v>41</v>
      </c>
      <c r="J550" t="s">
        <v>38</v>
      </c>
      <c r="K550" t="s">
        <v>208</v>
      </c>
      <c r="L550" t="s">
        <v>45</v>
      </c>
      <c r="M550" t="s">
        <v>40</v>
      </c>
      <c r="N550" t="s">
        <v>40</v>
      </c>
      <c r="O550" t="s">
        <v>55</v>
      </c>
      <c r="P550" t="s">
        <v>38</v>
      </c>
      <c r="Q550" t="s">
        <v>51</v>
      </c>
      <c r="R550" t="s">
        <v>52</v>
      </c>
      <c r="S550" t="s">
        <v>43</v>
      </c>
      <c r="T550" t="s">
        <v>44</v>
      </c>
      <c r="U550" t="s">
        <v>21</v>
      </c>
      <c r="V550" t="s">
        <v>1494</v>
      </c>
      <c r="W550" t="s">
        <v>1495</v>
      </c>
      <c r="X550" t="s">
        <v>215</v>
      </c>
      <c r="Y550" t="s">
        <v>216</v>
      </c>
      <c r="Z550">
        <v>14652</v>
      </c>
      <c r="AA550" t="s">
        <v>40</v>
      </c>
      <c r="AB550" t="s">
        <v>40</v>
      </c>
      <c r="AC550">
        <v>1.5</v>
      </c>
      <c r="AD550">
        <v>7.5722906060000001</v>
      </c>
      <c r="AE550">
        <v>7.3961993499999998</v>
      </c>
      <c r="AF550">
        <v>8</v>
      </c>
      <c r="AG550" s="21">
        <v>249000000000</v>
      </c>
      <c r="AH550" s="21">
        <v>37350000000000</v>
      </c>
      <c r="AI550">
        <v>8</v>
      </c>
      <c r="AJ550">
        <v>3562</v>
      </c>
      <c r="AK550">
        <v>610932.0183</v>
      </c>
    </row>
    <row r="551" spans="1:37">
      <c r="A551">
        <v>7</v>
      </c>
      <c r="B551">
        <v>15</v>
      </c>
      <c r="C551">
        <v>2017</v>
      </c>
      <c r="D551" t="s">
        <v>213</v>
      </c>
      <c r="E551" t="s">
        <v>214</v>
      </c>
      <c r="F551" t="s">
        <v>1</v>
      </c>
      <c r="G551" t="s">
        <v>37</v>
      </c>
      <c r="H551" t="s">
        <v>45</v>
      </c>
      <c r="I551" t="s">
        <v>41</v>
      </c>
      <c r="J551" t="s">
        <v>38</v>
      </c>
      <c r="K551" t="s">
        <v>208</v>
      </c>
      <c r="L551" t="s">
        <v>45</v>
      </c>
      <c r="M551" t="s">
        <v>40</v>
      </c>
      <c r="N551" t="s">
        <v>40</v>
      </c>
      <c r="O551" t="s">
        <v>55</v>
      </c>
      <c r="P551" t="s">
        <v>38</v>
      </c>
      <c r="Q551" t="s">
        <v>51</v>
      </c>
      <c r="R551" t="s">
        <v>52</v>
      </c>
      <c r="S551" t="s">
        <v>43</v>
      </c>
      <c r="T551" t="s">
        <v>44</v>
      </c>
      <c r="U551" t="s">
        <v>21</v>
      </c>
      <c r="V551" t="s">
        <v>1494</v>
      </c>
      <c r="W551" t="s">
        <v>1495</v>
      </c>
      <c r="X551" t="s">
        <v>215</v>
      </c>
      <c r="Y551" t="s">
        <v>216</v>
      </c>
      <c r="Z551">
        <v>14918</v>
      </c>
      <c r="AA551" t="s">
        <v>40</v>
      </c>
      <c r="AB551" t="s">
        <v>40</v>
      </c>
      <c r="AC551">
        <v>1.2</v>
      </c>
      <c r="AD551">
        <v>6.0382226379999997</v>
      </c>
      <c r="AE551">
        <v>5.9590413900000003</v>
      </c>
      <c r="AF551">
        <v>16</v>
      </c>
      <c r="AG551">
        <v>9099999951</v>
      </c>
      <c r="AH551" s="21">
        <v>1092000000000</v>
      </c>
      <c r="AI551">
        <v>16</v>
      </c>
      <c r="AJ551">
        <v>3562</v>
      </c>
      <c r="AK551">
        <v>610932.0183</v>
      </c>
    </row>
    <row r="552" spans="1:37">
      <c r="A552">
        <v>7</v>
      </c>
      <c r="B552">
        <v>15</v>
      </c>
      <c r="C552">
        <v>2017</v>
      </c>
      <c r="D552" t="s">
        <v>213</v>
      </c>
      <c r="E552" t="s">
        <v>214</v>
      </c>
      <c r="F552" t="s">
        <v>1</v>
      </c>
      <c r="G552" t="s">
        <v>37</v>
      </c>
      <c r="H552" t="s">
        <v>45</v>
      </c>
      <c r="I552" t="s">
        <v>41</v>
      </c>
      <c r="J552" t="s">
        <v>38</v>
      </c>
      <c r="K552" t="s">
        <v>208</v>
      </c>
      <c r="L552" t="s">
        <v>45</v>
      </c>
      <c r="M552" t="s">
        <v>40</v>
      </c>
      <c r="N552" t="s">
        <v>40</v>
      </c>
      <c r="O552" t="s">
        <v>55</v>
      </c>
      <c r="P552" t="s">
        <v>38</v>
      </c>
      <c r="Q552" t="s">
        <v>51</v>
      </c>
      <c r="R552" t="s">
        <v>52</v>
      </c>
      <c r="S552" t="s">
        <v>43</v>
      </c>
      <c r="T552" t="s">
        <v>44</v>
      </c>
      <c r="U552" t="s">
        <v>21</v>
      </c>
      <c r="V552" t="s">
        <v>1494</v>
      </c>
      <c r="W552" t="s">
        <v>1495</v>
      </c>
      <c r="X552" t="s">
        <v>215</v>
      </c>
      <c r="Y552" t="s">
        <v>216</v>
      </c>
      <c r="Z552">
        <v>14942</v>
      </c>
      <c r="AA552" t="s">
        <v>40</v>
      </c>
      <c r="AB552" t="s">
        <v>40</v>
      </c>
      <c r="AC552">
        <v>1.4</v>
      </c>
      <c r="AD552">
        <v>6.0382226379999997</v>
      </c>
      <c r="AE552">
        <v>5.8920946000000001</v>
      </c>
      <c r="AF552">
        <v>36</v>
      </c>
      <c r="AG552">
        <v>7799999952</v>
      </c>
      <c r="AH552" s="21">
        <v>1092000000000</v>
      </c>
      <c r="AI552">
        <v>40</v>
      </c>
      <c r="AJ552">
        <v>3562</v>
      </c>
      <c r="AK552">
        <v>610932.0183</v>
      </c>
    </row>
    <row r="553" spans="1:37">
      <c r="A553">
        <v>7</v>
      </c>
      <c r="B553">
        <v>15</v>
      </c>
      <c r="C553">
        <v>2017</v>
      </c>
      <c r="D553" t="s">
        <v>213</v>
      </c>
      <c r="E553" t="s">
        <v>214</v>
      </c>
      <c r="F553" t="s">
        <v>1</v>
      </c>
      <c r="G553" t="s">
        <v>37</v>
      </c>
      <c r="H553" t="s">
        <v>45</v>
      </c>
      <c r="I553" t="s">
        <v>41</v>
      </c>
      <c r="J553" t="s">
        <v>38</v>
      </c>
      <c r="K553" t="s">
        <v>208</v>
      </c>
      <c r="L553" t="s">
        <v>45</v>
      </c>
      <c r="M553" t="s">
        <v>40</v>
      </c>
      <c r="N553" t="s">
        <v>40</v>
      </c>
      <c r="O553" t="s">
        <v>55</v>
      </c>
      <c r="P553" t="s">
        <v>38</v>
      </c>
      <c r="Q553" t="s">
        <v>51</v>
      </c>
      <c r="R553" t="s">
        <v>52</v>
      </c>
      <c r="S553" t="s">
        <v>43</v>
      </c>
      <c r="T553" t="s">
        <v>44</v>
      </c>
      <c r="U553" t="s">
        <v>21</v>
      </c>
      <c r="V553" t="s">
        <v>1494</v>
      </c>
      <c r="W553" t="s">
        <v>1495</v>
      </c>
      <c r="X553" t="s">
        <v>215</v>
      </c>
      <c r="Y553" t="s">
        <v>216</v>
      </c>
      <c r="Z553">
        <v>14943</v>
      </c>
      <c r="AA553" t="s">
        <v>40</v>
      </c>
      <c r="AB553" t="s">
        <v>40</v>
      </c>
      <c r="AC553">
        <v>2.2000000000000002</v>
      </c>
      <c r="AD553">
        <v>5.997561116</v>
      </c>
      <c r="AE553">
        <v>5.65513844</v>
      </c>
      <c r="AF553">
        <v>58</v>
      </c>
      <c r="AG553">
        <v>4520000054</v>
      </c>
      <c r="AH553" s="21">
        <v>994400000000</v>
      </c>
      <c r="AI553">
        <v>65</v>
      </c>
      <c r="AJ553">
        <v>3562</v>
      </c>
      <c r="AK553">
        <v>610932.0183</v>
      </c>
    </row>
    <row r="554" spans="1:37">
      <c r="A554">
        <v>7</v>
      </c>
      <c r="B554">
        <v>15</v>
      </c>
      <c r="C554">
        <v>2017</v>
      </c>
      <c r="D554" t="s">
        <v>213</v>
      </c>
      <c r="E554" t="s">
        <v>214</v>
      </c>
      <c r="F554" t="s">
        <v>1</v>
      </c>
      <c r="G554" t="s">
        <v>37</v>
      </c>
      <c r="H554" t="s">
        <v>45</v>
      </c>
      <c r="I554" t="s">
        <v>41</v>
      </c>
      <c r="J554" t="s">
        <v>38</v>
      </c>
      <c r="K554" t="s">
        <v>208</v>
      </c>
      <c r="L554" t="s">
        <v>45</v>
      </c>
      <c r="M554" t="s">
        <v>40</v>
      </c>
      <c r="N554" t="s">
        <v>40</v>
      </c>
      <c r="O554" t="s">
        <v>55</v>
      </c>
      <c r="P554" t="s">
        <v>38</v>
      </c>
      <c r="Q554" t="s">
        <v>51</v>
      </c>
      <c r="R554" t="s">
        <v>52</v>
      </c>
      <c r="S554" t="s">
        <v>43</v>
      </c>
      <c r="T554" t="s">
        <v>44</v>
      </c>
      <c r="U554" t="s">
        <v>21</v>
      </c>
      <c r="V554" t="s">
        <v>1494</v>
      </c>
      <c r="W554" t="s">
        <v>1495</v>
      </c>
      <c r="X554" t="s">
        <v>215</v>
      </c>
      <c r="Y554" t="s">
        <v>216</v>
      </c>
      <c r="Z554">
        <v>14947</v>
      </c>
      <c r="AA554" t="s">
        <v>40</v>
      </c>
      <c r="AB554" t="s">
        <v>40</v>
      </c>
      <c r="AC554">
        <v>2</v>
      </c>
      <c r="AD554">
        <v>6.1003705449999996</v>
      </c>
      <c r="AE554">
        <v>5.7993405500000001</v>
      </c>
      <c r="AF554">
        <v>20</v>
      </c>
      <c r="AG554">
        <v>6300000008</v>
      </c>
      <c r="AH554" s="21">
        <v>1260000000000</v>
      </c>
      <c r="AI554">
        <v>22</v>
      </c>
      <c r="AJ554">
        <v>3562</v>
      </c>
      <c r="AK554">
        <v>610932.0183</v>
      </c>
    </row>
    <row r="555" spans="1:37">
      <c r="A555">
        <v>7</v>
      </c>
      <c r="B555">
        <v>15</v>
      </c>
      <c r="C555">
        <v>2017</v>
      </c>
      <c r="D555" t="s">
        <v>213</v>
      </c>
      <c r="E555" t="s">
        <v>214</v>
      </c>
      <c r="F555" t="s">
        <v>1</v>
      </c>
      <c r="G555" t="s">
        <v>37</v>
      </c>
      <c r="H555" t="s">
        <v>45</v>
      </c>
      <c r="I555" t="s">
        <v>41</v>
      </c>
      <c r="J555" t="s">
        <v>38</v>
      </c>
      <c r="K555" t="s">
        <v>208</v>
      </c>
      <c r="L555" t="s">
        <v>45</v>
      </c>
      <c r="M555" t="s">
        <v>40</v>
      </c>
      <c r="N555" t="s">
        <v>40</v>
      </c>
      <c r="O555" t="s">
        <v>55</v>
      </c>
      <c r="P555" t="s">
        <v>38</v>
      </c>
      <c r="Q555" t="s">
        <v>51</v>
      </c>
      <c r="R555" t="s">
        <v>52</v>
      </c>
      <c r="S555" t="s">
        <v>43</v>
      </c>
      <c r="T555" t="s">
        <v>44</v>
      </c>
      <c r="U555" t="s">
        <v>21</v>
      </c>
      <c r="V555" t="s">
        <v>1494</v>
      </c>
      <c r="W555" t="s">
        <v>1495</v>
      </c>
      <c r="X555" t="s">
        <v>215</v>
      </c>
      <c r="Y555" t="s">
        <v>216</v>
      </c>
      <c r="Z555">
        <v>14948</v>
      </c>
      <c r="AA555" t="s">
        <v>40</v>
      </c>
      <c r="AB555" t="s">
        <v>40</v>
      </c>
      <c r="AC555">
        <v>2.2000000000000002</v>
      </c>
      <c r="AD555">
        <v>5.997561116</v>
      </c>
      <c r="AE555">
        <v>5.65513844</v>
      </c>
      <c r="AF555">
        <v>59</v>
      </c>
      <c r="AG555">
        <v>4520000054</v>
      </c>
      <c r="AH555" s="21">
        <v>994400000000</v>
      </c>
      <c r="AI555">
        <v>64</v>
      </c>
      <c r="AJ555">
        <v>3562</v>
      </c>
      <c r="AK555">
        <v>610932.0183</v>
      </c>
    </row>
    <row r="556" spans="1:37">
      <c r="A556">
        <v>7</v>
      </c>
      <c r="B556">
        <v>15</v>
      </c>
      <c r="C556">
        <v>2017</v>
      </c>
      <c r="D556" t="s">
        <v>213</v>
      </c>
      <c r="E556" t="s">
        <v>214</v>
      </c>
      <c r="F556" t="s">
        <v>1</v>
      </c>
      <c r="G556" t="s">
        <v>37</v>
      </c>
      <c r="H556" t="s">
        <v>45</v>
      </c>
      <c r="I556" t="s">
        <v>41</v>
      </c>
      <c r="J556" t="s">
        <v>38</v>
      </c>
      <c r="K556" t="s">
        <v>208</v>
      </c>
      <c r="L556" t="s">
        <v>45</v>
      </c>
      <c r="M556" t="s">
        <v>40</v>
      </c>
      <c r="N556" t="s">
        <v>40</v>
      </c>
      <c r="O556" t="s">
        <v>55</v>
      </c>
      <c r="P556" t="s">
        <v>38</v>
      </c>
      <c r="Q556" t="s">
        <v>51</v>
      </c>
      <c r="R556" t="s">
        <v>52</v>
      </c>
      <c r="S556" t="s">
        <v>43</v>
      </c>
      <c r="T556" t="s">
        <v>44</v>
      </c>
      <c r="U556" t="s">
        <v>21</v>
      </c>
      <c r="V556" t="s">
        <v>1494</v>
      </c>
      <c r="W556" t="s">
        <v>1495</v>
      </c>
      <c r="X556" t="s">
        <v>215</v>
      </c>
      <c r="Y556" t="s">
        <v>216</v>
      </c>
      <c r="Z556">
        <v>14949</v>
      </c>
      <c r="AA556" t="s">
        <v>40</v>
      </c>
      <c r="AB556" t="s">
        <v>40</v>
      </c>
      <c r="AC556">
        <v>1.4</v>
      </c>
      <c r="AD556">
        <v>6.0382226379999997</v>
      </c>
      <c r="AE556">
        <v>5.8920946000000001</v>
      </c>
      <c r="AF556">
        <v>42</v>
      </c>
      <c r="AG556">
        <v>7799999952</v>
      </c>
      <c r="AH556" s="21">
        <v>1092000000000</v>
      </c>
      <c r="AI556">
        <v>45</v>
      </c>
      <c r="AJ556">
        <v>3562</v>
      </c>
      <c r="AK556">
        <v>610932.0183</v>
      </c>
    </row>
    <row r="557" spans="1:37">
      <c r="A557">
        <v>7</v>
      </c>
      <c r="B557">
        <v>15</v>
      </c>
      <c r="C557">
        <v>2017</v>
      </c>
      <c r="D557" t="s">
        <v>213</v>
      </c>
      <c r="E557" t="s">
        <v>214</v>
      </c>
      <c r="F557" t="s">
        <v>1</v>
      </c>
      <c r="G557" t="s">
        <v>37</v>
      </c>
      <c r="H557" t="s">
        <v>45</v>
      </c>
      <c r="I557" t="s">
        <v>41</v>
      </c>
      <c r="J557" t="s">
        <v>38</v>
      </c>
      <c r="K557" t="s">
        <v>208</v>
      </c>
      <c r="L557" t="s">
        <v>45</v>
      </c>
      <c r="M557" t="s">
        <v>40</v>
      </c>
      <c r="N557" t="s">
        <v>40</v>
      </c>
      <c r="O557" t="s">
        <v>55</v>
      </c>
      <c r="P557" t="s">
        <v>38</v>
      </c>
      <c r="Q557" t="s">
        <v>51</v>
      </c>
      <c r="R557" t="s">
        <v>52</v>
      </c>
      <c r="S557" t="s">
        <v>43</v>
      </c>
      <c r="T557" t="s">
        <v>44</v>
      </c>
      <c r="U557" t="s">
        <v>21</v>
      </c>
      <c r="V557" t="s">
        <v>1494</v>
      </c>
      <c r="W557" t="s">
        <v>1495</v>
      </c>
      <c r="X557" t="s">
        <v>215</v>
      </c>
      <c r="Y557" t="s">
        <v>216</v>
      </c>
      <c r="Z557">
        <v>14952</v>
      </c>
      <c r="AA557" t="s">
        <v>40</v>
      </c>
      <c r="AB557" t="s">
        <v>40</v>
      </c>
      <c r="AC557">
        <v>1.5</v>
      </c>
      <c r="AD557">
        <v>6.4616485680000002</v>
      </c>
      <c r="AE557">
        <v>6.2855573099999997</v>
      </c>
      <c r="AF557">
        <v>44</v>
      </c>
      <c r="AG557">
        <v>19300000044</v>
      </c>
      <c r="AH557" s="21">
        <v>2895000000000</v>
      </c>
      <c r="AI557">
        <v>52</v>
      </c>
      <c r="AJ557">
        <v>3562</v>
      </c>
      <c r="AK557">
        <v>610932.0183</v>
      </c>
    </row>
    <row r="558" spans="1:37">
      <c r="A558">
        <v>7</v>
      </c>
      <c r="B558">
        <v>15</v>
      </c>
      <c r="C558">
        <v>2017</v>
      </c>
      <c r="D558" t="s">
        <v>213</v>
      </c>
      <c r="E558" t="s">
        <v>214</v>
      </c>
      <c r="F558" t="s">
        <v>1</v>
      </c>
      <c r="G558" t="s">
        <v>37</v>
      </c>
      <c r="H558" t="s">
        <v>45</v>
      </c>
      <c r="I558" t="s">
        <v>41</v>
      </c>
      <c r="J558" t="s">
        <v>38</v>
      </c>
      <c r="K558" t="s">
        <v>208</v>
      </c>
      <c r="L558" t="s">
        <v>45</v>
      </c>
      <c r="M558" t="s">
        <v>40</v>
      </c>
      <c r="N558" t="s">
        <v>40</v>
      </c>
      <c r="O558" t="s">
        <v>55</v>
      </c>
      <c r="P558" t="s">
        <v>38</v>
      </c>
      <c r="Q558" t="s">
        <v>51</v>
      </c>
      <c r="R558" t="s">
        <v>52</v>
      </c>
      <c r="S558" t="s">
        <v>43</v>
      </c>
      <c r="T558" t="s">
        <v>44</v>
      </c>
      <c r="U558" t="s">
        <v>21</v>
      </c>
      <c r="V558" t="s">
        <v>1494</v>
      </c>
      <c r="W558" t="s">
        <v>1495</v>
      </c>
      <c r="X558" t="s">
        <v>215</v>
      </c>
      <c r="Y558" t="s">
        <v>216</v>
      </c>
      <c r="Z558">
        <v>14953</v>
      </c>
      <c r="AA558" t="s">
        <v>40</v>
      </c>
      <c r="AB558" t="s">
        <v>40</v>
      </c>
      <c r="AC558">
        <v>2</v>
      </c>
      <c r="AD558">
        <v>6.1003705449999996</v>
      </c>
      <c r="AE558">
        <v>5.7993405500000001</v>
      </c>
      <c r="AF558">
        <v>23</v>
      </c>
      <c r="AG558">
        <v>6300000008</v>
      </c>
      <c r="AH558" s="21">
        <v>1260000000000</v>
      </c>
      <c r="AI558">
        <v>27</v>
      </c>
      <c r="AJ558">
        <v>3562</v>
      </c>
      <c r="AK558">
        <v>610932.0183</v>
      </c>
    </row>
    <row r="559" spans="1:37">
      <c r="A559">
        <v>7</v>
      </c>
      <c r="B559">
        <v>15</v>
      </c>
      <c r="C559">
        <v>2017</v>
      </c>
      <c r="D559" t="s">
        <v>213</v>
      </c>
      <c r="E559" t="s">
        <v>214</v>
      </c>
      <c r="F559" t="s">
        <v>1</v>
      </c>
      <c r="G559" t="s">
        <v>37</v>
      </c>
      <c r="H559" t="s">
        <v>45</v>
      </c>
      <c r="I559" t="s">
        <v>41</v>
      </c>
      <c r="J559" t="s">
        <v>38</v>
      </c>
      <c r="K559" t="s">
        <v>208</v>
      </c>
      <c r="L559" t="s">
        <v>45</v>
      </c>
      <c r="M559" t="s">
        <v>40</v>
      </c>
      <c r="N559" t="s">
        <v>40</v>
      </c>
      <c r="O559" t="s">
        <v>55</v>
      </c>
      <c r="P559" t="s">
        <v>38</v>
      </c>
      <c r="Q559" t="s">
        <v>51</v>
      </c>
      <c r="R559" t="s">
        <v>52</v>
      </c>
      <c r="S559" t="s">
        <v>43</v>
      </c>
      <c r="T559" t="s">
        <v>44</v>
      </c>
      <c r="U559" t="s">
        <v>21</v>
      </c>
      <c r="V559" t="s">
        <v>1494</v>
      </c>
      <c r="W559" t="s">
        <v>1495</v>
      </c>
      <c r="X559" t="s">
        <v>215</v>
      </c>
      <c r="Y559" t="s">
        <v>216</v>
      </c>
      <c r="Z559">
        <v>15058</v>
      </c>
      <c r="AA559" t="s">
        <v>40</v>
      </c>
      <c r="AB559" t="s">
        <v>40</v>
      </c>
      <c r="AC559">
        <v>2.5</v>
      </c>
      <c r="AD559">
        <v>5.7040432169999997</v>
      </c>
      <c r="AE559">
        <v>5.3061032099999998</v>
      </c>
      <c r="AF559">
        <v>57</v>
      </c>
      <c r="AG559">
        <v>2023500006</v>
      </c>
      <c r="AH559" s="21">
        <v>505875000000</v>
      </c>
      <c r="AI559">
        <v>62</v>
      </c>
      <c r="AJ559">
        <v>3562</v>
      </c>
      <c r="AK559">
        <v>610932.0183</v>
      </c>
    </row>
    <row r="560" spans="1:37">
      <c r="A560">
        <v>7</v>
      </c>
      <c r="B560">
        <v>15</v>
      </c>
      <c r="C560">
        <v>2017</v>
      </c>
      <c r="D560" t="s">
        <v>213</v>
      </c>
      <c r="E560" t="s">
        <v>214</v>
      </c>
      <c r="F560" t="s">
        <v>1</v>
      </c>
      <c r="G560" t="s">
        <v>37</v>
      </c>
      <c r="H560" t="s">
        <v>45</v>
      </c>
      <c r="I560" t="s">
        <v>41</v>
      </c>
      <c r="J560" t="s">
        <v>38</v>
      </c>
      <c r="K560" t="s">
        <v>208</v>
      </c>
      <c r="L560" t="s">
        <v>45</v>
      </c>
      <c r="M560" t="s">
        <v>40</v>
      </c>
      <c r="N560" t="s">
        <v>40</v>
      </c>
      <c r="O560" t="s">
        <v>55</v>
      </c>
      <c r="P560" t="s">
        <v>38</v>
      </c>
      <c r="Q560" t="s">
        <v>51</v>
      </c>
      <c r="R560" t="s">
        <v>52</v>
      </c>
      <c r="S560" t="s">
        <v>43</v>
      </c>
      <c r="T560" t="s">
        <v>44</v>
      </c>
      <c r="U560" t="s">
        <v>21</v>
      </c>
      <c r="V560" t="s">
        <v>1494</v>
      </c>
      <c r="W560" t="s">
        <v>1495</v>
      </c>
      <c r="X560" t="s">
        <v>215</v>
      </c>
      <c r="Y560" t="s">
        <v>216</v>
      </c>
      <c r="Z560">
        <v>15061</v>
      </c>
      <c r="AA560" t="s">
        <v>40</v>
      </c>
      <c r="AB560" t="s">
        <v>40</v>
      </c>
      <c r="AC560">
        <v>1</v>
      </c>
      <c r="AD560">
        <v>5.6334684560000001</v>
      </c>
      <c r="AE560">
        <v>5.6334684599999996</v>
      </c>
      <c r="AF560">
        <v>26</v>
      </c>
      <c r="AG560">
        <v>4300000044</v>
      </c>
      <c r="AH560" s="21">
        <v>430000000000</v>
      </c>
      <c r="AI560">
        <v>27</v>
      </c>
      <c r="AJ560">
        <v>3562</v>
      </c>
      <c r="AK560">
        <v>610932.0183</v>
      </c>
    </row>
    <row r="561" spans="1:39">
      <c r="A561">
        <v>7</v>
      </c>
      <c r="B561">
        <v>15</v>
      </c>
      <c r="C561">
        <v>2017</v>
      </c>
      <c r="D561" t="s">
        <v>213</v>
      </c>
      <c r="E561" t="s">
        <v>214</v>
      </c>
      <c r="F561" t="s">
        <v>1</v>
      </c>
      <c r="G561" t="s">
        <v>37</v>
      </c>
      <c r="H561" t="s">
        <v>45</v>
      </c>
      <c r="I561" t="s">
        <v>41</v>
      </c>
      <c r="J561" t="s">
        <v>38</v>
      </c>
      <c r="K561" t="s">
        <v>208</v>
      </c>
      <c r="L561" t="s">
        <v>45</v>
      </c>
      <c r="M561" t="s">
        <v>40</v>
      </c>
      <c r="N561" t="s">
        <v>40</v>
      </c>
      <c r="O561" t="s">
        <v>55</v>
      </c>
      <c r="P561" t="s">
        <v>38</v>
      </c>
      <c r="Q561" t="s">
        <v>51</v>
      </c>
      <c r="R561" t="s">
        <v>52</v>
      </c>
      <c r="S561" t="s">
        <v>43</v>
      </c>
      <c r="T561" t="s">
        <v>44</v>
      </c>
      <c r="U561" t="s">
        <v>21</v>
      </c>
      <c r="V561" t="s">
        <v>1494</v>
      </c>
      <c r="W561" t="s">
        <v>1495</v>
      </c>
      <c r="X561" t="s">
        <v>215</v>
      </c>
      <c r="Y561" t="s">
        <v>216</v>
      </c>
      <c r="Z561">
        <v>15062</v>
      </c>
      <c r="AA561" t="s">
        <v>40</v>
      </c>
      <c r="AB561" t="s">
        <v>40</v>
      </c>
      <c r="AC561">
        <v>0.8</v>
      </c>
      <c r="AD561">
        <v>5.592398846</v>
      </c>
      <c r="AE561">
        <v>5.6893088599999997</v>
      </c>
      <c r="AF561">
        <v>54</v>
      </c>
      <c r="AG561">
        <v>4890000010</v>
      </c>
      <c r="AH561" s="21">
        <v>391200000000</v>
      </c>
      <c r="AI561">
        <v>56</v>
      </c>
      <c r="AJ561">
        <v>3562</v>
      </c>
      <c r="AK561">
        <v>610932.0183</v>
      </c>
    </row>
    <row r="562" spans="1:39">
      <c r="A562">
        <v>7</v>
      </c>
      <c r="B562">
        <v>15</v>
      </c>
      <c r="C562">
        <v>2017</v>
      </c>
      <c r="D562" t="s">
        <v>213</v>
      </c>
      <c r="E562" t="s">
        <v>214</v>
      </c>
      <c r="F562" t="s">
        <v>1</v>
      </c>
      <c r="G562" t="s">
        <v>37</v>
      </c>
      <c r="H562" t="s">
        <v>45</v>
      </c>
      <c r="I562" t="s">
        <v>41</v>
      </c>
      <c r="J562" t="s">
        <v>38</v>
      </c>
      <c r="K562" t="s">
        <v>208</v>
      </c>
      <c r="L562" t="s">
        <v>45</v>
      </c>
      <c r="M562" t="s">
        <v>40</v>
      </c>
      <c r="N562" t="s">
        <v>40</v>
      </c>
      <c r="O562" t="s">
        <v>55</v>
      </c>
      <c r="P562" t="s">
        <v>38</v>
      </c>
      <c r="Q562" t="s">
        <v>51</v>
      </c>
      <c r="R562" t="s">
        <v>52</v>
      </c>
      <c r="S562" t="s">
        <v>43</v>
      </c>
      <c r="T562" t="s">
        <v>44</v>
      </c>
      <c r="U562" t="s">
        <v>21</v>
      </c>
      <c r="V562" t="s">
        <v>1494</v>
      </c>
      <c r="W562" t="s">
        <v>1495</v>
      </c>
      <c r="X562" t="s">
        <v>215</v>
      </c>
      <c r="Y562" t="s">
        <v>216</v>
      </c>
      <c r="Z562">
        <v>15074</v>
      </c>
      <c r="AA562" t="s">
        <v>40</v>
      </c>
      <c r="AB562" t="s">
        <v>40</v>
      </c>
      <c r="AC562">
        <v>2.5</v>
      </c>
      <c r="AD562">
        <v>5.7040432169999997</v>
      </c>
      <c r="AE562">
        <v>5.3061032099999998</v>
      </c>
      <c r="AF562">
        <v>47</v>
      </c>
      <c r="AG562">
        <v>2023500006</v>
      </c>
      <c r="AH562" s="21">
        <v>505875000000</v>
      </c>
      <c r="AI562">
        <v>54</v>
      </c>
      <c r="AJ562">
        <v>3562</v>
      </c>
      <c r="AK562">
        <v>610932.0183</v>
      </c>
    </row>
    <row r="563" spans="1:39">
      <c r="A563">
        <v>7</v>
      </c>
      <c r="B563">
        <v>15</v>
      </c>
      <c r="C563">
        <v>2017</v>
      </c>
      <c r="D563" t="s">
        <v>213</v>
      </c>
      <c r="E563" t="s">
        <v>214</v>
      </c>
      <c r="F563" t="s">
        <v>1</v>
      </c>
      <c r="G563" t="s">
        <v>37</v>
      </c>
      <c r="H563" t="s">
        <v>45</v>
      </c>
      <c r="I563" t="s">
        <v>41</v>
      </c>
      <c r="J563" t="s">
        <v>38</v>
      </c>
      <c r="K563" t="s">
        <v>208</v>
      </c>
      <c r="L563" t="s">
        <v>45</v>
      </c>
      <c r="M563" t="s">
        <v>40</v>
      </c>
      <c r="N563" t="s">
        <v>40</v>
      </c>
      <c r="O563" t="s">
        <v>55</v>
      </c>
      <c r="P563" t="s">
        <v>38</v>
      </c>
      <c r="Q563" t="s">
        <v>51</v>
      </c>
      <c r="R563" t="s">
        <v>52</v>
      </c>
      <c r="S563" t="s">
        <v>43</v>
      </c>
      <c r="T563" t="s">
        <v>44</v>
      </c>
      <c r="U563" t="s">
        <v>21</v>
      </c>
      <c r="V563" t="s">
        <v>1494</v>
      </c>
      <c r="W563" t="s">
        <v>1495</v>
      </c>
      <c r="X563" t="s">
        <v>215</v>
      </c>
      <c r="Y563" t="s">
        <v>216</v>
      </c>
      <c r="Z563" t="s">
        <v>1195</v>
      </c>
      <c r="AA563" t="s">
        <v>40</v>
      </c>
      <c r="AB563" t="s">
        <v>40</v>
      </c>
      <c r="AC563">
        <v>0.5</v>
      </c>
      <c r="AD563">
        <v>2.5740312680000001</v>
      </c>
      <c r="AE563">
        <v>2.8750612599999998</v>
      </c>
      <c r="AF563">
        <v>33</v>
      </c>
      <c r="AG563">
        <v>7499999.9409999996</v>
      </c>
      <c r="AH563">
        <v>375000000.19999999</v>
      </c>
      <c r="AI563">
        <v>59</v>
      </c>
      <c r="AJ563">
        <v>3562</v>
      </c>
      <c r="AK563">
        <v>610932.0183</v>
      </c>
    </row>
    <row r="564" spans="1:39">
      <c r="A564">
        <v>7</v>
      </c>
      <c r="B564">
        <v>15</v>
      </c>
      <c r="C564">
        <v>2017</v>
      </c>
      <c r="D564" t="s">
        <v>213</v>
      </c>
      <c r="E564" t="s">
        <v>214</v>
      </c>
      <c r="F564" t="s">
        <v>1</v>
      </c>
      <c r="G564" t="s">
        <v>37</v>
      </c>
      <c r="H564" t="s">
        <v>45</v>
      </c>
      <c r="I564" t="s">
        <v>41</v>
      </c>
      <c r="J564" t="s">
        <v>38</v>
      </c>
      <c r="K564" t="s">
        <v>208</v>
      </c>
      <c r="L564" t="s">
        <v>45</v>
      </c>
      <c r="M564" t="s">
        <v>40</v>
      </c>
      <c r="N564" t="s">
        <v>40</v>
      </c>
      <c r="O564" t="s">
        <v>55</v>
      </c>
      <c r="P564" t="s">
        <v>38</v>
      </c>
      <c r="Q564" t="s">
        <v>51</v>
      </c>
      <c r="R564" t="s">
        <v>52</v>
      </c>
      <c r="S564" t="s">
        <v>43</v>
      </c>
      <c r="T564" t="s">
        <v>44</v>
      </c>
      <c r="U564" t="s">
        <v>21</v>
      </c>
      <c r="V564" t="s">
        <v>1494</v>
      </c>
      <c r="W564" t="s">
        <v>1495</v>
      </c>
      <c r="X564" t="s">
        <v>215</v>
      </c>
      <c r="Y564" t="s">
        <v>216</v>
      </c>
      <c r="Z564" t="s">
        <v>1196</v>
      </c>
      <c r="AA564" t="s">
        <v>40</v>
      </c>
      <c r="AB564" t="s">
        <v>40</v>
      </c>
      <c r="AC564">
        <v>0.8</v>
      </c>
      <c r="AD564">
        <v>2.8573324960000002</v>
      </c>
      <c r="AE564">
        <v>2.9542425099999998</v>
      </c>
      <c r="AF564">
        <v>33</v>
      </c>
      <c r="AG564">
        <v>9000000.0120000001</v>
      </c>
      <c r="AH564">
        <v>719999999.29999995</v>
      </c>
      <c r="AI564">
        <v>47</v>
      </c>
      <c r="AJ564">
        <v>3562</v>
      </c>
      <c r="AK564">
        <v>610932.0183</v>
      </c>
    </row>
    <row r="565" spans="1:39">
      <c r="A565">
        <v>7</v>
      </c>
      <c r="B565">
        <v>15</v>
      </c>
      <c r="C565">
        <v>2017</v>
      </c>
      <c r="D565" t="s">
        <v>213</v>
      </c>
      <c r="E565" t="s">
        <v>214</v>
      </c>
      <c r="F565" t="s">
        <v>1</v>
      </c>
      <c r="G565" t="s">
        <v>37</v>
      </c>
      <c r="H565" t="s">
        <v>45</v>
      </c>
      <c r="I565" t="s">
        <v>41</v>
      </c>
      <c r="J565" t="s">
        <v>38</v>
      </c>
      <c r="K565" t="s">
        <v>208</v>
      </c>
      <c r="L565" t="s">
        <v>45</v>
      </c>
      <c r="M565" t="s">
        <v>40</v>
      </c>
      <c r="N565" t="s">
        <v>40</v>
      </c>
      <c r="O565" t="s">
        <v>55</v>
      </c>
      <c r="P565" t="s">
        <v>38</v>
      </c>
      <c r="Q565" t="s">
        <v>51</v>
      </c>
      <c r="R565" t="s">
        <v>52</v>
      </c>
      <c r="S565" t="s">
        <v>43</v>
      </c>
      <c r="T565" t="s">
        <v>44</v>
      </c>
      <c r="U565" t="s">
        <v>21</v>
      </c>
      <c r="V565" t="s">
        <v>1494</v>
      </c>
      <c r="W565" t="s">
        <v>1495</v>
      </c>
      <c r="X565" t="s">
        <v>215</v>
      </c>
      <c r="Y565" t="s">
        <v>216</v>
      </c>
      <c r="Z565" t="s">
        <v>1197</v>
      </c>
      <c r="AA565" t="s">
        <v>40</v>
      </c>
      <c r="AB565" t="s">
        <v>40</v>
      </c>
      <c r="AC565">
        <v>1.2</v>
      </c>
      <c r="AD565">
        <v>3.1583624920000002</v>
      </c>
      <c r="AE565">
        <v>3.07918125</v>
      </c>
      <c r="AF565">
        <v>37</v>
      </c>
      <c r="AG565">
        <v>12000000.109999999</v>
      </c>
      <c r="AH565">
        <v>1440000000</v>
      </c>
      <c r="AI565">
        <v>60</v>
      </c>
      <c r="AJ565">
        <v>3562</v>
      </c>
      <c r="AK565">
        <v>610932.0183</v>
      </c>
    </row>
    <row r="566" spans="1:39">
      <c r="A566">
        <v>8</v>
      </c>
      <c r="B566">
        <v>16</v>
      </c>
      <c r="C566">
        <v>2016</v>
      </c>
      <c r="D566" t="s">
        <v>223</v>
      </c>
      <c r="E566" t="s">
        <v>224</v>
      </c>
      <c r="F566" t="s">
        <v>49</v>
      </c>
      <c r="G566" t="s">
        <v>37</v>
      </c>
      <c r="H566" t="s">
        <v>38</v>
      </c>
      <c r="I566" t="s">
        <v>41</v>
      </c>
      <c r="J566" t="s">
        <v>38</v>
      </c>
      <c r="K566" t="s">
        <v>208</v>
      </c>
      <c r="L566" t="s">
        <v>38</v>
      </c>
      <c r="M566" t="s">
        <v>40</v>
      </c>
      <c r="N566" t="s">
        <v>40</v>
      </c>
      <c r="O566" t="s">
        <v>50</v>
      </c>
      <c r="P566" t="s">
        <v>38</v>
      </c>
      <c r="Q566" t="s">
        <v>51</v>
      </c>
      <c r="R566" t="s">
        <v>76</v>
      </c>
      <c r="S566" t="s">
        <v>43</v>
      </c>
      <c r="T566" t="s">
        <v>44</v>
      </c>
      <c r="U566" t="s">
        <v>19</v>
      </c>
      <c r="V566" t="s">
        <v>1494</v>
      </c>
      <c r="W566" t="s">
        <v>1496</v>
      </c>
      <c r="X566" t="s">
        <v>174</v>
      </c>
      <c r="Y566" t="s">
        <v>225</v>
      </c>
      <c r="Z566" t="s">
        <v>40</v>
      </c>
      <c r="AA566" t="s">
        <v>40</v>
      </c>
      <c r="AB566" t="s">
        <v>40</v>
      </c>
      <c r="AC566">
        <v>1.03</v>
      </c>
      <c r="AD566">
        <v>98</v>
      </c>
      <c r="AE566">
        <v>95</v>
      </c>
      <c r="AF566">
        <v>89</v>
      </c>
      <c r="AG566">
        <v>950000</v>
      </c>
      <c r="AH566">
        <v>98000000</v>
      </c>
      <c r="AI566">
        <v>85</v>
      </c>
      <c r="AJ566">
        <v>3000000</v>
      </c>
      <c r="AK566">
        <v>228000000</v>
      </c>
      <c r="AL566" s="1" t="s">
        <v>1396</v>
      </c>
    </row>
    <row r="567" spans="1:39">
      <c r="A567">
        <v>8</v>
      </c>
      <c r="B567">
        <v>16</v>
      </c>
      <c r="C567">
        <v>2016</v>
      </c>
      <c r="D567" t="s">
        <v>223</v>
      </c>
      <c r="E567" t="s">
        <v>224</v>
      </c>
      <c r="F567" t="s">
        <v>49</v>
      </c>
      <c r="G567" t="s">
        <v>37</v>
      </c>
      <c r="H567" t="s">
        <v>38</v>
      </c>
      <c r="I567" t="s">
        <v>41</v>
      </c>
      <c r="J567" t="s">
        <v>38</v>
      </c>
      <c r="K567" t="s">
        <v>208</v>
      </c>
      <c r="L567" t="s">
        <v>38</v>
      </c>
      <c r="M567" t="s">
        <v>40</v>
      </c>
      <c r="N567" t="s">
        <v>40</v>
      </c>
      <c r="O567" t="s">
        <v>50</v>
      </c>
      <c r="P567" t="s">
        <v>38</v>
      </c>
      <c r="Q567" t="s">
        <v>51</v>
      </c>
      <c r="R567" t="s">
        <v>76</v>
      </c>
      <c r="S567" t="s">
        <v>43</v>
      </c>
      <c r="T567" t="s">
        <v>44</v>
      </c>
      <c r="U567" t="s">
        <v>19</v>
      </c>
      <c r="V567" t="s">
        <v>1494</v>
      </c>
      <c r="W567" t="s">
        <v>1496</v>
      </c>
      <c r="X567" t="s">
        <v>174</v>
      </c>
      <c r="Y567" t="s">
        <v>226</v>
      </c>
      <c r="Z567" t="s">
        <v>40</v>
      </c>
      <c r="AA567" t="s">
        <v>40</v>
      </c>
      <c r="AB567" t="s">
        <v>40</v>
      </c>
      <c r="AC567">
        <v>0.64</v>
      </c>
      <c r="AD567">
        <v>3848</v>
      </c>
      <c r="AE567">
        <v>5978</v>
      </c>
      <c r="AF567">
        <v>100</v>
      </c>
      <c r="AG567">
        <v>59780000</v>
      </c>
      <c r="AH567">
        <v>3848000000</v>
      </c>
      <c r="AI567">
        <v>95</v>
      </c>
      <c r="AJ567">
        <v>3000000</v>
      </c>
      <c r="AK567">
        <v>228000000</v>
      </c>
      <c r="AL567" t="s">
        <v>1205</v>
      </c>
    </row>
    <row r="568" spans="1:39">
      <c r="A568">
        <v>8</v>
      </c>
      <c r="B568">
        <v>16</v>
      </c>
      <c r="C568">
        <v>2016</v>
      </c>
      <c r="D568" t="s">
        <v>223</v>
      </c>
      <c r="E568" t="s">
        <v>224</v>
      </c>
      <c r="F568" t="s">
        <v>49</v>
      </c>
      <c r="G568" t="s">
        <v>37</v>
      </c>
      <c r="H568" t="s">
        <v>38</v>
      </c>
      <c r="I568" t="s">
        <v>41</v>
      </c>
      <c r="J568" t="s">
        <v>38</v>
      </c>
      <c r="K568" t="s">
        <v>208</v>
      </c>
      <c r="L568" t="s">
        <v>38</v>
      </c>
      <c r="M568" t="s">
        <v>40</v>
      </c>
      <c r="N568" t="s">
        <v>40</v>
      </c>
      <c r="O568" t="s">
        <v>50</v>
      </c>
      <c r="P568" t="s">
        <v>38</v>
      </c>
      <c r="Q568" t="s">
        <v>51</v>
      </c>
      <c r="R568" t="s">
        <v>76</v>
      </c>
      <c r="S568" t="s">
        <v>43</v>
      </c>
      <c r="T568" t="s">
        <v>44</v>
      </c>
      <c r="U568" t="s">
        <v>19</v>
      </c>
      <c r="V568" t="s">
        <v>1494</v>
      </c>
      <c r="W568" t="s">
        <v>1496</v>
      </c>
      <c r="X568" t="s">
        <v>174</v>
      </c>
      <c r="Y568" t="s">
        <v>227</v>
      </c>
      <c r="Z568" t="s">
        <v>40</v>
      </c>
      <c r="AA568" t="s">
        <v>40</v>
      </c>
      <c r="AB568" t="s">
        <v>40</v>
      </c>
      <c r="AC568">
        <v>0.72</v>
      </c>
      <c r="AD568">
        <v>4826</v>
      </c>
      <c r="AE568">
        <v>6712</v>
      </c>
      <c r="AF568">
        <v>89</v>
      </c>
      <c r="AG568">
        <v>67120000</v>
      </c>
      <c r="AH568">
        <v>4826000000</v>
      </c>
      <c r="AI568">
        <v>81</v>
      </c>
      <c r="AJ568">
        <v>3000000</v>
      </c>
      <c r="AK568">
        <v>228000000</v>
      </c>
    </row>
    <row r="569" spans="1:39">
      <c r="A569">
        <v>8</v>
      </c>
      <c r="B569">
        <v>16</v>
      </c>
      <c r="C569">
        <v>2016</v>
      </c>
      <c r="D569" t="s">
        <v>223</v>
      </c>
      <c r="E569" t="s">
        <v>224</v>
      </c>
      <c r="F569" t="s">
        <v>49</v>
      </c>
      <c r="G569" t="s">
        <v>37</v>
      </c>
      <c r="H569" t="s">
        <v>38</v>
      </c>
      <c r="I569" t="s">
        <v>41</v>
      </c>
      <c r="J569" t="s">
        <v>38</v>
      </c>
      <c r="K569" t="s">
        <v>208</v>
      </c>
      <c r="L569" t="s">
        <v>38</v>
      </c>
      <c r="M569" t="s">
        <v>40</v>
      </c>
      <c r="N569" t="s">
        <v>40</v>
      </c>
      <c r="O569" t="s">
        <v>50</v>
      </c>
      <c r="P569" t="s">
        <v>38</v>
      </c>
      <c r="Q569" t="s">
        <v>51</v>
      </c>
      <c r="R569" t="s">
        <v>76</v>
      </c>
      <c r="S569" t="s">
        <v>43</v>
      </c>
      <c r="T569" t="s">
        <v>44</v>
      </c>
      <c r="U569" t="s">
        <v>19</v>
      </c>
      <c r="V569" t="s">
        <v>1494</v>
      </c>
      <c r="W569" t="s">
        <v>1496</v>
      </c>
      <c r="X569" t="s">
        <v>174</v>
      </c>
      <c r="Y569" t="s">
        <v>228</v>
      </c>
      <c r="Z569" t="s">
        <v>40</v>
      </c>
      <c r="AA569" t="s">
        <v>40</v>
      </c>
      <c r="AB569" t="s">
        <v>40</v>
      </c>
      <c r="AC569">
        <v>0.5</v>
      </c>
      <c r="AD569">
        <v>7390</v>
      </c>
      <c r="AE569">
        <v>14880</v>
      </c>
      <c r="AF569">
        <v>102</v>
      </c>
      <c r="AG569">
        <v>148800000</v>
      </c>
      <c r="AH569">
        <v>7390000000</v>
      </c>
      <c r="AI569">
        <v>94</v>
      </c>
      <c r="AJ569">
        <v>3000000</v>
      </c>
      <c r="AK569">
        <v>228000000</v>
      </c>
      <c r="AL569" t="s">
        <v>1275</v>
      </c>
    </row>
    <row r="570" spans="1:39">
      <c r="A570">
        <v>8</v>
      </c>
      <c r="B570">
        <v>16</v>
      </c>
      <c r="C570">
        <v>2016</v>
      </c>
      <c r="D570" t="s">
        <v>223</v>
      </c>
      <c r="E570" t="s">
        <v>224</v>
      </c>
      <c r="F570" t="s">
        <v>49</v>
      </c>
      <c r="G570" t="s">
        <v>37</v>
      </c>
      <c r="H570" t="s">
        <v>38</v>
      </c>
      <c r="I570" t="s">
        <v>41</v>
      </c>
      <c r="J570" t="s">
        <v>38</v>
      </c>
      <c r="K570" t="s">
        <v>208</v>
      </c>
      <c r="L570" t="s">
        <v>38</v>
      </c>
      <c r="M570" t="s">
        <v>40</v>
      </c>
      <c r="N570" t="s">
        <v>40</v>
      </c>
      <c r="O570" t="s">
        <v>50</v>
      </c>
      <c r="P570" t="s">
        <v>38</v>
      </c>
      <c r="Q570" t="s">
        <v>51</v>
      </c>
      <c r="R570" t="s">
        <v>76</v>
      </c>
      <c r="S570" t="s">
        <v>43</v>
      </c>
      <c r="T570" t="s">
        <v>44</v>
      </c>
      <c r="U570" t="s">
        <v>19</v>
      </c>
      <c r="V570" t="s">
        <v>1494</v>
      </c>
      <c r="W570" t="s">
        <v>1496</v>
      </c>
      <c r="X570" t="s">
        <v>174</v>
      </c>
      <c r="Y570" t="s">
        <v>229</v>
      </c>
      <c r="Z570" t="s">
        <v>40</v>
      </c>
      <c r="AA570" t="s">
        <v>40</v>
      </c>
      <c r="AB570" t="s">
        <v>40</v>
      </c>
      <c r="AC570">
        <v>1.02</v>
      </c>
      <c r="AD570">
        <v>47470</v>
      </c>
      <c r="AE570">
        <v>46544</v>
      </c>
      <c r="AF570">
        <v>62</v>
      </c>
      <c r="AG570">
        <v>465440000</v>
      </c>
      <c r="AH570">
        <v>47470000000</v>
      </c>
      <c r="AI570">
        <v>56</v>
      </c>
      <c r="AJ570">
        <v>3000000</v>
      </c>
      <c r="AK570">
        <v>228000000</v>
      </c>
      <c r="AL570" t="s">
        <v>1467</v>
      </c>
    </row>
    <row r="571" spans="1:39">
      <c r="A571">
        <v>8</v>
      </c>
      <c r="B571">
        <v>16</v>
      </c>
      <c r="C571">
        <v>2016</v>
      </c>
      <c r="D571" t="s">
        <v>223</v>
      </c>
      <c r="E571" t="s">
        <v>224</v>
      </c>
      <c r="F571" t="s">
        <v>49</v>
      </c>
      <c r="G571" t="s">
        <v>37</v>
      </c>
      <c r="H571" t="s">
        <v>38</v>
      </c>
      <c r="I571" t="s">
        <v>41</v>
      </c>
      <c r="J571" t="s">
        <v>38</v>
      </c>
      <c r="K571" t="s">
        <v>208</v>
      </c>
      <c r="L571" t="s">
        <v>38</v>
      </c>
      <c r="M571" t="s">
        <v>40</v>
      </c>
      <c r="N571" t="s">
        <v>40</v>
      </c>
      <c r="O571" t="s">
        <v>50</v>
      </c>
      <c r="P571" t="s">
        <v>38</v>
      </c>
      <c r="Q571" t="s">
        <v>51</v>
      </c>
      <c r="R571" t="s">
        <v>76</v>
      </c>
      <c r="S571" t="s">
        <v>43</v>
      </c>
      <c r="T571" t="s">
        <v>44</v>
      </c>
      <c r="U571" t="s">
        <v>19</v>
      </c>
      <c r="V571" t="s">
        <v>1494</v>
      </c>
      <c r="W571" t="s">
        <v>1496</v>
      </c>
      <c r="X571" t="s">
        <v>174</v>
      </c>
      <c r="Y571" t="s">
        <v>230</v>
      </c>
      <c r="Z571" t="s">
        <v>40</v>
      </c>
      <c r="AA571" t="s">
        <v>40</v>
      </c>
      <c r="AB571" t="s">
        <v>40</v>
      </c>
      <c r="AC571">
        <v>0.82</v>
      </c>
      <c r="AD571">
        <v>53655</v>
      </c>
      <c r="AE571">
        <v>65069</v>
      </c>
      <c r="AF571">
        <v>69</v>
      </c>
      <c r="AG571">
        <v>650690000</v>
      </c>
      <c r="AH571">
        <v>53655000000</v>
      </c>
      <c r="AI571">
        <v>65</v>
      </c>
      <c r="AJ571">
        <v>3000000</v>
      </c>
      <c r="AK571">
        <v>228000000</v>
      </c>
      <c r="AL571">
        <f>AVERAGE(AC566:AC581)</f>
        <v>0.7599999999999999</v>
      </c>
    </row>
    <row r="572" spans="1:39">
      <c r="A572">
        <v>8</v>
      </c>
      <c r="B572">
        <v>16</v>
      </c>
      <c r="C572">
        <v>2016</v>
      </c>
      <c r="D572" t="s">
        <v>223</v>
      </c>
      <c r="E572" t="s">
        <v>224</v>
      </c>
      <c r="F572" t="s">
        <v>49</v>
      </c>
      <c r="G572" t="s">
        <v>37</v>
      </c>
      <c r="H572" t="s">
        <v>38</v>
      </c>
      <c r="I572" t="s">
        <v>41</v>
      </c>
      <c r="J572" t="s">
        <v>38</v>
      </c>
      <c r="K572" t="s">
        <v>208</v>
      </c>
      <c r="L572" t="s">
        <v>38</v>
      </c>
      <c r="M572" t="s">
        <v>40</v>
      </c>
      <c r="N572" t="s">
        <v>40</v>
      </c>
      <c r="O572" t="s">
        <v>50</v>
      </c>
      <c r="P572" t="s">
        <v>38</v>
      </c>
      <c r="Q572" t="s">
        <v>51</v>
      </c>
      <c r="R572" t="s">
        <v>76</v>
      </c>
      <c r="S572" t="s">
        <v>43</v>
      </c>
      <c r="T572" t="s">
        <v>44</v>
      </c>
      <c r="U572" t="s">
        <v>19</v>
      </c>
      <c r="V572" t="s">
        <v>1494</v>
      </c>
      <c r="W572" t="s">
        <v>1496</v>
      </c>
      <c r="X572" t="s">
        <v>174</v>
      </c>
      <c r="Y572" t="s">
        <v>231</v>
      </c>
      <c r="Z572" t="s">
        <v>40</v>
      </c>
      <c r="AA572" t="s">
        <v>40</v>
      </c>
      <c r="AB572" t="s">
        <v>40</v>
      </c>
      <c r="AC572">
        <v>0.73</v>
      </c>
      <c r="AD572">
        <v>136528</v>
      </c>
      <c r="AE572">
        <v>187509</v>
      </c>
      <c r="AF572">
        <v>110</v>
      </c>
      <c r="AG572">
        <v>1875090000</v>
      </c>
      <c r="AH572" s="21">
        <v>136528000000</v>
      </c>
      <c r="AI572">
        <v>105</v>
      </c>
      <c r="AJ572">
        <v>3000000</v>
      </c>
      <c r="AK572">
        <v>228000000</v>
      </c>
    </row>
    <row r="573" spans="1:39">
      <c r="A573">
        <v>8</v>
      </c>
      <c r="B573">
        <v>16</v>
      </c>
      <c r="C573">
        <v>2016</v>
      </c>
      <c r="D573" t="s">
        <v>223</v>
      </c>
      <c r="E573" t="s">
        <v>224</v>
      </c>
      <c r="F573" t="s">
        <v>49</v>
      </c>
      <c r="G573" t="s">
        <v>37</v>
      </c>
      <c r="H573" t="s">
        <v>38</v>
      </c>
      <c r="I573" t="s">
        <v>41</v>
      </c>
      <c r="J573" t="s">
        <v>38</v>
      </c>
      <c r="K573" t="s">
        <v>208</v>
      </c>
      <c r="L573" t="s">
        <v>38</v>
      </c>
      <c r="M573" t="s">
        <v>40</v>
      </c>
      <c r="N573" t="s">
        <v>40</v>
      </c>
      <c r="O573" t="s">
        <v>50</v>
      </c>
      <c r="P573" t="s">
        <v>38</v>
      </c>
      <c r="Q573" t="s">
        <v>51</v>
      </c>
      <c r="R573" t="s">
        <v>76</v>
      </c>
      <c r="S573" t="s">
        <v>43</v>
      </c>
      <c r="T573" t="s">
        <v>44</v>
      </c>
      <c r="U573" t="s">
        <v>19</v>
      </c>
      <c r="V573" t="s">
        <v>1494</v>
      </c>
      <c r="W573" t="s">
        <v>1496</v>
      </c>
      <c r="X573" t="s">
        <v>174</v>
      </c>
      <c r="Y573" t="s">
        <v>232</v>
      </c>
      <c r="Z573" t="s">
        <v>40</v>
      </c>
      <c r="AA573" t="s">
        <v>40</v>
      </c>
      <c r="AB573" t="s">
        <v>40</v>
      </c>
      <c r="AC573">
        <v>0.62</v>
      </c>
      <c r="AD573">
        <v>4436004</v>
      </c>
      <c r="AE573">
        <v>7147702</v>
      </c>
      <c r="AF573">
        <v>132</v>
      </c>
      <c r="AG573">
        <v>71477020000</v>
      </c>
      <c r="AH573" s="21">
        <v>4436000000000</v>
      </c>
      <c r="AI573">
        <v>127</v>
      </c>
      <c r="AJ573">
        <v>3000000</v>
      </c>
      <c r="AK573">
        <v>228000000</v>
      </c>
      <c r="AM573" t="s">
        <v>1397</v>
      </c>
    </row>
    <row r="574" spans="1:39">
      <c r="A574">
        <v>8</v>
      </c>
      <c r="B574">
        <v>17</v>
      </c>
      <c r="C574">
        <v>2016</v>
      </c>
      <c r="D574" t="s">
        <v>223</v>
      </c>
      <c r="E574" t="s">
        <v>224</v>
      </c>
      <c r="F574" t="s">
        <v>49</v>
      </c>
      <c r="G574" t="s">
        <v>37</v>
      </c>
      <c r="H574" t="s">
        <v>38</v>
      </c>
      <c r="I574" t="s">
        <v>41</v>
      </c>
      <c r="J574" t="s">
        <v>38</v>
      </c>
      <c r="K574" t="s">
        <v>208</v>
      </c>
      <c r="L574" t="s">
        <v>38</v>
      </c>
      <c r="M574" t="s">
        <v>40</v>
      </c>
      <c r="N574" t="s">
        <v>40</v>
      </c>
      <c r="O574" t="s">
        <v>50</v>
      </c>
      <c r="P574" t="s">
        <v>38</v>
      </c>
      <c r="Q574" t="s">
        <v>51</v>
      </c>
      <c r="R574" t="s">
        <v>76</v>
      </c>
      <c r="S574" t="s">
        <v>43</v>
      </c>
      <c r="T574" t="s">
        <v>44</v>
      </c>
      <c r="U574" t="s">
        <v>22</v>
      </c>
      <c r="V574" t="s">
        <v>1494</v>
      </c>
      <c r="W574" t="s">
        <v>1496</v>
      </c>
      <c r="X574" t="s">
        <v>174</v>
      </c>
      <c r="Y574" t="s">
        <v>225</v>
      </c>
      <c r="Z574" t="s">
        <v>40</v>
      </c>
      <c r="AA574" t="s">
        <v>40</v>
      </c>
      <c r="AB574" t="s">
        <v>40</v>
      </c>
      <c r="AC574">
        <v>1.03</v>
      </c>
      <c r="AD574">
        <v>98</v>
      </c>
      <c r="AE574">
        <v>95</v>
      </c>
      <c r="AF574">
        <v>19</v>
      </c>
      <c r="AG574">
        <v>950000</v>
      </c>
      <c r="AH574">
        <v>98000000</v>
      </c>
      <c r="AI574">
        <v>18</v>
      </c>
      <c r="AJ574">
        <v>184</v>
      </c>
      <c r="AK574">
        <v>13984</v>
      </c>
    </row>
    <row r="575" spans="1:39">
      <c r="A575">
        <v>8</v>
      </c>
      <c r="B575">
        <v>17</v>
      </c>
      <c r="C575">
        <v>2016</v>
      </c>
      <c r="D575" t="s">
        <v>223</v>
      </c>
      <c r="E575" t="s">
        <v>224</v>
      </c>
      <c r="F575" t="s">
        <v>49</v>
      </c>
      <c r="G575" t="s">
        <v>37</v>
      </c>
      <c r="H575" t="s">
        <v>38</v>
      </c>
      <c r="I575" t="s">
        <v>41</v>
      </c>
      <c r="J575" t="s">
        <v>38</v>
      </c>
      <c r="K575" t="s">
        <v>208</v>
      </c>
      <c r="L575" t="s">
        <v>38</v>
      </c>
      <c r="M575" t="s">
        <v>40</v>
      </c>
      <c r="N575" t="s">
        <v>40</v>
      </c>
      <c r="O575" t="s">
        <v>50</v>
      </c>
      <c r="P575" t="s">
        <v>38</v>
      </c>
      <c r="Q575" t="s">
        <v>51</v>
      </c>
      <c r="R575" t="s">
        <v>76</v>
      </c>
      <c r="S575" t="s">
        <v>43</v>
      </c>
      <c r="T575" t="s">
        <v>44</v>
      </c>
      <c r="U575" t="s">
        <v>22</v>
      </c>
      <c r="V575" t="s">
        <v>1494</v>
      </c>
      <c r="W575" t="s">
        <v>1496</v>
      </c>
      <c r="X575" t="s">
        <v>174</v>
      </c>
      <c r="Y575" t="s">
        <v>226</v>
      </c>
      <c r="Z575" t="s">
        <v>40</v>
      </c>
      <c r="AA575" t="s">
        <v>40</v>
      </c>
      <c r="AB575" t="s">
        <v>40</v>
      </c>
      <c r="AC575">
        <v>0.64</v>
      </c>
      <c r="AD575">
        <v>3848</v>
      </c>
      <c r="AE575">
        <v>5978</v>
      </c>
      <c r="AF575">
        <v>17</v>
      </c>
      <c r="AG575">
        <v>59780000</v>
      </c>
      <c r="AH575">
        <v>3848000000</v>
      </c>
      <c r="AI575">
        <v>15</v>
      </c>
      <c r="AJ575">
        <v>184</v>
      </c>
      <c r="AK575">
        <v>13984</v>
      </c>
    </row>
    <row r="576" spans="1:39">
      <c r="A576">
        <v>8</v>
      </c>
      <c r="B576">
        <v>17</v>
      </c>
      <c r="C576">
        <v>2016</v>
      </c>
      <c r="D576" t="s">
        <v>223</v>
      </c>
      <c r="E576" t="s">
        <v>224</v>
      </c>
      <c r="F576" t="s">
        <v>49</v>
      </c>
      <c r="G576" t="s">
        <v>37</v>
      </c>
      <c r="H576" t="s">
        <v>38</v>
      </c>
      <c r="I576" t="s">
        <v>41</v>
      </c>
      <c r="J576" t="s">
        <v>38</v>
      </c>
      <c r="K576" t="s">
        <v>208</v>
      </c>
      <c r="L576" t="s">
        <v>38</v>
      </c>
      <c r="M576" t="s">
        <v>40</v>
      </c>
      <c r="N576" t="s">
        <v>40</v>
      </c>
      <c r="O576" t="s">
        <v>50</v>
      </c>
      <c r="P576" t="s">
        <v>38</v>
      </c>
      <c r="Q576" t="s">
        <v>51</v>
      </c>
      <c r="R576" t="s">
        <v>76</v>
      </c>
      <c r="S576" t="s">
        <v>43</v>
      </c>
      <c r="T576" t="s">
        <v>44</v>
      </c>
      <c r="U576" t="s">
        <v>22</v>
      </c>
      <c r="V576" t="s">
        <v>1494</v>
      </c>
      <c r="W576" t="s">
        <v>1496</v>
      </c>
      <c r="X576" t="s">
        <v>174</v>
      </c>
      <c r="Y576" t="s">
        <v>227</v>
      </c>
      <c r="Z576" t="s">
        <v>40</v>
      </c>
      <c r="AA576" t="s">
        <v>40</v>
      </c>
      <c r="AB576" t="s">
        <v>40</v>
      </c>
      <c r="AC576">
        <v>0.72</v>
      </c>
      <c r="AD576">
        <v>4826</v>
      </c>
      <c r="AE576">
        <v>6712</v>
      </c>
      <c r="AF576">
        <v>7</v>
      </c>
      <c r="AG576">
        <v>67120000</v>
      </c>
      <c r="AH576">
        <v>4826000000</v>
      </c>
      <c r="AI576">
        <v>6</v>
      </c>
      <c r="AJ576">
        <v>184</v>
      </c>
      <c r="AK576">
        <v>13984</v>
      </c>
    </row>
    <row r="577" spans="1:38">
      <c r="A577">
        <v>8</v>
      </c>
      <c r="B577">
        <v>17</v>
      </c>
      <c r="C577">
        <v>2016</v>
      </c>
      <c r="D577" t="s">
        <v>223</v>
      </c>
      <c r="E577" t="s">
        <v>224</v>
      </c>
      <c r="F577" t="s">
        <v>49</v>
      </c>
      <c r="G577" t="s">
        <v>37</v>
      </c>
      <c r="H577" t="s">
        <v>38</v>
      </c>
      <c r="I577" t="s">
        <v>41</v>
      </c>
      <c r="J577" t="s">
        <v>38</v>
      </c>
      <c r="K577" t="s">
        <v>208</v>
      </c>
      <c r="L577" t="s">
        <v>38</v>
      </c>
      <c r="M577" t="s">
        <v>40</v>
      </c>
      <c r="N577" t="s">
        <v>40</v>
      </c>
      <c r="O577" t="s">
        <v>50</v>
      </c>
      <c r="P577" t="s">
        <v>38</v>
      </c>
      <c r="Q577" t="s">
        <v>51</v>
      </c>
      <c r="R577" t="s">
        <v>76</v>
      </c>
      <c r="S577" t="s">
        <v>43</v>
      </c>
      <c r="T577" t="s">
        <v>44</v>
      </c>
      <c r="U577" t="s">
        <v>22</v>
      </c>
      <c r="V577" t="s">
        <v>1494</v>
      </c>
      <c r="W577" t="s">
        <v>1496</v>
      </c>
      <c r="X577" t="s">
        <v>174</v>
      </c>
      <c r="Y577" t="s">
        <v>228</v>
      </c>
      <c r="Z577" t="s">
        <v>40</v>
      </c>
      <c r="AA577" t="s">
        <v>40</v>
      </c>
      <c r="AB577" t="s">
        <v>40</v>
      </c>
      <c r="AC577">
        <v>0.5</v>
      </c>
      <c r="AD577">
        <v>7390</v>
      </c>
      <c r="AE577">
        <v>14880</v>
      </c>
      <c r="AF577">
        <v>15</v>
      </c>
      <c r="AG577">
        <v>148800000</v>
      </c>
      <c r="AH577">
        <v>7390000000</v>
      </c>
      <c r="AI577">
        <v>14</v>
      </c>
      <c r="AJ577">
        <v>184</v>
      </c>
      <c r="AK577">
        <v>13984</v>
      </c>
    </row>
    <row r="578" spans="1:38">
      <c r="A578">
        <v>8</v>
      </c>
      <c r="B578">
        <v>17</v>
      </c>
      <c r="C578">
        <v>2016</v>
      </c>
      <c r="D578" t="s">
        <v>223</v>
      </c>
      <c r="E578" t="s">
        <v>224</v>
      </c>
      <c r="F578" t="s">
        <v>49</v>
      </c>
      <c r="G578" t="s">
        <v>37</v>
      </c>
      <c r="H578" t="s">
        <v>38</v>
      </c>
      <c r="I578" t="s">
        <v>41</v>
      </c>
      <c r="J578" t="s">
        <v>38</v>
      </c>
      <c r="K578" t="s">
        <v>208</v>
      </c>
      <c r="L578" t="s">
        <v>38</v>
      </c>
      <c r="M578" t="s">
        <v>40</v>
      </c>
      <c r="N578" t="s">
        <v>40</v>
      </c>
      <c r="O578" t="s">
        <v>50</v>
      </c>
      <c r="P578" t="s">
        <v>38</v>
      </c>
      <c r="Q578" t="s">
        <v>51</v>
      </c>
      <c r="R578" t="s">
        <v>76</v>
      </c>
      <c r="S578" t="s">
        <v>43</v>
      </c>
      <c r="T578" t="s">
        <v>44</v>
      </c>
      <c r="U578" t="s">
        <v>22</v>
      </c>
      <c r="V578" t="s">
        <v>1494</v>
      </c>
      <c r="W578" t="s">
        <v>1496</v>
      </c>
      <c r="X578" t="s">
        <v>174</v>
      </c>
      <c r="Y578" t="s">
        <v>229</v>
      </c>
      <c r="Z578" t="s">
        <v>40</v>
      </c>
      <c r="AA578" t="s">
        <v>40</v>
      </c>
      <c r="AB578" t="s">
        <v>40</v>
      </c>
      <c r="AC578">
        <v>1.02</v>
      </c>
      <c r="AD578">
        <v>47470</v>
      </c>
      <c r="AE578">
        <v>46544</v>
      </c>
      <c r="AF578">
        <v>12</v>
      </c>
      <c r="AG578">
        <v>465440000</v>
      </c>
      <c r="AH578">
        <v>47470000000</v>
      </c>
      <c r="AI578">
        <v>11</v>
      </c>
      <c r="AJ578">
        <v>184</v>
      </c>
      <c r="AK578">
        <v>13984</v>
      </c>
    </row>
    <row r="579" spans="1:38">
      <c r="A579">
        <v>8</v>
      </c>
      <c r="B579">
        <v>17</v>
      </c>
      <c r="C579">
        <v>2016</v>
      </c>
      <c r="D579" t="s">
        <v>223</v>
      </c>
      <c r="E579" t="s">
        <v>224</v>
      </c>
      <c r="F579" t="s">
        <v>49</v>
      </c>
      <c r="G579" t="s">
        <v>37</v>
      </c>
      <c r="H579" t="s">
        <v>38</v>
      </c>
      <c r="I579" t="s">
        <v>41</v>
      </c>
      <c r="J579" t="s">
        <v>38</v>
      </c>
      <c r="K579" t="s">
        <v>208</v>
      </c>
      <c r="L579" t="s">
        <v>38</v>
      </c>
      <c r="M579" t="s">
        <v>40</v>
      </c>
      <c r="N579" t="s">
        <v>40</v>
      </c>
      <c r="O579" t="s">
        <v>50</v>
      </c>
      <c r="P579" t="s">
        <v>38</v>
      </c>
      <c r="Q579" t="s">
        <v>51</v>
      </c>
      <c r="R579" t="s">
        <v>76</v>
      </c>
      <c r="S579" t="s">
        <v>43</v>
      </c>
      <c r="T579" t="s">
        <v>44</v>
      </c>
      <c r="U579" t="s">
        <v>22</v>
      </c>
      <c r="V579" t="s">
        <v>1494</v>
      </c>
      <c r="W579" t="s">
        <v>1496</v>
      </c>
      <c r="X579" t="s">
        <v>174</v>
      </c>
      <c r="Y579" t="s">
        <v>230</v>
      </c>
      <c r="Z579" t="s">
        <v>40</v>
      </c>
      <c r="AA579" t="s">
        <v>40</v>
      </c>
      <c r="AB579" t="s">
        <v>40</v>
      </c>
      <c r="AC579">
        <v>0.82</v>
      </c>
      <c r="AD579">
        <v>53655</v>
      </c>
      <c r="AE579">
        <v>65069</v>
      </c>
      <c r="AF579">
        <v>14</v>
      </c>
      <c r="AG579">
        <v>650690000</v>
      </c>
      <c r="AH579">
        <v>53655000000</v>
      </c>
      <c r="AI579">
        <v>14</v>
      </c>
      <c r="AJ579">
        <v>184</v>
      </c>
      <c r="AK579">
        <v>13984</v>
      </c>
    </row>
    <row r="580" spans="1:38">
      <c r="A580">
        <v>8</v>
      </c>
      <c r="B580">
        <v>17</v>
      </c>
      <c r="C580">
        <v>2016</v>
      </c>
      <c r="D580" t="s">
        <v>223</v>
      </c>
      <c r="E580" t="s">
        <v>224</v>
      </c>
      <c r="F580" t="s">
        <v>49</v>
      </c>
      <c r="G580" t="s">
        <v>37</v>
      </c>
      <c r="H580" t="s">
        <v>38</v>
      </c>
      <c r="I580" t="s">
        <v>41</v>
      </c>
      <c r="J580" t="s">
        <v>38</v>
      </c>
      <c r="K580" t="s">
        <v>208</v>
      </c>
      <c r="L580" t="s">
        <v>38</v>
      </c>
      <c r="M580" t="s">
        <v>40</v>
      </c>
      <c r="N580" t="s">
        <v>40</v>
      </c>
      <c r="O580" t="s">
        <v>50</v>
      </c>
      <c r="P580" t="s">
        <v>38</v>
      </c>
      <c r="Q580" t="s">
        <v>51</v>
      </c>
      <c r="R580" t="s">
        <v>76</v>
      </c>
      <c r="S580" t="s">
        <v>43</v>
      </c>
      <c r="T580" t="s">
        <v>44</v>
      </c>
      <c r="U580" t="s">
        <v>22</v>
      </c>
      <c r="V580" t="s">
        <v>1494</v>
      </c>
      <c r="W580" t="s">
        <v>1496</v>
      </c>
      <c r="X580" t="s">
        <v>174</v>
      </c>
      <c r="Y580" t="s">
        <v>231</v>
      </c>
      <c r="Z580" t="s">
        <v>40</v>
      </c>
      <c r="AA580" t="s">
        <v>40</v>
      </c>
      <c r="AB580" t="s">
        <v>40</v>
      </c>
      <c r="AC580">
        <v>0.73</v>
      </c>
      <c r="AD580">
        <v>136528</v>
      </c>
      <c r="AE580">
        <v>187509</v>
      </c>
      <c r="AF580">
        <v>17</v>
      </c>
      <c r="AG580">
        <v>1875090000</v>
      </c>
      <c r="AH580" s="21">
        <v>136528000000</v>
      </c>
      <c r="AI580">
        <v>17</v>
      </c>
      <c r="AJ580">
        <v>184</v>
      </c>
      <c r="AK580">
        <v>13984</v>
      </c>
    </row>
    <row r="581" spans="1:38">
      <c r="A581">
        <v>8</v>
      </c>
      <c r="B581">
        <v>17</v>
      </c>
      <c r="C581">
        <v>2016</v>
      </c>
      <c r="D581" t="s">
        <v>223</v>
      </c>
      <c r="E581" t="s">
        <v>224</v>
      </c>
      <c r="F581" t="s">
        <v>49</v>
      </c>
      <c r="G581" t="s">
        <v>37</v>
      </c>
      <c r="H581" t="s">
        <v>38</v>
      </c>
      <c r="I581" t="s">
        <v>41</v>
      </c>
      <c r="J581" t="s">
        <v>38</v>
      </c>
      <c r="K581" t="s">
        <v>208</v>
      </c>
      <c r="L581" t="s">
        <v>38</v>
      </c>
      <c r="M581" t="s">
        <v>40</v>
      </c>
      <c r="N581" t="s">
        <v>40</v>
      </c>
      <c r="O581" t="s">
        <v>50</v>
      </c>
      <c r="P581" t="s">
        <v>38</v>
      </c>
      <c r="Q581" t="s">
        <v>51</v>
      </c>
      <c r="R581" t="s">
        <v>76</v>
      </c>
      <c r="S581" t="s">
        <v>43</v>
      </c>
      <c r="T581" t="s">
        <v>44</v>
      </c>
      <c r="U581" t="s">
        <v>22</v>
      </c>
      <c r="V581" t="s">
        <v>1494</v>
      </c>
      <c r="W581" t="s">
        <v>1496</v>
      </c>
      <c r="X581" t="s">
        <v>174</v>
      </c>
      <c r="Y581" t="s">
        <v>232</v>
      </c>
      <c r="Z581" t="s">
        <v>40</v>
      </c>
      <c r="AA581" t="s">
        <v>40</v>
      </c>
      <c r="AB581" t="s">
        <v>40</v>
      </c>
      <c r="AC581">
        <v>0.62</v>
      </c>
      <c r="AD581">
        <v>4436004</v>
      </c>
      <c r="AE581">
        <v>7147702</v>
      </c>
      <c r="AF581">
        <v>24</v>
      </c>
      <c r="AG581">
        <v>71477020000</v>
      </c>
      <c r="AH581" s="21">
        <v>4436000000000</v>
      </c>
      <c r="AI581">
        <v>22</v>
      </c>
      <c r="AJ581">
        <v>184</v>
      </c>
      <c r="AK581">
        <v>13984</v>
      </c>
    </row>
    <row r="582" spans="1:38">
      <c r="A582">
        <v>9</v>
      </c>
      <c r="B582">
        <v>18</v>
      </c>
      <c r="C582">
        <v>2016</v>
      </c>
      <c r="D582" t="s">
        <v>233</v>
      </c>
      <c r="E582" t="s">
        <v>234</v>
      </c>
      <c r="F582" t="s">
        <v>235</v>
      </c>
      <c r="G582" t="s">
        <v>37</v>
      </c>
      <c r="H582" t="s">
        <v>45</v>
      </c>
      <c r="I582" t="s">
        <v>41</v>
      </c>
      <c r="J582" t="s">
        <v>38</v>
      </c>
      <c r="K582" t="s">
        <v>208</v>
      </c>
      <c r="L582" t="s">
        <v>45</v>
      </c>
      <c r="M582" t="s">
        <v>40</v>
      </c>
      <c r="N582" t="s">
        <v>40</v>
      </c>
      <c r="O582" t="s">
        <v>50</v>
      </c>
      <c r="P582" t="s">
        <v>38</v>
      </c>
      <c r="Q582" t="s">
        <v>51</v>
      </c>
      <c r="R582" t="s">
        <v>52</v>
      </c>
      <c r="S582" t="s">
        <v>43</v>
      </c>
      <c r="T582" t="s">
        <v>53</v>
      </c>
      <c r="U582" t="s">
        <v>21</v>
      </c>
      <c r="V582" t="s">
        <v>1494</v>
      </c>
      <c r="W582" t="s">
        <v>1495</v>
      </c>
      <c r="X582" t="s">
        <v>215</v>
      </c>
      <c r="Y582" t="s">
        <v>236</v>
      </c>
      <c r="Z582" t="s">
        <v>40</v>
      </c>
      <c r="AA582" t="s">
        <v>40</v>
      </c>
      <c r="AB582" t="s">
        <v>40</v>
      </c>
      <c r="AC582">
        <v>0.1</v>
      </c>
      <c r="AD582">
        <v>-3.105</v>
      </c>
      <c r="AE582">
        <v>-2.105</v>
      </c>
      <c r="AF582">
        <v>1.75</v>
      </c>
      <c r="AG582">
        <v>78.523563460000005</v>
      </c>
      <c r="AH582">
        <v>785.23563460000003</v>
      </c>
      <c r="AI582">
        <v>56.234132520000003</v>
      </c>
      <c r="AJ582">
        <v>3562</v>
      </c>
      <c r="AK582">
        <v>645167.25</v>
      </c>
      <c r="AL582" t="s">
        <v>1227</v>
      </c>
    </row>
    <row r="583" spans="1:38">
      <c r="A583">
        <v>9</v>
      </c>
      <c r="B583">
        <v>18</v>
      </c>
      <c r="C583">
        <v>2016</v>
      </c>
      <c r="D583" t="s">
        <v>233</v>
      </c>
      <c r="E583" t="s">
        <v>234</v>
      </c>
      <c r="F583" t="s">
        <v>235</v>
      </c>
      <c r="G583" t="s">
        <v>37</v>
      </c>
      <c r="H583" t="s">
        <v>45</v>
      </c>
      <c r="I583" t="s">
        <v>41</v>
      </c>
      <c r="J583" t="s">
        <v>38</v>
      </c>
      <c r="K583" t="s">
        <v>208</v>
      </c>
      <c r="L583" t="s">
        <v>45</v>
      </c>
      <c r="M583" t="s">
        <v>40</v>
      </c>
      <c r="N583" t="s">
        <v>40</v>
      </c>
      <c r="O583" t="s">
        <v>50</v>
      </c>
      <c r="P583" t="s">
        <v>38</v>
      </c>
      <c r="Q583" t="s">
        <v>51</v>
      </c>
      <c r="R583" t="s">
        <v>52</v>
      </c>
      <c r="S583" t="s">
        <v>43</v>
      </c>
      <c r="T583" t="s">
        <v>53</v>
      </c>
      <c r="U583" t="s">
        <v>21</v>
      </c>
      <c r="V583" t="s">
        <v>1494</v>
      </c>
      <c r="W583" t="s">
        <v>1495</v>
      </c>
      <c r="X583" t="s">
        <v>215</v>
      </c>
      <c r="Y583" t="s">
        <v>237</v>
      </c>
      <c r="Z583" t="s">
        <v>40</v>
      </c>
      <c r="AA583" t="s">
        <v>40</v>
      </c>
      <c r="AB583" t="s">
        <v>40</v>
      </c>
      <c r="AC583">
        <v>0.15</v>
      </c>
      <c r="AD583">
        <v>-1.974</v>
      </c>
      <c r="AE583">
        <v>-1.974</v>
      </c>
      <c r="AF583">
        <v>1.69</v>
      </c>
      <c r="AG583">
        <v>106.1695557</v>
      </c>
      <c r="AH583">
        <v>10616.95557</v>
      </c>
      <c r="AI583">
        <v>48.977881940000003</v>
      </c>
      <c r="AJ583">
        <v>3562</v>
      </c>
      <c r="AK583">
        <v>645167.25</v>
      </c>
      <c r="AL583" t="s">
        <v>1226</v>
      </c>
    </row>
    <row r="584" spans="1:38">
      <c r="A584">
        <v>9</v>
      </c>
      <c r="B584">
        <v>18</v>
      </c>
      <c r="C584">
        <v>2016</v>
      </c>
      <c r="D584" t="s">
        <v>233</v>
      </c>
      <c r="E584" t="s">
        <v>234</v>
      </c>
      <c r="F584" t="s">
        <v>235</v>
      </c>
      <c r="G584" t="s">
        <v>37</v>
      </c>
      <c r="H584" t="s">
        <v>45</v>
      </c>
      <c r="I584" t="s">
        <v>41</v>
      </c>
      <c r="J584" t="s">
        <v>38</v>
      </c>
      <c r="K584" t="s">
        <v>208</v>
      </c>
      <c r="L584" t="s">
        <v>45</v>
      </c>
      <c r="M584" t="s">
        <v>40</v>
      </c>
      <c r="N584" t="s">
        <v>40</v>
      </c>
      <c r="O584" t="s">
        <v>50</v>
      </c>
      <c r="P584" t="s">
        <v>38</v>
      </c>
      <c r="Q584" t="s">
        <v>51</v>
      </c>
      <c r="R584" t="s">
        <v>52</v>
      </c>
      <c r="S584" t="s">
        <v>43</v>
      </c>
      <c r="T584" t="s">
        <v>53</v>
      </c>
      <c r="U584" t="s">
        <v>21</v>
      </c>
      <c r="V584" t="s">
        <v>1494</v>
      </c>
      <c r="W584" t="s">
        <v>1495</v>
      </c>
      <c r="X584" t="s">
        <v>215</v>
      </c>
      <c r="Y584" t="s">
        <v>238</v>
      </c>
      <c r="Z584" t="s">
        <v>40</v>
      </c>
      <c r="AA584" t="s">
        <v>40</v>
      </c>
      <c r="AB584" t="s">
        <v>40</v>
      </c>
      <c r="AC584">
        <v>0.41</v>
      </c>
      <c r="AD584">
        <v>-9.7000000000000003E-2</v>
      </c>
      <c r="AE584">
        <v>0.33700000000000002</v>
      </c>
      <c r="AF584">
        <v>1.9</v>
      </c>
      <c r="AG584">
        <v>21727.01179</v>
      </c>
      <c r="AH584">
        <v>799834.255</v>
      </c>
      <c r="AI584">
        <v>79.432823470000002</v>
      </c>
      <c r="AJ584">
        <v>3562</v>
      </c>
      <c r="AK584">
        <v>645167.25</v>
      </c>
      <c r="AL584" t="s">
        <v>1228</v>
      </c>
    </row>
    <row r="585" spans="1:38">
      <c r="A585">
        <v>9</v>
      </c>
      <c r="B585">
        <v>18</v>
      </c>
      <c r="C585">
        <v>2016</v>
      </c>
      <c r="D585" t="s">
        <v>233</v>
      </c>
      <c r="E585" t="s">
        <v>234</v>
      </c>
      <c r="F585" t="s">
        <v>235</v>
      </c>
      <c r="G585" t="s">
        <v>37</v>
      </c>
      <c r="H585" t="s">
        <v>45</v>
      </c>
      <c r="I585" t="s">
        <v>41</v>
      </c>
      <c r="J585" t="s">
        <v>38</v>
      </c>
      <c r="K585" t="s">
        <v>208</v>
      </c>
      <c r="L585" t="s">
        <v>45</v>
      </c>
      <c r="M585" t="s">
        <v>40</v>
      </c>
      <c r="N585" t="s">
        <v>40</v>
      </c>
      <c r="O585" t="s">
        <v>50</v>
      </c>
      <c r="P585" t="s">
        <v>38</v>
      </c>
      <c r="Q585" t="s">
        <v>51</v>
      </c>
      <c r="R585" t="s">
        <v>52</v>
      </c>
      <c r="S585" t="s">
        <v>43</v>
      </c>
      <c r="T585" t="s">
        <v>53</v>
      </c>
      <c r="U585" t="s">
        <v>21</v>
      </c>
      <c r="V585" t="s">
        <v>1494</v>
      </c>
      <c r="W585" t="s">
        <v>1495</v>
      </c>
      <c r="X585" t="s">
        <v>215</v>
      </c>
      <c r="Y585" t="s">
        <v>239</v>
      </c>
      <c r="Z585" t="s">
        <v>40</v>
      </c>
      <c r="AA585" t="s">
        <v>40</v>
      </c>
      <c r="AB585" t="s">
        <v>40</v>
      </c>
      <c r="AC585">
        <v>1.1200000000000001</v>
      </c>
      <c r="AD585">
        <v>1.258</v>
      </c>
      <c r="AE585">
        <v>1.226</v>
      </c>
      <c r="AF585">
        <v>1.75</v>
      </c>
      <c r="AG585">
        <v>168267.40609999999</v>
      </c>
      <c r="AH585">
        <v>18113400.93</v>
      </c>
      <c r="AI585">
        <v>56.234132520000003</v>
      </c>
      <c r="AJ585">
        <v>3562</v>
      </c>
      <c r="AK585">
        <v>645167.25</v>
      </c>
    </row>
    <row r="586" spans="1:38">
      <c r="A586">
        <v>9</v>
      </c>
      <c r="B586">
        <v>18</v>
      </c>
      <c r="C586">
        <v>2016</v>
      </c>
      <c r="D586" t="s">
        <v>233</v>
      </c>
      <c r="E586" t="s">
        <v>234</v>
      </c>
      <c r="F586" t="s">
        <v>235</v>
      </c>
      <c r="G586" t="s">
        <v>37</v>
      </c>
      <c r="H586" t="s">
        <v>45</v>
      </c>
      <c r="I586" t="s">
        <v>41</v>
      </c>
      <c r="J586" t="s">
        <v>38</v>
      </c>
      <c r="K586" t="s">
        <v>208</v>
      </c>
      <c r="L586" t="s">
        <v>45</v>
      </c>
      <c r="M586" t="s">
        <v>40</v>
      </c>
      <c r="N586" t="s">
        <v>40</v>
      </c>
      <c r="O586" t="s">
        <v>50</v>
      </c>
      <c r="P586" t="s">
        <v>38</v>
      </c>
      <c r="Q586" t="s">
        <v>51</v>
      </c>
      <c r="R586" t="s">
        <v>52</v>
      </c>
      <c r="S586" t="s">
        <v>43</v>
      </c>
      <c r="T586" t="s">
        <v>53</v>
      </c>
      <c r="U586" t="s">
        <v>21</v>
      </c>
      <c r="V586" t="s">
        <v>1494</v>
      </c>
      <c r="W586" t="s">
        <v>1495</v>
      </c>
      <c r="X586" t="s">
        <v>215</v>
      </c>
      <c r="Y586" t="s">
        <v>240</v>
      </c>
      <c r="Z586" t="s">
        <v>40</v>
      </c>
      <c r="AA586" t="s">
        <v>40</v>
      </c>
      <c r="AB586" t="s">
        <v>40</v>
      </c>
      <c r="AC586">
        <v>1.4</v>
      </c>
      <c r="AD586">
        <v>1.964</v>
      </c>
      <c r="AE586">
        <v>1.823</v>
      </c>
      <c r="AF586">
        <v>1.6</v>
      </c>
      <c r="AG586">
        <v>665273.15619999997</v>
      </c>
      <c r="AH586">
        <v>92044957.180000007</v>
      </c>
      <c r="AI586">
        <v>39.810717060000002</v>
      </c>
      <c r="AJ586">
        <v>3562</v>
      </c>
      <c r="AK586">
        <v>645167.25</v>
      </c>
    </row>
    <row r="587" spans="1:38">
      <c r="A587">
        <v>9</v>
      </c>
      <c r="B587">
        <v>18</v>
      </c>
      <c r="C587">
        <v>2016</v>
      </c>
      <c r="D587" t="s">
        <v>233</v>
      </c>
      <c r="E587" t="s">
        <v>234</v>
      </c>
      <c r="F587" t="s">
        <v>235</v>
      </c>
      <c r="G587" t="s">
        <v>37</v>
      </c>
      <c r="H587" t="s">
        <v>45</v>
      </c>
      <c r="I587" t="s">
        <v>41</v>
      </c>
      <c r="J587" t="s">
        <v>38</v>
      </c>
      <c r="K587" t="s">
        <v>208</v>
      </c>
      <c r="L587" t="s">
        <v>45</v>
      </c>
      <c r="M587" t="s">
        <v>40</v>
      </c>
      <c r="N587" t="s">
        <v>40</v>
      </c>
      <c r="O587" t="s">
        <v>50</v>
      </c>
      <c r="P587" t="s">
        <v>38</v>
      </c>
      <c r="Q587" t="s">
        <v>51</v>
      </c>
      <c r="R587" t="s">
        <v>52</v>
      </c>
      <c r="S587" t="s">
        <v>43</v>
      </c>
      <c r="T587" t="s">
        <v>53</v>
      </c>
      <c r="U587" t="s">
        <v>21</v>
      </c>
      <c r="V587" t="s">
        <v>1494</v>
      </c>
      <c r="W587" t="s">
        <v>1495</v>
      </c>
      <c r="X587" t="s">
        <v>215</v>
      </c>
      <c r="Y587" t="s">
        <v>241</v>
      </c>
      <c r="Z587" t="s">
        <v>40</v>
      </c>
      <c r="AA587" t="s">
        <v>40</v>
      </c>
      <c r="AB587" t="s">
        <v>40</v>
      </c>
      <c r="AC587">
        <v>1.6</v>
      </c>
      <c r="AD587">
        <v>4.0170000000000003</v>
      </c>
      <c r="AE587">
        <v>3.8130000000000002</v>
      </c>
      <c r="AF587">
        <v>1.87</v>
      </c>
      <c r="AG587">
        <v>65012969.030000001</v>
      </c>
      <c r="AH587">
        <v>10399201658</v>
      </c>
      <c r="AI587">
        <v>74.13102413</v>
      </c>
      <c r="AJ587">
        <v>3562</v>
      </c>
      <c r="AK587">
        <v>645167.25</v>
      </c>
      <c r="AL587" t="s">
        <v>1467</v>
      </c>
    </row>
    <row r="588" spans="1:38">
      <c r="A588">
        <v>9</v>
      </c>
      <c r="B588">
        <v>18</v>
      </c>
      <c r="C588">
        <v>2016</v>
      </c>
      <c r="D588" t="s">
        <v>233</v>
      </c>
      <c r="E588" t="s">
        <v>234</v>
      </c>
      <c r="F588" t="s">
        <v>235</v>
      </c>
      <c r="G588" t="s">
        <v>37</v>
      </c>
      <c r="H588" t="s">
        <v>45</v>
      </c>
      <c r="I588" t="s">
        <v>41</v>
      </c>
      <c r="J588" t="s">
        <v>38</v>
      </c>
      <c r="K588" t="s">
        <v>208</v>
      </c>
      <c r="L588" t="s">
        <v>45</v>
      </c>
      <c r="M588" t="s">
        <v>40</v>
      </c>
      <c r="N588" t="s">
        <v>40</v>
      </c>
      <c r="O588" t="s">
        <v>50</v>
      </c>
      <c r="P588" t="s">
        <v>38</v>
      </c>
      <c r="Q588" t="s">
        <v>51</v>
      </c>
      <c r="R588" t="s">
        <v>52</v>
      </c>
      <c r="S588" t="s">
        <v>43</v>
      </c>
      <c r="T588" t="s">
        <v>53</v>
      </c>
      <c r="U588" t="s">
        <v>21</v>
      </c>
      <c r="V588" t="s">
        <v>1494</v>
      </c>
      <c r="W588" t="s">
        <v>1495</v>
      </c>
      <c r="X588" t="s">
        <v>215</v>
      </c>
      <c r="Y588" t="s">
        <v>242</v>
      </c>
      <c r="Z588" t="s">
        <v>40</v>
      </c>
      <c r="AA588" t="s">
        <v>40</v>
      </c>
      <c r="AB588" t="s">
        <v>40</v>
      </c>
      <c r="AC588">
        <v>1.5</v>
      </c>
      <c r="AD588">
        <v>4.9240000000000004</v>
      </c>
      <c r="AE588">
        <v>4.7480000000000002</v>
      </c>
      <c r="AF588">
        <v>1.9</v>
      </c>
      <c r="AG588">
        <v>559757601.5</v>
      </c>
      <c r="AH588">
        <v>83945998652</v>
      </c>
      <c r="AI588">
        <v>79.432823470000002</v>
      </c>
      <c r="AJ588">
        <v>3562</v>
      </c>
      <c r="AK588">
        <v>645167.25</v>
      </c>
      <c r="AL588">
        <f>AVERAGE(AC582:AC597)</f>
        <v>1.81125</v>
      </c>
    </row>
    <row r="589" spans="1:38">
      <c r="A589">
        <v>9</v>
      </c>
      <c r="B589">
        <v>18</v>
      </c>
      <c r="C589">
        <v>2016</v>
      </c>
      <c r="D589" t="s">
        <v>233</v>
      </c>
      <c r="E589" t="s">
        <v>234</v>
      </c>
      <c r="F589" t="s">
        <v>235</v>
      </c>
      <c r="G589" t="s">
        <v>37</v>
      </c>
      <c r="H589" t="s">
        <v>45</v>
      </c>
      <c r="I589" t="s">
        <v>41</v>
      </c>
      <c r="J589" t="s">
        <v>38</v>
      </c>
      <c r="K589" t="s">
        <v>208</v>
      </c>
      <c r="L589" t="s">
        <v>45</v>
      </c>
      <c r="M589" t="s">
        <v>40</v>
      </c>
      <c r="N589" t="s">
        <v>40</v>
      </c>
      <c r="O589" t="s">
        <v>50</v>
      </c>
      <c r="P589" t="s">
        <v>38</v>
      </c>
      <c r="Q589" t="s">
        <v>51</v>
      </c>
      <c r="R589" t="s">
        <v>52</v>
      </c>
      <c r="S589" t="s">
        <v>43</v>
      </c>
      <c r="T589" t="s">
        <v>53</v>
      </c>
      <c r="U589" t="s">
        <v>21</v>
      </c>
      <c r="V589" t="s">
        <v>1494</v>
      </c>
      <c r="W589" t="s">
        <v>1495</v>
      </c>
      <c r="X589" t="s">
        <v>215</v>
      </c>
      <c r="Y589" t="s">
        <v>243</v>
      </c>
      <c r="Z589" t="s">
        <v>40</v>
      </c>
      <c r="AA589" t="s">
        <v>40</v>
      </c>
      <c r="AB589" t="s">
        <v>40</v>
      </c>
      <c r="AC589">
        <v>1.6</v>
      </c>
      <c r="AD589">
        <v>5.1280000000000001</v>
      </c>
      <c r="AE589">
        <v>4.9240000000000004</v>
      </c>
      <c r="AF589">
        <v>2.08</v>
      </c>
      <c r="AG589">
        <v>839459986.5</v>
      </c>
      <c r="AH589" s="21">
        <v>134276000000</v>
      </c>
      <c r="AI589">
        <v>120.2264435</v>
      </c>
      <c r="AJ589">
        <v>3562</v>
      </c>
      <c r="AK589">
        <v>645167.25</v>
      </c>
    </row>
    <row r="590" spans="1:38">
      <c r="A590">
        <v>9</v>
      </c>
      <c r="B590">
        <v>18</v>
      </c>
      <c r="C590">
        <v>2016</v>
      </c>
      <c r="D590" t="s">
        <v>233</v>
      </c>
      <c r="E590" t="s">
        <v>234</v>
      </c>
      <c r="F590" t="s">
        <v>235</v>
      </c>
      <c r="G590" t="s">
        <v>37</v>
      </c>
      <c r="H590" t="s">
        <v>45</v>
      </c>
      <c r="I590" t="s">
        <v>41</v>
      </c>
      <c r="J590" t="s">
        <v>38</v>
      </c>
      <c r="K590" t="s">
        <v>208</v>
      </c>
      <c r="L590" t="s">
        <v>45</v>
      </c>
      <c r="M590" t="s">
        <v>40</v>
      </c>
      <c r="N590" t="s">
        <v>40</v>
      </c>
      <c r="O590" t="s">
        <v>50</v>
      </c>
      <c r="P590" t="s">
        <v>38</v>
      </c>
      <c r="Q590" t="s">
        <v>51</v>
      </c>
      <c r="R590" t="s">
        <v>52</v>
      </c>
      <c r="S590" t="s">
        <v>43</v>
      </c>
      <c r="T590" t="s">
        <v>53</v>
      </c>
      <c r="U590" t="s">
        <v>21</v>
      </c>
      <c r="V590" t="s">
        <v>1494</v>
      </c>
      <c r="W590" t="s">
        <v>1495</v>
      </c>
      <c r="X590" t="s">
        <v>215</v>
      </c>
      <c r="Y590" t="s">
        <v>244</v>
      </c>
      <c r="Z590" t="s">
        <v>40</v>
      </c>
      <c r="AA590" t="s">
        <v>40</v>
      </c>
      <c r="AB590" t="s">
        <v>40</v>
      </c>
      <c r="AC590">
        <v>2.5</v>
      </c>
      <c r="AD590">
        <v>5.5650000000000004</v>
      </c>
      <c r="AE590">
        <v>5.1669999999999998</v>
      </c>
      <c r="AF590">
        <v>1.84</v>
      </c>
      <c r="AG590">
        <v>1468926278</v>
      </c>
      <c r="AH590" s="21">
        <v>367282000000</v>
      </c>
      <c r="AI590">
        <v>69.183097090000004</v>
      </c>
      <c r="AJ590">
        <v>3562</v>
      </c>
      <c r="AK590">
        <v>645167.25</v>
      </c>
    </row>
    <row r="591" spans="1:38">
      <c r="A591">
        <v>9</v>
      </c>
      <c r="B591">
        <v>18</v>
      </c>
      <c r="C591">
        <v>2016</v>
      </c>
      <c r="D591" t="s">
        <v>233</v>
      </c>
      <c r="E591" t="s">
        <v>234</v>
      </c>
      <c r="F591" t="s">
        <v>235</v>
      </c>
      <c r="G591" t="s">
        <v>37</v>
      </c>
      <c r="H591" t="s">
        <v>45</v>
      </c>
      <c r="I591" t="s">
        <v>41</v>
      </c>
      <c r="J591" t="s">
        <v>38</v>
      </c>
      <c r="K591" t="s">
        <v>208</v>
      </c>
      <c r="L591" t="s">
        <v>45</v>
      </c>
      <c r="M591" t="s">
        <v>40</v>
      </c>
      <c r="N591" t="s">
        <v>40</v>
      </c>
      <c r="O591" t="s">
        <v>50</v>
      </c>
      <c r="P591" t="s">
        <v>38</v>
      </c>
      <c r="Q591" t="s">
        <v>51</v>
      </c>
      <c r="R591" t="s">
        <v>52</v>
      </c>
      <c r="S591" t="s">
        <v>43</v>
      </c>
      <c r="T591" t="s">
        <v>53</v>
      </c>
      <c r="U591" t="s">
        <v>21</v>
      </c>
      <c r="V591" t="s">
        <v>1494</v>
      </c>
      <c r="W591" t="s">
        <v>1495</v>
      </c>
      <c r="X591" t="s">
        <v>215</v>
      </c>
      <c r="Y591" t="s">
        <v>245</v>
      </c>
      <c r="Z591" t="s">
        <v>40</v>
      </c>
      <c r="AA591" t="s">
        <v>40</v>
      </c>
      <c r="AB591" t="s">
        <v>40</v>
      </c>
      <c r="AC591">
        <v>3.6</v>
      </c>
      <c r="AD591">
        <v>5.891</v>
      </c>
      <c r="AE591">
        <v>5.3339999999999996</v>
      </c>
      <c r="AF591">
        <v>1.9</v>
      </c>
      <c r="AG591">
        <v>2157744409</v>
      </c>
      <c r="AH591" s="21">
        <v>778037000000</v>
      </c>
      <c r="AI591">
        <v>79.432823470000002</v>
      </c>
      <c r="AJ591">
        <v>3562</v>
      </c>
      <c r="AK591">
        <v>645167.25</v>
      </c>
    </row>
    <row r="592" spans="1:38">
      <c r="A592">
        <v>9</v>
      </c>
      <c r="B592">
        <v>18</v>
      </c>
      <c r="C592">
        <v>2016</v>
      </c>
      <c r="D592" t="s">
        <v>233</v>
      </c>
      <c r="E592" t="s">
        <v>234</v>
      </c>
      <c r="F592" t="s">
        <v>235</v>
      </c>
      <c r="G592" t="s">
        <v>37</v>
      </c>
      <c r="H592" t="s">
        <v>45</v>
      </c>
      <c r="I592" t="s">
        <v>41</v>
      </c>
      <c r="J592" t="s">
        <v>38</v>
      </c>
      <c r="K592" t="s">
        <v>208</v>
      </c>
      <c r="L592" t="s">
        <v>45</v>
      </c>
      <c r="M592" t="s">
        <v>40</v>
      </c>
      <c r="N592" t="s">
        <v>40</v>
      </c>
      <c r="O592" t="s">
        <v>50</v>
      </c>
      <c r="P592" t="s">
        <v>38</v>
      </c>
      <c r="Q592" t="s">
        <v>51</v>
      </c>
      <c r="R592" t="s">
        <v>52</v>
      </c>
      <c r="S592" t="s">
        <v>43</v>
      </c>
      <c r="T592" t="s">
        <v>53</v>
      </c>
      <c r="U592" t="s">
        <v>21</v>
      </c>
      <c r="V592" t="s">
        <v>1494</v>
      </c>
      <c r="W592" t="s">
        <v>1495</v>
      </c>
      <c r="X592" t="s">
        <v>215</v>
      </c>
      <c r="Y592" t="s">
        <v>246</v>
      </c>
      <c r="Z592" t="s">
        <v>40</v>
      </c>
      <c r="AA592" t="s">
        <v>40</v>
      </c>
      <c r="AB592" t="s">
        <v>40</v>
      </c>
      <c r="AC592">
        <v>2.2000000000000002</v>
      </c>
      <c r="AD592">
        <v>5.6959999999999997</v>
      </c>
      <c r="AE592">
        <v>5.3540000000000001</v>
      </c>
      <c r="AF592">
        <v>1.91</v>
      </c>
      <c r="AG592">
        <v>2259435770</v>
      </c>
      <c r="AH592" s="21">
        <v>496592000000</v>
      </c>
      <c r="AI592">
        <v>81.283051619999995</v>
      </c>
      <c r="AJ592">
        <v>3562</v>
      </c>
      <c r="AK592">
        <v>645167.25</v>
      </c>
    </row>
    <row r="593" spans="1:39">
      <c r="A593">
        <v>9</v>
      </c>
      <c r="B593">
        <v>18</v>
      </c>
      <c r="C593">
        <v>2016</v>
      </c>
      <c r="D593" t="s">
        <v>233</v>
      </c>
      <c r="E593" t="s">
        <v>234</v>
      </c>
      <c r="F593" t="s">
        <v>235</v>
      </c>
      <c r="G593" t="s">
        <v>37</v>
      </c>
      <c r="H593" t="s">
        <v>45</v>
      </c>
      <c r="I593" t="s">
        <v>41</v>
      </c>
      <c r="J593" t="s">
        <v>38</v>
      </c>
      <c r="K593" t="s">
        <v>208</v>
      </c>
      <c r="L593" t="s">
        <v>45</v>
      </c>
      <c r="M593" t="s">
        <v>40</v>
      </c>
      <c r="N593" t="s">
        <v>40</v>
      </c>
      <c r="O593" t="s">
        <v>50</v>
      </c>
      <c r="P593" t="s">
        <v>38</v>
      </c>
      <c r="Q593" t="s">
        <v>51</v>
      </c>
      <c r="R593" t="s">
        <v>52</v>
      </c>
      <c r="S593" t="s">
        <v>43</v>
      </c>
      <c r="T593" t="s">
        <v>53</v>
      </c>
      <c r="U593" t="s">
        <v>21</v>
      </c>
      <c r="V593" t="s">
        <v>1494</v>
      </c>
      <c r="W593" t="s">
        <v>1495</v>
      </c>
      <c r="X593" t="s">
        <v>215</v>
      </c>
      <c r="Y593" t="s">
        <v>247</v>
      </c>
      <c r="Z593" t="s">
        <v>40</v>
      </c>
      <c r="AA593" t="s">
        <v>40</v>
      </c>
      <c r="AB593" t="s">
        <v>40</v>
      </c>
      <c r="AC593">
        <v>3.2</v>
      </c>
      <c r="AD593">
        <v>6.0129999999999999</v>
      </c>
      <c r="AE593">
        <v>5.508</v>
      </c>
      <c r="AF593">
        <v>1.8</v>
      </c>
      <c r="AG593">
        <v>3221068791</v>
      </c>
      <c r="AH593" s="21">
        <v>1030390000000</v>
      </c>
      <c r="AI593">
        <v>63.095734450000002</v>
      </c>
      <c r="AJ593">
        <v>3562</v>
      </c>
      <c r="AK593">
        <v>645167.25</v>
      </c>
    </row>
    <row r="594" spans="1:39">
      <c r="A594">
        <v>9</v>
      </c>
      <c r="B594">
        <v>18</v>
      </c>
      <c r="C594">
        <v>2016</v>
      </c>
      <c r="D594" t="s">
        <v>233</v>
      </c>
      <c r="E594" t="s">
        <v>234</v>
      </c>
      <c r="F594" t="s">
        <v>235</v>
      </c>
      <c r="G594" t="s">
        <v>37</v>
      </c>
      <c r="H594" t="s">
        <v>45</v>
      </c>
      <c r="I594" t="s">
        <v>41</v>
      </c>
      <c r="J594" t="s">
        <v>38</v>
      </c>
      <c r="K594" t="s">
        <v>208</v>
      </c>
      <c r="L594" t="s">
        <v>45</v>
      </c>
      <c r="M594" t="s">
        <v>40</v>
      </c>
      <c r="N594" t="s">
        <v>40</v>
      </c>
      <c r="O594" t="s">
        <v>50</v>
      </c>
      <c r="P594" t="s">
        <v>38</v>
      </c>
      <c r="Q594" t="s">
        <v>51</v>
      </c>
      <c r="R594" t="s">
        <v>52</v>
      </c>
      <c r="S594" t="s">
        <v>43</v>
      </c>
      <c r="T594" t="s">
        <v>53</v>
      </c>
      <c r="U594" t="s">
        <v>21</v>
      </c>
      <c r="V594" t="s">
        <v>1494</v>
      </c>
      <c r="W594" t="s">
        <v>1495</v>
      </c>
      <c r="X594" t="s">
        <v>215</v>
      </c>
      <c r="Y594" t="s">
        <v>248</v>
      </c>
      <c r="Z594" t="s">
        <v>40</v>
      </c>
      <c r="AA594" t="s">
        <v>40</v>
      </c>
      <c r="AB594" t="s">
        <v>40</v>
      </c>
      <c r="AC594">
        <v>3.5</v>
      </c>
      <c r="AD594">
        <v>6.43</v>
      </c>
      <c r="AE594">
        <v>5.8860000000000001</v>
      </c>
      <c r="AF594">
        <v>1.9</v>
      </c>
      <c r="AG594">
        <v>7691304403</v>
      </c>
      <c r="AH594" s="21">
        <v>2691530000000</v>
      </c>
      <c r="AI594">
        <v>79.432823470000002</v>
      </c>
      <c r="AJ594">
        <v>3562</v>
      </c>
      <c r="AK594">
        <v>645167.25</v>
      </c>
    </row>
    <row r="595" spans="1:39">
      <c r="A595">
        <v>9</v>
      </c>
      <c r="B595">
        <v>18</v>
      </c>
      <c r="C595">
        <v>2016</v>
      </c>
      <c r="D595" t="s">
        <v>233</v>
      </c>
      <c r="E595" t="s">
        <v>234</v>
      </c>
      <c r="F595" t="s">
        <v>235</v>
      </c>
      <c r="G595" t="s">
        <v>37</v>
      </c>
      <c r="H595" t="s">
        <v>45</v>
      </c>
      <c r="I595" t="s">
        <v>41</v>
      </c>
      <c r="J595" t="s">
        <v>38</v>
      </c>
      <c r="K595" t="s">
        <v>208</v>
      </c>
      <c r="L595" t="s">
        <v>45</v>
      </c>
      <c r="M595" t="s">
        <v>40</v>
      </c>
      <c r="N595" t="s">
        <v>40</v>
      </c>
      <c r="O595" t="s">
        <v>50</v>
      </c>
      <c r="P595" t="s">
        <v>38</v>
      </c>
      <c r="Q595" t="s">
        <v>51</v>
      </c>
      <c r="R595" t="s">
        <v>52</v>
      </c>
      <c r="S595" t="s">
        <v>43</v>
      </c>
      <c r="T595" t="s">
        <v>53</v>
      </c>
      <c r="U595" t="s">
        <v>21</v>
      </c>
      <c r="V595" t="s">
        <v>1494</v>
      </c>
      <c r="W595" t="s">
        <v>1495</v>
      </c>
      <c r="X595" t="s">
        <v>215</v>
      </c>
      <c r="Y595" t="s">
        <v>249</v>
      </c>
      <c r="Z595" t="s">
        <v>40</v>
      </c>
      <c r="AA595" t="s">
        <v>40</v>
      </c>
      <c r="AB595" t="s">
        <v>40</v>
      </c>
      <c r="AC595">
        <v>1.5</v>
      </c>
      <c r="AD595">
        <v>7.5720000000000001</v>
      </c>
      <c r="AE595">
        <v>7.3959999999999999</v>
      </c>
      <c r="AF595">
        <v>1.98</v>
      </c>
      <c r="AG595" s="21">
        <v>248886000000</v>
      </c>
      <c r="AH595" s="21">
        <v>37325000000000</v>
      </c>
      <c r="AI595">
        <v>95.499258600000005</v>
      </c>
      <c r="AJ595">
        <v>3562</v>
      </c>
      <c r="AK595">
        <v>645167.25</v>
      </c>
    </row>
    <row r="596" spans="1:39">
      <c r="A596">
        <v>9</v>
      </c>
      <c r="B596">
        <v>18</v>
      </c>
      <c r="C596">
        <v>2016</v>
      </c>
      <c r="D596" t="s">
        <v>233</v>
      </c>
      <c r="E596" t="s">
        <v>234</v>
      </c>
      <c r="F596" t="s">
        <v>235</v>
      </c>
      <c r="G596" t="s">
        <v>37</v>
      </c>
      <c r="H596" t="s">
        <v>45</v>
      </c>
      <c r="I596" t="s">
        <v>41</v>
      </c>
      <c r="J596" t="s">
        <v>38</v>
      </c>
      <c r="K596" t="s">
        <v>208</v>
      </c>
      <c r="L596" t="s">
        <v>45</v>
      </c>
      <c r="M596" t="s">
        <v>40</v>
      </c>
      <c r="N596" t="s">
        <v>40</v>
      </c>
      <c r="O596" t="s">
        <v>50</v>
      </c>
      <c r="P596" t="s">
        <v>38</v>
      </c>
      <c r="Q596" t="s">
        <v>51</v>
      </c>
      <c r="R596" t="s">
        <v>52</v>
      </c>
      <c r="S596" t="s">
        <v>43</v>
      </c>
      <c r="T596" t="s">
        <v>53</v>
      </c>
      <c r="U596" t="s">
        <v>21</v>
      </c>
      <c r="V596" t="s">
        <v>1494</v>
      </c>
      <c r="W596" t="s">
        <v>1495</v>
      </c>
      <c r="X596" t="s">
        <v>215</v>
      </c>
      <c r="Y596" t="s">
        <v>250</v>
      </c>
      <c r="Z596" t="s">
        <v>40</v>
      </c>
      <c r="AA596" t="s">
        <v>40</v>
      </c>
      <c r="AB596" t="s">
        <v>40</v>
      </c>
      <c r="AC596">
        <v>1.3</v>
      </c>
      <c r="AD596">
        <v>8.218</v>
      </c>
      <c r="AE596">
        <v>8.1039999999999992</v>
      </c>
      <c r="AF596">
        <v>2.1</v>
      </c>
      <c r="AG596" s="21">
        <v>1270570000000</v>
      </c>
      <c r="AH596" s="21">
        <v>165196000000000</v>
      </c>
      <c r="AI596">
        <v>125.8925412</v>
      </c>
      <c r="AJ596">
        <v>3562</v>
      </c>
      <c r="AK596">
        <v>645167.25</v>
      </c>
    </row>
    <row r="597" spans="1:39">
      <c r="A597">
        <v>9</v>
      </c>
      <c r="B597">
        <v>18</v>
      </c>
      <c r="C597">
        <v>2016</v>
      </c>
      <c r="D597" t="s">
        <v>233</v>
      </c>
      <c r="E597" t="s">
        <v>234</v>
      </c>
      <c r="F597" t="s">
        <v>235</v>
      </c>
      <c r="G597" t="s">
        <v>37</v>
      </c>
      <c r="H597" t="s">
        <v>45</v>
      </c>
      <c r="I597" t="s">
        <v>41</v>
      </c>
      <c r="J597" t="s">
        <v>38</v>
      </c>
      <c r="K597" t="s">
        <v>208</v>
      </c>
      <c r="L597" t="s">
        <v>45</v>
      </c>
      <c r="M597" t="s">
        <v>40</v>
      </c>
      <c r="N597" t="s">
        <v>40</v>
      </c>
      <c r="O597" t="s">
        <v>50</v>
      </c>
      <c r="P597" t="s">
        <v>38</v>
      </c>
      <c r="Q597" t="s">
        <v>51</v>
      </c>
      <c r="R597" t="s">
        <v>52</v>
      </c>
      <c r="S597" t="s">
        <v>43</v>
      </c>
      <c r="T597" t="s">
        <v>53</v>
      </c>
      <c r="U597" t="s">
        <v>21</v>
      </c>
      <c r="V597" t="s">
        <v>1494</v>
      </c>
      <c r="W597" t="s">
        <v>1495</v>
      </c>
      <c r="X597" t="s">
        <v>215</v>
      </c>
      <c r="Y597" t="s">
        <v>1225</v>
      </c>
      <c r="Z597" t="s">
        <v>40</v>
      </c>
      <c r="AA597" t="s">
        <v>40</v>
      </c>
      <c r="AB597" t="s">
        <v>40</v>
      </c>
      <c r="AC597">
        <v>3.3</v>
      </c>
      <c r="AD597">
        <v>9.2919999999999998</v>
      </c>
      <c r="AE597">
        <v>8.7720000000000002</v>
      </c>
      <c r="AF597">
        <v>2.2000000000000002</v>
      </c>
      <c r="AG597" s="21">
        <v>5915620000000</v>
      </c>
      <c r="AH597" s="21">
        <v>1958840000000000</v>
      </c>
      <c r="AI597">
        <v>158.48931920000001</v>
      </c>
      <c r="AJ597">
        <v>3562</v>
      </c>
      <c r="AK597">
        <v>645167.25</v>
      </c>
    </row>
    <row r="598" spans="1:39">
      <c r="A598">
        <v>10</v>
      </c>
      <c r="B598">
        <v>19</v>
      </c>
      <c r="C598">
        <v>2016</v>
      </c>
      <c r="D598" t="s">
        <v>251</v>
      </c>
      <c r="E598" t="s">
        <v>252</v>
      </c>
      <c r="F598" t="s">
        <v>36</v>
      </c>
      <c r="G598" t="s">
        <v>37</v>
      </c>
      <c r="H598" t="s">
        <v>38</v>
      </c>
      <c r="I598" t="s">
        <v>40</v>
      </c>
      <c r="J598" t="s">
        <v>40</v>
      </c>
      <c r="K598" t="s">
        <v>40</v>
      </c>
      <c r="L598" t="s">
        <v>40</v>
      </c>
      <c r="M598" t="s">
        <v>40</v>
      </c>
      <c r="N598" t="s">
        <v>40</v>
      </c>
      <c r="O598" t="s">
        <v>55</v>
      </c>
      <c r="P598" t="s">
        <v>38</v>
      </c>
      <c r="Q598" t="s">
        <v>51</v>
      </c>
      <c r="R598" t="s">
        <v>52</v>
      </c>
      <c r="S598" t="s">
        <v>43</v>
      </c>
      <c r="T598" t="s">
        <v>44</v>
      </c>
      <c r="U598" t="s">
        <v>21</v>
      </c>
      <c r="V598" t="s">
        <v>1494</v>
      </c>
      <c r="W598" t="s">
        <v>1495</v>
      </c>
      <c r="X598" t="s">
        <v>253</v>
      </c>
      <c r="Y598" t="s">
        <v>254</v>
      </c>
      <c r="Z598" t="s">
        <v>1229</v>
      </c>
      <c r="AA598" t="s">
        <v>40</v>
      </c>
      <c r="AB598" t="s">
        <v>40</v>
      </c>
      <c r="AC598">
        <v>35</v>
      </c>
      <c r="AD598" t="s">
        <v>40</v>
      </c>
      <c r="AE598">
        <v>2100000</v>
      </c>
      <c r="AF598">
        <v>155</v>
      </c>
      <c r="AG598">
        <v>21000000000</v>
      </c>
      <c r="AH598" s="21">
        <v>73500000000000</v>
      </c>
      <c r="AI598">
        <v>155</v>
      </c>
      <c r="AJ598">
        <v>3562</v>
      </c>
      <c r="AK598">
        <f>AJ598*AL604*100</f>
        <v>16676301.379310345</v>
      </c>
    </row>
    <row r="599" spans="1:39">
      <c r="A599">
        <v>10</v>
      </c>
      <c r="B599">
        <v>19</v>
      </c>
      <c r="C599">
        <v>2016</v>
      </c>
      <c r="D599" t="s">
        <v>251</v>
      </c>
      <c r="E599" t="s">
        <v>252</v>
      </c>
      <c r="F599" t="s">
        <v>36</v>
      </c>
      <c r="G599" t="s">
        <v>37</v>
      </c>
      <c r="H599" t="s">
        <v>38</v>
      </c>
      <c r="I599" t="s">
        <v>40</v>
      </c>
      <c r="J599" t="s">
        <v>40</v>
      </c>
      <c r="K599" t="s">
        <v>40</v>
      </c>
      <c r="L599" t="s">
        <v>40</v>
      </c>
      <c r="M599" t="s">
        <v>40</v>
      </c>
      <c r="N599" t="s">
        <v>40</v>
      </c>
      <c r="O599" t="s">
        <v>55</v>
      </c>
      <c r="P599" t="s">
        <v>38</v>
      </c>
      <c r="Q599" t="s">
        <v>51</v>
      </c>
      <c r="R599" t="s">
        <v>52</v>
      </c>
      <c r="S599" t="s">
        <v>43</v>
      </c>
      <c r="T599" t="s">
        <v>44</v>
      </c>
      <c r="U599" t="s">
        <v>21</v>
      </c>
      <c r="V599" t="s">
        <v>1494</v>
      </c>
      <c r="W599" t="s">
        <v>1495</v>
      </c>
      <c r="X599" t="s">
        <v>253</v>
      </c>
      <c r="Y599" t="s">
        <v>255</v>
      </c>
      <c r="Z599" t="s">
        <v>1230</v>
      </c>
      <c r="AA599" t="s">
        <v>40</v>
      </c>
      <c r="AB599" t="s">
        <v>40</v>
      </c>
      <c r="AC599">
        <v>34</v>
      </c>
      <c r="AD599" t="s">
        <v>40</v>
      </c>
      <c r="AE599">
        <v>23000</v>
      </c>
      <c r="AF599">
        <v>175</v>
      </c>
      <c r="AG599">
        <v>230000000</v>
      </c>
      <c r="AH599" s="21">
        <v>782000000000</v>
      </c>
      <c r="AI599">
        <v>175</v>
      </c>
      <c r="AJ599">
        <v>3562</v>
      </c>
      <c r="AK599">
        <v>16676301.380000001</v>
      </c>
      <c r="AM599" t="s">
        <v>1258</v>
      </c>
    </row>
    <row r="600" spans="1:39">
      <c r="A600">
        <v>10</v>
      </c>
      <c r="B600">
        <v>19</v>
      </c>
      <c r="C600">
        <v>2016</v>
      </c>
      <c r="D600" t="s">
        <v>251</v>
      </c>
      <c r="E600" t="s">
        <v>252</v>
      </c>
      <c r="F600" t="s">
        <v>36</v>
      </c>
      <c r="G600" t="s">
        <v>37</v>
      </c>
      <c r="H600" t="s">
        <v>38</v>
      </c>
      <c r="I600" t="s">
        <v>40</v>
      </c>
      <c r="J600" t="s">
        <v>40</v>
      </c>
      <c r="K600" t="s">
        <v>40</v>
      </c>
      <c r="L600" t="s">
        <v>40</v>
      </c>
      <c r="M600" t="s">
        <v>40</v>
      </c>
      <c r="N600" t="s">
        <v>40</v>
      </c>
      <c r="O600" t="s">
        <v>55</v>
      </c>
      <c r="P600" t="s">
        <v>38</v>
      </c>
      <c r="Q600" t="s">
        <v>51</v>
      </c>
      <c r="R600" t="s">
        <v>52</v>
      </c>
      <c r="S600" t="s">
        <v>43</v>
      </c>
      <c r="T600" t="s">
        <v>44</v>
      </c>
      <c r="U600" t="s">
        <v>21</v>
      </c>
      <c r="V600" t="s">
        <v>1494</v>
      </c>
      <c r="W600" t="s">
        <v>1495</v>
      </c>
      <c r="X600" t="s">
        <v>253</v>
      </c>
      <c r="Y600" t="s">
        <v>256</v>
      </c>
      <c r="Z600" t="s">
        <v>1231</v>
      </c>
      <c r="AA600" t="s">
        <v>40</v>
      </c>
      <c r="AB600" t="s">
        <v>40</v>
      </c>
      <c r="AC600">
        <v>34</v>
      </c>
      <c r="AD600" t="s">
        <v>40</v>
      </c>
      <c r="AE600">
        <v>4800</v>
      </c>
      <c r="AF600">
        <v>169</v>
      </c>
      <c r="AG600">
        <v>48000000</v>
      </c>
      <c r="AH600" s="21">
        <v>163200000000</v>
      </c>
      <c r="AI600">
        <v>169</v>
      </c>
      <c r="AJ600">
        <v>3562</v>
      </c>
      <c r="AK600">
        <v>16676301.380000001</v>
      </c>
    </row>
    <row r="601" spans="1:39">
      <c r="A601">
        <v>10</v>
      </c>
      <c r="B601">
        <v>19</v>
      </c>
      <c r="C601">
        <v>2016</v>
      </c>
      <c r="D601" t="s">
        <v>251</v>
      </c>
      <c r="E601" t="s">
        <v>252</v>
      </c>
      <c r="F601" t="s">
        <v>36</v>
      </c>
      <c r="G601" t="s">
        <v>37</v>
      </c>
      <c r="H601" t="s">
        <v>38</v>
      </c>
      <c r="I601" t="s">
        <v>40</v>
      </c>
      <c r="J601" t="s">
        <v>40</v>
      </c>
      <c r="K601" t="s">
        <v>40</v>
      </c>
      <c r="L601" t="s">
        <v>40</v>
      </c>
      <c r="M601" t="s">
        <v>40</v>
      </c>
      <c r="N601" t="s">
        <v>40</v>
      </c>
      <c r="O601" t="s">
        <v>55</v>
      </c>
      <c r="P601" t="s">
        <v>38</v>
      </c>
      <c r="Q601" t="s">
        <v>51</v>
      </c>
      <c r="R601" t="s">
        <v>52</v>
      </c>
      <c r="S601" t="s">
        <v>43</v>
      </c>
      <c r="T601" t="s">
        <v>44</v>
      </c>
      <c r="U601" t="s">
        <v>21</v>
      </c>
      <c r="V601" t="s">
        <v>1494</v>
      </c>
      <c r="W601" t="s">
        <v>1495</v>
      </c>
      <c r="X601" t="s">
        <v>253</v>
      </c>
      <c r="Y601" t="s">
        <v>257</v>
      </c>
      <c r="Z601" t="s">
        <v>1232</v>
      </c>
      <c r="AA601" t="s">
        <v>40</v>
      </c>
      <c r="AB601" t="s">
        <v>40</v>
      </c>
      <c r="AC601">
        <v>90</v>
      </c>
      <c r="AD601" t="s">
        <v>40</v>
      </c>
      <c r="AE601">
        <v>76900</v>
      </c>
      <c r="AF601">
        <v>129</v>
      </c>
      <c r="AG601">
        <v>769000000</v>
      </c>
      <c r="AH601" s="21">
        <v>6921000000000</v>
      </c>
      <c r="AI601">
        <v>129</v>
      </c>
      <c r="AJ601">
        <v>3562</v>
      </c>
      <c r="AK601">
        <v>16676301.380000001</v>
      </c>
    </row>
    <row r="602" spans="1:39">
      <c r="A602">
        <v>10</v>
      </c>
      <c r="B602">
        <v>19</v>
      </c>
      <c r="C602">
        <v>2016</v>
      </c>
      <c r="D602" t="s">
        <v>251</v>
      </c>
      <c r="E602" t="s">
        <v>252</v>
      </c>
      <c r="F602" t="s">
        <v>36</v>
      </c>
      <c r="G602" t="s">
        <v>37</v>
      </c>
      <c r="H602" t="s">
        <v>38</v>
      </c>
      <c r="I602" t="s">
        <v>40</v>
      </c>
      <c r="J602" t="s">
        <v>40</v>
      </c>
      <c r="K602" t="s">
        <v>40</v>
      </c>
      <c r="L602" t="s">
        <v>40</v>
      </c>
      <c r="M602" t="s">
        <v>40</v>
      </c>
      <c r="N602" t="s">
        <v>40</v>
      </c>
      <c r="O602" t="s">
        <v>55</v>
      </c>
      <c r="P602" t="s">
        <v>38</v>
      </c>
      <c r="Q602" t="s">
        <v>51</v>
      </c>
      <c r="R602" t="s">
        <v>52</v>
      </c>
      <c r="S602" t="s">
        <v>43</v>
      </c>
      <c r="T602" t="s">
        <v>44</v>
      </c>
      <c r="U602" t="s">
        <v>21</v>
      </c>
      <c r="V602" t="s">
        <v>1494</v>
      </c>
      <c r="W602" t="s">
        <v>1495</v>
      </c>
      <c r="X602" t="s">
        <v>253</v>
      </c>
      <c r="Y602" t="s">
        <v>258</v>
      </c>
      <c r="Z602" t="s">
        <v>1233</v>
      </c>
      <c r="AA602" t="s">
        <v>40</v>
      </c>
      <c r="AB602" t="s">
        <v>40</v>
      </c>
      <c r="AC602">
        <v>66</v>
      </c>
      <c r="AD602" t="s">
        <v>40</v>
      </c>
      <c r="AE602">
        <v>2650000</v>
      </c>
      <c r="AF602">
        <v>179</v>
      </c>
      <c r="AG602">
        <v>26500000000</v>
      </c>
      <c r="AH602" s="21">
        <v>174900000000000</v>
      </c>
      <c r="AI602">
        <v>179</v>
      </c>
      <c r="AJ602">
        <v>3562</v>
      </c>
      <c r="AK602">
        <v>16676301.380000001</v>
      </c>
    </row>
    <row r="603" spans="1:39">
      <c r="A603">
        <v>10</v>
      </c>
      <c r="B603">
        <v>19</v>
      </c>
      <c r="C603">
        <v>2016</v>
      </c>
      <c r="D603" t="s">
        <v>251</v>
      </c>
      <c r="E603" t="s">
        <v>252</v>
      </c>
      <c r="F603" t="s">
        <v>36</v>
      </c>
      <c r="G603" t="s">
        <v>37</v>
      </c>
      <c r="H603" t="s">
        <v>38</v>
      </c>
      <c r="I603" t="s">
        <v>40</v>
      </c>
      <c r="J603" t="s">
        <v>40</v>
      </c>
      <c r="K603" t="s">
        <v>40</v>
      </c>
      <c r="L603" t="s">
        <v>40</v>
      </c>
      <c r="M603" t="s">
        <v>40</v>
      </c>
      <c r="N603" t="s">
        <v>40</v>
      </c>
      <c r="O603" t="s">
        <v>55</v>
      </c>
      <c r="P603" t="s">
        <v>38</v>
      </c>
      <c r="Q603" t="s">
        <v>51</v>
      </c>
      <c r="R603" t="s">
        <v>52</v>
      </c>
      <c r="S603" t="s">
        <v>43</v>
      </c>
      <c r="T603" t="s">
        <v>44</v>
      </c>
      <c r="U603" t="s">
        <v>21</v>
      </c>
      <c r="V603" t="s">
        <v>1494</v>
      </c>
      <c r="W603" t="s">
        <v>1495</v>
      </c>
      <c r="X603" t="s">
        <v>253</v>
      </c>
      <c r="Y603" t="s">
        <v>259</v>
      </c>
      <c r="Z603" t="s">
        <v>1234</v>
      </c>
      <c r="AA603" t="s">
        <v>40</v>
      </c>
      <c r="AB603" t="s">
        <v>40</v>
      </c>
      <c r="AC603">
        <v>34</v>
      </c>
      <c r="AD603" t="s">
        <v>40</v>
      </c>
      <c r="AE603">
        <v>15000</v>
      </c>
      <c r="AF603">
        <v>89</v>
      </c>
      <c r="AG603">
        <v>150000000</v>
      </c>
      <c r="AH603" s="21">
        <v>510000000000</v>
      </c>
      <c r="AI603">
        <v>89</v>
      </c>
      <c r="AJ603">
        <v>3562</v>
      </c>
      <c r="AK603">
        <v>16676301.380000001</v>
      </c>
      <c r="AL603" t="s">
        <v>1467</v>
      </c>
    </row>
    <row r="604" spans="1:39">
      <c r="A604">
        <v>10</v>
      </c>
      <c r="B604">
        <v>19</v>
      </c>
      <c r="C604">
        <v>2016</v>
      </c>
      <c r="D604" t="s">
        <v>251</v>
      </c>
      <c r="E604" t="s">
        <v>252</v>
      </c>
      <c r="F604" t="s">
        <v>36</v>
      </c>
      <c r="G604" t="s">
        <v>37</v>
      </c>
      <c r="H604" t="s">
        <v>38</v>
      </c>
      <c r="I604" t="s">
        <v>40</v>
      </c>
      <c r="J604" t="s">
        <v>40</v>
      </c>
      <c r="K604" t="s">
        <v>40</v>
      </c>
      <c r="L604" t="s">
        <v>40</v>
      </c>
      <c r="M604" t="s">
        <v>40</v>
      </c>
      <c r="N604" t="s">
        <v>40</v>
      </c>
      <c r="O604" t="s">
        <v>55</v>
      </c>
      <c r="P604" t="s">
        <v>38</v>
      </c>
      <c r="Q604" t="s">
        <v>51</v>
      </c>
      <c r="R604" t="s">
        <v>52</v>
      </c>
      <c r="S604" t="s">
        <v>43</v>
      </c>
      <c r="T604" t="s">
        <v>44</v>
      </c>
      <c r="U604" t="s">
        <v>21</v>
      </c>
      <c r="V604" t="s">
        <v>1494</v>
      </c>
      <c r="W604" t="s">
        <v>1495</v>
      </c>
      <c r="X604" t="s">
        <v>253</v>
      </c>
      <c r="Y604" t="s">
        <v>260</v>
      </c>
      <c r="Z604" t="s">
        <v>1235</v>
      </c>
      <c r="AA604" t="s">
        <v>40</v>
      </c>
      <c r="AB604" t="s">
        <v>40</v>
      </c>
      <c r="AC604">
        <v>10</v>
      </c>
      <c r="AD604" t="s">
        <v>40</v>
      </c>
      <c r="AE604">
        <v>8000</v>
      </c>
      <c r="AF604">
        <v>178</v>
      </c>
      <c r="AG604">
        <v>80000000</v>
      </c>
      <c r="AH604">
        <v>80000000000</v>
      </c>
      <c r="AI604">
        <v>178</v>
      </c>
      <c r="AJ604">
        <v>3562</v>
      </c>
      <c r="AK604">
        <v>16676301.380000001</v>
      </c>
      <c r="AL604">
        <f>AVERAGE(AC598:AC626)</f>
        <v>46.817241379310346</v>
      </c>
    </row>
    <row r="605" spans="1:39">
      <c r="A605">
        <v>10</v>
      </c>
      <c r="B605">
        <v>19</v>
      </c>
      <c r="C605">
        <v>2016</v>
      </c>
      <c r="D605" t="s">
        <v>251</v>
      </c>
      <c r="E605" t="s">
        <v>252</v>
      </c>
      <c r="F605" t="s">
        <v>36</v>
      </c>
      <c r="G605" t="s">
        <v>37</v>
      </c>
      <c r="H605" t="s">
        <v>38</v>
      </c>
      <c r="I605" t="s">
        <v>40</v>
      </c>
      <c r="J605" t="s">
        <v>40</v>
      </c>
      <c r="K605" t="s">
        <v>40</v>
      </c>
      <c r="L605" t="s">
        <v>40</v>
      </c>
      <c r="M605" t="s">
        <v>40</v>
      </c>
      <c r="N605" t="s">
        <v>40</v>
      </c>
      <c r="O605" t="s">
        <v>55</v>
      </c>
      <c r="P605" t="s">
        <v>38</v>
      </c>
      <c r="Q605" t="s">
        <v>51</v>
      </c>
      <c r="R605" t="s">
        <v>52</v>
      </c>
      <c r="S605" t="s">
        <v>43</v>
      </c>
      <c r="T605" t="s">
        <v>44</v>
      </c>
      <c r="U605" t="s">
        <v>21</v>
      </c>
      <c r="V605" t="s">
        <v>1494</v>
      </c>
      <c r="W605" t="s">
        <v>1495</v>
      </c>
      <c r="X605" t="s">
        <v>253</v>
      </c>
      <c r="Y605" t="s">
        <v>261</v>
      </c>
      <c r="Z605" t="s">
        <v>1236</v>
      </c>
      <c r="AA605" t="s">
        <v>40</v>
      </c>
      <c r="AB605" t="s">
        <v>40</v>
      </c>
      <c r="AC605">
        <v>125</v>
      </c>
      <c r="AD605" t="s">
        <v>40</v>
      </c>
      <c r="AE605">
        <v>8550000</v>
      </c>
      <c r="AF605">
        <v>246</v>
      </c>
      <c r="AG605">
        <v>85500000000</v>
      </c>
      <c r="AH605" s="21">
        <v>1068750000000000</v>
      </c>
      <c r="AI605">
        <v>246</v>
      </c>
      <c r="AJ605">
        <v>3562</v>
      </c>
      <c r="AK605">
        <v>16676301.380000001</v>
      </c>
    </row>
    <row r="606" spans="1:39">
      <c r="A606">
        <v>10</v>
      </c>
      <c r="B606">
        <v>19</v>
      </c>
      <c r="C606">
        <v>2016</v>
      </c>
      <c r="D606" t="s">
        <v>251</v>
      </c>
      <c r="E606" t="s">
        <v>252</v>
      </c>
      <c r="F606" t="s">
        <v>36</v>
      </c>
      <c r="G606" t="s">
        <v>37</v>
      </c>
      <c r="H606" t="s">
        <v>38</v>
      </c>
      <c r="I606" t="s">
        <v>40</v>
      </c>
      <c r="J606" t="s">
        <v>40</v>
      </c>
      <c r="K606" t="s">
        <v>40</v>
      </c>
      <c r="L606" t="s">
        <v>40</v>
      </c>
      <c r="M606" t="s">
        <v>40</v>
      </c>
      <c r="N606" t="s">
        <v>40</v>
      </c>
      <c r="O606" t="s">
        <v>55</v>
      </c>
      <c r="P606" t="s">
        <v>38</v>
      </c>
      <c r="Q606" t="s">
        <v>51</v>
      </c>
      <c r="R606" t="s">
        <v>52</v>
      </c>
      <c r="S606" t="s">
        <v>43</v>
      </c>
      <c r="T606" t="s">
        <v>44</v>
      </c>
      <c r="U606" t="s">
        <v>21</v>
      </c>
      <c r="V606" t="s">
        <v>1494</v>
      </c>
      <c r="W606" t="s">
        <v>1495</v>
      </c>
      <c r="X606" t="s">
        <v>253</v>
      </c>
      <c r="Y606" t="s">
        <v>262</v>
      </c>
      <c r="Z606" t="s">
        <v>1237</v>
      </c>
      <c r="AA606" t="s">
        <v>40</v>
      </c>
      <c r="AB606" t="s">
        <v>40</v>
      </c>
      <c r="AC606">
        <v>13</v>
      </c>
      <c r="AD606" t="s">
        <v>40</v>
      </c>
      <c r="AE606">
        <v>31416</v>
      </c>
      <c r="AF606">
        <v>202</v>
      </c>
      <c r="AG606">
        <v>314160000</v>
      </c>
      <c r="AH606" s="21">
        <v>408408000000</v>
      </c>
      <c r="AI606">
        <v>202</v>
      </c>
      <c r="AJ606">
        <v>3562</v>
      </c>
      <c r="AK606">
        <v>16676301.380000001</v>
      </c>
    </row>
    <row r="607" spans="1:39">
      <c r="A607">
        <v>10</v>
      </c>
      <c r="B607">
        <v>19</v>
      </c>
      <c r="C607">
        <v>2016</v>
      </c>
      <c r="D607" t="s">
        <v>251</v>
      </c>
      <c r="E607" t="s">
        <v>252</v>
      </c>
      <c r="F607" t="s">
        <v>36</v>
      </c>
      <c r="G607" t="s">
        <v>37</v>
      </c>
      <c r="H607" t="s">
        <v>38</v>
      </c>
      <c r="I607" t="s">
        <v>40</v>
      </c>
      <c r="J607" t="s">
        <v>40</v>
      </c>
      <c r="K607" t="s">
        <v>40</v>
      </c>
      <c r="L607" t="s">
        <v>40</v>
      </c>
      <c r="M607" t="s">
        <v>40</v>
      </c>
      <c r="N607" t="s">
        <v>40</v>
      </c>
      <c r="O607" t="s">
        <v>55</v>
      </c>
      <c r="P607" t="s">
        <v>38</v>
      </c>
      <c r="Q607" t="s">
        <v>51</v>
      </c>
      <c r="R607" t="s">
        <v>52</v>
      </c>
      <c r="S607" t="s">
        <v>43</v>
      </c>
      <c r="T607" t="s">
        <v>44</v>
      </c>
      <c r="U607" t="s">
        <v>21</v>
      </c>
      <c r="V607" t="s">
        <v>1494</v>
      </c>
      <c r="W607" t="s">
        <v>1495</v>
      </c>
      <c r="X607" t="s">
        <v>253</v>
      </c>
      <c r="Y607" t="s">
        <v>263</v>
      </c>
      <c r="Z607" t="s">
        <v>1238</v>
      </c>
      <c r="AA607" t="s">
        <v>40</v>
      </c>
      <c r="AB607" t="s">
        <v>40</v>
      </c>
      <c r="AC607">
        <v>34</v>
      </c>
      <c r="AD607" t="s">
        <v>40</v>
      </c>
      <c r="AE607">
        <v>60000</v>
      </c>
      <c r="AF607">
        <v>148</v>
      </c>
      <c r="AG607">
        <v>600000000</v>
      </c>
      <c r="AH607" s="21">
        <v>2040000000000</v>
      </c>
      <c r="AI607">
        <v>148</v>
      </c>
      <c r="AJ607">
        <v>3562</v>
      </c>
      <c r="AK607">
        <v>16676301.380000001</v>
      </c>
    </row>
    <row r="608" spans="1:39">
      <c r="A608">
        <v>10</v>
      </c>
      <c r="B608">
        <v>19</v>
      </c>
      <c r="C608">
        <v>2016</v>
      </c>
      <c r="D608" t="s">
        <v>251</v>
      </c>
      <c r="E608" t="s">
        <v>252</v>
      </c>
      <c r="F608" t="s">
        <v>36</v>
      </c>
      <c r="G608" t="s">
        <v>37</v>
      </c>
      <c r="H608" t="s">
        <v>38</v>
      </c>
      <c r="I608" t="s">
        <v>40</v>
      </c>
      <c r="J608" t="s">
        <v>40</v>
      </c>
      <c r="K608" t="s">
        <v>40</v>
      </c>
      <c r="L608" t="s">
        <v>40</v>
      </c>
      <c r="M608" t="s">
        <v>40</v>
      </c>
      <c r="N608" t="s">
        <v>40</v>
      </c>
      <c r="O608" t="s">
        <v>55</v>
      </c>
      <c r="P608" t="s">
        <v>38</v>
      </c>
      <c r="Q608" t="s">
        <v>51</v>
      </c>
      <c r="R608" t="s">
        <v>52</v>
      </c>
      <c r="S608" t="s">
        <v>43</v>
      </c>
      <c r="T608" t="s">
        <v>44</v>
      </c>
      <c r="U608" t="s">
        <v>21</v>
      </c>
      <c r="V608" t="s">
        <v>1494</v>
      </c>
      <c r="W608" t="s">
        <v>1495</v>
      </c>
      <c r="X608" t="s">
        <v>253</v>
      </c>
      <c r="Y608" t="s">
        <v>264</v>
      </c>
      <c r="Z608" t="s">
        <v>1239</v>
      </c>
      <c r="AA608" t="s">
        <v>40</v>
      </c>
      <c r="AB608" t="s">
        <v>40</v>
      </c>
      <c r="AC608">
        <v>32</v>
      </c>
      <c r="AD608" t="s">
        <v>40</v>
      </c>
      <c r="AE608">
        <v>3548700</v>
      </c>
      <c r="AF608">
        <v>201</v>
      </c>
      <c r="AG608">
        <v>35487000000</v>
      </c>
      <c r="AH608" s="21">
        <v>113558000000000</v>
      </c>
      <c r="AI608">
        <v>201</v>
      </c>
      <c r="AJ608">
        <v>3562</v>
      </c>
      <c r="AK608">
        <v>16676301.380000001</v>
      </c>
    </row>
    <row r="609" spans="1:37">
      <c r="A609">
        <v>10</v>
      </c>
      <c r="B609">
        <v>19</v>
      </c>
      <c r="C609">
        <v>2016</v>
      </c>
      <c r="D609" t="s">
        <v>251</v>
      </c>
      <c r="E609" t="s">
        <v>252</v>
      </c>
      <c r="F609" t="s">
        <v>36</v>
      </c>
      <c r="G609" t="s">
        <v>37</v>
      </c>
      <c r="H609" t="s">
        <v>38</v>
      </c>
      <c r="I609" t="s">
        <v>40</v>
      </c>
      <c r="J609" t="s">
        <v>40</v>
      </c>
      <c r="K609" t="s">
        <v>40</v>
      </c>
      <c r="L609" t="s">
        <v>40</v>
      </c>
      <c r="M609" t="s">
        <v>40</v>
      </c>
      <c r="N609" t="s">
        <v>40</v>
      </c>
      <c r="O609" t="s">
        <v>55</v>
      </c>
      <c r="P609" t="s">
        <v>38</v>
      </c>
      <c r="Q609" t="s">
        <v>51</v>
      </c>
      <c r="R609" t="s">
        <v>52</v>
      </c>
      <c r="S609" t="s">
        <v>43</v>
      </c>
      <c r="T609" t="s">
        <v>44</v>
      </c>
      <c r="U609" t="s">
        <v>21</v>
      </c>
      <c r="V609" t="s">
        <v>1494</v>
      </c>
      <c r="W609" t="s">
        <v>1495</v>
      </c>
      <c r="X609" t="s">
        <v>253</v>
      </c>
      <c r="Y609" t="s">
        <v>265</v>
      </c>
      <c r="Z609" t="s">
        <v>1240</v>
      </c>
      <c r="AA609" t="s">
        <v>40</v>
      </c>
      <c r="AB609" t="s">
        <v>40</v>
      </c>
      <c r="AC609">
        <v>34</v>
      </c>
      <c r="AD609" t="s">
        <v>40</v>
      </c>
      <c r="AE609">
        <v>64000</v>
      </c>
      <c r="AF609">
        <v>203</v>
      </c>
      <c r="AG609">
        <v>640000000</v>
      </c>
      <c r="AH609" s="21">
        <v>2176000000000</v>
      </c>
      <c r="AI609">
        <v>203</v>
      </c>
      <c r="AJ609">
        <v>3562</v>
      </c>
      <c r="AK609">
        <v>16676301.380000001</v>
      </c>
    </row>
    <row r="610" spans="1:37">
      <c r="A610">
        <v>10</v>
      </c>
      <c r="B610">
        <v>19</v>
      </c>
      <c r="C610">
        <v>2016</v>
      </c>
      <c r="D610" t="s">
        <v>251</v>
      </c>
      <c r="E610" t="s">
        <v>252</v>
      </c>
      <c r="F610" t="s">
        <v>36</v>
      </c>
      <c r="G610" t="s">
        <v>37</v>
      </c>
      <c r="H610" t="s">
        <v>38</v>
      </c>
      <c r="I610" t="s">
        <v>40</v>
      </c>
      <c r="J610" t="s">
        <v>40</v>
      </c>
      <c r="K610" t="s">
        <v>40</v>
      </c>
      <c r="L610" t="s">
        <v>40</v>
      </c>
      <c r="M610" t="s">
        <v>40</v>
      </c>
      <c r="N610" t="s">
        <v>40</v>
      </c>
      <c r="O610" t="s">
        <v>55</v>
      </c>
      <c r="P610" t="s">
        <v>38</v>
      </c>
      <c r="Q610" t="s">
        <v>51</v>
      </c>
      <c r="R610" t="s">
        <v>52</v>
      </c>
      <c r="S610" t="s">
        <v>43</v>
      </c>
      <c r="T610" t="s">
        <v>44</v>
      </c>
      <c r="U610" t="s">
        <v>21</v>
      </c>
      <c r="V610" t="s">
        <v>1494</v>
      </c>
      <c r="W610" t="s">
        <v>1495</v>
      </c>
      <c r="X610" t="s">
        <v>253</v>
      </c>
      <c r="Y610" t="s">
        <v>266</v>
      </c>
      <c r="Z610" t="s">
        <v>1241</v>
      </c>
      <c r="AA610" t="s">
        <v>40</v>
      </c>
      <c r="AB610" t="s">
        <v>40</v>
      </c>
      <c r="AC610">
        <v>34</v>
      </c>
      <c r="AD610" t="s">
        <v>40</v>
      </c>
      <c r="AE610">
        <v>600</v>
      </c>
      <c r="AF610">
        <v>70</v>
      </c>
      <c r="AG610">
        <v>6000000</v>
      </c>
      <c r="AH610">
        <v>20400000000</v>
      </c>
      <c r="AI610">
        <v>70</v>
      </c>
      <c r="AJ610">
        <v>3562</v>
      </c>
      <c r="AK610">
        <v>16676301.380000001</v>
      </c>
    </row>
    <row r="611" spans="1:37">
      <c r="A611">
        <v>10</v>
      </c>
      <c r="B611">
        <v>19</v>
      </c>
      <c r="C611">
        <v>2016</v>
      </c>
      <c r="D611" t="s">
        <v>251</v>
      </c>
      <c r="E611" t="s">
        <v>252</v>
      </c>
      <c r="F611" t="s">
        <v>36</v>
      </c>
      <c r="G611" t="s">
        <v>37</v>
      </c>
      <c r="H611" t="s">
        <v>38</v>
      </c>
      <c r="I611" t="s">
        <v>40</v>
      </c>
      <c r="J611" t="s">
        <v>40</v>
      </c>
      <c r="K611" t="s">
        <v>40</v>
      </c>
      <c r="L611" t="s">
        <v>40</v>
      </c>
      <c r="M611" t="s">
        <v>40</v>
      </c>
      <c r="N611" t="s">
        <v>40</v>
      </c>
      <c r="O611" t="s">
        <v>55</v>
      </c>
      <c r="P611" t="s">
        <v>38</v>
      </c>
      <c r="Q611" t="s">
        <v>51</v>
      </c>
      <c r="R611" t="s">
        <v>52</v>
      </c>
      <c r="S611" t="s">
        <v>43</v>
      </c>
      <c r="T611" t="s">
        <v>44</v>
      </c>
      <c r="U611" t="s">
        <v>21</v>
      </c>
      <c r="V611" t="s">
        <v>1494</v>
      </c>
      <c r="W611" t="s">
        <v>1495</v>
      </c>
      <c r="X611" t="s">
        <v>253</v>
      </c>
      <c r="Y611" t="s">
        <v>267</v>
      </c>
      <c r="Z611" t="s">
        <v>1242</v>
      </c>
      <c r="AA611" t="s">
        <v>40</v>
      </c>
      <c r="AB611" t="s">
        <v>40</v>
      </c>
      <c r="AC611">
        <v>34</v>
      </c>
      <c r="AD611" t="s">
        <v>40</v>
      </c>
      <c r="AE611">
        <v>600</v>
      </c>
      <c r="AF611">
        <v>68</v>
      </c>
      <c r="AG611">
        <v>6000000</v>
      </c>
      <c r="AH611">
        <v>20400000000</v>
      </c>
      <c r="AI611">
        <v>68</v>
      </c>
      <c r="AJ611">
        <v>3562</v>
      </c>
      <c r="AK611">
        <v>16676301.380000001</v>
      </c>
    </row>
    <row r="612" spans="1:37">
      <c r="A612">
        <v>10</v>
      </c>
      <c r="B612">
        <v>19</v>
      </c>
      <c r="C612">
        <v>2016</v>
      </c>
      <c r="D612" t="s">
        <v>251</v>
      </c>
      <c r="E612" t="s">
        <v>252</v>
      </c>
      <c r="F612" t="s">
        <v>36</v>
      </c>
      <c r="G612" t="s">
        <v>37</v>
      </c>
      <c r="H612" t="s">
        <v>38</v>
      </c>
      <c r="I612" t="s">
        <v>40</v>
      </c>
      <c r="J612" t="s">
        <v>40</v>
      </c>
      <c r="K612" t="s">
        <v>40</v>
      </c>
      <c r="L612" t="s">
        <v>40</v>
      </c>
      <c r="M612" t="s">
        <v>40</v>
      </c>
      <c r="N612" t="s">
        <v>40</v>
      </c>
      <c r="O612" t="s">
        <v>55</v>
      </c>
      <c r="P612" t="s">
        <v>38</v>
      </c>
      <c r="Q612" t="s">
        <v>51</v>
      </c>
      <c r="R612" t="s">
        <v>52</v>
      </c>
      <c r="S612" t="s">
        <v>43</v>
      </c>
      <c r="T612" t="s">
        <v>44</v>
      </c>
      <c r="U612" t="s">
        <v>21</v>
      </c>
      <c r="V612" t="s">
        <v>1494</v>
      </c>
      <c r="W612" t="s">
        <v>1495</v>
      </c>
      <c r="X612" t="s">
        <v>253</v>
      </c>
      <c r="Y612" t="s">
        <v>268</v>
      </c>
      <c r="Z612" t="s">
        <v>1243</v>
      </c>
      <c r="AA612" t="s">
        <v>40</v>
      </c>
      <c r="AB612" t="s">
        <v>40</v>
      </c>
      <c r="AC612">
        <v>34</v>
      </c>
      <c r="AD612" t="s">
        <v>40</v>
      </c>
      <c r="AE612">
        <v>9600</v>
      </c>
      <c r="AF612">
        <v>128</v>
      </c>
      <c r="AG612">
        <v>96000000</v>
      </c>
      <c r="AH612" s="21">
        <v>326400000000</v>
      </c>
      <c r="AI612">
        <v>128</v>
      </c>
      <c r="AJ612">
        <v>3562</v>
      </c>
      <c r="AK612">
        <v>16676301.380000001</v>
      </c>
    </row>
    <row r="613" spans="1:37">
      <c r="A613">
        <v>10</v>
      </c>
      <c r="B613">
        <v>19</v>
      </c>
      <c r="C613">
        <v>2016</v>
      </c>
      <c r="D613" t="s">
        <v>251</v>
      </c>
      <c r="E613" t="s">
        <v>252</v>
      </c>
      <c r="F613" t="s">
        <v>36</v>
      </c>
      <c r="G613" t="s">
        <v>37</v>
      </c>
      <c r="H613" t="s">
        <v>38</v>
      </c>
      <c r="I613" t="s">
        <v>40</v>
      </c>
      <c r="J613" t="s">
        <v>40</v>
      </c>
      <c r="K613" t="s">
        <v>40</v>
      </c>
      <c r="L613" t="s">
        <v>40</v>
      </c>
      <c r="M613" t="s">
        <v>40</v>
      </c>
      <c r="N613" t="s">
        <v>40</v>
      </c>
      <c r="O613" t="s">
        <v>55</v>
      </c>
      <c r="P613" t="s">
        <v>38</v>
      </c>
      <c r="Q613" t="s">
        <v>51</v>
      </c>
      <c r="R613" t="s">
        <v>52</v>
      </c>
      <c r="S613" t="s">
        <v>43</v>
      </c>
      <c r="T613" t="s">
        <v>44</v>
      </c>
      <c r="U613" t="s">
        <v>21</v>
      </c>
      <c r="V613" t="s">
        <v>1494</v>
      </c>
      <c r="W613" t="s">
        <v>1495</v>
      </c>
      <c r="X613" t="s">
        <v>253</v>
      </c>
      <c r="Y613" t="s">
        <v>269</v>
      </c>
      <c r="Z613" t="s">
        <v>1244</v>
      </c>
      <c r="AA613" t="s">
        <v>40</v>
      </c>
      <c r="AB613" t="s">
        <v>40</v>
      </c>
      <c r="AC613">
        <v>68</v>
      </c>
      <c r="AD613" t="s">
        <v>40</v>
      </c>
      <c r="AE613">
        <v>13780000</v>
      </c>
      <c r="AF613">
        <v>204</v>
      </c>
      <c r="AG613" s="21">
        <v>137800000000</v>
      </c>
      <c r="AH613" s="21">
        <v>937040000000000</v>
      </c>
      <c r="AI613">
        <v>204</v>
      </c>
      <c r="AJ613">
        <v>3562</v>
      </c>
      <c r="AK613">
        <v>16676301.380000001</v>
      </c>
    </row>
    <row r="614" spans="1:37">
      <c r="A614">
        <v>10</v>
      </c>
      <c r="B614">
        <v>19</v>
      </c>
      <c r="C614">
        <v>2016</v>
      </c>
      <c r="D614" t="s">
        <v>251</v>
      </c>
      <c r="E614" t="s">
        <v>252</v>
      </c>
      <c r="F614" t="s">
        <v>36</v>
      </c>
      <c r="G614" t="s">
        <v>37</v>
      </c>
      <c r="H614" t="s">
        <v>38</v>
      </c>
      <c r="I614" t="s">
        <v>40</v>
      </c>
      <c r="J614" t="s">
        <v>40</v>
      </c>
      <c r="K614" t="s">
        <v>40</v>
      </c>
      <c r="L614" t="s">
        <v>40</v>
      </c>
      <c r="M614" t="s">
        <v>40</v>
      </c>
      <c r="N614" t="s">
        <v>40</v>
      </c>
      <c r="O614" t="s">
        <v>55</v>
      </c>
      <c r="P614" t="s">
        <v>38</v>
      </c>
      <c r="Q614" t="s">
        <v>51</v>
      </c>
      <c r="R614" t="s">
        <v>52</v>
      </c>
      <c r="S614" t="s">
        <v>43</v>
      </c>
      <c r="T614" t="s">
        <v>44</v>
      </c>
      <c r="U614" t="s">
        <v>21</v>
      </c>
      <c r="V614" t="s">
        <v>1494</v>
      </c>
      <c r="W614" t="s">
        <v>1495</v>
      </c>
      <c r="X614" t="s">
        <v>253</v>
      </c>
      <c r="Y614" t="s">
        <v>270</v>
      </c>
      <c r="Z614" t="s">
        <v>1245</v>
      </c>
      <c r="AA614" t="s">
        <v>40</v>
      </c>
      <c r="AB614" t="s">
        <v>40</v>
      </c>
      <c r="AC614">
        <v>14.7</v>
      </c>
      <c r="AD614" t="s">
        <v>40</v>
      </c>
      <c r="AE614">
        <v>100000</v>
      </c>
      <c r="AF614">
        <v>165</v>
      </c>
      <c r="AG614">
        <v>1000000000</v>
      </c>
      <c r="AH614" s="21">
        <v>1470000000000</v>
      </c>
      <c r="AI614">
        <v>165</v>
      </c>
      <c r="AJ614">
        <v>3562</v>
      </c>
      <c r="AK614">
        <v>16676301.380000001</v>
      </c>
    </row>
    <row r="615" spans="1:37">
      <c r="A615">
        <v>10</v>
      </c>
      <c r="B615">
        <v>19</v>
      </c>
      <c r="C615">
        <v>2016</v>
      </c>
      <c r="D615" t="s">
        <v>251</v>
      </c>
      <c r="E615" t="s">
        <v>252</v>
      </c>
      <c r="F615" t="s">
        <v>36</v>
      </c>
      <c r="G615" t="s">
        <v>37</v>
      </c>
      <c r="H615" t="s">
        <v>38</v>
      </c>
      <c r="I615" t="s">
        <v>40</v>
      </c>
      <c r="J615" t="s">
        <v>40</v>
      </c>
      <c r="K615" t="s">
        <v>40</v>
      </c>
      <c r="L615" t="s">
        <v>40</v>
      </c>
      <c r="M615" t="s">
        <v>40</v>
      </c>
      <c r="N615" t="s">
        <v>40</v>
      </c>
      <c r="O615" t="s">
        <v>55</v>
      </c>
      <c r="P615" t="s">
        <v>38</v>
      </c>
      <c r="Q615" t="s">
        <v>51</v>
      </c>
      <c r="R615" t="s">
        <v>52</v>
      </c>
      <c r="S615" t="s">
        <v>43</v>
      </c>
      <c r="T615" t="s">
        <v>44</v>
      </c>
      <c r="U615" t="s">
        <v>21</v>
      </c>
      <c r="V615" t="s">
        <v>1494</v>
      </c>
      <c r="W615" t="s">
        <v>1495</v>
      </c>
      <c r="X615" t="s">
        <v>253</v>
      </c>
      <c r="Y615" t="s">
        <v>271</v>
      </c>
      <c r="Z615" t="s">
        <v>1246</v>
      </c>
      <c r="AA615" t="s">
        <v>40</v>
      </c>
      <c r="AB615" t="s">
        <v>40</v>
      </c>
      <c r="AC615">
        <v>34</v>
      </c>
      <c r="AD615" t="s">
        <v>40</v>
      </c>
      <c r="AE615">
        <v>38013</v>
      </c>
      <c r="AF615">
        <v>146</v>
      </c>
      <c r="AG615">
        <v>380130000</v>
      </c>
      <c r="AH615" s="21">
        <v>1292440000000</v>
      </c>
      <c r="AI615">
        <v>146</v>
      </c>
      <c r="AJ615">
        <v>3562</v>
      </c>
      <c r="AK615">
        <v>16676301.380000001</v>
      </c>
    </row>
    <row r="616" spans="1:37">
      <c r="A616">
        <v>10</v>
      </c>
      <c r="B616">
        <v>19</v>
      </c>
      <c r="C616">
        <v>2016</v>
      </c>
      <c r="D616" t="s">
        <v>251</v>
      </c>
      <c r="E616" t="s">
        <v>252</v>
      </c>
      <c r="F616" t="s">
        <v>36</v>
      </c>
      <c r="G616" t="s">
        <v>37</v>
      </c>
      <c r="H616" t="s">
        <v>38</v>
      </c>
      <c r="I616" t="s">
        <v>40</v>
      </c>
      <c r="J616" t="s">
        <v>40</v>
      </c>
      <c r="K616" t="s">
        <v>40</v>
      </c>
      <c r="L616" t="s">
        <v>40</v>
      </c>
      <c r="M616" t="s">
        <v>40</v>
      </c>
      <c r="N616" t="s">
        <v>40</v>
      </c>
      <c r="O616" t="s">
        <v>55</v>
      </c>
      <c r="P616" t="s">
        <v>38</v>
      </c>
      <c r="Q616" t="s">
        <v>51</v>
      </c>
      <c r="R616" t="s">
        <v>52</v>
      </c>
      <c r="S616" t="s">
        <v>43</v>
      </c>
      <c r="T616" t="s">
        <v>44</v>
      </c>
      <c r="U616" t="s">
        <v>21</v>
      </c>
      <c r="V616" t="s">
        <v>1494</v>
      </c>
      <c r="W616" t="s">
        <v>1495</v>
      </c>
      <c r="X616" t="s">
        <v>253</v>
      </c>
      <c r="Y616" t="s">
        <v>272</v>
      </c>
      <c r="Z616" t="s">
        <v>1247</v>
      </c>
      <c r="AA616" t="s">
        <v>40</v>
      </c>
      <c r="AB616" t="s">
        <v>40</v>
      </c>
      <c r="AC616">
        <v>251</v>
      </c>
      <c r="AD616" t="s">
        <v>40</v>
      </c>
      <c r="AE616">
        <v>60000</v>
      </c>
      <c r="AF616">
        <v>192</v>
      </c>
      <c r="AG616">
        <v>600000000</v>
      </c>
      <c r="AH616" s="21">
        <v>15060000000000</v>
      </c>
      <c r="AI616">
        <v>192</v>
      </c>
      <c r="AJ616">
        <v>3562</v>
      </c>
      <c r="AK616">
        <v>16676301.380000001</v>
      </c>
    </row>
    <row r="617" spans="1:37">
      <c r="A617">
        <v>10</v>
      </c>
      <c r="B617">
        <v>19</v>
      </c>
      <c r="C617">
        <v>2016</v>
      </c>
      <c r="D617" t="s">
        <v>251</v>
      </c>
      <c r="E617" t="s">
        <v>252</v>
      </c>
      <c r="F617" t="s">
        <v>36</v>
      </c>
      <c r="G617" t="s">
        <v>37</v>
      </c>
      <c r="H617" t="s">
        <v>38</v>
      </c>
      <c r="I617" t="s">
        <v>40</v>
      </c>
      <c r="J617" t="s">
        <v>40</v>
      </c>
      <c r="K617" t="s">
        <v>40</v>
      </c>
      <c r="L617" t="s">
        <v>40</v>
      </c>
      <c r="M617" t="s">
        <v>40</v>
      </c>
      <c r="N617" t="s">
        <v>40</v>
      </c>
      <c r="O617" t="s">
        <v>55</v>
      </c>
      <c r="P617" t="s">
        <v>38</v>
      </c>
      <c r="Q617" t="s">
        <v>51</v>
      </c>
      <c r="R617" t="s">
        <v>52</v>
      </c>
      <c r="S617" t="s">
        <v>43</v>
      </c>
      <c r="T617" t="s">
        <v>44</v>
      </c>
      <c r="U617" t="s">
        <v>21</v>
      </c>
      <c r="V617" t="s">
        <v>1494</v>
      </c>
      <c r="W617" t="s">
        <v>1495</v>
      </c>
      <c r="X617" t="s">
        <v>253</v>
      </c>
      <c r="Y617" t="s">
        <v>273</v>
      </c>
      <c r="Z617" t="s">
        <v>1248</v>
      </c>
      <c r="AA617" t="s">
        <v>40</v>
      </c>
      <c r="AB617" t="s">
        <v>40</v>
      </c>
      <c r="AC617">
        <v>36</v>
      </c>
      <c r="AD617" t="s">
        <v>40</v>
      </c>
      <c r="AE617">
        <v>4880000</v>
      </c>
      <c r="AF617">
        <v>195</v>
      </c>
      <c r="AG617">
        <v>48800000000</v>
      </c>
      <c r="AH617" s="21">
        <v>175680000000000</v>
      </c>
      <c r="AI617">
        <v>195</v>
      </c>
      <c r="AJ617">
        <v>3562</v>
      </c>
      <c r="AK617">
        <v>16676301.380000001</v>
      </c>
    </row>
    <row r="618" spans="1:37">
      <c r="A618">
        <v>10</v>
      </c>
      <c r="B618">
        <v>19</v>
      </c>
      <c r="C618">
        <v>2016</v>
      </c>
      <c r="D618" t="s">
        <v>251</v>
      </c>
      <c r="E618" t="s">
        <v>252</v>
      </c>
      <c r="F618" t="s">
        <v>36</v>
      </c>
      <c r="G618" t="s">
        <v>37</v>
      </c>
      <c r="H618" t="s">
        <v>38</v>
      </c>
      <c r="I618" t="s">
        <v>40</v>
      </c>
      <c r="J618" t="s">
        <v>40</v>
      </c>
      <c r="K618" t="s">
        <v>40</v>
      </c>
      <c r="L618" t="s">
        <v>40</v>
      </c>
      <c r="M618" t="s">
        <v>40</v>
      </c>
      <c r="N618" t="s">
        <v>40</v>
      </c>
      <c r="O618" t="s">
        <v>55</v>
      </c>
      <c r="P618" t="s">
        <v>38</v>
      </c>
      <c r="Q618" t="s">
        <v>51</v>
      </c>
      <c r="R618" t="s">
        <v>52</v>
      </c>
      <c r="S618" t="s">
        <v>43</v>
      </c>
      <c r="T618" t="s">
        <v>44</v>
      </c>
      <c r="U618" t="s">
        <v>21</v>
      </c>
      <c r="V618" t="s">
        <v>1494</v>
      </c>
      <c r="W618" t="s">
        <v>1495</v>
      </c>
      <c r="X618" t="s">
        <v>253</v>
      </c>
      <c r="Y618" t="s">
        <v>274</v>
      </c>
      <c r="Z618" t="s">
        <v>1249</v>
      </c>
      <c r="AA618" t="s">
        <v>40</v>
      </c>
      <c r="AB618" t="s">
        <v>40</v>
      </c>
      <c r="AC618">
        <v>19</v>
      </c>
      <c r="AD618" t="s">
        <v>40</v>
      </c>
      <c r="AE618">
        <v>199200</v>
      </c>
      <c r="AF618">
        <v>181</v>
      </c>
      <c r="AG618">
        <v>1992000000</v>
      </c>
      <c r="AH618" s="21">
        <v>3784800000000</v>
      </c>
      <c r="AI618">
        <v>181</v>
      </c>
      <c r="AJ618">
        <v>3562</v>
      </c>
      <c r="AK618">
        <v>16676301.380000001</v>
      </c>
    </row>
    <row r="619" spans="1:37">
      <c r="A619">
        <v>10</v>
      </c>
      <c r="B619">
        <v>19</v>
      </c>
      <c r="C619">
        <v>2016</v>
      </c>
      <c r="D619" t="s">
        <v>251</v>
      </c>
      <c r="E619" t="s">
        <v>252</v>
      </c>
      <c r="F619" t="s">
        <v>36</v>
      </c>
      <c r="G619" t="s">
        <v>37</v>
      </c>
      <c r="H619" t="s">
        <v>38</v>
      </c>
      <c r="I619" t="s">
        <v>40</v>
      </c>
      <c r="J619" t="s">
        <v>40</v>
      </c>
      <c r="K619" t="s">
        <v>40</v>
      </c>
      <c r="L619" t="s">
        <v>40</v>
      </c>
      <c r="M619" t="s">
        <v>40</v>
      </c>
      <c r="N619" t="s">
        <v>40</v>
      </c>
      <c r="O619" t="s">
        <v>55</v>
      </c>
      <c r="P619" t="s">
        <v>38</v>
      </c>
      <c r="Q619" t="s">
        <v>51</v>
      </c>
      <c r="R619" t="s">
        <v>52</v>
      </c>
      <c r="S619" t="s">
        <v>43</v>
      </c>
      <c r="T619" t="s">
        <v>44</v>
      </c>
      <c r="U619" t="s">
        <v>21</v>
      </c>
      <c r="V619" t="s">
        <v>1494</v>
      </c>
      <c r="W619" t="s">
        <v>1495</v>
      </c>
      <c r="X619" t="s">
        <v>253</v>
      </c>
      <c r="Y619" t="s">
        <v>275</v>
      </c>
      <c r="Z619" t="s">
        <v>1250</v>
      </c>
      <c r="AA619" t="s">
        <v>40</v>
      </c>
      <c r="AB619" t="s">
        <v>40</v>
      </c>
      <c r="AC619">
        <v>13</v>
      </c>
      <c r="AD619" t="s">
        <v>40</v>
      </c>
      <c r="AE619">
        <v>60000</v>
      </c>
      <c r="AF619">
        <v>162</v>
      </c>
      <c r="AG619">
        <v>600000000</v>
      </c>
      <c r="AH619" s="21">
        <v>780000000000</v>
      </c>
      <c r="AI619">
        <v>162</v>
      </c>
      <c r="AJ619">
        <v>3562</v>
      </c>
      <c r="AK619">
        <v>16676301.380000001</v>
      </c>
    </row>
    <row r="620" spans="1:37">
      <c r="A620">
        <v>10</v>
      </c>
      <c r="B620">
        <v>19</v>
      </c>
      <c r="C620">
        <v>2016</v>
      </c>
      <c r="D620" t="s">
        <v>251</v>
      </c>
      <c r="E620" t="s">
        <v>252</v>
      </c>
      <c r="F620" t="s">
        <v>36</v>
      </c>
      <c r="G620" t="s">
        <v>37</v>
      </c>
      <c r="H620" t="s">
        <v>38</v>
      </c>
      <c r="I620" t="s">
        <v>40</v>
      </c>
      <c r="J620" t="s">
        <v>40</v>
      </c>
      <c r="K620" t="s">
        <v>40</v>
      </c>
      <c r="L620" t="s">
        <v>40</v>
      </c>
      <c r="M620" t="s">
        <v>40</v>
      </c>
      <c r="N620" t="s">
        <v>40</v>
      </c>
      <c r="O620" t="s">
        <v>55</v>
      </c>
      <c r="P620" t="s">
        <v>38</v>
      </c>
      <c r="Q620" t="s">
        <v>51</v>
      </c>
      <c r="R620" t="s">
        <v>52</v>
      </c>
      <c r="S620" t="s">
        <v>43</v>
      </c>
      <c r="T620" t="s">
        <v>44</v>
      </c>
      <c r="U620" t="s">
        <v>21</v>
      </c>
      <c r="V620" t="s">
        <v>1494</v>
      </c>
      <c r="W620" t="s">
        <v>1495</v>
      </c>
      <c r="X620" t="s">
        <v>253</v>
      </c>
      <c r="Y620" t="s">
        <v>276</v>
      </c>
      <c r="Z620" t="s">
        <v>1251</v>
      </c>
      <c r="AA620" t="s">
        <v>40</v>
      </c>
      <c r="AB620" t="s">
        <v>40</v>
      </c>
      <c r="AC620">
        <v>34</v>
      </c>
      <c r="AD620" t="s">
        <v>40</v>
      </c>
      <c r="AE620">
        <v>170900</v>
      </c>
      <c r="AF620">
        <v>190</v>
      </c>
      <c r="AG620">
        <v>1709000000</v>
      </c>
      <c r="AH620" s="21">
        <v>5810600000000</v>
      </c>
      <c r="AI620">
        <v>190</v>
      </c>
      <c r="AJ620">
        <v>3562</v>
      </c>
      <c r="AK620">
        <v>16676301.380000001</v>
      </c>
    </row>
    <row r="621" spans="1:37">
      <c r="A621">
        <v>10</v>
      </c>
      <c r="B621">
        <v>19</v>
      </c>
      <c r="C621">
        <v>2016</v>
      </c>
      <c r="D621" t="s">
        <v>251</v>
      </c>
      <c r="E621" t="s">
        <v>252</v>
      </c>
      <c r="F621" t="s">
        <v>36</v>
      </c>
      <c r="G621" t="s">
        <v>37</v>
      </c>
      <c r="H621" t="s">
        <v>38</v>
      </c>
      <c r="I621" t="s">
        <v>40</v>
      </c>
      <c r="J621" t="s">
        <v>40</v>
      </c>
      <c r="K621" t="s">
        <v>40</v>
      </c>
      <c r="L621" t="s">
        <v>40</v>
      </c>
      <c r="M621" t="s">
        <v>40</v>
      </c>
      <c r="N621" t="s">
        <v>40</v>
      </c>
      <c r="O621" t="s">
        <v>55</v>
      </c>
      <c r="P621" t="s">
        <v>38</v>
      </c>
      <c r="Q621" t="s">
        <v>51</v>
      </c>
      <c r="R621" t="s">
        <v>52</v>
      </c>
      <c r="S621" t="s">
        <v>43</v>
      </c>
      <c r="T621" t="s">
        <v>44</v>
      </c>
      <c r="U621" t="s">
        <v>21</v>
      </c>
      <c r="V621" t="s">
        <v>1494</v>
      </c>
      <c r="W621" t="s">
        <v>1495</v>
      </c>
      <c r="X621" t="s">
        <v>253</v>
      </c>
      <c r="Y621" t="s">
        <v>277</v>
      </c>
      <c r="Z621" t="s">
        <v>1252</v>
      </c>
      <c r="AA621" t="s">
        <v>40</v>
      </c>
      <c r="AB621" t="s">
        <v>40</v>
      </c>
      <c r="AC621">
        <v>7</v>
      </c>
      <c r="AD621" t="s">
        <v>40</v>
      </c>
      <c r="AE621">
        <v>480000</v>
      </c>
      <c r="AF621">
        <v>78</v>
      </c>
      <c r="AG621">
        <v>4800000000</v>
      </c>
      <c r="AH621" s="21">
        <v>3360000000000</v>
      </c>
      <c r="AI621">
        <v>78</v>
      </c>
      <c r="AJ621">
        <v>3562</v>
      </c>
      <c r="AK621">
        <v>16676301.380000001</v>
      </c>
    </row>
    <row r="622" spans="1:37">
      <c r="A622">
        <v>10</v>
      </c>
      <c r="B622">
        <v>19</v>
      </c>
      <c r="C622">
        <v>2016</v>
      </c>
      <c r="D622" t="s">
        <v>251</v>
      </c>
      <c r="E622" t="s">
        <v>252</v>
      </c>
      <c r="F622" t="s">
        <v>36</v>
      </c>
      <c r="G622" t="s">
        <v>37</v>
      </c>
      <c r="H622" t="s">
        <v>38</v>
      </c>
      <c r="I622" t="s">
        <v>40</v>
      </c>
      <c r="J622" t="s">
        <v>40</v>
      </c>
      <c r="K622" t="s">
        <v>40</v>
      </c>
      <c r="L622" t="s">
        <v>40</v>
      </c>
      <c r="M622" t="s">
        <v>40</v>
      </c>
      <c r="N622" t="s">
        <v>40</v>
      </c>
      <c r="O622" t="s">
        <v>55</v>
      </c>
      <c r="P622" t="s">
        <v>38</v>
      </c>
      <c r="Q622" t="s">
        <v>51</v>
      </c>
      <c r="R622" t="s">
        <v>52</v>
      </c>
      <c r="S622" t="s">
        <v>43</v>
      </c>
      <c r="T622" t="s">
        <v>44</v>
      </c>
      <c r="U622" t="s">
        <v>21</v>
      </c>
      <c r="V622" t="s">
        <v>1494</v>
      </c>
      <c r="W622" t="s">
        <v>1495</v>
      </c>
      <c r="X622" t="s">
        <v>253</v>
      </c>
      <c r="Y622" t="s">
        <v>278</v>
      </c>
      <c r="Z622" t="s">
        <v>1253</v>
      </c>
      <c r="AA622" t="s">
        <v>40</v>
      </c>
      <c r="AB622" t="s">
        <v>40</v>
      </c>
      <c r="AC622">
        <v>34</v>
      </c>
      <c r="AD622" t="s">
        <v>40</v>
      </c>
      <c r="AE622">
        <v>22000</v>
      </c>
      <c r="AF622">
        <v>151</v>
      </c>
      <c r="AG622">
        <v>220000000</v>
      </c>
      <c r="AH622" s="21">
        <v>748000000000</v>
      </c>
      <c r="AI622">
        <v>151</v>
      </c>
      <c r="AJ622">
        <v>3562</v>
      </c>
      <c r="AK622">
        <v>16676301.380000001</v>
      </c>
    </row>
    <row r="623" spans="1:37">
      <c r="A623">
        <v>10</v>
      </c>
      <c r="B623">
        <v>19</v>
      </c>
      <c r="C623">
        <v>2016</v>
      </c>
      <c r="D623" t="s">
        <v>251</v>
      </c>
      <c r="E623" t="s">
        <v>252</v>
      </c>
      <c r="F623" t="s">
        <v>36</v>
      </c>
      <c r="G623" t="s">
        <v>37</v>
      </c>
      <c r="H623" t="s">
        <v>38</v>
      </c>
      <c r="I623" t="s">
        <v>40</v>
      </c>
      <c r="J623" t="s">
        <v>40</v>
      </c>
      <c r="K623" t="s">
        <v>40</v>
      </c>
      <c r="L623" t="s">
        <v>40</v>
      </c>
      <c r="M623" t="s">
        <v>40</v>
      </c>
      <c r="N623" t="s">
        <v>40</v>
      </c>
      <c r="O623" t="s">
        <v>55</v>
      </c>
      <c r="P623" t="s">
        <v>38</v>
      </c>
      <c r="Q623" t="s">
        <v>51</v>
      </c>
      <c r="R623" t="s">
        <v>52</v>
      </c>
      <c r="S623" t="s">
        <v>43</v>
      </c>
      <c r="T623" t="s">
        <v>44</v>
      </c>
      <c r="U623" t="s">
        <v>21</v>
      </c>
      <c r="V623" t="s">
        <v>1494</v>
      </c>
      <c r="W623" t="s">
        <v>1495</v>
      </c>
      <c r="X623" t="s">
        <v>253</v>
      </c>
      <c r="Y623" t="s">
        <v>279</v>
      </c>
      <c r="Z623" t="s">
        <v>1254</v>
      </c>
      <c r="AA623" t="s">
        <v>40</v>
      </c>
      <c r="AB623" t="s">
        <v>40</v>
      </c>
      <c r="AC623">
        <v>34</v>
      </c>
      <c r="AD623" t="s">
        <v>40</v>
      </c>
      <c r="AE623">
        <v>31416</v>
      </c>
      <c r="AF623">
        <v>161</v>
      </c>
      <c r="AG623">
        <v>314160000</v>
      </c>
      <c r="AH623" s="21">
        <v>1068140000000</v>
      </c>
      <c r="AI623">
        <v>161</v>
      </c>
      <c r="AJ623">
        <v>3562</v>
      </c>
      <c r="AK623">
        <v>16676301.380000001</v>
      </c>
    </row>
    <row r="624" spans="1:37">
      <c r="A624">
        <v>10</v>
      </c>
      <c r="B624">
        <v>19</v>
      </c>
      <c r="C624">
        <v>2016</v>
      </c>
      <c r="D624" t="s">
        <v>251</v>
      </c>
      <c r="E624" t="s">
        <v>252</v>
      </c>
      <c r="F624" t="s">
        <v>36</v>
      </c>
      <c r="G624" t="s">
        <v>37</v>
      </c>
      <c r="H624" t="s">
        <v>38</v>
      </c>
      <c r="I624" t="s">
        <v>40</v>
      </c>
      <c r="J624" t="s">
        <v>40</v>
      </c>
      <c r="K624" t="s">
        <v>40</v>
      </c>
      <c r="L624" t="s">
        <v>40</v>
      </c>
      <c r="M624" t="s">
        <v>40</v>
      </c>
      <c r="N624" t="s">
        <v>40</v>
      </c>
      <c r="O624" t="s">
        <v>55</v>
      </c>
      <c r="P624" t="s">
        <v>38</v>
      </c>
      <c r="Q624" t="s">
        <v>51</v>
      </c>
      <c r="R624" t="s">
        <v>52</v>
      </c>
      <c r="S624" t="s">
        <v>43</v>
      </c>
      <c r="T624" t="s">
        <v>44</v>
      </c>
      <c r="U624" t="s">
        <v>21</v>
      </c>
      <c r="V624" t="s">
        <v>1494</v>
      </c>
      <c r="W624" t="s">
        <v>1495</v>
      </c>
      <c r="X624" t="s">
        <v>253</v>
      </c>
      <c r="Y624" t="s">
        <v>280</v>
      </c>
      <c r="Z624" t="s">
        <v>1255</v>
      </c>
      <c r="AA624" t="s">
        <v>40</v>
      </c>
      <c r="AB624" t="s">
        <v>40</v>
      </c>
      <c r="AC624">
        <v>23</v>
      </c>
      <c r="AD624" t="s">
        <v>40</v>
      </c>
      <c r="AE624">
        <v>6100000</v>
      </c>
      <c r="AF624">
        <v>176</v>
      </c>
      <c r="AG624">
        <v>61000000000</v>
      </c>
      <c r="AH624" s="21">
        <v>140300000000000</v>
      </c>
      <c r="AI624">
        <v>176</v>
      </c>
      <c r="AJ624">
        <v>3562</v>
      </c>
      <c r="AK624">
        <v>16676301.380000001</v>
      </c>
    </row>
    <row r="625" spans="1:44">
      <c r="A625">
        <v>10</v>
      </c>
      <c r="B625">
        <v>19</v>
      </c>
      <c r="C625">
        <v>2016</v>
      </c>
      <c r="D625" t="s">
        <v>251</v>
      </c>
      <c r="E625" t="s">
        <v>252</v>
      </c>
      <c r="F625" t="s">
        <v>36</v>
      </c>
      <c r="G625" t="s">
        <v>37</v>
      </c>
      <c r="H625" t="s">
        <v>38</v>
      </c>
      <c r="I625" t="s">
        <v>40</v>
      </c>
      <c r="J625" t="s">
        <v>40</v>
      </c>
      <c r="K625" t="s">
        <v>40</v>
      </c>
      <c r="L625" t="s">
        <v>40</v>
      </c>
      <c r="M625" t="s">
        <v>40</v>
      </c>
      <c r="N625" t="s">
        <v>40</v>
      </c>
      <c r="O625" t="s">
        <v>55</v>
      </c>
      <c r="P625" t="s">
        <v>38</v>
      </c>
      <c r="Q625" t="s">
        <v>51</v>
      </c>
      <c r="R625" t="s">
        <v>52</v>
      </c>
      <c r="S625" t="s">
        <v>43</v>
      </c>
      <c r="T625" t="s">
        <v>44</v>
      </c>
      <c r="U625" t="s">
        <v>21</v>
      </c>
      <c r="V625" t="s">
        <v>1494</v>
      </c>
      <c r="W625" t="s">
        <v>1495</v>
      </c>
      <c r="X625" t="s">
        <v>253</v>
      </c>
      <c r="Y625" t="s">
        <v>281</v>
      </c>
      <c r="Z625" t="s">
        <v>1256</v>
      </c>
      <c r="AA625" t="s">
        <v>40</v>
      </c>
      <c r="AB625" t="s">
        <v>40</v>
      </c>
      <c r="AC625">
        <v>34</v>
      </c>
      <c r="AD625" t="s">
        <v>40</v>
      </c>
      <c r="AE625">
        <v>76900</v>
      </c>
      <c r="AF625">
        <v>177</v>
      </c>
      <c r="AG625">
        <v>769000000</v>
      </c>
      <c r="AH625" s="21">
        <v>2614600000000</v>
      </c>
      <c r="AI625">
        <v>177</v>
      </c>
      <c r="AJ625">
        <v>3562</v>
      </c>
      <c r="AK625">
        <v>16676301.380000001</v>
      </c>
    </row>
    <row r="626" spans="1:44">
      <c r="A626">
        <v>10</v>
      </c>
      <c r="B626">
        <v>19</v>
      </c>
      <c r="C626">
        <v>2016</v>
      </c>
      <c r="D626" t="s">
        <v>251</v>
      </c>
      <c r="E626" t="s">
        <v>252</v>
      </c>
      <c r="F626" t="s">
        <v>36</v>
      </c>
      <c r="G626" t="s">
        <v>37</v>
      </c>
      <c r="H626" t="s">
        <v>38</v>
      </c>
      <c r="I626" t="s">
        <v>40</v>
      </c>
      <c r="J626" t="s">
        <v>40</v>
      </c>
      <c r="K626" t="s">
        <v>40</v>
      </c>
      <c r="L626" t="s">
        <v>40</v>
      </c>
      <c r="M626" t="s">
        <v>40</v>
      </c>
      <c r="N626" t="s">
        <v>40</v>
      </c>
      <c r="O626" t="s">
        <v>55</v>
      </c>
      <c r="P626" t="s">
        <v>38</v>
      </c>
      <c r="Q626" t="s">
        <v>51</v>
      </c>
      <c r="R626" t="s">
        <v>52</v>
      </c>
      <c r="S626" t="s">
        <v>43</v>
      </c>
      <c r="T626" t="s">
        <v>44</v>
      </c>
      <c r="U626" t="s">
        <v>21</v>
      </c>
      <c r="V626" t="s">
        <v>1494</v>
      </c>
      <c r="W626" t="s">
        <v>1495</v>
      </c>
      <c r="X626" t="s">
        <v>253</v>
      </c>
      <c r="Y626" t="s">
        <v>282</v>
      </c>
      <c r="Z626" t="s">
        <v>1257</v>
      </c>
      <c r="AA626" t="s">
        <v>40</v>
      </c>
      <c r="AB626" t="s">
        <v>40</v>
      </c>
      <c r="AC626">
        <v>113</v>
      </c>
      <c r="AD626" t="s">
        <v>40</v>
      </c>
      <c r="AE626">
        <v>12840000</v>
      </c>
      <c r="AF626">
        <v>231</v>
      </c>
      <c r="AG626" s="21">
        <v>128400000000</v>
      </c>
      <c r="AH626" s="21">
        <v>1450920000000000</v>
      </c>
      <c r="AI626">
        <v>231</v>
      </c>
      <c r="AJ626">
        <v>3562</v>
      </c>
      <c r="AK626">
        <v>16676301.380000001</v>
      </c>
    </row>
    <row r="627" spans="1:44">
      <c r="A627">
        <v>10</v>
      </c>
      <c r="B627">
        <v>20</v>
      </c>
      <c r="C627">
        <v>2016</v>
      </c>
      <c r="D627" t="s">
        <v>251</v>
      </c>
      <c r="E627" t="s">
        <v>252</v>
      </c>
      <c r="F627" t="s">
        <v>36</v>
      </c>
      <c r="G627" t="s">
        <v>37</v>
      </c>
      <c r="H627" t="s">
        <v>38</v>
      </c>
      <c r="I627" t="s">
        <v>40</v>
      </c>
      <c r="J627" t="s">
        <v>40</v>
      </c>
      <c r="K627" t="s">
        <v>40</v>
      </c>
      <c r="L627" t="s">
        <v>40</v>
      </c>
      <c r="M627" t="s">
        <v>40</v>
      </c>
      <c r="N627" t="s">
        <v>40</v>
      </c>
      <c r="O627" t="s">
        <v>55</v>
      </c>
      <c r="P627" t="s">
        <v>38</v>
      </c>
      <c r="Q627" t="s">
        <v>51</v>
      </c>
      <c r="R627" t="s">
        <v>52</v>
      </c>
      <c r="S627" t="s">
        <v>43</v>
      </c>
      <c r="T627" t="s">
        <v>44</v>
      </c>
      <c r="U627" t="s">
        <v>22</v>
      </c>
      <c r="V627" t="s">
        <v>1494</v>
      </c>
      <c r="W627" t="s">
        <v>1495</v>
      </c>
      <c r="X627" t="s">
        <v>253</v>
      </c>
      <c r="Y627" t="s">
        <v>254</v>
      </c>
      <c r="Z627" t="s">
        <v>1229</v>
      </c>
      <c r="AA627" t="s">
        <v>40</v>
      </c>
      <c r="AB627" t="s">
        <v>40</v>
      </c>
      <c r="AC627">
        <v>35</v>
      </c>
      <c r="AD627" t="s">
        <v>40</v>
      </c>
      <c r="AE627">
        <v>2100000</v>
      </c>
      <c r="AF627">
        <v>5</v>
      </c>
      <c r="AG627">
        <v>21000000000</v>
      </c>
      <c r="AH627" s="21">
        <v>73500000000000</v>
      </c>
      <c r="AI627">
        <v>5</v>
      </c>
      <c r="AJ627" s="10">
        <f>(6*10^4)/100*3.2</f>
        <v>1920</v>
      </c>
      <c r="AK627">
        <f>AVERAGE(AC627:AC655)*100*AJ627</f>
        <v>8988910.3448275868</v>
      </c>
      <c r="AR627" s="1"/>
    </row>
    <row r="628" spans="1:44">
      <c r="A628">
        <v>10</v>
      </c>
      <c r="B628">
        <v>20</v>
      </c>
      <c r="C628">
        <v>2016</v>
      </c>
      <c r="D628" t="s">
        <v>251</v>
      </c>
      <c r="E628" t="s">
        <v>252</v>
      </c>
      <c r="F628" t="s">
        <v>36</v>
      </c>
      <c r="G628" t="s">
        <v>37</v>
      </c>
      <c r="H628" t="s">
        <v>38</v>
      </c>
      <c r="I628" t="s">
        <v>40</v>
      </c>
      <c r="J628" t="s">
        <v>40</v>
      </c>
      <c r="K628" t="s">
        <v>40</v>
      </c>
      <c r="L628" t="s">
        <v>40</v>
      </c>
      <c r="M628" t="s">
        <v>40</v>
      </c>
      <c r="N628" t="s">
        <v>40</v>
      </c>
      <c r="O628" t="s">
        <v>55</v>
      </c>
      <c r="P628" t="s">
        <v>38</v>
      </c>
      <c r="Q628" t="s">
        <v>51</v>
      </c>
      <c r="R628" t="s">
        <v>52</v>
      </c>
      <c r="S628" t="s">
        <v>43</v>
      </c>
      <c r="T628" t="s">
        <v>44</v>
      </c>
      <c r="U628" t="s">
        <v>22</v>
      </c>
      <c r="V628" t="s">
        <v>1494</v>
      </c>
      <c r="W628" t="s">
        <v>1495</v>
      </c>
      <c r="X628" t="s">
        <v>253</v>
      </c>
      <c r="Y628" t="s">
        <v>255</v>
      </c>
      <c r="Z628" t="s">
        <v>1230</v>
      </c>
      <c r="AA628" t="s">
        <v>40</v>
      </c>
      <c r="AB628" t="s">
        <v>40</v>
      </c>
      <c r="AC628">
        <v>34</v>
      </c>
      <c r="AD628" t="s">
        <v>40</v>
      </c>
      <c r="AE628">
        <v>23000</v>
      </c>
      <c r="AF628">
        <v>4</v>
      </c>
      <c r="AG628">
        <v>230000000</v>
      </c>
      <c r="AH628" s="21">
        <v>782000000000</v>
      </c>
      <c r="AI628">
        <v>4</v>
      </c>
      <c r="AJ628">
        <v>1920</v>
      </c>
      <c r="AK628">
        <f t="shared" ref="AK628:AK655" si="0">AVERAGE(AC628:AC656)*100*AJ628</f>
        <v>8988910.3448275868</v>
      </c>
      <c r="AR628" s="1"/>
    </row>
    <row r="629" spans="1:44">
      <c r="A629">
        <v>10</v>
      </c>
      <c r="B629">
        <v>20</v>
      </c>
      <c r="C629">
        <v>2016</v>
      </c>
      <c r="D629" t="s">
        <v>251</v>
      </c>
      <c r="E629" t="s">
        <v>252</v>
      </c>
      <c r="F629" t="s">
        <v>36</v>
      </c>
      <c r="G629" t="s">
        <v>37</v>
      </c>
      <c r="H629" t="s">
        <v>38</v>
      </c>
      <c r="I629" t="s">
        <v>40</v>
      </c>
      <c r="J629" t="s">
        <v>40</v>
      </c>
      <c r="K629" t="s">
        <v>40</v>
      </c>
      <c r="L629" t="s">
        <v>40</v>
      </c>
      <c r="M629" t="s">
        <v>40</v>
      </c>
      <c r="N629" t="s">
        <v>40</v>
      </c>
      <c r="O629" t="s">
        <v>55</v>
      </c>
      <c r="P629" t="s">
        <v>38</v>
      </c>
      <c r="Q629" t="s">
        <v>51</v>
      </c>
      <c r="R629" t="s">
        <v>52</v>
      </c>
      <c r="S629" t="s">
        <v>43</v>
      </c>
      <c r="T629" t="s">
        <v>44</v>
      </c>
      <c r="U629" t="s">
        <v>22</v>
      </c>
      <c r="V629" t="s">
        <v>1494</v>
      </c>
      <c r="W629" t="s">
        <v>1495</v>
      </c>
      <c r="X629" t="s">
        <v>253</v>
      </c>
      <c r="Y629" t="s">
        <v>256</v>
      </c>
      <c r="Z629" t="s">
        <v>1231</v>
      </c>
      <c r="AA629" t="s">
        <v>40</v>
      </c>
      <c r="AB629" t="s">
        <v>40</v>
      </c>
      <c r="AC629">
        <v>34</v>
      </c>
      <c r="AD629" t="s">
        <v>40</v>
      </c>
      <c r="AE629">
        <v>4800</v>
      </c>
      <c r="AF629">
        <v>4</v>
      </c>
      <c r="AG629">
        <v>48000000</v>
      </c>
      <c r="AH629" s="21">
        <v>163200000000</v>
      </c>
      <c r="AI629">
        <v>4</v>
      </c>
      <c r="AJ629">
        <v>1920</v>
      </c>
      <c r="AK629">
        <f t="shared" si="0"/>
        <v>8988910.3448275868</v>
      </c>
      <c r="AR629" s="1"/>
    </row>
    <row r="630" spans="1:44">
      <c r="A630">
        <v>10</v>
      </c>
      <c r="B630">
        <v>20</v>
      </c>
      <c r="C630">
        <v>2016</v>
      </c>
      <c r="D630" t="s">
        <v>251</v>
      </c>
      <c r="E630" t="s">
        <v>252</v>
      </c>
      <c r="F630" t="s">
        <v>36</v>
      </c>
      <c r="G630" t="s">
        <v>37</v>
      </c>
      <c r="H630" t="s">
        <v>38</v>
      </c>
      <c r="I630" t="s">
        <v>40</v>
      </c>
      <c r="J630" t="s">
        <v>40</v>
      </c>
      <c r="K630" t="s">
        <v>40</v>
      </c>
      <c r="L630" t="s">
        <v>40</v>
      </c>
      <c r="M630" t="s">
        <v>40</v>
      </c>
      <c r="N630" t="s">
        <v>40</v>
      </c>
      <c r="O630" t="s">
        <v>55</v>
      </c>
      <c r="P630" t="s">
        <v>38</v>
      </c>
      <c r="Q630" t="s">
        <v>51</v>
      </c>
      <c r="R630" t="s">
        <v>52</v>
      </c>
      <c r="S630" t="s">
        <v>43</v>
      </c>
      <c r="T630" t="s">
        <v>44</v>
      </c>
      <c r="U630" t="s">
        <v>22</v>
      </c>
      <c r="V630" t="s">
        <v>1494</v>
      </c>
      <c r="W630" t="s">
        <v>1495</v>
      </c>
      <c r="X630" t="s">
        <v>253</v>
      </c>
      <c r="Y630" t="s">
        <v>257</v>
      </c>
      <c r="Z630" t="s">
        <v>1232</v>
      </c>
      <c r="AA630" t="s">
        <v>40</v>
      </c>
      <c r="AB630" t="s">
        <v>40</v>
      </c>
      <c r="AC630">
        <v>90</v>
      </c>
      <c r="AD630" t="s">
        <v>40</v>
      </c>
      <c r="AE630">
        <v>76900</v>
      </c>
      <c r="AF630">
        <v>2</v>
      </c>
      <c r="AG630">
        <v>769000000</v>
      </c>
      <c r="AH630" s="21">
        <v>6921000000000</v>
      </c>
      <c r="AI630">
        <v>2</v>
      </c>
      <c r="AJ630">
        <v>1920</v>
      </c>
      <c r="AK630">
        <f t="shared" si="0"/>
        <v>8988910.3448275868</v>
      </c>
      <c r="AR630" s="1"/>
    </row>
    <row r="631" spans="1:44">
      <c r="A631">
        <v>10</v>
      </c>
      <c r="B631">
        <v>20</v>
      </c>
      <c r="C631">
        <v>2016</v>
      </c>
      <c r="D631" t="s">
        <v>251</v>
      </c>
      <c r="E631" t="s">
        <v>252</v>
      </c>
      <c r="F631" t="s">
        <v>36</v>
      </c>
      <c r="G631" t="s">
        <v>37</v>
      </c>
      <c r="H631" t="s">
        <v>38</v>
      </c>
      <c r="I631" t="s">
        <v>40</v>
      </c>
      <c r="J631" t="s">
        <v>40</v>
      </c>
      <c r="K631" t="s">
        <v>40</v>
      </c>
      <c r="L631" t="s">
        <v>40</v>
      </c>
      <c r="M631" t="s">
        <v>40</v>
      </c>
      <c r="N631" t="s">
        <v>40</v>
      </c>
      <c r="O631" t="s">
        <v>55</v>
      </c>
      <c r="P631" t="s">
        <v>38</v>
      </c>
      <c r="Q631" t="s">
        <v>51</v>
      </c>
      <c r="R631" t="s">
        <v>52</v>
      </c>
      <c r="S631" t="s">
        <v>43</v>
      </c>
      <c r="T631" t="s">
        <v>44</v>
      </c>
      <c r="U631" t="s">
        <v>22</v>
      </c>
      <c r="V631" t="s">
        <v>1494</v>
      </c>
      <c r="W631" t="s">
        <v>1495</v>
      </c>
      <c r="X631" t="s">
        <v>253</v>
      </c>
      <c r="Y631" t="s">
        <v>258</v>
      </c>
      <c r="Z631" t="s">
        <v>1233</v>
      </c>
      <c r="AA631" t="s">
        <v>40</v>
      </c>
      <c r="AB631" t="s">
        <v>40</v>
      </c>
      <c r="AC631">
        <v>66</v>
      </c>
      <c r="AD631" t="s">
        <v>40</v>
      </c>
      <c r="AE631">
        <v>2650000</v>
      </c>
      <c r="AF631">
        <v>19</v>
      </c>
      <c r="AG631">
        <v>26500000000</v>
      </c>
      <c r="AH631" s="21">
        <v>174900000000000</v>
      </c>
      <c r="AI631">
        <v>19</v>
      </c>
      <c r="AJ631">
        <v>1920</v>
      </c>
      <c r="AK631">
        <f t="shared" si="0"/>
        <v>8988910.3448275868</v>
      </c>
    </row>
    <row r="632" spans="1:44">
      <c r="A632">
        <v>10</v>
      </c>
      <c r="B632">
        <v>20</v>
      </c>
      <c r="C632">
        <v>2016</v>
      </c>
      <c r="D632" t="s">
        <v>251</v>
      </c>
      <c r="E632" t="s">
        <v>252</v>
      </c>
      <c r="F632" t="s">
        <v>36</v>
      </c>
      <c r="G632" t="s">
        <v>37</v>
      </c>
      <c r="H632" t="s">
        <v>38</v>
      </c>
      <c r="I632" t="s">
        <v>40</v>
      </c>
      <c r="J632" t="s">
        <v>40</v>
      </c>
      <c r="K632" t="s">
        <v>40</v>
      </c>
      <c r="L632" t="s">
        <v>40</v>
      </c>
      <c r="M632" t="s">
        <v>40</v>
      </c>
      <c r="N632" t="s">
        <v>40</v>
      </c>
      <c r="O632" t="s">
        <v>55</v>
      </c>
      <c r="P632" t="s">
        <v>38</v>
      </c>
      <c r="Q632" t="s">
        <v>51</v>
      </c>
      <c r="R632" t="s">
        <v>52</v>
      </c>
      <c r="S632" t="s">
        <v>43</v>
      </c>
      <c r="T632" t="s">
        <v>44</v>
      </c>
      <c r="U632" t="s">
        <v>22</v>
      </c>
      <c r="V632" t="s">
        <v>1494</v>
      </c>
      <c r="W632" t="s">
        <v>1495</v>
      </c>
      <c r="X632" t="s">
        <v>253</v>
      </c>
      <c r="Y632" t="s">
        <v>259</v>
      </c>
      <c r="Z632" t="s">
        <v>1234</v>
      </c>
      <c r="AA632" t="s">
        <v>40</v>
      </c>
      <c r="AB632" t="s">
        <v>40</v>
      </c>
      <c r="AC632">
        <v>34</v>
      </c>
      <c r="AD632" t="s">
        <v>40</v>
      </c>
      <c r="AE632">
        <v>15000</v>
      </c>
      <c r="AF632">
        <v>4</v>
      </c>
      <c r="AG632">
        <v>150000000</v>
      </c>
      <c r="AH632" s="21">
        <v>510000000000</v>
      </c>
      <c r="AI632">
        <v>4</v>
      </c>
      <c r="AJ632">
        <v>1920</v>
      </c>
      <c r="AK632">
        <f t="shared" si="0"/>
        <v>8988910.3448275868</v>
      </c>
    </row>
    <row r="633" spans="1:44">
      <c r="A633">
        <v>10</v>
      </c>
      <c r="B633">
        <v>20</v>
      </c>
      <c r="C633">
        <v>2016</v>
      </c>
      <c r="D633" t="s">
        <v>251</v>
      </c>
      <c r="E633" t="s">
        <v>252</v>
      </c>
      <c r="F633" t="s">
        <v>36</v>
      </c>
      <c r="G633" t="s">
        <v>37</v>
      </c>
      <c r="H633" t="s">
        <v>38</v>
      </c>
      <c r="I633" t="s">
        <v>40</v>
      </c>
      <c r="J633" t="s">
        <v>40</v>
      </c>
      <c r="K633" t="s">
        <v>40</v>
      </c>
      <c r="L633" t="s">
        <v>40</v>
      </c>
      <c r="M633" t="s">
        <v>40</v>
      </c>
      <c r="N633" t="s">
        <v>40</v>
      </c>
      <c r="O633" t="s">
        <v>55</v>
      </c>
      <c r="P633" t="s">
        <v>38</v>
      </c>
      <c r="Q633" t="s">
        <v>51</v>
      </c>
      <c r="R633" t="s">
        <v>52</v>
      </c>
      <c r="S633" t="s">
        <v>43</v>
      </c>
      <c r="T633" t="s">
        <v>44</v>
      </c>
      <c r="U633" t="s">
        <v>22</v>
      </c>
      <c r="V633" t="s">
        <v>1494</v>
      </c>
      <c r="W633" t="s">
        <v>1495</v>
      </c>
      <c r="X633" t="s">
        <v>253</v>
      </c>
      <c r="Y633" t="s">
        <v>260</v>
      </c>
      <c r="Z633" t="s">
        <v>1235</v>
      </c>
      <c r="AA633" t="s">
        <v>40</v>
      </c>
      <c r="AB633" t="s">
        <v>40</v>
      </c>
      <c r="AC633">
        <v>10</v>
      </c>
      <c r="AD633" t="s">
        <v>40</v>
      </c>
      <c r="AE633">
        <v>8000</v>
      </c>
      <c r="AF633">
        <v>9</v>
      </c>
      <c r="AG633">
        <v>80000000</v>
      </c>
      <c r="AH633">
        <v>80000000000</v>
      </c>
      <c r="AI633">
        <v>9</v>
      </c>
      <c r="AJ633">
        <v>1920</v>
      </c>
      <c r="AK633">
        <f t="shared" si="0"/>
        <v>8988910.3448275868</v>
      </c>
    </row>
    <row r="634" spans="1:44">
      <c r="A634">
        <v>10</v>
      </c>
      <c r="B634">
        <v>20</v>
      </c>
      <c r="C634">
        <v>2016</v>
      </c>
      <c r="D634" t="s">
        <v>251</v>
      </c>
      <c r="E634" t="s">
        <v>252</v>
      </c>
      <c r="F634" t="s">
        <v>36</v>
      </c>
      <c r="G634" t="s">
        <v>37</v>
      </c>
      <c r="H634" t="s">
        <v>38</v>
      </c>
      <c r="I634" t="s">
        <v>40</v>
      </c>
      <c r="J634" t="s">
        <v>40</v>
      </c>
      <c r="K634" t="s">
        <v>40</v>
      </c>
      <c r="L634" t="s">
        <v>40</v>
      </c>
      <c r="M634" t="s">
        <v>40</v>
      </c>
      <c r="N634" t="s">
        <v>40</v>
      </c>
      <c r="O634" t="s">
        <v>55</v>
      </c>
      <c r="P634" t="s">
        <v>38</v>
      </c>
      <c r="Q634" t="s">
        <v>51</v>
      </c>
      <c r="R634" t="s">
        <v>52</v>
      </c>
      <c r="S634" t="s">
        <v>43</v>
      </c>
      <c r="T634" t="s">
        <v>44</v>
      </c>
      <c r="U634" t="s">
        <v>22</v>
      </c>
      <c r="V634" t="s">
        <v>1494</v>
      </c>
      <c r="W634" t="s">
        <v>1495</v>
      </c>
      <c r="X634" t="s">
        <v>253</v>
      </c>
      <c r="Y634" t="s">
        <v>261</v>
      </c>
      <c r="Z634" t="s">
        <v>1236</v>
      </c>
      <c r="AA634" t="s">
        <v>40</v>
      </c>
      <c r="AB634" t="s">
        <v>40</v>
      </c>
      <c r="AC634">
        <v>125</v>
      </c>
      <c r="AD634" t="s">
        <v>40</v>
      </c>
      <c r="AE634">
        <v>8550000</v>
      </c>
      <c r="AF634">
        <v>10</v>
      </c>
      <c r="AG634">
        <v>85500000000</v>
      </c>
      <c r="AH634" s="21">
        <v>1068750000000000</v>
      </c>
      <c r="AI634">
        <v>10</v>
      </c>
      <c r="AJ634">
        <v>1920</v>
      </c>
      <c r="AK634">
        <f t="shared" si="0"/>
        <v>8988910.3448275868</v>
      </c>
    </row>
    <row r="635" spans="1:44">
      <c r="A635">
        <v>10</v>
      </c>
      <c r="B635">
        <v>20</v>
      </c>
      <c r="C635">
        <v>2016</v>
      </c>
      <c r="D635" t="s">
        <v>251</v>
      </c>
      <c r="E635" t="s">
        <v>252</v>
      </c>
      <c r="F635" t="s">
        <v>36</v>
      </c>
      <c r="G635" t="s">
        <v>37</v>
      </c>
      <c r="H635" t="s">
        <v>38</v>
      </c>
      <c r="I635" t="s">
        <v>40</v>
      </c>
      <c r="J635" t="s">
        <v>40</v>
      </c>
      <c r="K635" t="s">
        <v>40</v>
      </c>
      <c r="L635" t="s">
        <v>40</v>
      </c>
      <c r="M635" t="s">
        <v>40</v>
      </c>
      <c r="N635" t="s">
        <v>40</v>
      </c>
      <c r="O635" t="s">
        <v>55</v>
      </c>
      <c r="P635" t="s">
        <v>38</v>
      </c>
      <c r="Q635" t="s">
        <v>51</v>
      </c>
      <c r="R635" t="s">
        <v>52</v>
      </c>
      <c r="S635" t="s">
        <v>43</v>
      </c>
      <c r="T635" t="s">
        <v>44</v>
      </c>
      <c r="U635" t="s">
        <v>22</v>
      </c>
      <c r="V635" t="s">
        <v>1494</v>
      </c>
      <c r="W635" t="s">
        <v>1495</v>
      </c>
      <c r="X635" t="s">
        <v>253</v>
      </c>
      <c r="Y635" t="s">
        <v>262</v>
      </c>
      <c r="Z635" t="s">
        <v>1237</v>
      </c>
      <c r="AA635" t="s">
        <v>40</v>
      </c>
      <c r="AB635" t="s">
        <v>40</v>
      </c>
      <c r="AC635">
        <v>13</v>
      </c>
      <c r="AD635" t="s">
        <v>40</v>
      </c>
      <c r="AE635">
        <v>31416</v>
      </c>
      <c r="AF635">
        <v>4</v>
      </c>
      <c r="AG635">
        <v>314160000</v>
      </c>
      <c r="AH635" s="21">
        <v>408408000000</v>
      </c>
      <c r="AI635">
        <v>4</v>
      </c>
      <c r="AJ635">
        <v>1920</v>
      </c>
      <c r="AK635">
        <f t="shared" si="0"/>
        <v>8988910.3448275868</v>
      </c>
    </row>
    <row r="636" spans="1:44">
      <c r="A636">
        <v>10</v>
      </c>
      <c r="B636">
        <v>20</v>
      </c>
      <c r="C636">
        <v>2016</v>
      </c>
      <c r="D636" t="s">
        <v>251</v>
      </c>
      <c r="E636" t="s">
        <v>252</v>
      </c>
      <c r="F636" t="s">
        <v>36</v>
      </c>
      <c r="G636" t="s">
        <v>37</v>
      </c>
      <c r="H636" t="s">
        <v>38</v>
      </c>
      <c r="I636" t="s">
        <v>40</v>
      </c>
      <c r="J636" t="s">
        <v>40</v>
      </c>
      <c r="K636" t="s">
        <v>40</v>
      </c>
      <c r="L636" t="s">
        <v>40</v>
      </c>
      <c r="M636" t="s">
        <v>40</v>
      </c>
      <c r="N636" t="s">
        <v>40</v>
      </c>
      <c r="O636" t="s">
        <v>55</v>
      </c>
      <c r="P636" t="s">
        <v>38</v>
      </c>
      <c r="Q636" t="s">
        <v>51</v>
      </c>
      <c r="R636" t="s">
        <v>52</v>
      </c>
      <c r="S636" t="s">
        <v>43</v>
      </c>
      <c r="T636" t="s">
        <v>44</v>
      </c>
      <c r="U636" t="s">
        <v>22</v>
      </c>
      <c r="V636" t="s">
        <v>1494</v>
      </c>
      <c r="W636" t="s">
        <v>1495</v>
      </c>
      <c r="X636" t="s">
        <v>253</v>
      </c>
      <c r="Y636" t="s">
        <v>263</v>
      </c>
      <c r="Z636" t="s">
        <v>1238</v>
      </c>
      <c r="AA636" t="s">
        <v>40</v>
      </c>
      <c r="AB636" t="s">
        <v>40</v>
      </c>
      <c r="AC636">
        <v>34</v>
      </c>
      <c r="AD636" t="s">
        <v>40</v>
      </c>
      <c r="AE636">
        <v>60000</v>
      </c>
      <c r="AF636">
        <v>3</v>
      </c>
      <c r="AG636">
        <v>600000000</v>
      </c>
      <c r="AH636" s="21">
        <v>2040000000000</v>
      </c>
      <c r="AI636">
        <v>3</v>
      </c>
      <c r="AJ636">
        <v>1920</v>
      </c>
      <c r="AK636">
        <f t="shared" si="0"/>
        <v>8988910.3448275868</v>
      </c>
    </row>
    <row r="637" spans="1:44">
      <c r="A637">
        <v>10</v>
      </c>
      <c r="B637">
        <v>20</v>
      </c>
      <c r="C637">
        <v>2016</v>
      </c>
      <c r="D637" t="s">
        <v>251</v>
      </c>
      <c r="E637" t="s">
        <v>252</v>
      </c>
      <c r="F637" t="s">
        <v>36</v>
      </c>
      <c r="G637" t="s">
        <v>37</v>
      </c>
      <c r="H637" t="s">
        <v>38</v>
      </c>
      <c r="I637" t="s">
        <v>40</v>
      </c>
      <c r="J637" t="s">
        <v>40</v>
      </c>
      <c r="K637" t="s">
        <v>40</v>
      </c>
      <c r="L637" t="s">
        <v>40</v>
      </c>
      <c r="M637" t="s">
        <v>40</v>
      </c>
      <c r="N637" t="s">
        <v>40</v>
      </c>
      <c r="O637" t="s">
        <v>55</v>
      </c>
      <c r="P637" t="s">
        <v>38</v>
      </c>
      <c r="Q637" t="s">
        <v>51</v>
      </c>
      <c r="R637" t="s">
        <v>52</v>
      </c>
      <c r="S637" t="s">
        <v>43</v>
      </c>
      <c r="T637" t="s">
        <v>44</v>
      </c>
      <c r="U637" t="s">
        <v>22</v>
      </c>
      <c r="V637" t="s">
        <v>1494</v>
      </c>
      <c r="W637" t="s">
        <v>1495</v>
      </c>
      <c r="X637" t="s">
        <v>253</v>
      </c>
      <c r="Y637" t="s">
        <v>264</v>
      </c>
      <c r="Z637" t="s">
        <v>1239</v>
      </c>
      <c r="AA637" t="s">
        <v>40</v>
      </c>
      <c r="AB637" t="s">
        <v>40</v>
      </c>
      <c r="AC637">
        <v>32</v>
      </c>
      <c r="AD637" t="s">
        <v>40</v>
      </c>
      <c r="AE637">
        <v>3548700</v>
      </c>
      <c r="AF637">
        <v>9</v>
      </c>
      <c r="AG637">
        <v>35487000000</v>
      </c>
      <c r="AH637" s="21">
        <v>113558000000000</v>
      </c>
      <c r="AI637">
        <v>9</v>
      </c>
      <c r="AJ637">
        <v>1920</v>
      </c>
      <c r="AK637">
        <f t="shared" si="0"/>
        <v>8988910.3448275868</v>
      </c>
    </row>
    <row r="638" spans="1:44">
      <c r="A638">
        <v>10</v>
      </c>
      <c r="B638">
        <v>20</v>
      </c>
      <c r="C638">
        <v>2016</v>
      </c>
      <c r="D638" t="s">
        <v>251</v>
      </c>
      <c r="E638" t="s">
        <v>252</v>
      </c>
      <c r="F638" t="s">
        <v>36</v>
      </c>
      <c r="G638" t="s">
        <v>37</v>
      </c>
      <c r="H638" t="s">
        <v>38</v>
      </c>
      <c r="I638" t="s">
        <v>40</v>
      </c>
      <c r="J638" t="s">
        <v>40</v>
      </c>
      <c r="K638" t="s">
        <v>40</v>
      </c>
      <c r="L638" t="s">
        <v>40</v>
      </c>
      <c r="M638" t="s">
        <v>40</v>
      </c>
      <c r="N638" t="s">
        <v>40</v>
      </c>
      <c r="O638" t="s">
        <v>55</v>
      </c>
      <c r="P638" t="s">
        <v>38</v>
      </c>
      <c r="Q638" t="s">
        <v>51</v>
      </c>
      <c r="R638" t="s">
        <v>52</v>
      </c>
      <c r="S638" t="s">
        <v>43</v>
      </c>
      <c r="T638" t="s">
        <v>44</v>
      </c>
      <c r="U638" t="s">
        <v>22</v>
      </c>
      <c r="V638" t="s">
        <v>1494</v>
      </c>
      <c r="W638" t="s">
        <v>1495</v>
      </c>
      <c r="X638" t="s">
        <v>253</v>
      </c>
      <c r="Y638" t="s">
        <v>265</v>
      </c>
      <c r="Z638" t="s">
        <v>1240</v>
      </c>
      <c r="AA638" t="s">
        <v>40</v>
      </c>
      <c r="AB638" t="s">
        <v>40</v>
      </c>
      <c r="AC638">
        <v>34</v>
      </c>
      <c r="AD638" t="s">
        <v>40</v>
      </c>
      <c r="AE638">
        <v>64000</v>
      </c>
      <c r="AF638">
        <v>6</v>
      </c>
      <c r="AG638">
        <v>640000000</v>
      </c>
      <c r="AH638" s="21">
        <v>2176000000000</v>
      </c>
      <c r="AI638">
        <v>6</v>
      </c>
      <c r="AJ638">
        <v>1920</v>
      </c>
      <c r="AK638">
        <f t="shared" si="0"/>
        <v>8988910.3448275868</v>
      </c>
    </row>
    <row r="639" spans="1:44">
      <c r="A639">
        <v>10</v>
      </c>
      <c r="B639">
        <v>20</v>
      </c>
      <c r="C639">
        <v>2016</v>
      </c>
      <c r="D639" t="s">
        <v>251</v>
      </c>
      <c r="E639" t="s">
        <v>252</v>
      </c>
      <c r="F639" t="s">
        <v>36</v>
      </c>
      <c r="G639" t="s">
        <v>37</v>
      </c>
      <c r="H639" t="s">
        <v>38</v>
      </c>
      <c r="I639" t="s">
        <v>40</v>
      </c>
      <c r="J639" t="s">
        <v>40</v>
      </c>
      <c r="K639" t="s">
        <v>40</v>
      </c>
      <c r="L639" t="s">
        <v>40</v>
      </c>
      <c r="M639" t="s">
        <v>40</v>
      </c>
      <c r="N639" t="s">
        <v>40</v>
      </c>
      <c r="O639" t="s">
        <v>55</v>
      </c>
      <c r="P639" t="s">
        <v>38</v>
      </c>
      <c r="Q639" t="s">
        <v>51</v>
      </c>
      <c r="R639" t="s">
        <v>52</v>
      </c>
      <c r="S639" t="s">
        <v>43</v>
      </c>
      <c r="T639" t="s">
        <v>44</v>
      </c>
      <c r="U639" t="s">
        <v>22</v>
      </c>
      <c r="V639" t="s">
        <v>1494</v>
      </c>
      <c r="W639" t="s">
        <v>1495</v>
      </c>
      <c r="X639" t="s">
        <v>253</v>
      </c>
      <c r="Y639" t="s">
        <v>266</v>
      </c>
      <c r="Z639" t="s">
        <v>1241</v>
      </c>
      <c r="AA639" t="s">
        <v>40</v>
      </c>
      <c r="AB639" t="s">
        <v>40</v>
      </c>
      <c r="AC639">
        <v>34</v>
      </c>
      <c r="AD639" t="s">
        <v>40</v>
      </c>
      <c r="AE639">
        <v>600</v>
      </c>
      <c r="AF639">
        <v>4</v>
      </c>
      <c r="AG639">
        <v>6000000</v>
      </c>
      <c r="AH639">
        <v>20400000000</v>
      </c>
      <c r="AI639">
        <v>4</v>
      </c>
      <c r="AJ639">
        <v>1920</v>
      </c>
      <c r="AK639">
        <f t="shared" si="0"/>
        <v>8988910.3448275868</v>
      </c>
    </row>
    <row r="640" spans="1:44">
      <c r="A640">
        <v>10</v>
      </c>
      <c r="B640">
        <v>20</v>
      </c>
      <c r="C640">
        <v>2016</v>
      </c>
      <c r="D640" t="s">
        <v>251</v>
      </c>
      <c r="E640" t="s">
        <v>252</v>
      </c>
      <c r="F640" t="s">
        <v>36</v>
      </c>
      <c r="G640" t="s">
        <v>37</v>
      </c>
      <c r="H640" t="s">
        <v>38</v>
      </c>
      <c r="I640" t="s">
        <v>40</v>
      </c>
      <c r="J640" t="s">
        <v>40</v>
      </c>
      <c r="K640" t="s">
        <v>40</v>
      </c>
      <c r="L640" t="s">
        <v>40</v>
      </c>
      <c r="M640" t="s">
        <v>40</v>
      </c>
      <c r="N640" t="s">
        <v>40</v>
      </c>
      <c r="O640" t="s">
        <v>55</v>
      </c>
      <c r="P640" t="s">
        <v>38</v>
      </c>
      <c r="Q640" t="s">
        <v>51</v>
      </c>
      <c r="R640" t="s">
        <v>52</v>
      </c>
      <c r="S640" t="s">
        <v>43</v>
      </c>
      <c r="T640" t="s">
        <v>44</v>
      </c>
      <c r="U640" t="s">
        <v>22</v>
      </c>
      <c r="V640" t="s">
        <v>1494</v>
      </c>
      <c r="W640" t="s">
        <v>1495</v>
      </c>
      <c r="X640" t="s">
        <v>253</v>
      </c>
      <c r="Y640" t="s">
        <v>267</v>
      </c>
      <c r="Z640" t="s">
        <v>1242</v>
      </c>
      <c r="AA640" t="s">
        <v>40</v>
      </c>
      <c r="AB640" t="s">
        <v>40</v>
      </c>
      <c r="AC640">
        <v>34</v>
      </c>
      <c r="AD640" t="s">
        <v>40</v>
      </c>
      <c r="AE640">
        <v>600</v>
      </c>
      <c r="AF640">
        <v>0</v>
      </c>
      <c r="AG640">
        <v>6000000</v>
      </c>
      <c r="AH640">
        <v>20400000000</v>
      </c>
      <c r="AI640">
        <v>0</v>
      </c>
      <c r="AJ640">
        <v>1920</v>
      </c>
      <c r="AK640">
        <f t="shared" si="0"/>
        <v>8988910.3448275868</v>
      </c>
    </row>
    <row r="641" spans="1:37">
      <c r="A641">
        <v>10</v>
      </c>
      <c r="B641">
        <v>20</v>
      </c>
      <c r="C641">
        <v>2016</v>
      </c>
      <c r="D641" t="s">
        <v>251</v>
      </c>
      <c r="E641" t="s">
        <v>252</v>
      </c>
      <c r="F641" t="s">
        <v>36</v>
      </c>
      <c r="G641" t="s">
        <v>37</v>
      </c>
      <c r="H641" t="s">
        <v>38</v>
      </c>
      <c r="I641" t="s">
        <v>40</v>
      </c>
      <c r="J641" t="s">
        <v>40</v>
      </c>
      <c r="K641" t="s">
        <v>40</v>
      </c>
      <c r="L641" t="s">
        <v>40</v>
      </c>
      <c r="M641" t="s">
        <v>40</v>
      </c>
      <c r="N641" t="s">
        <v>40</v>
      </c>
      <c r="O641" t="s">
        <v>55</v>
      </c>
      <c r="P641" t="s">
        <v>38</v>
      </c>
      <c r="Q641" t="s">
        <v>51</v>
      </c>
      <c r="R641" t="s">
        <v>52</v>
      </c>
      <c r="S641" t="s">
        <v>43</v>
      </c>
      <c r="T641" t="s">
        <v>44</v>
      </c>
      <c r="U641" t="s">
        <v>22</v>
      </c>
      <c r="V641" t="s">
        <v>1494</v>
      </c>
      <c r="W641" t="s">
        <v>1495</v>
      </c>
      <c r="X641" t="s">
        <v>253</v>
      </c>
      <c r="Y641" t="s">
        <v>268</v>
      </c>
      <c r="Z641" t="s">
        <v>1243</v>
      </c>
      <c r="AA641" t="s">
        <v>40</v>
      </c>
      <c r="AB641" t="s">
        <v>40</v>
      </c>
      <c r="AC641">
        <v>34</v>
      </c>
      <c r="AD641" t="s">
        <v>40</v>
      </c>
      <c r="AE641">
        <v>9600</v>
      </c>
      <c r="AF641">
        <v>2</v>
      </c>
      <c r="AG641">
        <v>96000000</v>
      </c>
      <c r="AH641" s="21">
        <v>326400000000</v>
      </c>
      <c r="AI641">
        <v>2</v>
      </c>
      <c r="AJ641">
        <v>1920</v>
      </c>
      <c r="AK641">
        <f t="shared" si="0"/>
        <v>8988910.3448275868</v>
      </c>
    </row>
    <row r="642" spans="1:37">
      <c r="A642">
        <v>10</v>
      </c>
      <c r="B642">
        <v>20</v>
      </c>
      <c r="C642">
        <v>2016</v>
      </c>
      <c r="D642" t="s">
        <v>251</v>
      </c>
      <c r="E642" t="s">
        <v>252</v>
      </c>
      <c r="F642" t="s">
        <v>36</v>
      </c>
      <c r="G642" t="s">
        <v>37</v>
      </c>
      <c r="H642" t="s">
        <v>38</v>
      </c>
      <c r="I642" t="s">
        <v>40</v>
      </c>
      <c r="J642" t="s">
        <v>40</v>
      </c>
      <c r="K642" t="s">
        <v>40</v>
      </c>
      <c r="L642" t="s">
        <v>40</v>
      </c>
      <c r="M642" t="s">
        <v>40</v>
      </c>
      <c r="N642" t="s">
        <v>40</v>
      </c>
      <c r="O642" t="s">
        <v>55</v>
      </c>
      <c r="P642" t="s">
        <v>38</v>
      </c>
      <c r="Q642" t="s">
        <v>51</v>
      </c>
      <c r="R642" t="s">
        <v>52</v>
      </c>
      <c r="S642" t="s">
        <v>43</v>
      </c>
      <c r="T642" t="s">
        <v>44</v>
      </c>
      <c r="U642" t="s">
        <v>22</v>
      </c>
      <c r="V642" t="s">
        <v>1494</v>
      </c>
      <c r="W642" t="s">
        <v>1495</v>
      </c>
      <c r="X642" t="s">
        <v>253</v>
      </c>
      <c r="Y642" t="s">
        <v>269</v>
      </c>
      <c r="Z642" t="s">
        <v>1244</v>
      </c>
      <c r="AA642" t="s">
        <v>40</v>
      </c>
      <c r="AB642" t="s">
        <v>40</v>
      </c>
      <c r="AC642">
        <v>68</v>
      </c>
      <c r="AD642" t="s">
        <v>40</v>
      </c>
      <c r="AE642">
        <v>13780000</v>
      </c>
      <c r="AF642">
        <v>8</v>
      </c>
      <c r="AG642" s="21">
        <v>137800000000</v>
      </c>
      <c r="AH642" s="21">
        <v>937040000000000</v>
      </c>
      <c r="AI642">
        <v>8</v>
      </c>
      <c r="AJ642">
        <v>1920</v>
      </c>
      <c r="AK642">
        <f t="shared" si="0"/>
        <v>8988910.3448275868</v>
      </c>
    </row>
    <row r="643" spans="1:37">
      <c r="A643">
        <v>10</v>
      </c>
      <c r="B643">
        <v>20</v>
      </c>
      <c r="C643">
        <v>2016</v>
      </c>
      <c r="D643" t="s">
        <v>251</v>
      </c>
      <c r="E643" t="s">
        <v>252</v>
      </c>
      <c r="F643" t="s">
        <v>36</v>
      </c>
      <c r="G643" t="s">
        <v>37</v>
      </c>
      <c r="H643" t="s">
        <v>38</v>
      </c>
      <c r="I643" t="s">
        <v>40</v>
      </c>
      <c r="J643" t="s">
        <v>40</v>
      </c>
      <c r="K643" t="s">
        <v>40</v>
      </c>
      <c r="L643" t="s">
        <v>40</v>
      </c>
      <c r="M643" t="s">
        <v>40</v>
      </c>
      <c r="N643" t="s">
        <v>40</v>
      </c>
      <c r="O643" t="s">
        <v>55</v>
      </c>
      <c r="P643" t="s">
        <v>38</v>
      </c>
      <c r="Q643" t="s">
        <v>51</v>
      </c>
      <c r="R643" t="s">
        <v>52</v>
      </c>
      <c r="S643" t="s">
        <v>43</v>
      </c>
      <c r="T643" t="s">
        <v>44</v>
      </c>
      <c r="U643" t="s">
        <v>22</v>
      </c>
      <c r="V643" t="s">
        <v>1494</v>
      </c>
      <c r="W643" t="s">
        <v>1495</v>
      </c>
      <c r="X643" t="s">
        <v>253</v>
      </c>
      <c r="Y643" t="s">
        <v>270</v>
      </c>
      <c r="Z643" t="s">
        <v>1245</v>
      </c>
      <c r="AA643" t="s">
        <v>40</v>
      </c>
      <c r="AB643" t="s">
        <v>40</v>
      </c>
      <c r="AC643">
        <v>14.7</v>
      </c>
      <c r="AD643" t="s">
        <v>40</v>
      </c>
      <c r="AE643">
        <v>100000</v>
      </c>
      <c r="AF643">
        <v>5</v>
      </c>
      <c r="AG643">
        <v>1000000000</v>
      </c>
      <c r="AH643" s="21">
        <v>1470000000000</v>
      </c>
      <c r="AI643">
        <v>5</v>
      </c>
      <c r="AJ643">
        <v>1920</v>
      </c>
      <c r="AK643">
        <f t="shared" si="0"/>
        <v>8988910.3448275868</v>
      </c>
    </row>
    <row r="644" spans="1:37">
      <c r="A644">
        <v>10</v>
      </c>
      <c r="B644">
        <v>20</v>
      </c>
      <c r="C644">
        <v>2016</v>
      </c>
      <c r="D644" t="s">
        <v>251</v>
      </c>
      <c r="E644" t="s">
        <v>252</v>
      </c>
      <c r="F644" t="s">
        <v>36</v>
      </c>
      <c r="G644" t="s">
        <v>37</v>
      </c>
      <c r="H644" t="s">
        <v>38</v>
      </c>
      <c r="I644" t="s">
        <v>40</v>
      </c>
      <c r="J644" t="s">
        <v>40</v>
      </c>
      <c r="K644" t="s">
        <v>40</v>
      </c>
      <c r="L644" t="s">
        <v>40</v>
      </c>
      <c r="M644" t="s">
        <v>40</v>
      </c>
      <c r="N644" t="s">
        <v>40</v>
      </c>
      <c r="O644" t="s">
        <v>55</v>
      </c>
      <c r="P644" t="s">
        <v>38</v>
      </c>
      <c r="Q644" t="s">
        <v>51</v>
      </c>
      <c r="R644" t="s">
        <v>52</v>
      </c>
      <c r="S644" t="s">
        <v>43</v>
      </c>
      <c r="T644" t="s">
        <v>44</v>
      </c>
      <c r="U644" t="s">
        <v>22</v>
      </c>
      <c r="V644" t="s">
        <v>1494</v>
      </c>
      <c r="W644" t="s">
        <v>1495</v>
      </c>
      <c r="X644" t="s">
        <v>253</v>
      </c>
      <c r="Y644" t="s">
        <v>271</v>
      </c>
      <c r="Z644" t="s">
        <v>1246</v>
      </c>
      <c r="AA644" t="s">
        <v>40</v>
      </c>
      <c r="AB644" t="s">
        <v>40</v>
      </c>
      <c r="AC644">
        <v>34</v>
      </c>
      <c r="AD644" t="s">
        <v>40</v>
      </c>
      <c r="AE644">
        <v>38013</v>
      </c>
      <c r="AF644">
        <v>2</v>
      </c>
      <c r="AG644">
        <v>380130000</v>
      </c>
      <c r="AH644" s="21">
        <v>1292440000000</v>
      </c>
      <c r="AI644">
        <v>2</v>
      </c>
      <c r="AJ644">
        <v>1920</v>
      </c>
      <c r="AK644">
        <f t="shared" si="0"/>
        <v>8988910.3448275868</v>
      </c>
    </row>
    <row r="645" spans="1:37">
      <c r="A645">
        <v>10</v>
      </c>
      <c r="B645">
        <v>20</v>
      </c>
      <c r="C645">
        <v>2016</v>
      </c>
      <c r="D645" t="s">
        <v>251</v>
      </c>
      <c r="E645" t="s">
        <v>252</v>
      </c>
      <c r="F645" t="s">
        <v>36</v>
      </c>
      <c r="G645" t="s">
        <v>37</v>
      </c>
      <c r="H645" t="s">
        <v>38</v>
      </c>
      <c r="I645" t="s">
        <v>40</v>
      </c>
      <c r="J645" t="s">
        <v>40</v>
      </c>
      <c r="K645" t="s">
        <v>40</v>
      </c>
      <c r="L645" t="s">
        <v>40</v>
      </c>
      <c r="M645" t="s">
        <v>40</v>
      </c>
      <c r="N645" t="s">
        <v>40</v>
      </c>
      <c r="O645" t="s">
        <v>55</v>
      </c>
      <c r="P645" t="s">
        <v>38</v>
      </c>
      <c r="Q645" t="s">
        <v>51</v>
      </c>
      <c r="R645" t="s">
        <v>52</v>
      </c>
      <c r="S645" t="s">
        <v>43</v>
      </c>
      <c r="T645" t="s">
        <v>44</v>
      </c>
      <c r="U645" t="s">
        <v>22</v>
      </c>
      <c r="V645" t="s">
        <v>1494</v>
      </c>
      <c r="W645" t="s">
        <v>1495</v>
      </c>
      <c r="X645" t="s">
        <v>253</v>
      </c>
      <c r="Y645" t="s">
        <v>272</v>
      </c>
      <c r="Z645" t="s">
        <v>1247</v>
      </c>
      <c r="AA645" t="s">
        <v>40</v>
      </c>
      <c r="AB645" t="s">
        <v>40</v>
      </c>
      <c r="AC645">
        <v>251</v>
      </c>
      <c r="AD645" t="s">
        <v>40</v>
      </c>
      <c r="AE645">
        <v>60000</v>
      </c>
      <c r="AF645">
        <v>5</v>
      </c>
      <c r="AG645">
        <v>600000000</v>
      </c>
      <c r="AH645" s="21">
        <v>15060000000000</v>
      </c>
      <c r="AI645">
        <v>5</v>
      </c>
      <c r="AJ645">
        <v>1920</v>
      </c>
      <c r="AK645">
        <f t="shared" si="0"/>
        <v>8988910.3448275868</v>
      </c>
    </row>
    <row r="646" spans="1:37">
      <c r="A646">
        <v>10</v>
      </c>
      <c r="B646">
        <v>20</v>
      </c>
      <c r="C646">
        <v>2016</v>
      </c>
      <c r="D646" t="s">
        <v>251</v>
      </c>
      <c r="E646" t="s">
        <v>252</v>
      </c>
      <c r="F646" t="s">
        <v>36</v>
      </c>
      <c r="G646" t="s">
        <v>37</v>
      </c>
      <c r="H646" t="s">
        <v>38</v>
      </c>
      <c r="I646" t="s">
        <v>40</v>
      </c>
      <c r="J646" t="s">
        <v>40</v>
      </c>
      <c r="K646" t="s">
        <v>40</v>
      </c>
      <c r="L646" t="s">
        <v>40</v>
      </c>
      <c r="M646" t="s">
        <v>40</v>
      </c>
      <c r="N646" t="s">
        <v>40</v>
      </c>
      <c r="O646" t="s">
        <v>55</v>
      </c>
      <c r="P646" t="s">
        <v>38</v>
      </c>
      <c r="Q646" t="s">
        <v>51</v>
      </c>
      <c r="R646" t="s">
        <v>52</v>
      </c>
      <c r="S646" t="s">
        <v>43</v>
      </c>
      <c r="T646" t="s">
        <v>44</v>
      </c>
      <c r="U646" t="s">
        <v>22</v>
      </c>
      <c r="V646" t="s">
        <v>1494</v>
      </c>
      <c r="W646" t="s">
        <v>1495</v>
      </c>
      <c r="X646" t="s">
        <v>253</v>
      </c>
      <c r="Y646" t="s">
        <v>273</v>
      </c>
      <c r="Z646" t="s">
        <v>1248</v>
      </c>
      <c r="AA646" t="s">
        <v>40</v>
      </c>
      <c r="AB646" t="s">
        <v>40</v>
      </c>
      <c r="AC646">
        <v>36</v>
      </c>
      <c r="AD646" t="s">
        <v>40</v>
      </c>
      <c r="AE646">
        <v>4880000</v>
      </c>
      <c r="AF646">
        <v>4</v>
      </c>
      <c r="AG646">
        <v>48800000000</v>
      </c>
      <c r="AH646" s="21">
        <v>175680000000000</v>
      </c>
      <c r="AI646">
        <v>4</v>
      </c>
      <c r="AJ646">
        <v>1920</v>
      </c>
      <c r="AK646">
        <f t="shared" si="0"/>
        <v>8988910.3448275868</v>
      </c>
    </row>
    <row r="647" spans="1:37">
      <c r="A647">
        <v>10</v>
      </c>
      <c r="B647">
        <v>20</v>
      </c>
      <c r="C647">
        <v>2016</v>
      </c>
      <c r="D647" t="s">
        <v>251</v>
      </c>
      <c r="E647" t="s">
        <v>252</v>
      </c>
      <c r="F647" t="s">
        <v>36</v>
      </c>
      <c r="G647" t="s">
        <v>37</v>
      </c>
      <c r="H647" t="s">
        <v>38</v>
      </c>
      <c r="I647" t="s">
        <v>40</v>
      </c>
      <c r="J647" t="s">
        <v>40</v>
      </c>
      <c r="K647" t="s">
        <v>40</v>
      </c>
      <c r="L647" t="s">
        <v>40</v>
      </c>
      <c r="M647" t="s">
        <v>40</v>
      </c>
      <c r="N647" t="s">
        <v>40</v>
      </c>
      <c r="O647" t="s">
        <v>55</v>
      </c>
      <c r="P647" t="s">
        <v>38</v>
      </c>
      <c r="Q647" t="s">
        <v>51</v>
      </c>
      <c r="R647" t="s">
        <v>52</v>
      </c>
      <c r="S647" t="s">
        <v>43</v>
      </c>
      <c r="T647" t="s">
        <v>44</v>
      </c>
      <c r="U647" t="s">
        <v>22</v>
      </c>
      <c r="V647" t="s">
        <v>1494</v>
      </c>
      <c r="W647" t="s">
        <v>1495</v>
      </c>
      <c r="X647" t="s">
        <v>253</v>
      </c>
      <c r="Y647" t="s">
        <v>274</v>
      </c>
      <c r="Z647" t="s">
        <v>1249</v>
      </c>
      <c r="AA647" t="s">
        <v>40</v>
      </c>
      <c r="AB647" t="s">
        <v>40</v>
      </c>
      <c r="AC647">
        <v>19</v>
      </c>
      <c r="AD647" t="s">
        <v>40</v>
      </c>
      <c r="AE647">
        <v>199200</v>
      </c>
      <c r="AF647">
        <v>11</v>
      </c>
      <c r="AG647">
        <v>1992000000</v>
      </c>
      <c r="AH647" s="21">
        <v>3784800000000</v>
      </c>
      <c r="AI647">
        <v>11</v>
      </c>
      <c r="AJ647">
        <v>1920</v>
      </c>
      <c r="AK647">
        <f t="shared" si="0"/>
        <v>8988910.3448275868</v>
      </c>
    </row>
    <row r="648" spans="1:37">
      <c r="A648">
        <v>10</v>
      </c>
      <c r="B648">
        <v>20</v>
      </c>
      <c r="C648">
        <v>2016</v>
      </c>
      <c r="D648" t="s">
        <v>251</v>
      </c>
      <c r="E648" t="s">
        <v>252</v>
      </c>
      <c r="F648" t="s">
        <v>36</v>
      </c>
      <c r="G648" t="s">
        <v>37</v>
      </c>
      <c r="H648" t="s">
        <v>38</v>
      </c>
      <c r="I648" t="s">
        <v>40</v>
      </c>
      <c r="J648" t="s">
        <v>40</v>
      </c>
      <c r="K648" t="s">
        <v>40</v>
      </c>
      <c r="L648" t="s">
        <v>40</v>
      </c>
      <c r="M648" t="s">
        <v>40</v>
      </c>
      <c r="N648" t="s">
        <v>40</v>
      </c>
      <c r="O648" t="s">
        <v>55</v>
      </c>
      <c r="P648" t="s">
        <v>38</v>
      </c>
      <c r="Q648" t="s">
        <v>51</v>
      </c>
      <c r="R648" t="s">
        <v>52</v>
      </c>
      <c r="S648" t="s">
        <v>43</v>
      </c>
      <c r="T648" t="s">
        <v>44</v>
      </c>
      <c r="U648" t="s">
        <v>22</v>
      </c>
      <c r="V648" t="s">
        <v>1494</v>
      </c>
      <c r="W648" t="s">
        <v>1495</v>
      </c>
      <c r="X648" t="s">
        <v>253</v>
      </c>
      <c r="Y648" t="s">
        <v>275</v>
      </c>
      <c r="Z648" t="s">
        <v>1250</v>
      </c>
      <c r="AA648" t="s">
        <v>40</v>
      </c>
      <c r="AB648" t="s">
        <v>40</v>
      </c>
      <c r="AC648">
        <v>13</v>
      </c>
      <c r="AD648" t="s">
        <v>40</v>
      </c>
      <c r="AE648">
        <v>60000</v>
      </c>
      <c r="AF648">
        <v>3</v>
      </c>
      <c r="AG648">
        <v>600000000</v>
      </c>
      <c r="AH648" s="21">
        <v>780000000000</v>
      </c>
      <c r="AI648">
        <v>3</v>
      </c>
      <c r="AJ648">
        <v>1920</v>
      </c>
      <c r="AK648">
        <f t="shared" si="0"/>
        <v>8988910.3448275868</v>
      </c>
    </row>
    <row r="649" spans="1:37">
      <c r="A649">
        <v>10</v>
      </c>
      <c r="B649">
        <v>20</v>
      </c>
      <c r="C649">
        <v>2016</v>
      </c>
      <c r="D649" t="s">
        <v>251</v>
      </c>
      <c r="E649" t="s">
        <v>252</v>
      </c>
      <c r="F649" t="s">
        <v>36</v>
      </c>
      <c r="G649" t="s">
        <v>37</v>
      </c>
      <c r="H649" t="s">
        <v>38</v>
      </c>
      <c r="I649" t="s">
        <v>40</v>
      </c>
      <c r="J649" t="s">
        <v>40</v>
      </c>
      <c r="K649" t="s">
        <v>40</v>
      </c>
      <c r="L649" t="s">
        <v>40</v>
      </c>
      <c r="M649" t="s">
        <v>40</v>
      </c>
      <c r="N649" t="s">
        <v>40</v>
      </c>
      <c r="O649" t="s">
        <v>55</v>
      </c>
      <c r="P649" t="s">
        <v>38</v>
      </c>
      <c r="Q649" t="s">
        <v>51</v>
      </c>
      <c r="R649" t="s">
        <v>52</v>
      </c>
      <c r="S649" t="s">
        <v>43</v>
      </c>
      <c r="T649" t="s">
        <v>44</v>
      </c>
      <c r="U649" t="s">
        <v>22</v>
      </c>
      <c r="V649" t="s">
        <v>1494</v>
      </c>
      <c r="W649" t="s">
        <v>1495</v>
      </c>
      <c r="X649" t="s">
        <v>253</v>
      </c>
      <c r="Y649" t="s">
        <v>276</v>
      </c>
      <c r="Z649" t="s">
        <v>1251</v>
      </c>
      <c r="AA649" t="s">
        <v>40</v>
      </c>
      <c r="AB649" t="s">
        <v>40</v>
      </c>
      <c r="AC649">
        <v>34</v>
      </c>
      <c r="AD649" t="s">
        <v>40</v>
      </c>
      <c r="AE649">
        <v>170900</v>
      </c>
      <c r="AF649">
        <v>6</v>
      </c>
      <c r="AG649">
        <v>1709000000</v>
      </c>
      <c r="AH649" s="21">
        <v>5810600000000</v>
      </c>
      <c r="AI649">
        <v>6</v>
      </c>
      <c r="AJ649">
        <v>1920</v>
      </c>
      <c r="AK649">
        <f t="shared" si="0"/>
        <v>8988910.3448275868</v>
      </c>
    </row>
    <row r="650" spans="1:37">
      <c r="A650">
        <v>10</v>
      </c>
      <c r="B650">
        <v>20</v>
      </c>
      <c r="C650">
        <v>2016</v>
      </c>
      <c r="D650" t="s">
        <v>251</v>
      </c>
      <c r="E650" t="s">
        <v>252</v>
      </c>
      <c r="F650" t="s">
        <v>36</v>
      </c>
      <c r="G650" t="s">
        <v>37</v>
      </c>
      <c r="H650" t="s">
        <v>38</v>
      </c>
      <c r="I650" t="s">
        <v>40</v>
      </c>
      <c r="J650" t="s">
        <v>40</v>
      </c>
      <c r="K650" t="s">
        <v>40</v>
      </c>
      <c r="L650" t="s">
        <v>40</v>
      </c>
      <c r="M650" t="s">
        <v>40</v>
      </c>
      <c r="N650" t="s">
        <v>40</v>
      </c>
      <c r="O650" t="s">
        <v>55</v>
      </c>
      <c r="P650" t="s">
        <v>38</v>
      </c>
      <c r="Q650" t="s">
        <v>51</v>
      </c>
      <c r="R650" t="s">
        <v>52</v>
      </c>
      <c r="S650" t="s">
        <v>43</v>
      </c>
      <c r="T650" t="s">
        <v>44</v>
      </c>
      <c r="U650" t="s">
        <v>22</v>
      </c>
      <c r="V650" t="s">
        <v>1494</v>
      </c>
      <c r="W650" t="s">
        <v>1495</v>
      </c>
      <c r="X650" t="s">
        <v>253</v>
      </c>
      <c r="Y650" t="s">
        <v>277</v>
      </c>
      <c r="Z650" t="s">
        <v>1252</v>
      </c>
      <c r="AA650" t="s">
        <v>40</v>
      </c>
      <c r="AB650" t="s">
        <v>40</v>
      </c>
      <c r="AC650">
        <v>7</v>
      </c>
      <c r="AD650" t="s">
        <v>40</v>
      </c>
      <c r="AE650">
        <v>480000</v>
      </c>
      <c r="AF650">
        <v>1</v>
      </c>
      <c r="AG650">
        <v>4800000000</v>
      </c>
      <c r="AH650" s="21">
        <v>3360000000000</v>
      </c>
      <c r="AI650">
        <v>1</v>
      </c>
      <c r="AJ650">
        <v>1920</v>
      </c>
      <c r="AK650">
        <f t="shared" si="0"/>
        <v>8988910.3448275868</v>
      </c>
    </row>
    <row r="651" spans="1:37">
      <c r="A651">
        <v>10</v>
      </c>
      <c r="B651">
        <v>20</v>
      </c>
      <c r="C651">
        <v>2016</v>
      </c>
      <c r="D651" t="s">
        <v>251</v>
      </c>
      <c r="E651" t="s">
        <v>252</v>
      </c>
      <c r="F651" t="s">
        <v>36</v>
      </c>
      <c r="G651" t="s">
        <v>37</v>
      </c>
      <c r="H651" t="s">
        <v>38</v>
      </c>
      <c r="I651" t="s">
        <v>40</v>
      </c>
      <c r="J651" t="s">
        <v>40</v>
      </c>
      <c r="K651" t="s">
        <v>40</v>
      </c>
      <c r="L651" t="s">
        <v>40</v>
      </c>
      <c r="M651" t="s">
        <v>40</v>
      </c>
      <c r="N651" t="s">
        <v>40</v>
      </c>
      <c r="O651" t="s">
        <v>55</v>
      </c>
      <c r="P651" t="s">
        <v>38</v>
      </c>
      <c r="Q651" t="s">
        <v>51</v>
      </c>
      <c r="R651" t="s">
        <v>52</v>
      </c>
      <c r="S651" t="s">
        <v>43</v>
      </c>
      <c r="T651" t="s">
        <v>44</v>
      </c>
      <c r="U651" t="s">
        <v>22</v>
      </c>
      <c r="V651" t="s">
        <v>1494</v>
      </c>
      <c r="W651" t="s">
        <v>1495</v>
      </c>
      <c r="X651" t="s">
        <v>253</v>
      </c>
      <c r="Y651" t="s">
        <v>278</v>
      </c>
      <c r="Z651" t="s">
        <v>1253</v>
      </c>
      <c r="AA651" t="s">
        <v>40</v>
      </c>
      <c r="AB651" t="s">
        <v>40</v>
      </c>
      <c r="AC651">
        <v>34</v>
      </c>
      <c r="AD651" t="s">
        <v>40</v>
      </c>
      <c r="AE651">
        <v>22000</v>
      </c>
      <c r="AF651">
        <v>1</v>
      </c>
      <c r="AG651">
        <v>220000000</v>
      </c>
      <c r="AH651" s="21">
        <v>748000000000</v>
      </c>
      <c r="AI651">
        <v>1</v>
      </c>
      <c r="AJ651">
        <v>1920</v>
      </c>
      <c r="AK651">
        <f t="shared" si="0"/>
        <v>8988910.3448275868</v>
      </c>
    </row>
    <row r="652" spans="1:37">
      <c r="A652">
        <v>10</v>
      </c>
      <c r="B652">
        <v>20</v>
      </c>
      <c r="C652">
        <v>2016</v>
      </c>
      <c r="D652" t="s">
        <v>251</v>
      </c>
      <c r="E652" t="s">
        <v>252</v>
      </c>
      <c r="F652" t="s">
        <v>36</v>
      </c>
      <c r="G652" t="s">
        <v>37</v>
      </c>
      <c r="H652" t="s">
        <v>38</v>
      </c>
      <c r="I652" t="s">
        <v>40</v>
      </c>
      <c r="J652" t="s">
        <v>40</v>
      </c>
      <c r="K652" t="s">
        <v>40</v>
      </c>
      <c r="L652" t="s">
        <v>40</v>
      </c>
      <c r="M652" t="s">
        <v>40</v>
      </c>
      <c r="N652" t="s">
        <v>40</v>
      </c>
      <c r="O652" t="s">
        <v>55</v>
      </c>
      <c r="P652" t="s">
        <v>38</v>
      </c>
      <c r="Q652" t="s">
        <v>51</v>
      </c>
      <c r="R652" t="s">
        <v>52</v>
      </c>
      <c r="S652" t="s">
        <v>43</v>
      </c>
      <c r="T652" t="s">
        <v>44</v>
      </c>
      <c r="U652" t="s">
        <v>22</v>
      </c>
      <c r="V652" t="s">
        <v>1494</v>
      </c>
      <c r="W652" t="s">
        <v>1495</v>
      </c>
      <c r="X652" t="s">
        <v>253</v>
      </c>
      <c r="Y652" t="s">
        <v>279</v>
      </c>
      <c r="Z652" t="s">
        <v>1254</v>
      </c>
      <c r="AA652" t="s">
        <v>40</v>
      </c>
      <c r="AB652" t="s">
        <v>40</v>
      </c>
      <c r="AC652">
        <v>34</v>
      </c>
      <c r="AD652" t="s">
        <v>40</v>
      </c>
      <c r="AE652">
        <v>31416</v>
      </c>
      <c r="AF652">
        <v>6</v>
      </c>
      <c r="AG652">
        <v>314160000</v>
      </c>
      <c r="AH652" s="21">
        <v>1068140000000</v>
      </c>
      <c r="AI652">
        <v>6</v>
      </c>
      <c r="AJ652">
        <v>1920</v>
      </c>
      <c r="AK652">
        <f t="shared" si="0"/>
        <v>8988910.3448275868</v>
      </c>
    </row>
    <row r="653" spans="1:37">
      <c r="A653">
        <v>10</v>
      </c>
      <c r="B653">
        <v>20</v>
      </c>
      <c r="C653">
        <v>2016</v>
      </c>
      <c r="D653" t="s">
        <v>251</v>
      </c>
      <c r="E653" t="s">
        <v>252</v>
      </c>
      <c r="F653" t="s">
        <v>36</v>
      </c>
      <c r="G653" t="s">
        <v>37</v>
      </c>
      <c r="H653" t="s">
        <v>38</v>
      </c>
      <c r="I653" t="s">
        <v>40</v>
      </c>
      <c r="J653" t="s">
        <v>40</v>
      </c>
      <c r="K653" t="s">
        <v>40</v>
      </c>
      <c r="L653" t="s">
        <v>40</v>
      </c>
      <c r="M653" t="s">
        <v>40</v>
      </c>
      <c r="N653" t="s">
        <v>40</v>
      </c>
      <c r="O653" t="s">
        <v>55</v>
      </c>
      <c r="P653" t="s">
        <v>38</v>
      </c>
      <c r="Q653" t="s">
        <v>51</v>
      </c>
      <c r="R653" t="s">
        <v>52</v>
      </c>
      <c r="S653" t="s">
        <v>43</v>
      </c>
      <c r="T653" t="s">
        <v>44</v>
      </c>
      <c r="U653" t="s">
        <v>22</v>
      </c>
      <c r="V653" t="s">
        <v>1494</v>
      </c>
      <c r="W653" t="s">
        <v>1495</v>
      </c>
      <c r="X653" t="s">
        <v>253</v>
      </c>
      <c r="Y653" t="s">
        <v>280</v>
      </c>
      <c r="Z653" t="s">
        <v>1255</v>
      </c>
      <c r="AA653" t="s">
        <v>40</v>
      </c>
      <c r="AB653" t="s">
        <v>40</v>
      </c>
      <c r="AC653">
        <v>23</v>
      </c>
      <c r="AD653" t="s">
        <v>40</v>
      </c>
      <c r="AE653">
        <v>6100000</v>
      </c>
      <c r="AF653">
        <v>5</v>
      </c>
      <c r="AG653">
        <v>61000000000</v>
      </c>
      <c r="AH653" s="21">
        <v>140300000000000</v>
      </c>
      <c r="AI653">
        <v>5</v>
      </c>
      <c r="AJ653">
        <v>1920</v>
      </c>
      <c r="AK653">
        <f t="shared" si="0"/>
        <v>8988910.3448275868</v>
      </c>
    </row>
    <row r="654" spans="1:37">
      <c r="A654">
        <v>10</v>
      </c>
      <c r="B654">
        <v>20</v>
      </c>
      <c r="C654">
        <v>2016</v>
      </c>
      <c r="D654" t="s">
        <v>251</v>
      </c>
      <c r="E654" t="s">
        <v>252</v>
      </c>
      <c r="F654" t="s">
        <v>36</v>
      </c>
      <c r="G654" t="s">
        <v>37</v>
      </c>
      <c r="H654" t="s">
        <v>38</v>
      </c>
      <c r="I654" t="s">
        <v>40</v>
      </c>
      <c r="J654" t="s">
        <v>40</v>
      </c>
      <c r="K654" t="s">
        <v>40</v>
      </c>
      <c r="L654" t="s">
        <v>40</v>
      </c>
      <c r="M654" t="s">
        <v>40</v>
      </c>
      <c r="N654" t="s">
        <v>40</v>
      </c>
      <c r="O654" t="s">
        <v>55</v>
      </c>
      <c r="P654" t="s">
        <v>38</v>
      </c>
      <c r="Q654" t="s">
        <v>51</v>
      </c>
      <c r="R654" t="s">
        <v>52</v>
      </c>
      <c r="S654" t="s">
        <v>43</v>
      </c>
      <c r="T654" t="s">
        <v>44</v>
      </c>
      <c r="U654" t="s">
        <v>22</v>
      </c>
      <c r="V654" t="s">
        <v>1494</v>
      </c>
      <c r="W654" t="s">
        <v>1495</v>
      </c>
      <c r="X654" t="s">
        <v>253</v>
      </c>
      <c r="Y654" t="s">
        <v>281</v>
      </c>
      <c r="Z654" t="s">
        <v>1256</v>
      </c>
      <c r="AA654" t="s">
        <v>40</v>
      </c>
      <c r="AB654" t="s">
        <v>40</v>
      </c>
      <c r="AC654">
        <v>34</v>
      </c>
      <c r="AD654" t="s">
        <v>40</v>
      </c>
      <c r="AE654">
        <v>76900</v>
      </c>
      <c r="AF654">
        <v>4</v>
      </c>
      <c r="AG654">
        <v>769000000</v>
      </c>
      <c r="AH654" s="21">
        <v>2614600000000</v>
      </c>
      <c r="AI654">
        <v>4</v>
      </c>
      <c r="AJ654">
        <v>1920</v>
      </c>
      <c r="AK654">
        <f t="shared" si="0"/>
        <v>8988910.3448275868</v>
      </c>
    </row>
    <row r="655" spans="1:37">
      <c r="A655">
        <v>10</v>
      </c>
      <c r="B655">
        <v>20</v>
      </c>
      <c r="C655">
        <v>2016</v>
      </c>
      <c r="D655" t="s">
        <v>251</v>
      </c>
      <c r="E655" t="s">
        <v>252</v>
      </c>
      <c r="F655" t="s">
        <v>36</v>
      </c>
      <c r="G655" t="s">
        <v>37</v>
      </c>
      <c r="H655" t="s">
        <v>38</v>
      </c>
      <c r="I655" t="s">
        <v>40</v>
      </c>
      <c r="J655" t="s">
        <v>40</v>
      </c>
      <c r="K655" t="s">
        <v>40</v>
      </c>
      <c r="L655" t="s">
        <v>40</v>
      </c>
      <c r="M655" t="s">
        <v>40</v>
      </c>
      <c r="N655" t="s">
        <v>40</v>
      </c>
      <c r="O655" t="s">
        <v>55</v>
      </c>
      <c r="P655" t="s">
        <v>38</v>
      </c>
      <c r="Q655" t="s">
        <v>51</v>
      </c>
      <c r="R655" t="s">
        <v>52</v>
      </c>
      <c r="S655" t="s">
        <v>43</v>
      </c>
      <c r="T655" t="s">
        <v>44</v>
      </c>
      <c r="U655" t="s">
        <v>22</v>
      </c>
      <c r="V655" t="s">
        <v>1494</v>
      </c>
      <c r="W655" t="s">
        <v>1495</v>
      </c>
      <c r="X655" t="s">
        <v>253</v>
      </c>
      <c r="Y655" t="s">
        <v>282</v>
      </c>
      <c r="Z655" t="s">
        <v>1257</v>
      </c>
      <c r="AA655" t="s">
        <v>40</v>
      </c>
      <c r="AB655" t="s">
        <v>40</v>
      </c>
      <c r="AC655">
        <v>113</v>
      </c>
      <c r="AD655" t="s">
        <v>40</v>
      </c>
      <c r="AE655">
        <v>12840000</v>
      </c>
      <c r="AF655">
        <v>11</v>
      </c>
      <c r="AG655" s="21">
        <v>128400000000</v>
      </c>
      <c r="AH655" s="21">
        <v>1450920000000000</v>
      </c>
      <c r="AI655">
        <v>11</v>
      </c>
      <c r="AJ655">
        <v>1920</v>
      </c>
      <c r="AK655">
        <f t="shared" si="0"/>
        <v>8988910.3448275868</v>
      </c>
    </row>
    <row r="656" spans="1:37">
      <c r="A656">
        <v>10</v>
      </c>
      <c r="B656">
        <v>21</v>
      </c>
      <c r="C656">
        <v>2016</v>
      </c>
      <c r="D656" t="s">
        <v>251</v>
      </c>
      <c r="E656" t="s">
        <v>252</v>
      </c>
      <c r="F656" t="s">
        <v>36</v>
      </c>
      <c r="G656" t="s">
        <v>37</v>
      </c>
      <c r="H656" t="s">
        <v>38</v>
      </c>
      <c r="I656" t="s">
        <v>40</v>
      </c>
      <c r="J656" t="s">
        <v>40</v>
      </c>
      <c r="K656" t="s">
        <v>40</v>
      </c>
      <c r="L656" t="s">
        <v>40</v>
      </c>
      <c r="M656" t="s">
        <v>40</v>
      </c>
      <c r="N656" t="s">
        <v>40</v>
      </c>
      <c r="O656" t="s">
        <v>55</v>
      </c>
      <c r="P656" t="s">
        <v>38</v>
      </c>
      <c r="Q656" t="s">
        <v>51</v>
      </c>
      <c r="R656" t="s">
        <v>52</v>
      </c>
      <c r="S656" t="s">
        <v>43</v>
      </c>
      <c r="T656" t="s">
        <v>44</v>
      </c>
      <c r="U656" t="s">
        <v>20</v>
      </c>
      <c r="V656" t="s">
        <v>1494</v>
      </c>
      <c r="W656" t="s">
        <v>1495</v>
      </c>
      <c r="X656" t="s">
        <v>253</v>
      </c>
      <c r="Y656" t="s">
        <v>254</v>
      </c>
      <c r="Z656" t="s">
        <v>1229</v>
      </c>
      <c r="AA656" t="s">
        <v>40</v>
      </c>
      <c r="AB656" t="s">
        <v>40</v>
      </c>
      <c r="AC656">
        <v>35</v>
      </c>
      <c r="AD656" t="s">
        <v>40</v>
      </c>
      <c r="AE656">
        <v>2100000</v>
      </c>
      <c r="AF656">
        <v>5</v>
      </c>
      <c r="AG656">
        <v>21000000000</v>
      </c>
      <c r="AH656" s="21">
        <v>73500000000000</v>
      </c>
      <c r="AI656">
        <v>5</v>
      </c>
      <c r="AJ656">
        <v>1</v>
      </c>
      <c r="AK656">
        <v>4681.7241379999996</v>
      </c>
    </row>
    <row r="657" spans="1:37">
      <c r="A657">
        <v>10</v>
      </c>
      <c r="B657">
        <v>21</v>
      </c>
      <c r="C657">
        <v>2016</v>
      </c>
      <c r="D657" t="s">
        <v>251</v>
      </c>
      <c r="E657" t="s">
        <v>252</v>
      </c>
      <c r="F657" t="s">
        <v>36</v>
      </c>
      <c r="G657" t="s">
        <v>37</v>
      </c>
      <c r="H657" t="s">
        <v>38</v>
      </c>
      <c r="I657" t="s">
        <v>40</v>
      </c>
      <c r="J657" t="s">
        <v>40</v>
      </c>
      <c r="K657" t="s">
        <v>40</v>
      </c>
      <c r="L657" t="s">
        <v>40</v>
      </c>
      <c r="M657" t="s">
        <v>40</v>
      </c>
      <c r="N657" t="s">
        <v>40</v>
      </c>
      <c r="O657" t="s">
        <v>55</v>
      </c>
      <c r="P657" t="s">
        <v>38</v>
      </c>
      <c r="Q657" t="s">
        <v>51</v>
      </c>
      <c r="R657" t="s">
        <v>52</v>
      </c>
      <c r="S657" t="s">
        <v>43</v>
      </c>
      <c r="T657" t="s">
        <v>44</v>
      </c>
      <c r="U657" t="s">
        <v>20</v>
      </c>
      <c r="V657" t="s">
        <v>1494</v>
      </c>
      <c r="W657" t="s">
        <v>1495</v>
      </c>
      <c r="X657" t="s">
        <v>253</v>
      </c>
      <c r="Y657" t="s">
        <v>255</v>
      </c>
      <c r="Z657" t="s">
        <v>1230</v>
      </c>
      <c r="AA657" t="s">
        <v>40</v>
      </c>
      <c r="AB657" t="s">
        <v>40</v>
      </c>
      <c r="AC657">
        <v>34</v>
      </c>
      <c r="AD657" t="s">
        <v>40</v>
      </c>
      <c r="AE657">
        <v>23000</v>
      </c>
      <c r="AF657">
        <v>2</v>
      </c>
      <c r="AG657">
        <v>230000000</v>
      </c>
      <c r="AH657" s="21">
        <v>782000000000</v>
      </c>
      <c r="AI657">
        <v>2</v>
      </c>
      <c r="AJ657">
        <v>1</v>
      </c>
      <c r="AK657">
        <v>4681.7241379999996</v>
      </c>
    </row>
    <row r="658" spans="1:37">
      <c r="A658">
        <v>10</v>
      </c>
      <c r="B658">
        <v>21</v>
      </c>
      <c r="C658">
        <v>2016</v>
      </c>
      <c r="D658" t="s">
        <v>251</v>
      </c>
      <c r="E658" t="s">
        <v>252</v>
      </c>
      <c r="F658" t="s">
        <v>36</v>
      </c>
      <c r="G658" t="s">
        <v>37</v>
      </c>
      <c r="H658" t="s">
        <v>38</v>
      </c>
      <c r="I658" t="s">
        <v>40</v>
      </c>
      <c r="J658" t="s">
        <v>40</v>
      </c>
      <c r="K658" t="s">
        <v>40</v>
      </c>
      <c r="L658" t="s">
        <v>40</v>
      </c>
      <c r="M658" t="s">
        <v>40</v>
      </c>
      <c r="N658" t="s">
        <v>40</v>
      </c>
      <c r="O658" t="s">
        <v>55</v>
      </c>
      <c r="P658" t="s">
        <v>38</v>
      </c>
      <c r="Q658" t="s">
        <v>51</v>
      </c>
      <c r="R658" t="s">
        <v>52</v>
      </c>
      <c r="S658" t="s">
        <v>43</v>
      </c>
      <c r="T658" t="s">
        <v>44</v>
      </c>
      <c r="U658" t="s">
        <v>20</v>
      </c>
      <c r="V658" t="s">
        <v>1494</v>
      </c>
      <c r="W658" t="s">
        <v>1495</v>
      </c>
      <c r="X658" t="s">
        <v>253</v>
      </c>
      <c r="Y658" t="s">
        <v>256</v>
      </c>
      <c r="Z658" t="s">
        <v>1231</v>
      </c>
      <c r="AA658" t="s">
        <v>40</v>
      </c>
      <c r="AB658" t="s">
        <v>40</v>
      </c>
      <c r="AC658">
        <v>34</v>
      </c>
      <c r="AD658" t="s">
        <v>40</v>
      </c>
      <c r="AE658">
        <v>4800</v>
      </c>
      <c r="AF658">
        <v>8</v>
      </c>
      <c r="AG658">
        <v>48000000</v>
      </c>
      <c r="AH658" s="21">
        <v>163200000000</v>
      </c>
      <c r="AI658">
        <v>8</v>
      </c>
      <c r="AJ658">
        <v>1</v>
      </c>
      <c r="AK658">
        <v>4681.7241379999996</v>
      </c>
    </row>
    <row r="659" spans="1:37">
      <c r="A659">
        <v>10</v>
      </c>
      <c r="B659">
        <v>21</v>
      </c>
      <c r="C659">
        <v>2016</v>
      </c>
      <c r="D659" t="s">
        <v>251</v>
      </c>
      <c r="E659" t="s">
        <v>252</v>
      </c>
      <c r="F659" t="s">
        <v>36</v>
      </c>
      <c r="G659" t="s">
        <v>37</v>
      </c>
      <c r="H659" t="s">
        <v>38</v>
      </c>
      <c r="I659" t="s">
        <v>40</v>
      </c>
      <c r="J659" t="s">
        <v>40</v>
      </c>
      <c r="K659" t="s">
        <v>40</v>
      </c>
      <c r="L659" t="s">
        <v>40</v>
      </c>
      <c r="M659" t="s">
        <v>40</v>
      </c>
      <c r="N659" t="s">
        <v>40</v>
      </c>
      <c r="O659" t="s">
        <v>55</v>
      </c>
      <c r="P659" t="s">
        <v>38</v>
      </c>
      <c r="Q659" t="s">
        <v>51</v>
      </c>
      <c r="R659" t="s">
        <v>52</v>
      </c>
      <c r="S659" t="s">
        <v>43</v>
      </c>
      <c r="T659" t="s">
        <v>44</v>
      </c>
      <c r="U659" t="s">
        <v>20</v>
      </c>
      <c r="V659" t="s">
        <v>1494</v>
      </c>
      <c r="W659" t="s">
        <v>1495</v>
      </c>
      <c r="X659" t="s">
        <v>253</v>
      </c>
      <c r="Y659" t="s">
        <v>257</v>
      </c>
      <c r="Z659" t="s">
        <v>1232</v>
      </c>
      <c r="AA659" t="s">
        <v>40</v>
      </c>
      <c r="AB659" t="s">
        <v>40</v>
      </c>
      <c r="AC659">
        <v>90</v>
      </c>
      <c r="AD659" t="s">
        <v>40</v>
      </c>
      <c r="AE659">
        <v>76900</v>
      </c>
      <c r="AF659">
        <v>12</v>
      </c>
      <c r="AG659">
        <v>769000000</v>
      </c>
      <c r="AH659" s="21">
        <v>6921000000000</v>
      </c>
      <c r="AI659">
        <v>12</v>
      </c>
      <c r="AJ659">
        <v>1</v>
      </c>
      <c r="AK659">
        <v>4681.7241379999996</v>
      </c>
    </row>
    <row r="660" spans="1:37">
      <c r="A660">
        <v>10</v>
      </c>
      <c r="B660">
        <v>21</v>
      </c>
      <c r="C660">
        <v>2016</v>
      </c>
      <c r="D660" t="s">
        <v>251</v>
      </c>
      <c r="E660" t="s">
        <v>252</v>
      </c>
      <c r="F660" t="s">
        <v>36</v>
      </c>
      <c r="G660" t="s">
        <v>37</v>
      </c>
      <c r="H660" t="s">
        <v>38</v>
      </c>
      <c r="I660" t="s">
        <v>40</v>
      </c>
      <c r="J660" t="s">
        <v>40</v>
      </c>
      <c r="K660" t="s">
        <v>40</v>
      </c>
      <c r="L660" t="s">
        <v>40</v>
      </c>
      <c r="M660" t="s">
        <v>40</v>
      </c>
      <c r="N660" t="s">
        <v>40</v>
      </c>
      <c r="O660" t="s">
        <v>55</v>
      </c>
      <c r="P660" t="s">
        <v>38</v>
      </c>
      <c r="Q660" t="s">
        <v>51</v>
      </c>
      <c r="R660" t="s">
        <v>52</v>
      </c>
      <c r="S660" t="s">
        <v>43</v>
      </c>
      <c r="T660" t="s">
        <v>44</v>
      </c>
      <c r="U660" t="s">
        <v>20</v>
      </c>
      <c r="V660" t="s">
        <v>1494</v>
      </c>
      <c r="W660" t="s">
        <v>1495</v>
      </c>
      <c r="X660" t="s">
        <v>253</v>
      </c>
      <c r="Y660" t="s">
        <v>258</v>
      </c>
      <c r="Z660" t="s">
        <v>1233</v>
      </c>
      <c r="AA660" t="s">
        <v>40</v>
      </c>
      <c r="AB660" t="s">
        <v>40</v>
      </c>
      <c r="AC660">
        <v>66</v>
      </c>
      <c r="AD660" t="s">
        <v>40</v>
      </c>
      <c r="AE660">
        <v>2650000</v>
      </c>
      <c r="AF660">
        <v>4</v>
      </c>
      <c r="AG660">
        <v>26500000000</v>
      </c>
      <c r="AH660" s="21">
        <v>174900000000000</v>
      </c>
      <c r="AI660">
        <v>4</v>
      </c>
      <c r="AJ660">
        <v>1</v>
      </c>
      <c r="AK660">
        <v>4681.7241379999996</v>
      </c>
    </row>
    <row r="661" spans="1:37">
      <c r="A661">
        <v>10</v>
      </c>
      <c r="B661">
        <v>21</v>
      </c>
      <c r="C661">
        <v>2016</v>
      </c>
      <c r="D661" t="s">
        <v>251</v>
      </c>
      <c r="E661" t="s">
        <v>252</v>
      </c>
      <c r="F661" t="s">
        <v>36</v>
      </c>
      <c r="G661" t="s">
        <v>37</v>
      </c>
      <c r="H661" t="s">
        <v>38</v>
      </c>
      <c r="I661" t="s">
        <v>40</v>
      </c>
      <c r="J661" t="s">
        <v>40</v>
      </c>
      <c r="K661" t="s">
        <v>40</v>
      </c>
      <c r="L661" t="s">
        <v>40</v>
      </c>
      <c r="M661" t="s">
        <v>40</v>
      </c>
      <c r="N661" t="s">
        <v>40</v>
      </c>
      <c r="O661" t="s">
        <v>55</v>
      </c>
      <c r="P661" t="s">
        <v>38</v>
      </c>
      <c r="Q661" t="s">
        <v>51</v>
      </c>
      <c r="R661" t="s">
        <v>52</v>
      </c>
      <c r="S661" t="s">
        <v>43</v>
      </c>
      <c r="T661" t="s">
        <v>44</v>
      </c>
      <c r="U661" t="s">
        <v>20</v>
      </c>
      <c r="V661" t="s">
        <v>1494</v>
      </c>
      <c r="W661" t="s">
        <v>1495</v>
      </c>
      <c r="X661" t="s">
        <v>253</v>
      </c>
      <c r="Y661" t="s">
        <v>259</v>
      </c>
      <c r="Z661" t="s">
        <v>1234</v>
      </c>
      <c r="AA661" t="s">
        <v>40</v>
      </c>
      <c r="AB661" t="s">
        <v>40</v>
      </c>
      <c r="AC661">
        <v>34</v>
      </c>
      <c r="AD661" t="s">
        <v>40</v>
      </c>
      <c r="AE661">
        <v>15000</v>
      </c>
      <c r="AF661">
        <v>4</v>
      </c>
      <c r="AG661">
        <v>150000000</v>
      </c>
      <c r="AH661" s="21">
        <v>510000000000</v>
      </c>
      <c r="AI661">
        <v>4</v>
      </c>
      <c r="AJ661">
        <v>1</v>
      </c>
      <c r="AK661">
        <v>4681.7241379999996</v>
      </c>
    </row>
    <row r="662" spans="1:37">
      <c r="A662">
        <v>10</v>
      </c>
      <c r="B662">
        <v>21</v>
      </c>
      <c r="C662">
        <v>2016</v>
      </c>
      <c r="D662" t="s">
        <v>251</v>
      </c>
      <c r="E662" t="s">
        <v>252</v>
      </c>
      <c r="F662" t="s">
        <v>36</v>
      </c>
      <c r="G662" t="s">
        <v>37</v>
      </c>
      <c r="H662" t="s">
        <v>38</v>
      </c>
      <c r="I662" t="s">
        <v>40</v>
      </c>
      <c r="J662" t="s">
        <v>40</v>
      </c>
      <c r="K662" t="s">
        <v>40</v>
      </c>
      <c r="L662" t="s">
        <v>40</v>
      </c>
      <c r="M662" t="s">
        <v>40</v>
      </c>
      <c r="N662" t="s">
        <v>40</v>
      </c>
      <c r="O662" t="s">
        <v>55</v>
      </c>
      <c r="P662" t="s">
        <v>38</v>
      </c>
      <c r="Q662" t="s">
        <v>51</v>
      </c>
      <c r="R662" t="s">
        <v>52</v>
      </c>
      <c r="S662" t="s">
        <v>43</v>
      </c>
      <c r="T662" t="s">
        <v>44</v>
      </c>
      <c r="U662" t="s">
        <v>20</v>
      </c>
      <c r="V662" t="s">
        <v>1494</v>
      </c>
      <c r="W662" t="s">
        <v>1495</v>
      </c>
      <c r="X662" t="s">
        <v>253</v>
      </c>
      <c r="Y662" t="s">
        <v>260</v>
      </c>
      <c r="Z662" t="s">
        <v>1235</v>
      </c>
      <c r="AA662" t="s">
        <v>40</v>
      </c>
      <c r="AB662" t="s">
        <v>40</v>
      </c>
      <c r="AC662">
        <v>10</v>
      </c>
      <c r="AD662" t="s">
        <v>40</v>
      </c>
      <c r="AE662">
        <v>8000</v>
      </c>
      <c r="AF662">
        <v>14</v>
      </c>
      <c r="AG662">
        <v>80000000</v>
      </c>
      <c r="AH662">
        <v>80000000000</v>
      </c>
      <c r="AI662">
        <v>14</v>
      </c>
      <c r="AJ662">
        <v>1</v>
      </c>
      <c r="AK662">
        <v>4681.7241379999996</v>
      </c>
    </row>
    <row r="663" spans="1:37">
      <c r="A663">
        <v>10</v>
      </c>
      <c r="B663">
        <v>21</v>
      </c>
      <c r="C663">
        <v>2016</v>
      </c>
      <c r="D663" t="s">
        <v>251</v>
      </c>
      <c r="E663" t="s">
        <v>252</v>
      </c>
      <c r="F663" t="s">
        <v>36</v>
      </c>
      <c r="G663" t="s">
        <v>37</v>
      </c>
      <c r="H663" t="s">
        <v>38</v>
      </c>
      <c r="I663" t="s">
        <v>40</v>
      </c>
      <c r="J663" t="s">
        <v>40</v>
      </c>
      <c r="K663" t="s">
        <v>40</v>
      </c>
      <c r="L663" t="s">
        <v>40</v>
      </c>
      <c r="M663" t="s">
        <v>40</v>
      </c>
      <c r="N663" t="s">
        <v>40</v>
      </c>
      <c r="O663" t="s">
        <v>55</v>
      </c>
      <c r="P663" t="s">
        <v>38</v>
      </c>
      <c r="Q663" t="s">
        <v>51</v>
      </c>
      <c r="R663" t="s">
        <v>52</v>
      </c>
      <c r="S663" t="s">
        <v>43</v>
      </c>
      <c r="T663" t="s">
        <v>44</v>
      </c>
      <c r="U663" t="s">
        <v>20</v>
      </c>
      <c r="V663" t="s">
        <v>1494</v>
      </c>
      <c r="W663" t="s">
        <v>1495</v>
      </c>
      <c r="X663" t="s">
        <v>253</v>
      </c>
      <c r="Y663" t="s">
        <v>261</v>
      </c>
      <c r="Z663" t="s">
        <v>1236</v>
      </c>
      <c r="AA663" t="s">
        <v>40</v>
      </c>
      <c r="AB663" t="s">
        <v>40</v>
      </c>
      <c r="AC663">
        <v>125</v>
      </c>
      <c r="AD663" t="s">
        <v>40</v>
      </c>
      <c r="AE663">
        <v>8550000</v>
      </c>
      <c r="AF663">
        <v>11</v>
      </c>
      <c r="AG663">
        <v>85500000000</v>
      </c>
      <c r="AH663" s="21">
        <v>1068750000000000</v>
      </c>
      <c r="AI663">
        <v>11</v>
      </c>
      <c r="AJ663">
        <v>1</v>
      </c>
      <c r="AK663">
        <v>4681.7241379999996</v>
      </c>
    </row>
    <row r="664" spans="1:37">
      <c r="A664">
        <v>10</v>
      </c>
      <c r="B664">
        <v>21</v>
      </c>
      <c r="C664">
        <v>2016</v>
      </c>
      <c r="D664" t="s">
        <v>251</v>
      </c>
      <c r="E664" t="s">
        <v>252</v>
      </c>
      <c r="F664" t="s">
        <v>36</v>
      </c>
      <c r="G664" t="s">
        <v>37</v>
      </c>
      <c r="H664" t="s">
        <v>38</v>
      </c>
      <c r="I664" t="s">
        <v>40</v>
      </c>
      <c r="J664" t="s">
        <v>40</v>
      </c>
      <c r="K664" t="s">
        <v>40</v>
      </c>
      <c r="L664" t="s">
        <v>40</v>
      </c>
      <c r="M664" t="s">
        <v>40</v>
      </c>
      <c r="N664" t="s">
        <v>40</v>
      </c>
      <c r="O664" t="s">
        <v>55</v>
      </c>
      <c r="P664" t="s">
        <v>38</v>
      </c>
      <c r="Q664" t="s">
        <v>51</v>
      </c>
      <c r="R664" t="s">
        <v>52</v>
      </c>
      <c r="S664" t="s">
        <v>43</v>
      </c>
      <c r="T664" t="s">
        <v>44</v>
      </c>
      <c r="U664" t="s">
        <v>20</v>
      </c>
      <c r="V664" t="s">
        <v>1494</v>
      </c>
      <c r="W664" t="s">
        <v>1495</v>
      </c>
      <c r="X664" t="s">
        <v>253</v>
      </c>
      <c r="Y664" t="s">
        <v>262</v>
      </c>
      <c r="Z664" t="s">
        <v>1237</v>
      </c>
      <c r="AA664" t="s">
        <v>40</v>
      </c>
      <c r="AB664" t="s">
        <v>40</v>
      </c>
      <c r="AC664">
        <v>13</v>
      </c>
      <c r="AD664" t="s">
        <v>40</v>
      </c>
      <c r="AE664">
        <v>31416</v>
      </c>
      <c r="AF664">
        <v>14</v>
      </c>
      <c r="AG664">
        <v>314160000</v>
      </c>
      <c r="AH664" s="21">
        <v>408408000000</v>
      </c>
      <c r="AI664">
        <v>14</v>
      </c>
      <c r="AJ664">
        <v>1</v>
      </c>
      <c r="AK664">
        <v>4681.7241379999996</v>
      </c>
    </row>
    <row r="665" spans="1:37">
      <c r="A665">
        <v>10</v>
      </c>
      <c r="B665">
        <v>21</v>
      </c>
      <c r="C665">
        <v>2016</v>
      </c>
      <c r="D665" t="s">
        <v>251</v>
      </c>
      <c r="E665" t="s">
        <v>252</v>
      </c>
      <c r="F665" t="s">
        <v>36</v>
      </c>
      <c r="G665" t="s">
        <v>37</v>
      </c>
      <c r="H665" t="s">
        <v>38</v>
      </c>
      <c r="I665" t="s">
        <v>40</v>
      </c>
      <c r="J665" t="s">
        <v>40</v>
      </c>
      <c r="K665" t="s">
        <v>40</v>
      </c>
      <c r="L665" t="s">
        <v>40</v>
      </c>
      <c r="M665" t="s">
        <v>40</v>
      </c>
      <c r="N665" t="s">
        <v>40</v>
      </c>
      <c r="O665" t="s">
        <v>55</v>
      </c>
      <c r="P665" t="s">
        <v>38</v>
      </c>
      <c r="Q665" t="s">
        <v>51</v>
      </c>
      <c r="R665" t="s">
        <v>52</v>
      </c>
      <c r="S665" t="s">
        <v>43</v>
      </c>
      <c r="T665" t="s">
        <v>44</v>
      </c>
      <c r="U665" t="s">
        <v>20</v>
      </c>
      <c r="V665" t="s">
        <v>1494</v>
      </c>
      <c r="W665" t="s">
        <v>1495</v>
      </c>
      <c r="X665" t="s">
        <v>253</v>
      </c>
      <c r="Y665" t="s">
        <v>263</v>
      </c>
      <c r="Z665" t="s">
        <v>1238</v>
      </c>
      <c r="AA665" t="s">
        <v>40</v>
      </c>
      <c r="AB665" t="s">
        <v>40</v>
      </c>
      <c r="AC665">
        <v>34</v>
      </c>
      <c r="AD665" t="s">
        <v>40</v>
      </c>
      <c r="AE665">
        <v>60000</v>
      </c>
      <c r="AF665">
        <v>7</v>
      </c>
      <c r="AG665">
        <v>600000000</v>
      </c>
      <c r="AH665" s="21">
        <v>2040000000000</v>
      </c>
      <c r="AI665">
        <v>7</v>
      </c>
      <c r="AJ665">
        <v>1</v>
      </c>
      <c r="AK665">
        <v>4681.7241379999996</v>
      </c>
    </row>
    <row r="666" spans="1:37">
      <c r="A666">
        <v>10</v>
      </c>
      <c r="B666">
        <v>21</v>
      </c>
      <c r="C666">
        <v>2016</v>
      </c>
      <c r="D666" t="s">
        <v>251</v>
      </c>
      <c r="E666" t="s">
        <v>252</v>
      </c>
      <c r="F666" t="s">
        <v>36</v>
      </c>
      <c r="G666" t="s">
        <v>37</v>
      </c>
      <c r="H666" t="s">
        <v>38</v>
      </c>
      <c r="I666" t="s">
        <v>40</v>
      </c>
      <c r="J666" t="s">
        <v>40</v>
      </c>
      <c r="K666" t="s">
        <v>40</v>
      </c>
      <c r="L666" t="s">
        <v>40</v>
      </c>
      <c r="M666" t="s">
        <v>40</v>
      </c>
      <c r="N666" t="s">
        <v>40</v>
      </c>
      <c r="O666" t="s">
        <v>55</v>
      </c>
      <c r="P666" t="s">
        <v>38</v>
      </c>
      <c r="Q666" t="s">
        <v>51</v>
      </c>
      <c r="R666" t="s">
        <v>52</v>
      </c>
      <c r="S666" t="s">
        <v>43</v>
      </c>
      <c r="T666" t="s">
        <v>44</v>
      </c>
      <c r="U666" t="s">
        <v>20</v>
      </c>
      <c r="V666" t="s">
        <v>1494</v>
      </c>
      <c r="W666" t="s">
        <v>1495</v>
      </c>
      <c r="X666" t="s">
        <v>253</v>
      </c>
      <c r="Y666" t="s">
        <v>264</v>
      </c>
      <c r="Z666" t="s">
        <v>1239</v>
      </c>
      <c r="AA666" t="s">
        <v>40</v>
      </c>
      <c r="AB666" t="s">
        <v>40</v>
      </c>
      <c r="AC666">
        <v>32</v>
      </c>
      <c r="AD666" t="s">
        <v>40</v>
      </c>
      <c r="AE666">
        <v>3548700</v>
      </c>
      <c r="AF666">
        <v>14</v>
      </c>
      <c r="AG666">
        <v>35487000000</v>
      </c>
      <c r="AH666" s="21">
        <v>113558000000000</v>
      </c>
      <c r="AI666">
        <v>14</v>
      </c>
      <c r="AJ666">
        <v>1</v>
      </c>
      <c r="AK666">
        <v>4681.7241379999996</v>
      </c>
    </row>
    <row r="667" spans="1:37">
      <c r="A667">
        <v>10</v>
      </c>
      <c r="B667">
        <v>21</v>
      </c>
      <c r="C667">
        <v>2016</v>
      </c>
      <c r="D667" t="s">
        <v>251</v>
      </c>
      <c r="E667" t="s">
        <v>252</v>
      </c>
      <c r="F667" t="s">
        <v>36</v>
      </c>
      <c r="G667" t="s">
        <v>37</v>
      </c>
      <c r="H667" t="s">
        <v>38</v>
      </c>
      <c r="I667" t="s">
        <v>40</v>
      </c>
      <c r="J667" t="s">
        <v>40</v>
      </c>
      <c r="K667" t="s">
        <v>40</v>
      </c>
      <c r="L667" t="s">
        <v>40</v>
      </c>
      <c r="M667" t="s">
        <v>40</v>
      </c>
      <c r="N667" t="s">
        <v>40</v>
      </c>
      <c r="O667" t="s">
        <v>55</v>
      </c>
      <c r="P667" t="s">
        <v>38</v>
      </c>
      <c r="Q667" t="s">
        <v>51</v>
      </c>
      <c r="R667" t="s">
        <v>52</v>
      </c>
      <c r="S667" t="s">
        <v>43</v>
      </c>
      <c r="T667" t="s">
        <v>44</v>
      </c>
      <c r="U667" t="s">
        <v>20</v>
      </c>
      <c r="V667" t="s">
        <v>1494</v>
      </c>
      <c r="W667" t="s">
        <v>1495</v>
      </c>
      <c r="X667" t="s">
        <v>253</v>
      </c>
      <c r="Y667" t="s">
        <v>265</v>
      </c>
      <c r="Z667" t="s">
        <v>1240</v>
      </c>
      <c r="AA667" t="s">
        <v>40</v>
      </c>
      <c r="AB667" t="s">
        <v>40</v>
      </c>
      <c r="AC667">
        <v>34</v>
      </c>
      <c r="AD667" t="s">
        <v>40</v>
      </c>
      <c r="AE667">
        <v>64000</v>
      </c>
      <c r="AF667">
        <v>13</v>
      </c>
      <c r="AG667">
        <v>640000000</v>
      </c>
      <c r="AH667" s="21">
        <v>2176000000000</v>
      </c>
      <c r="AI667">
        <v>13</v>
      </c>
      <c r="AJ667">
        <v>1</v>
      </c>
      <c r="AK667">
        <v>4681.7241379999996</v>
      </c>
    </row>
    <row r="668" spans="1:37">
      <c r="A668">
        <v>10</v>
      </c>
      <c r="B668">
        <v>21</v>
      </c>
      <c r="C668">
        <v>2016</v>
      </c>
      <c r="D668" t="s">
        <v>251</v>
      </c>
      <c r="E668" t="s">
        <v>252</v>
      </c>
      <c r="F668" t="s">
        <v>36</v>
      </c>
      <c r="G668" t="s">
        <v>37</v>
      </c>
      <c r="H668" t="s">
        <v>38</v>
      </c>
      <c r="I668" t="s">
        <v>40</v>
      </c>
      <c r="J668" t="s">
        <v>40</v>
      </c>
      <c r="K668" t="s">
        <v>40</v>
      </c>
      <c r="L668" t="s">
        <v>40</v>
      </c>
      <c r="M668" t="s">
        <v>40</v>
      </c>
      <c r="N668" t="s">
        <v>40</v>
      </c>
      <c r="O668" t="s">
        <v>55</v>
      </c>
      <c r="P668" t="s">
        <v>38</v>
      </c>
      <c r="Q668" t="s">
        <v>51</v>
      </c>
      <c r="R668" t="s">
        <v>52</v>
      </c>
      <c r="S668" t="s">
        <v>43</v>
      </c>
      <c r="T668" t="s">
        <v>44</v>
      </c>
      <c r="U668" t="s">
        <v>20</v>
      </c>
      <c r="V668" t="s">
        <v>1494</v>
      </c>
      <c r="W668" t="s">
        <v>1495</v>
      </c>
      <c r="X668" t="s">
        <v>253</v>
      </c>
      <c r="Y668" t="s">
        <v>266</v>
      </c>
      <c r="Z668" t="s">
        <v>1241</v>
      </c>
      <c r="AA668" t="s">
        <v>40</v>
      </c>
      <c r="AB668" t="s">
        <v>40</v>
      </c>
      <c r="AC668">
        <v>34</v>
      </c>
      <c r="AD668" t="s">
        <v>40</v>
      </c>
      <c r="AE668">
        <v>600</v>
      </c>
      <c r="AF668">
        <v>2</v>
      </c>
      <c r="AG668">
        <v>6000000</v>
      </c>
      <c r="AH668">
        <v>20400000000</v>
      </c>
      <c r="AI668">
        <v>2</v>
      </c>
      <c r="AJ668">
        <v>1</v>
      </c>
      <c r="AK668">
        <v>4681.7241379999996</v>
      </c>
    </row>
    <row r="669" spans="1:37">
      <c r="A669">
        <v>10</v>
      </c>
      <c r="B669">
        <v>21</v>
      </c>
      <c r="C669">
        <v>2016</v>
      </c>
      <c r="D669" t="s">
        <v>251</v>
      </c>
      <c r="E669" t="s">
        <v>252</v>
      </c>
      <c r="F669" t="s">
        <v>36</v>
      </c>
      <c r="G669" t="s">
        <v>37</v>
      </c>
      <c r="H669" t="s">
        <v>38</v>
      </c>
      <c r="I669" t="s">
        <v>40</v>
      </c>
      <c r="J669" t="s">
        <v>40</v>
      </c>
      <c r="K669" t="s">
        <v>40</v>
      </c>
      <c r="L669" t="s">
        <v>40</v>
      </c>
      <c r="M669" t="s">
        <v>40</v>
      </c>
      <c r="N669" t="s">
        <v>40</v>
      </c>
      <c r="O669" t="s">
        <v>55</v>
      </c>
      <c r="P669" t="s">
        <v>38</v>
      </c>
      <c r="Q669" t="s">
        <v>51</v>
      </c>
      <c r="R669" t="s">
        <v>52</v>
      </c>
      <c r="S669" t="s">
        <v>43</v>
      </c>
      <c r="T669" t="s">
        <v>44</v>
      </c>
      <c r="U669" t="s">
        <v>20</v>
      </c>
      <c r="V669" t="s">
        <v>1494</v>
      </c>
      <c r="W669" t="s">
        <v>1495</v>
      </c>
      <c r="X669" t="s">
        <v>253</v>
      </c>
      <c r="Y669" t="s">
        <v>267</v>
      </c>
      <c r="Z669" t="s">
        <v>1242</v>
      </c>
      <c r="AA669" t="s">
        <v>40</v>
      </c>
      <c r="AB669" t="s">
        <v>40</v>
      </c>
      <c r="AC669">
        <v>34</v>
      </c>
      <c r="AD669" t="s">
        <v>40</v>
      </c>
      <c r="AE669">
        <v>600</v>
      </c>
      <c r="AF669">
        <v>2</v>
      </c>
      <c r="AG669">
        <v>6000000</v>
      </c>
      <c r="AH669">
        <v>20400000000</v>
      </c>
      <c r="AI669">
        <v>2</v>
      </c>
      <c r="AJ669">
        <v>1</v>
      </c>
      <c r="AK669">
        <v>4681.7241379999996</v>
      </c>
    </row>
    <row r="670" spans="1:37">
      <c r="A670">
        <v>10</v>
      </c>
      <c r="B670">
        <v>21</v>
      </c>
      <c r="C670">
        <v>2016</v>
      </c>
      <c r="D670" t="s">
        <v>251</v>
      </c>
      <c r="E670" t="s">
        <v>252</v>
      </c>
      <c r="F670" t="s">
        <v>36</v>
      </c>
      <c r="G670" t="s">
        <v>37</v>
      </c>
      <c r="H670" t="s">
        <v>38</v>
      </c>
      <c r="I670" t="s">
        <v>40</v>
      </c>
      <c r="J670" t="s">
        <v>40</v>
      </c>
      <c r="K670" t="s">
        <v>40</v>
      </c>
      <c r="L670" t="s">
        <v>40</v>
      </c>
      <c r="M670" t="s">
        <v>40</v>
      </c>
      <c r="N670" t="s">
        <v>40</v>
      </c>
      <c r="O670" t="s">
        <v>55</v>
      </c>
      <c r="P670" t="s">
        <v>38</v>
      </c>
      <c r="Q670" t="s">
        <v>51</v>
      </c>
      <c r="R670" t="s">
        <v>52</v>
      </c>
      <c r="S670" t="s">
        <v>43</v>
      </c>
      <c r="T670" t="s">
        <v>44</v>
      </c>
      <c r="U670" t="s">
        <v>20</v>
      </c>
      <c r="V670" t="s">
        <v>1494</v>
      </c>
      <c r="W670" t="s">
        <v>1495</v>
      </c>
      <c r="X670" t="s">
        <v>253</v>
      </c>
      <c r="Y670" t="s">
        <v>268</v>
      </c>
      <c r="Z670" t="s">
        <v>1243</v>
      </c>
      <c r="AA670" t="s">
        <v>40</v>
      </c>
      <c r="AB670" t="s">
        <v>40</v>
      </c>
      <c r="AC670">
        <v>34</v>
      </c>
      <c r="AD670" t="s">
        <v>40</v>
      </c>
      <c r="AE670">
        <v>9600</v>
      </c>
      <c r="AF670">
        <v>13</v>
      </c>
      <c r="AG670">
        <v>96000000</v>
      </c>
      <c r="AH670" s="21">
        <v>326400000000</v>
      </c>
      <c r="AI670">
        <v>13</v>
      </c>
      <c r="AJ670">
        <v>1</v>
      </c>
      <c r="AK670">
        <v>4681.7241379999996</v>
      </c>
    </row>
    <row r="671" spans="1:37">
      <c r="A671">
        <v>10</v>
      </c>
      <c r="B671">
        <v>21</v>
      </c>
      <c r="C671">
        <v>2016</v>
      </c>
      <c r="D671" t="s">
        <v>251</v>
      </c>
      <c r="E671" t="s">
        <v>252</v>
      </c>
      <c r="F671" t="s">
        <v>36</v>
      </c>
      <c r="G671" t="s">
        <v>37</v>
      </c>
      <c r="H671" t="s">
        <v>38</v>
      </c>
      <c r="I671" t="s">
        <v>40</v>
      </c>
      <c r="J671" t="s">
        <v>40</v>
      </c>
      <c r="K671" t="s">
        <v>40</v>
      </c>
      <c r="L671" t="s">
        <v>40</v>
      </c>
      <c r="M671" t="s">
        <v>40</v>
      </c>
      <c r="N671" t="s">
        <v>40</v>
      </c>
      <c r="O671" t="s">
        <v>55</v>
      </c>
      <c r="P671" t="s">
        <v>38</v>
      </c>
      <c r="Q671" t="s">
        <v>51</v>
      </c>
      <c r="R671" t="s">
        <v>52</v>
      </c>
      <c r="S671" t="s">
        <v>43</v>
      </c>
      <c r="T671" t="s">
        <v>44</v>
      </c>
      <c r="U671" t="s">
        <v>20</v>
      </c>
      <c r="V671" t="s">
        <v>1494</v>
      </c>
      <c r="W671" t="s">
        <v>1495</v>
      </c>
      <c r="X671" t="s">
        <v>253</v>
      </c>
      <c r="Y671" t="s">
        <v>269</v>
      </c>
      <c r="Z671" t="s">
        <v>1244</v>
      </c>
      <c r="AA671" t="s">
        <v>40</v>
      </c>
      <c r="AB671" t="s">
        <v>40</v>
      </c>
      <c r="AC671">
        <v>68</v>
      </c>
      <c r="AD671" t="s">
        <v>40</v>
      </c>
      <c r="AE671">
        <v>13780000</v>
      </c>
      <c r="AF671">
        <v>9</v>
      </c>
      <c r="AG671" s="21">
        <v>137800000000</v>
      </c>
      <c r="AH671" s="21">
        <v>937040000000000</v>
      </c>
      <c r="AI671">
        <v>9</v>
      </c>
      <c r="AJ671">
        <v>1</v>
      </c>
      <c r="AK671">
        <v>4681.7241379999996</v>
      </c>
    </row>
    <row r="672" spans="1:37">
      <c r="A672">
        <v>10</v>
      </c>
      <c r="B672">
        <v>21</v>
      </c>
      <c r="C672">
        <v>2016</v>
      </c>
      <c r="D672" t="s">
        <v>251</v>
      </c>
      <c r="E672" t="s">
        <v>252</v>
      </c>
      <c r="F672" t="s">
        <v>36</v>
      </c>
      <c r="G672" t="s">
        <v>37</v>
      </c>
      <c r="H672" t="s">
        <v>38</v>
      </c>
      <c r="I672" t="s">
        <v>40</v>
      </c>
      <c r="J672" t="s">
        <v>40</v>
      </c>
      <c r="K672" t="s">
        <v>40</v>
      </c>
      <c r="L672" t="s">
        <v>40</v>
      </c>
      <c r="M672" t="s">
        <v>40</v>
      </c>
      <c r="N672" t="s">
        <v>40</v>
      </c>
      <c r="O672" t="s">
        <v>55</v>
      </c>
      <c r="P672" t="s">
        <v>38</v>
      </c>
      <c r="Q672" t="s">
        <v>51</v>
      </c>
      <c r="R672" t="s">
        <v>52</v>
      </c>
      <c r="S672" t="s">
        <v>43</v>
      </c>
      <c r="T672" t="s">
        <v>44</v>
      </c>
      <c r="U672" t="s">
        <v>20</v>
      </c>
      <c r="V672" t="s">
        <v>1494</v>
      </c>
      <c r="W672" t="s">
        <v>1495</v>
      </c>
      <c r="X672" t="s">
        <v>253</v>
      </c>
      <c r="Y672" t="s">
        <v>270</v>
      </c>
      <c r="Z672" t="s">
        <v>1245</v>
      </c>
      <c r="AA672" t="s">
        <v>40</v>
      </c>
      <c r="AB672" t="s">
        <v>40</v>
      </c>
      <c r="AC672">
        <v>14.7</v>
      </c>
      <c r="AD672" t="s">
        <v>40</v>
      </c>
      <c r="AE672">
        <v>100000</v>
      </c>
      <c r="AF672">
        <v>5</v>
      </c>
      <c r="AG672">
        <v>1000000000</v>
      </c>
      <c r="AH672" s="21">
        <v>1470000000000</v>
      </c>
      <c r="AI672">
        <v>5</v>
      </c>
      <c r="AJ672">
        <v>1</v>
      </c>
      <c r="AK672">
        <v>4681.7241379999996</v>
      </c>
    </row>
    <row r="673" spans="1:38">
      <c r="A673">
        <v>10</v>
      </c>
      <c r="B673">
        <v>21</v>
      </c>
      <c r="C673">
        <v>2016</v>
      </c>
      <c r="D673" t="s">
        <v>251</v>
      </c>
      <c r="E673" t="s">
        <v>252</v>
      </c>
      <c r="F673" t="s">
        <v>36</v>
      </c>
      <c r="G673" t="s">
        <v>37</v>
      </c>
      <c r="H673" t="s">
        <v>38</v>
      </c>
      <c r="I673" t="s">
        <v>40</v>
      </c>
      <c r="J673" t="s">
        <v>40</v>
      </c>
      <c r="K673" t="s">
        <v>40</v>
      </c>
      <c r="L673" t="s">
        <v>40</v>
      </c>
      <c r="M673" t="s">
        <v>40</v>
      </c>
      <c r="N673" t="s">
        <v>40</v>
      </c>
      <c r="O673" t="s">
        <v>55</v>
      </c>
      <c r="P673" t="s">
        <v>38</v>
      </c>
      <c r="Q673" t="s">
        <v>51</v>
      </c>
      <c r="R673" t="s">
        <v>52</v>
      </c>
      <c r="S673" t="s">
        <v>43</v>
      </c>
      <c r="T673" t="s">
        <v>44</v>
      </c>
      <c r="U673" t="s">
        <v>20</v>
      </c>
      <c r="V673" t="s">
        <v>1494</v>
      </c>
      <c r="W673" t="s">
        <v>1495</v>
      </c>
      <c r="X673" t="s">
        <v>253</v>
      </c>
      <c r="Y673" t="s">
        <v>271</v>
      </c>
      <c r="Z673" t="s">
        <v>1246</v>
      </c>
      <c r="AA673" t="s">
        <v>40</v>
      </c>
      <c r="AB673" t="s">
        <v>40</v>
      </c>
      <c r="AC673">
        <v>34</v>
      </c>
      <c r="AD673" t="s">
        <v>40</v>
      </c>
      <c r="AE673">
        <v>38013</v>
      </c>
      <c r="AF673">
        <v>6</v>
      </c>
      <c r="AG673">
        <v>380130000</v>
      </c>
      <c r="AH673" s="21">
        <v>1292440000000</v>
      </c>
      <c r="AI673">
        <v>6</v>
      </c>
      <c r="AJ673">
        <v>1</v>
      </c>
      <c r="AK673">
        <v>4681.7241379999996</v>
      </c>
    </row>
    <row r="674" spans="1:38">
      <c r="A674">
        <v>10</v>
      </c>
      <c r="B674">
        <v>21</v>
      </c>
      <c r="C674">
        <v>2016</v>
      </c>
      <c r="D674" t="s">
        <v>251</v>
      </c>
      <c r="E674" t="s">
        <v>252</v>
      </c>
      <c r="F674" t="s">
        <v>36</v>
      </c>
      <c r="G674" t="s">
        <v>37</v>
      </c>
      <c r="H674" t="s">
        <v>38</v>
      </c>
      <c r="I674" t="s">
        <v>40</v>
      </c>
      <c r="J674" t="s">
        <v>40</v>
      </c>
      <c r="K674" t="s">
        <v>40</v>
      </c>
      <c r="L674" t="s">
        <v>40</v>
      </c>
      <c r="M674" t="s">
        <v>40</v>
      </c>
      <c r="N674" t="s">
        <v>40</v>
      </c>
      <c r="O674" t="s">
        <v>55</v>
      </c>
      <c r="P674" t="s">
        <v>38</v>
      </c>
      <c r="Q674" t="s">
        <v>51</v>
      </c>
      <c r="R674" t="s">
        <v>52</v>
      </c>
      <c r="S674" t="s">
        <v>43</v>
      </c>
      <c r="T674" t="s">
        <v>44</v>
      </c>
      <c r="U674" t="s">
        <v>20</v>
      </c>
      <c r="V674" t="s">
        <v>1494</v>
      </c>
      <c r="W674" t="s">
        <v>1495</v>
      </c>
      <c r="X674" t="s">
        <v>253</v>
      </c>
      <c r="Y674" t="s">
        <v>272</v>
      </c>
      <c r="Z674" t="s">
        <v>1247</v>
      </c>
      <c r="AA674" t="s">
        <v>40</v>
      </c>
      <c r="AB674" t="s">
        <v>40</v>
      </c>
      <c r="AC674">
        <v>251</v>
      </c>
      <c r="AD674" t="s">
        <v>40</v>
      </c>
      <c r="AE674">
        <v>60000</v>
      </c>
      <c r="AF674">
        <v>10</v>
      </c>
      <c r="AG674">
        <v>600000000</v>
      </c>
      <c r="AH674" s="21">
        <v>15060000000000</v>
      </c>
      <c r="AI674">
        <v>10</v>
      </c>
      <c r="AJ674">
        <v>1</v>
      </c>
      <c r="AK674">
        <v>4681.7241379999996</v>
      </c>
    </row>
    <row r="675" spans="1:38">
      <c r="A675">
        <v>10</v>
      </c>
      <c r="B675">
        <v>21</v>
      </c>
      <c r="C675">
        <v>2016</v>
      </c>
      <c r="D675" t="s">
        <v>251</v>
      </c>
      <c r="E675" t="s">
        <v>252</v>
      </c>
      <c r="F675" t="s">
        <v>36</v>
      </c>
      <c r="G675" t="s">
        <v>37</v>
      </c>
      <c r="H675" t="s">
        <v>38</v>
      </c>
      <c r="I675" t="s">
        <v>40</v>
      </c>
      <c r="J675" t="s">
        <v>40</v>
      </c>
      <c r="K675" t="s">
        <v>40</v>
      </c>
      <c r="L675" t="s">
        <v>40</v>
      </c>
      <c r="M675" t="s">
        <v>40</v>
      </c>
      <c r="N675" t="s">
        <v>40</v>
      </c>
      <c r="O675" t="s">
        <v>55</v>
      </c>
      <c r="P675" t="s">
        <v>38</v>
      </c>
      <c r="Q675" t="s">
        <v>51</v>
      </c>
      <c r="R675" t="s">
        <v>52</v>
      </c>
      <c r="S675" t="s">
        <v>43</v>
      </c>
      <c r="T675" t="s">
        <v>44</v>
      </c>
      <c r="U675" t="s">
        <v>20</v>
      </c>
      <c r="V675" t="s">
        <v>1494</v>
      </c>
      <c r="W675" t="s">
        <v>1495</v>
      </c>
      <c r="X675" t="s">
        <v>253</v>
      </c>
      <c r="Y675" t="s">
        <v>273</v>
      </c>
      <c r="Z675" t="s">
        <v>1248</v>
      </c>
      <c r="AA675" t="s">
        <v>40</v>
      </c>
      <c r="AB675" t="s">
        <v>40</v>
      </c>
      <c r="AC675">
        <v>36</v>
      </c>
      <c r="AD675" t="s">
        <v>40</v>
      </c>
      <c r="AE675">
        <v>4880000</v>
      </c>
      <c r="AF675">
        <v>10</v>
      </c>
      <c r="AG675">
        <v>48800000000</v>
      </c>
      <c r="AH675" s="21">
        <v>175680000000000</v>
      </c>
      <c r="AI675">
        <v>10</v>
      </c>
      <c r="AJ675">
        <v>1</v>
      </c>
      <c r="AK675">
        <v>4681.7241379999996</v>
      </c>
    </row>
    <row r="676" spans="1:38">
      <c r="A676">
        <v>10</v>
      </c>
      <c r="B676">
        <v>21</v>
      </c>
      <c r="C676">
        <v>2016</v>
      </c>
      <c r="D676" t="s">
        <v>251</v>
      </c>
      <c r="E676" t="s">
        <v>252</v>
      </c>
      <c r="F676" t="s">
        <v>36</v>
      </c>
      <c r="G676" t="s">
        <v>37</v>
      </c>
      <c r="H676" t="s">
        <v>38</v>
      </c>
      <c r="I676" t="s">
        <v>40</v>
      </c>
      <c r="J676" t="s">
        <v>40</v>
      </c>
      <c r="K676" t="s">
        <v>40</v>
      </c>
      <c r="L676" t="s">
        <v>40</v>
      </c>
      <c r="M676" t="s">
        <v>40</v>
      </c>
      <c r="N676" t="s">
        <v>40</v>
      </c>
      <c r="O676" t="s">
        <v>55</v>
      </c>
      <c r="P676" t="s">
        <v>38</v>
      </c>
      <c r="Q676" t="s">
        <v>51</v>
      </c>
      <c r="R676" t="s">
        <v>52</v>
      </c>
      <c r="S676" t="s">
        <v>43</v>
      </c>
      <c r="T676" t="s">
        <v>44</v>
      </c>
      <c r="U676" t="s">
        <v>20</v>
      </c>
      <c r="V676" t="s">
        <v>1494</v>
      </c>
      <c r="W676" t="s">
        <v>1495</v>
      </c>
      <c r="X676" t="s">
        <v>253</v>
      </c>
      <c r="Y676" t="s">
        <v>274</v>
      </c>
      <c r="Z676" t="s">
        <v>1249</v>
      </c>
      <c r="AA676" t="s">
        <v>40</v>
      </c>
      <c r="AB676" t="s">
        <v>40</v>
      </c>
      <c r="AC676">
        <v>19</v>
      </c>
      <c r="AD676" t="s">
        <v>40</v>
      </c>
      <c r="AE676">
        <v>199200</v>
      </c>
      <c r="AF676">
        <v>10</v>
      </c>
      <c r="AG676">
        <v>1992000000</v>
      </c>
      <c r="AH676" s="21">
        <v>3784800000000</v>
      </c>
      <c r="AI676">
        <v>10</v>
      </c>
      <c r="AJ676">
        <v>1</v>
      </c>
      <c r="AK676">
        <v>4681.7241379999996</v>
      </c>
    </row>
    <row r="677" spans="1:38">
      <c r="A677">
        <v>10</v>
      </c>
      <c r="B677">
        <v>21</v>
      </c>
      <c r="C677">
        <v>2016</v>
      </c>
      <c r="D677" t="s">
        <v>251</v>
      </c>
      <c r="E677" t="s">
        <v>252</v>
      </c>
      <c r="F677" t="s">
        <v>36</v>
      </c>
      <c r="G677" t="s">
        <v>37</v>
      </c>
      <c r="H677" t="s">
        <v>38</v>
      </c>
      <c r="I677" t="s">
        <v>40</v>
      </c>
      <c r="J677" t="s">
        <v>40</v>
      </c>
      <c r="K677" t="s">
        <v>40</v>
      </c>
      <c r="L677" t="s">
        <v>40</v>
      </c>
      <c r="M677" t="s">
        <v>40</v>
      </c>
      <c r="N677" t="s">
        <v>40</v>
      </c>
      <c r="O677" t="s">
        <v>55</v>
      </c>
      <c r="P677" t="s">
        <v>38</v>
      </c>
      <c r="Q677" t="s">
        <v>51</v>
      </c>
      <c r="R677" t="s">
        <v>52</v>
      </c>
      <c r="S677" t="s">
        <v>43</v>
      </c>
      <c r="T677" t="s">
        <v>44</v>
      </c>
      <c r="U677" t="s">
        <v>20</v>
      </c>
      <c r="V677" t="s">
        <v>1494</v>
      </c>
      <c r="W677" t="s">
        <v>1495</v>
      </c>
      <c r="X677" t="s">
        <v>253</v>
      </c>
      <c r="Y677" t="s">
        <v>275</v>
      </c>
      <c r="Z677" t="s">
        <v>1250</v>
      </c>
      <c r="AA677" t="s">
        <v>40</v>
      </c>
      <c r="AB677" t="s">
        <v>40</v>
      </c>
      <c r="AC677">
        <v>13</v>
      </c>
      <c r="AD677" t="s">
        <v>40</v>
      </c>
      <c r="AE677">
        <v>60000</v>
      </c>
      <c r="AF677">
        <v>20</v>
      </c>
      <c r="AG677">
        <v>600000000</v>
      </c>
      <c r="AH677" s="21">
        <v>780000000000</v>
      </c>
      <c r="AI677">
        <v>20</v>
      </c>
      <c r="AJ677">
        <v>1</v>
      </c>
      <c r="AK677">
        <v>4681.7241379999996</v>
      </c>
    </row>
    <row r="678" spans="1:38">
      <c r="A678">
        <v>10</v>
      </c>
      <c r="B678">
        <v>21</v>
      </c>
      <c r="C678">
        <v>2016</v>
      </c>
      <c r="D678" t="s">
        <v>251</v>
      </c>
      <c r="E678" t="s">
        <v>252</v>
      </c>
      <c r="F678" t="s">
        <v>36</v>
      </c>
      <c r="G678" t="s">
        <v>37</v>
      </c>
      <c r="H678" t="s">
        <v>38</v>
      </c>
      <c r="I678" t="s">
        <v>40</v>
      </c>
      <c r="J678" t="s">
        <v>40</v>
      </c>
      <c r="K678" t="s">
        <v>40</v>
      </c>
      <c r="L678" t="s">
        <v>40</v>
      </c>
      <c r="M678" t="s">
        <v>40</v>
      </c>
      <c r="N678" t="s">
        <v>40</v>
      </c>
      <c r="O678" t="s">
        <v>55</v>
      </c>
      <c r="P678" t="s">
        <v>38</v>
      </c>
      <c r="Q678" t="s">
        <v>51</v>
      </c>
      <c r="R678" t="s">
        <v>52</v>
      </c>
      <c r="S678" t="s">
        <v>43</v>
      </c>
      <c r="T678" t="s">
        <v>44</v>
      </c>
      <c r="U678" t="s">
        <v>20</v>
      </c>
      <c r="V678" t="s">
        <v>1494</v>
      </c>
      <c r="W678" t="s">
        <v>1495</v>
      </c>
      <c r="X678" t="s">
        <v>253</v>
      </c>
      <c r="Y678" t="s">
        <v>276</v>
      </c>
      <c r="Z678" t="s">
        <v>1251</v>
      </c>
      <c r="AA678" t="s">
        <v>40</v>
      </c>
      <c r="AB678" t="s">
        <v>40</v>
      </c>
      <c r="AC678">
        <v>34</v>
      </c>
      <c r="AD678" t="s">
        <v>40</v>
      </c>
      <c r="AE678">
        <v>170900</v>
      </c>
      <c r="AF678">
        <v>19</v>
      </c>
      <c r="AG678">
        <v>1709000000</v>
      </c>
      <c r="AH678" s="21">
        <v>5810600000000</v>
      </c>
      <c r="AI678">
        <v>19</v>
      </c>
      <c r="AJ678">
        <v>1</v>
      </c>
      <c r="AK678">
        <v>4681.7241379999996</v>
      </c>
    </row>
    <row r="679" spans="1:38">
      <c r="A679">
        <v>10</v>
      </c>
      <c r="B679">
        <v>21</v>
      </c>
      <c r="C679">
        <v>2016</v>
      </c>
      <c r="D679" t="s">
        <v>251</v>
      </c>
      <c r="E679" t="s">
        <v>252</v>
      </c>
      <c r="F679" t="s">
        <v>36</v>
      </c>
      <c r="G679" t="s">
        <v>37</v>
      </c>
      <c r="H679" t="s">
        <v>38</v>
      </c>
      <c r="I679" t="s">
        <v>40</v>
      </c>
      <c r="J679" t="s">
        <v>40</v>
      </c>
      <c r="K679" t="s">
        <v>40</v>
      </c>
      <c r="L679" t="s">
        <v>40</v>
      </c>
      <c r="M679" t="s">
        <v>40</v>
      </c>
      <c r="N679" t="s">
        <v>40</v>
      </c>
      <c r="O679" t="s">
        <v>55</v>
      </c>
      <c r="P679" t="s">
        <v>38</v>
      </c>
      <c r="Q679" t="s">
        <v>51</v>
      </c>
      <c r="R679" t="s">
        <v>52</v>
      </c>
      <c r="S679" t="s">
        <v>43</v>
      </c>
      <c r="T679" t="s">
        <v>44</v>
      </c>
      <c r="U679" t="s">
        <v>20</v>
      </c>
      <c r="V679" t="s">
        <v>1494</v>
      </c>
      <c r="W679" t="s">
        <v>1495</v>
      </c>
      <c r="X679" t="s">
        <v>253</v>
      </c>
      <c r="Y679" t="s">
        <v>277</v>
      </c>
      <c r="Z679" t="s">
        <v>1252</v>
      </c>
      <c r="AA679" t="s">
        <v>40</v>
      </c>
      <c r="AB679" t="s">
        <v>40</v>
      </c>
      <c r="AC679">
        <v>7</v>
      </c>
      <c r="AD679" t="s">
        <v>40</v>
      </c>
      <c r="AE679">
        <v>480000</v>
      </c>
      <c r="AF679">
        <v>1</v>
      </c>
      <c r="AG679">
        <v>4800000000</v>
      </c>
      <c r="AH679" s="21">
        <v>3360000000000</v>
      </c>
      <c r="AI679">
        <v>1</v>
      </c>
      <c r="AJ679">
        <v>1</v>
      </c>
      <c r="AK679">
        <v>4681.7241379999996</v>
      </c>
    </row>
    <row r="680" spans="1:38">
      <c r="A680">
        <v>10</v>
      </c>
      <c r="B680">
        <v>21</v>
      </c>
      <c r="C680">
        <v>2016</v>
      </c>
      <c r="D680" t="s">
        <v>251</v>
      </c>
      <c r="E680" t="s">
        <v>252</v>
      </c>
      <c r="F680" t="s">
        <v>36</v>
      </c>
      <c r="G680" t="s">
        <v>37</v>
      </c>
      <c r="H680" t="s">
        <v>38</v>
      </c>
      <c r="I680" t="s">
        <v>40</v>
      </c>
      <c r="J680" t="s">
        <v>40</v>
      </c>
      <c r="K680" t="s">
        <v>40</v>
      </c>
      <c r="L680" t="s">
        <v>40</v>
      </c>
      <c r="M680" t="s">
        <v>40</v>
      </c>
      <c r="N680" t="s">
        <v>40</v>
      </c>
      <c r="O680" t="s">
        <v>55</v>
      </c>
      <c r="P680" t="s">
        <v>38</v>
      </c>
      <c r="Q680" t="s">
        <v>51</v>
      </c>
      <c r="R680" t="s">
        <v>52</v>
      </c>
      <c r="S680" t="s">
        <v>43</v>
      </c>
      <c r="T680" t="s">
        <v>44</v>
      </c>
      <c r="U680" t="s">
        <v>20</v>
      </c>
      <c r="V680" t="s">
        <v>1494</v>
      </c>
      <c r="W680" t="s">
        <v>1495</v>
      </c>
      <c r="X680" t="s">
        <v>253</v>
      </c>
      <c r="Y680" t="s">
        <v>278</v>
      </c>
      <c r="Z680" t="s">
        <v>1253</v>
      </c>
      <c r="AA680" t="s">
        <v>40</v>
      </c>
      <c r="AB680" t="s">
        <v>40</v>
      </c>
      <c r="AC680">
        <v>34</v>
      </c>
      <c r="AD680" t="s">
        <v>40</v>
      </c>
      <c r="AE680">
        <v>22000</v>
      </c>
      <c r="AF680">
        <v>2</v>
      </c>
      <c r="AG680">
        <v>220000000</v>
      </c>
      <c r="AH680" s="21">
        <v>748000000000</v>
      </c>
      <c r="AI680">
        <v>2</v>
      </c>
      <c r="AJ680">
        <v>1</v>
      </c>
      <c r="AK680">
        <v>4681.7241379999996</v>
      </c>
    </row>
    <row r="681" spans="1:38">
      <c r="A681">
        <v>10</v>
      </c>
      <c r="B681">
        <v>21</v>
      </c>
      <c r="C681">
        <v>2016</v>
      </c>
      <c r="D681" t="s">
        <v>251</v>
      </c>
      <c r="E681" t="s">
        <v>252</v>
      </c>
      <c r="F681" t="s">
        <v>36</v>
      </c>
      <c r="G681" t="s">
        <v>37</v>
      </c>
      <c r="H681" t="s">
        <v>38</v>
      </c>
      <c r="I681" t="s">
        <v>40</v>
      </c>
      <c r="J681" t="s">
        <v>40</v>
      </c>
      <c r="K681" t="s">
        <v>40</v>
      </c>
      <c r="L681" t="s">
        <v>40</v>
      </c>
      <c r="M681" t="s">
        <v>40</v>
      </c>
      <c r="N681" t="s">
        <v>40</v>
      </c>
      <c r="O681" t="s">
        <v>55</v>
      </c>
      <c r="P681" t="s">
        <v>38</v>
      </c>
      <c r="Q681" t="s">
        <v>51</v>
      </c>
      <c r="R681" t="s">
        <v>52</v>
      </c>
      <c r="S681" t="s">
        <v>43</v>
      </c>
      <c r="T681" t="s">
        <v>44</v>
      </c>
      <c r="U681" t="s">
        <v>20</v>
      </c>
      <c r="V681" t="s">
        <v>1494</v>
      </c>
      <c r="W681" t="s">
        <v>1495</v>
      </c>
      <c r="X681" t="s">
        <v>253</v>
      </c>
      <c r="Y681" t="s">
        <v>279</v>
      </c>
      <c r="Z681" t="s">
        <v>1254</v>
      </c>
      <c r="AA681" t="s">
        <v>40</v>
      </c>
      <c r="AB681" t="s">
        <v>40</v>
      </c>
      <c r="AC681">
        <v>34</v>
      </c>
      <c r="AD681" t="s">
        <v>40</v>
      </c>
      <c r="AE681">
        <v>31416</v>
      </c>
      <c r="AF681">
        <v>11</v>
      </c>
      <c r="AG681">
        <v>314160000</v>
      </c>
      <c r="AH681" s="21">
        <v>1068140000000</v>
      </c>
      <c r="AI681">
        <v>11</v>
      </c>
      <c r="AJ681">
        <v>1</v>
      </c>
      <c r="AK681">
        <v>4681.7241379999996</v>
      </c>
    </row>
    <row r="682" spans="1:38">
      <c r="A682">
        <v>10</v>
      </c>
      <c r="B682">
        <v>21</v>
      </c>
      <c r="C682">
        <v>2016</v>
      </c>
      <c r="D682" t="s">
        <v>251</v>
      </c>
      <c r="E682" t="s">
        <v>252</v>
      </c>
      <c r="F682" t="s">
        <v>36</v>
      </c>
      <c r="G682" t="s">
        <v>37</v>
      </c>
      <c r="H682" t="s">
        <v>38</v>
      </c>
      <c r="I682" t="s">
        <v>40</v>
      </c>
      <c r="J682" t="s">
        <v>40</v>
      </c>
      <c r="K682" t="s">
        <v>40</v>
      </c>
      <c r="L682" t="s">
        <v>40</v>
      </c>
      <c r="M682" t="s">
        <v>40</v>
      </c>
      <c r="N682" t="s">
        <v>40</v>
      </c>
      <c r="O682" t="s">
        <v>55</v>
      </c>
      <c r="P682" t="s">
        <v>38</v>
      </c>
      <c r="Q682" t="s">
        <v>51</v>
      </c>
      <c r="R682" t="s">
        <v>52</v>
      </c>
      <c r="S682" t="s">
        <v>43</v>
      </c>
      <c r="T682" t="s">
        <v>44</v>
      </c>
      <c r="U682" t="s">
        <v>20</v>
      </c>
      <c r="V682" t="s">
        <v>1494</v>
      </c>
      <c r="W682" t="s">
        <v>1495</v>
      </c>
      <c r="X682" t="s">
        <v>253</v>
      </c>
      <c r="Y682" t="s">
        <v>280</v>
      </c>
      <c r="Z682" t="s">
        <v>1255</v>
      </c>
      <c r="AA682" t="s">
        <v>40</v>
      </c>
      <c r="AB682" t="s">
        <v>40</v>
      </c>
      <c r="AC682">
        <v>23</v>
      </c>
      <c r="AD682" t="s">
        <v>40</v>
      </c>
      <c r="AE682">
        <v>6100000</v>
      </c>
      <c r="AF682">
        <v>5</v>
      </c>
      <c r="AG682">
        <v>61000000000</v>
      </c>
      <c r="AH682" s="21">
        <v>140300000000000</v>
      </c>
      <c r="AI682">
        <v>5</v>
      </c>
      <c r="AJ682">
        <v>1</v>
      </c>
      <c r="AK682">
        <v>4681.7241379999996</v>
      </c>
    </row>
    <row r="683" spans="1:38">
      <c r="A683">
        <v>10</v>
      </c>
      <c r="B683">
        <v>21</v>
      </c>
      <c r="C683">
        <v>2016</v>
      </c>
      <c r="D683" t="s">
        <v>251</v>
      </c>
      <c r="E683" t="s">
        <v>252</v>
      </c>
      <c r="F683" t="s">
        <v>36</v>
      </c>
      <c r="G683" t="s">
        <v>37</v>
      </c>
      <c r="H683" t="s">
        <v>38</v>
      </c>
      <c r="I683" t="s">
        <v>40</v>
      </c>
      <c r="J683" t="s">
        <v>40</v>
      </c>
      <c r="K683" t="s">
        <v>40</v>
      </c>
      <c r="L683" t="s">
        <v>40</v>
      </c>
      <c r="M683" t="s">
        <v>40</v>
      </c>
      <c r="N683" t="s">
        <v>40</v>
      </c>
      <c r="O683" t="s">
        <v>55</v>
      </c>
      <c r="P683" t="s">
        <v>38</v>
      </c>
      <c r="Q683" t="s">
        <v>51</v>
      </c>
      <c r="R683" t="s">
        <v>52</v>
      </c>
      <c r="S683" t="s">
        <v>43</v>
      </c>
      <c r="T683" t="s">
        <v>44</v>
      </c>
      <c r="U683" t="s">
        <v>20</v>
      </c>
      <c r="V683" t="s">
        <v>1494</v>
      </c>
      <c r="W683" t="s">
        <v>1495</v>
      </c>
      <c r="X683" t="s">
        <v>253</v>
      </c>
      <c r="Y683" t="s">
        <v>281</v>
      </c>
      <c r="Z683" t="s">
        <v>1256</v>
      </c>
      <c r="AA683" t="s">
        <v>40</v>
      </c>
      <c r="AB683" t="s">
        <v>40</v>
      </c>
      <c r="AC683">
        <v>34</v>
      </c>
      <c r="AD683" t="s">
        <v>40</v>
      </c>
      <c r="AE683">
        <v>76900</v>
      </c>
      <c r="AF683">
        <v>8</v>
      </c>
      <c r="AG683">
        <v>769000000</v>
      </c>
      <c r="AH683" s="21">
        <v>2614600000000</v>
      </c>
      <c r="AI683">
        <v>8</v>
      </c>
      <c r="AJ683">
        <v>1</v>
      </c>
      <c r="AK683">
        <v>4681.7241379999996</v>
      </c>
    </row>
    <row r="684" spans="1:38">
      <c r="A684">
        <v>10</v>
      </c>
      <c r="B684">
        <v>21</v>
      </c>
      <c r="C684">
        <v>2016</v>
      </c>
      <c r="D684" t="s">
        <v>251</v>
      </c>
      <c r="E684" t="s">
        <v>252</v>
      </c>
      <c r="F684" t="s">
        <v>36</v>
      </c>
      <c r="G684" t="s">
        <v>37</v>
      </c>
      <c r="H684" t="s">
        <v>38</v>
      </c>
      <c r="I684" t="s">
        <v>40</v>
      </c>
      <c r="J684" t="s">
        <v>40</v>
      </c>
      <c r="K684" t="s">
        <v>40</v>
      </c>
      <c r="L684" t="s">
        <v>40</v>
      </c>
      <c r="M684" t="s">
        <v>40</v>
      </c>
      <c r="N684" t="s">
        <v>40</v>
      </c>
      <c r="O684" t="s">
        <v>55</v>
      </c>
      <c r="P684" t="s">
        <v>38</v>
      </c>
      <c r="Q684" t="s">
        <v>51</v>
      </c>
      <c r="R684" t="s">
        <v>52</v>
      </c>
      <c r="S684" t="s">
        <v>43</v>
      </c>
      <c r="T684" t="s">
        <v>44</v>
      </c>
      <c r="U684" t="s">
        <v>20</v>
      </c>
      <c r="V684" t="s">
        <v>1494</v>
      </c>
      <c r="W684" t="s">
        <v>1495</v>
      </c>
      <c r="X684" t="s">
        <v>253</v>
      </c>
      <c r="Y684" t="s">
        <v>282</v>
      </c>
      <c r="Z684" t="s">
        <v>1257</v>
      </c>
      <c r="AA684" t="s">
        <v>40</v>
      </c>
      <c r="AB684" t="s">
        <v>40</v>
      </c>
      <c r="AC684">
        <v>113</v>
      </c>
      <c r="AD684" t="s">
        <v>40</v>
      </c>
      <c r="AE684">
        <v>12840000</v>
      </c>
      <c r="AF684">
        <v>6</v>
      </c>
      <c r="AG684" s="21">
        <v>128400000000</v>
      </c>
      <c r="AH684" s="21">
        <v>1450920000000000</v>
      </c>
      <c r="AI684">
        <v>6</v>
      </c>
      <c r="AJ684">
        <v>1</v>
      </c>
      <c r="AK684">
        <v>4681.7241379999996</v>
      </c>
    </row>
    <row r="685" spans="1:38">
      <c r="A685">
        <v>11</v>
      </c>
      <c r="B685">
        <v>22</v>
      </c>
      <c r="C685">
        <v>2015</v>
      </c>
      <c r="D685" t="s">
        <v>283</v>
      </c>
      <c r="E685" t="s">
        <v>284</v>
      </c>
      <c r="F685" t="s">
        <v>1</v>
      </c>
      <c r="G685" t="s">
        <v>54</v>
      </c>
      <c r="H685" t="s">
        <v>38</v>
      </c>
      <c r="I685" t="s">
        <v>40</v>
      </c>
      <c r="J685" t="s">
        <v>40</v>
      </c>
      <c r="K685" t="s">
        <v>40</v>
      </c>
      <c r="L685" t="s">
        <v>40</v>
      </c>
      <c r="M685" t="s">
        <v>179</v>
      </c>
      <c r="N685" t="s">
        <v>38</v>
      </c>
      <c r="O685" t="s">
        <v>55</v>
      </c>
      <c r="P685" t="s">
        <v>38</v>
      </c>
      <c r="Q685" t="s">
        <v>42</v>
      </c>
      <c r="R685" t="s">
        <v>40</v>
      </c>
      <c r="S685" t="s">
        <v>43</v>
      </c>
      <c r="T685" t="s">
        <v>44</v>
      </c>
      <c r="U685" t="s">
        <v>19</v>
      </c>
      <c r="V685" t="s">
        <v>1104</v>
      </c>
      <c r="W685" t="s">
        <v>1215</v>
      </c>
      <c r="X685" t="s">
        <v>285</v>
      </c>
      <c r="Y685" t="s">
        <v>286</v>
      </c>
      <c r="Z685" t="s">
        <v>40</v>
      </c>
      <c r="AA685" t="s">
        <v>40</v>
      </c>
      <c r="AB685">
        <v>4282.69139</v>
      </c>
      <c r="AC685" t="s">
        <v>40</v>
      </c>
      <c r="AD685" t="s">
        <v>40</v>
      </c>
      <c r="AE685">
        <v>218.18585200000001</v>
      </c>
      <c r="AF685">
        <v>44</v>
      </c>
      <c r="AG685" s="21">
        <v>2181860000000</v>
      </c>
      <c r="AH685" t="s">
        <v>40</v>
      </c>
      <c r="AI685">
        <v>44</v>
      </c>
      <c r="AJ685">
        <v>1</v>
      </c>
      <c r="AK685">
        <v>1</v>
      </c>
      <c r="AL685" t="s">
        <v>1507</v>
      </c>
    </row>
    <row r="686" spans="1:38">
      <c r="A686">
        <v>11</v>
      </c>
      <c r="B686">
        <v>22</v>
      </c>
      <c r="C686">
        <v>2015</v>
      </c>
      <c r="D686" t="s">
        <v>283</v>
      </c>
      <c r="E686" t="s">
        <v>284</v>
      </c>
      <c r="F686" t="s">
        <v>1</v>
      </c>
      <c r="G686" t="s">
        <v>54</v>
      </c>
      <c r="H686" t="s">
        <v>38</v>
      </c>
      <c r="I686" t="s">
        <v>40</v>
      </c>
      <c r="J686" t="s">
        <v>40</v>
      </c>
      <c r="K686" t="s">
        <v>40</v>
      </c>
      <c r="L686" t="s">
        <v>40</v>
      </c>
      <c r="M686" t="s">
        <v>179</v>
      </c>
      <c r="N686" t="s">
        <v>38</v>
      </c>
      <c r="O686" t="s">
        <v>55</v>
      </c>
      <c r="P686" t="s">
        <v>38</v>
      </c>
      <c r="Q686" t="s">
        <v>42</v>
      </c>
      <c r="R686" t="s">
        <v>40</v>
      </c>
      <c r="S686" t="s">
        <v>43</v>
      </c>
      <c r="T686" t="s">
        <v>44</v>
      </c>
      <c r="U686" t="s">
        <v>19</v>
      </c>
      <c r="V686" t="s">
        <v>1104</v>
      </c>
      <c r="W686" t="s">
        <v>1215</v>
      </c>
      <c r="X686" t="s">
        <v>285</v>
      </c>
      <c r="Y686" t="s">
        <v>287</v>
      </c>
      <c r="Z686" t="s">
        <v>40</v>
      </c>
      <c r="AA686" t="s">
        <v>40</v>
      </c>
      <c r="AB686">
        <v>842.55706399999997</v>
      </c>
      <c r="AC686" t="s">
        <v>40</v>
      </c>
      <c r="AD686" t="s">
        <v>40</v>
      </c>
      <c r="AE686">
        <v>226.39748299999999</v>
      </c>
      <c r="AF686">
        <v>51</v>
      </c>
      <c r="AG686" s="21">
        <v>2263970000000</v>
      </c>
      <c r="AH686" t="s">
        <v>40</v>
      </c>
      <c r="AI686">
        <v>51</v>
      </c>
      <c r="AJ686">
        <v>1</v>
      </c>
      <c r="AK686">
        <v>1</v>
      </c>
    </row>
    <row r="687" spans="1:38">
      <c r="A687">
        <v>11</v>
      </c>
      <c r="B687">
        <v>22</v>
      </c>
      <c r="C687">
        <v>2015</v>
      </c>
      <c r="D687" t="s">
        <v>283</v>
      </c>
      <c r="E687" t="s">
        <v>284</v>
      </c>
      <c r="F687" t="s">
        <v>1</v>
      </c>
      <c r="G687" t="s">
        <v>54</v>
      </c>
      <c r="H687" t="s">
        <v>38</v>
      </c>
      <c r="I687" t="s">
        <v>40</v>
      </c>
      <c r="J687" t="s">
        <v>40</v>
      </c>
      <c r="K687" t="s">
        <v>40</v>
      </c>
      <c r="L687" t="s">
        <v>40</v>
      </c>
      <c r="M687" t="s">
        <v>179</v>
      </c>
      <c r="N687" t="s">
        <v>38</v>
      </c>
      <c r="O687" t="s">
        <v>55</v>
      </c>
      <c r="P687" t="s">
        <v>38</v>
      </c>
      <c r="Q687" t="s">
        <v>42</v>
      </c>
      <c r="R687" t="s">
        <v>40</v>
      </c>
      <c r="S687" t="s">
        <v>43</v>
      </c>
      <c r="T687" t="s">
        <v>44</v>
      </c>
      <c r="U687" t="s">
        <v>19</v>
      </c>
      <c r="V687" t="s">
        <v>1104</v>
      </c>
      <c r="W687" t="s">
        <v>1215</v>
      </c>
      <c r="X687" t="s">
        <v>285</v>
      </c>
      <c r="Y687" t="s">
        <v>288</v>
      </c>
      <c r="Z687" t="s">
        <v>40</v>
      </c>
      <c r="AA687" t="s">
        <v>40</v>
      </c>
      <c r="AB687">
        <v>747.14834870000004</v>
      </c>
      <c r="AC687" t="s">
        <v>40</v>
      </c>
      <c r="AD687" t="s">
        <v>40</v>
      </c>
      <c r="AE687">
        <v>495.12073199999998</v>
      </c>
      <c r="AF687">
        <v>51</v>
      </c>
      <c r="AG687" s="21">
        <v>4951210000000</v>
      </c>
      <c r="AH687" t="s">
        <v>40</v>
      </c>
      <c r="AI687">
        <v>51</v>
      </c>
      <c r="AJ687">
        <v>1</v>
      </c>
      <c r="AK687">
        <v>1</v>
      </c>
    </row>
    <row r="688" spans="1:38">
      <c r="A688">
        <v>11</v>
      </c>
      <c r="B688">
        <v>22</v>
      </c>
      <c r="C688">
        <v>2015</v>
      </c>
      <c r="D688" t="s">
        <v>283</v>
      </c>
      <c r="E688" t="s">
        <v>284</v>
      </c>
      <c r="F688" t="s">
        <v>1</v>
      </c>
      <c r="G688" t="s">
        <v>54</v>
      </c>
      <c r="H688" t="s">
        <v>38</v>
      </c>
      <c r="I688" t="s">
        <v>40</v>
      </c>
      <c r="J688" t="s">
        <v>40</v>
      </c>
      <c r="K688" t="s">
        <v>40</v>
      </c>
      <c r="L688" t="s">
        <v>40</v>
      </c>
      <c r="M688" t="s">
        <v>179</v>
      </c>
      <c r="N688" t="s">
        <v>38</v>
      </c>
      <c r="O688" t="s">
        <v>55</v>
      </c>
      <c r="P688" t="s">
        <v>38</v>
      </c>
      <c r="Q688" t="s">
        <v>42</v>
      </c>
      <c r="R688" t="s">
        <v>40</v>
      </c>
      <c r="S688" t="s">
        <v>43</v>
      </c>
      <c r="T688" t="s">
        <v>44</v>
      </c>
      <c r="U688" t="s">
        <v>19</v>
      </c>
      <c r="V688" t="s">
        <v>1104</v>
      </c>
      <c r="W688" t="s">
        <v>1215</v>
      </c>
      <c r="X688" t="s">
        <v>285</v>
      </c>
      <c r="Y688" t="s">
        <v>289</v>
      </c>
      <c r="Z688" t="s">
        <v>40</v>
      </c>
      <c r="AA688" t="s">
        <v>40</v>
      </c>
      <c r="AB688">
        <v>36.162540489999998</v>
      </c>
      <c r="AC688" t="s">
        <v>40</v>
      </c>
      <c r="AD688" t="s">
        <v>40</v>
      </c>
      <c r="AE688">
        <v>194.587425</v>
      </c>
      <c r="AF688">
        <v>53</v>
      </c>
      <c r="AG688" s="21">
        <v>1945870000000</v>
      </c>
      <c r="AH688" t="s">
        <v>40</v>
      </c>
      <c r="AI688">
        <v>53</v>
      </c>
      <c r="AJ688">
        <v>1</v>
      </c>
      <c r="AK688">
        <v>1</v>
      </c>
    </row>
    <row r="689" spans="1:37">
      <c r="A689">
        <v>11</v>
      </c>
      <c r="B689">
        <v>22</v>
      </c>
      <c r="C689">
        <v>2015</v>
      </c>
      <c r="D689" t="s">
        <v>283</v>
      </c>
      <c r="E689" t="s">
        <v>284</v>
      </c>
      <c r="F689" t="s">
        <v>1</v>
      </c>
      <c r="G689" t="s">
        <v>54</v>
      </c>
      <c r="H689" t="s">
        <v>38</v>
      </c>
      <c r="I689" t="s">
        <v>40</v>
      </c>
      <c r="J689" t="s">
        <v>40</v>
      </c>
      <c r="K689" t="s">
        <v>40</v>
      </c>
      <c r="L689" t="s">
        <v>40</v>
      </c>
      <c r="M689" t="s">
        <v>179</v>
      </c>
      <c r="N689" t="s">
        <v>38</v>
      </c>
      <c r="O689" t="s">
        <v>55</v>
      </c>
      <c r="P689" t="s">
        <v>38</v>
      </c>
      <c r="Q689" t="s">
        <v>42</v>
      </c>
      <c r="R689" t="s">
        <v>40</v>
      </c>
      <c r="S689" t="s">
        <v>43</v>
      </c>
      <c r="T689" t="s">
        <v>44</v>
      </c>
      <c r="U689" t="s">
        <v>19</v>
      </c>
      <c r="V689" t="s">
        <v>1104</v>
      </c>
      <c r="W689" t="s">
        <v>1215</v>
      </c>
      <c r="X689" t="s">
        <v>285</v>
      </c>
      <c r="Y689" t="s">
        <v>290</v>
      </c>
      <c r="Z689" t="s">
        <v>40</v>
      </c>
      <c r="AA689" t="s">
        <v>40</v>
      </c>
      <c r="AB689">
        <v>1983.5266160000001</v>
      </c>
      <c r="AC689" t="s">
        <v>40</v>
      </c>
      <c r="AD689" t="s">
        <v>40</v>
      </c>
      <c r="AE689">
        <v>4164.1350400000001</v>
      </c>
      <c r="AF689">
        <v>49</v>
      </c>
      <c r="AG689" s="21">
        <v>41641400000000</v>
      </c>
      <c r="AH689" t="s">
        <v>40</v>
      </c>
      <c r="AI689">
        <v>49</v>
      </c>
      <c r="AJ689">
        <v>1</v>
      </c>
      <c r="AK689">
        <v>1</v>
      </c>
    </row>
    <row r="690" spans="1:37">
      <c r="A690">
        <v>11</v>
      </c>
      <c r="B690">
        <v>22</v>
      </c>
      <c r="C690">
        <v>2015</v>
      </c>
      <c r="D690" t="s">
        <v>283</v>
      </c>
      <c r="E690" t="s">
        <v>284</v>
      </c>
      <c r="F690" t="s">
        <v>1</v>
      </c>
      <c r="G690" t="s">
        <v>54</v>
      </c>
      <c r="H690" t="s">
        <v>38</v>
      </c>
      <c r="I690" t="s">
        <v>40</v>
      </c>
      <c r="J690" t="s">
        <v>40</v>
      </c>
      <c r="K690" t="s">
        <v>40</v>
      </c>
      <c r="L690" t="s">
        <v>40</v>
      </c>
      <c r="M690" t="s">
        <v>179</v>
      </c>
      <c r="N690" t="s">
        <v>38</v>
      </c>
      <c r="O690" t="s">
        <v>55</v>
      </c>
      <c r="P690" t="s">
        <v>38</v>
      </c>
      <c r="Q690" t="s">
        <v>42</v>
      </c>
      <c r="R690" t="s">
        <v>40</v>
      </c>
      <c r="S690" t="s">
        <v>43</v>
      </c>
      <c r="T690" t="s">
        <v>44</v>
      </c>
      <c r="U690" t="s">
        <v>19</v>
      </c>
      <c r="V690" t="s">
        <v>1104</v>
      </c>
      <c r="W690" t="s">
        <v>1215</v>
      </c>
      <c r="X690" t="s">
        <v>285</v>
      </c>
      <c r="Y690" t="s">
        <v>291</v>
      </c>
      <c r="Z690" t="s">
        <v>40</v>
      </c>
      <c r="AA690" t="s">
        <v>40</v>
      </c>
      <c r="AB690">
        <v>433.95018820000001</v>
      </c>
      <c r="AC690" t="s">
        <v>40</v>
      </c>
      <c r="AD690" t="s">
        <v>40</v>
      </c>
      <c r="AE690">
        <v>16122.4601</v>
      </c>
      <c r="AF690">
        <v>55</v>
      </c>
      <c r="AG690" s="21">
        <v>161225000000000</v>
      </c>
      <c r="AH690" t="s">
        <v>40</v>
      </c>
      <c r="AI690">
        <v>55</v>
      </c>
      <c r="AJ690">
        <v>1</v>
      </c>
      <c r="AK690">
        <v>1</v>
      </c>
    </row>
    <row r="691" spans="1:37">
      <c r="A691">
        <v>11</v>
      </c>
      <c r="B691">
        <v>22</v>
      </c>
      <c r="C691">
        <v>2015</v>
      </c>
      <c r="D691" t="s">
        <v>283</v>
      </c>
      <c r="E691" t="s">
        <v>284</v>
      </c>
      <c r="F691" t="s">
        <v>1</v>
      </c>
      <c r="G691" t="s">
        <v>54</v>
      </c>
      <c r="H691" t="s">
        <v>38</v>
      </c>
      <c r="I691" t="s">
        <v>40</v>
      </c>
      <c r="J691" t="s">
        <v>40</v>
      </c>
      <c r="K691" t="s">
        <v>40</v>
      </c>
      <c r="L691" t="s">
        <v>40</v>
      </c>
      <c r="M691" t="s">
        <v>179</v>
      </c>
      <c r="N691" t="s">
        <v>38</v>
      </c>
      <c r="O691" t="s">
        <v>55</v>
      </c>
      <c r="P691" t="s">
        <v>38</v>
      </c>
      <c r="Q691" t="s">
        <v>42</v>
      </c>
      <c r="R691" t="s">
        <v>40</v>
      </c>
      <c r="S691" t="s">
        <v>43</v>
      </c>
      <c r="T691" t="s">
        <v>44</v>
      </c>
      <c r="U691" t="s">
        <v>19</v>
      </c>
      <c r="V691" t="s">
        <v>1104</v>
      </c>
      <c r="W691" t="s">
        <v>1215</v>
      </c>
      <c r="X691" t="s">
        <v>285</v>
      </c>
      <c r="Y691" t="s">
        <v>292</v>
      </c>
      <c r="Z691" t="s">
        <v>40</v>
      </c>
      <c r="AA691" t="s">
        <v>40</v>
      </c>
      <c r="AB691">
        <v>378.34473300000002</v>
      </c>
      <c r="AC691" t="s">
        <v>40</v>
      </c>
      <c r="AD691" t="s">
        <v>40</v>
      </c>
      <c r="AE691">
        <v>465.38721800000002</v>
      </c>
      <c r="AF691">
        <v>52</v>
      </c>
      <c r="AG691" s="21">
        <v>4653870000000</v>
      </c>
      <c r="AH691" t="s">
        <v>40</v>
      </c>
      <c r="AI691">
        <v>52</v>
      </c>
      <c r="AJ691">
        <v>1</v>
      </c>
      <c r="AK691">
        <v>1</v>
      </c>
    </row>
    <row r="692" spans="1:37">
      <c r="A692">
        <v>11</v>
      </c>
      <c r="B692">
        <v>22</v>
      </c>
      <c r="C692">
        <v>2015</v>
      </c>
      <c r="D692" t="s">
        <v>283</v>
      </c>
      <c r="E692" t="s">
        <v>284</v>
      </c>
      <c r="F692" t="s">
        <v>1</v>
      </c>
      <c r="G692" t="s">
        <v>54</v>
      </c>
      <c r="H692" t="s">
        <v>38</v>
      </c>
      <c r="I692" t="s">
        <v>40</v>
      </c>
      <c r="J692" t="s">
        <v>40</v>
      </c>
      <c r="K692" t="s">
        <v>40</v>
      </c>
      <c r="L692" t="s">
        <v>40</v>
      </c>
      <c r="M692" t="s">
        <v>179</v>
      </c>
      <c r="N692" t="s">
        <v>38</v>
      </c>
      <c r="O692" t="s">
        <v>55</v>
      </c>
      <c r="P692" t="s">
        <v>38</v>
      </c>
      <c r="Q692" t="s">
        <v>42</v>
      </c>
      <c r="R692" t="s">
        <v>40</v>
      </c>
      <c r="S692" t="s">
        <v>43</v>
      </c>
      <c r="T692" t="s">
        <v>44</v>
      </c>
      <c r="U692" t="s">
        <v>19</v>
      </c>
      <c r="V692" t="s">
        <v>1104</v>
      </c>
      <c r="W692" t="s">
        <v>1215</v>
      </c>
      <c r="X692" t="s">
        <v>285</v>
      </c>
      <c r="Y692" t="s">
        <v>293</v>
      </c>
      <c r="Z692" t="s">
        <v>40</v>
      </c>
      <c r="AA692" t="s">
        <v>40</v>
      </c>
      <c r="AB692">
        <v>1285.890155</v>
      </c>
      <c r="AC692" t="s">
        <v>40</v>
      </c>
      <c r="AD692" t="s">
        <v>40</v>
      </c>
      <c r="AE692">
        <v>100.933425</v>
      </c>
      <c r="AF692">
        <v>53</v>
      </c>
      <c r="AG692" s="21">
        <v>1009330000000</v>
      </c>
      <c r="AH692" t="s">
        <v>40</v>
      </c>
      <c r="AI692">
        <v>53</v>
      </c>
      <c r="AJ692">
        <v>1</v>
      </c>
      <c r="AK692">
        <v>1</v>
      </c>
    </row>
    <row r="693" spans="1:37">
      <c r="A693">
        <v>11</v>
      </c>
      <c r="B693">
        <v>22</v>
      </c>
      <c r="C693">
        <v>2015</v>
      </c>
      <c r="D693" t="s">
        <v>283</v>
      </c>
      <c r="E693" t="s">
        <v>284</v>
      </c>
      <c r="F693" t="s">
        <v>1</v>
      </c>
      <c r="G693" t="s">
        <v>54</v>
      </c>
      <c r="H693" t="s">
        <v>38</v>
      </c>
      <c r="I693" t="s">
        <v>40</v>
      </c>
      <c r="J693" t="s">
        <v>40</v>
      </c>
      <c r="K693" t="s">
        <v>40</v>
      </c>
      <c r="L693" t="s">
        <v>40</v>
      </c>
      <c r="M693" t="s">
        <v>179</v>
      </c>
      <c r="N693" t="s">
        <v>38</v>
      </c>
      <c r="O693" t="s">
        <v>55</v>
      </c>
      <c r="P693" t="s">
        <v>38</v>
      </c>
      <c r="Q693" t="s">
        <v>42</v>
      </c>
      <c r="R693" t="s">
        <v>40</v>
      </c>
      <c r="S693" t="s">
        <v>43</v>
      </c>
      <c r="T693" t="s">
        <v>44</v>
      </c>
      <c r="U693" t="s">
        <v>19</v>
      </c>
      <c r="V693" t="s">
        <v>1104</v>
      </c>
      <c r="W693" t="s">
        <v>1215</v>
      </c>
      <c r="X693" t="s">
        <v>285</v>
      </c>
      <c r="Y693" t="s">
        <v>294</v>
      </c>
      <c r="Z693" t="s">
        <v>40</v>
      </c>
      <c r="AA693" t="s">
        <v>40</v>
      </c>
      <c r="AB693">
        <v>897.86451139999997</v>
      </c>
      <c r="AC693" t="s">
        <v>40</v>
      </c>
      <c r="AD693" t="s">
        <v>40</v>
      </c>
      <c r="AE693">
        <v>195.795761</v>
      </c>
      <c r="AF693">
        <v>50</v>
      </c>
      <c r="AG693" s="21">
        <v>1957960000000</v>
      </c>
      <c r="AH693" t="s">
        <v>40</v>
      </c>
      <c r="AI693">
        <v>50</v>
      </c>
      <c r="AJ693">
        <v>1</v>
      </c>
      <c r="AK693">
        <v>1</v>
      </c>
    </row>
    <row r="694" spans="1:37">
      <c r="A694">
        <v>11</v>
      </c>
      <c r="B694">
        <v>22</v>
      </c>
      <c r="C694">
        <v>2015</v>
      </c>
      <c r="D694" t="s">
        <v>283</v>
      </c>
      <c r="E694" t="s">
        <v>284</v>
      </c>
      <c r="F694" t="s">
        <v>1</v>
      </c>
      <c r="G694" t="s">
        <v>54</v>
      </c>
      <c r="H694" t="s">
        <v>38</v>
      </c>
      <c r="I694" t="s">
        <v>40</v>
      </c>
      <c r="J694" t="s">
        <v>40</v>
      </c>
      <c r="K694" t="s">
        <v>40</v>
      </c>
      <c r="L694" t="s">
        <v>40</v>
      </c>
      <c r="M694" t="s">
        <v>179</v>
      </c>
      <c r="N694" t="s">
        <v>38</v>
      </c>
      <c r="O694" t="s">
        <v>55</v>
      </c>
      <c r="P694" t="s">
        <v>38</v>
      </c>
      <c r="Q694" t="s">
        <v>42</v>
      </c>
      <c r="R694" t="s">
        <v>40</v>
      </c>
      <c r="S694" t="s">
        <v>43</v>
      </c>
      <c r="T694" t="s">
        <v>44</v>
      </c>
      <c r="U694" t="s">
        <v>19</v>
      </c>
      <c r="V694" t="s">
        <v>1104</v>
      </c>
      <c r="W694" t="s">
        <v>1215</v>
      </c>
      <c r="X694" t="s">
        <v>285</v>
      </c>
      <c r="Y694" t="s">
        <v>295</v>
      </c>
      <c r="Z694" t="s">
        <v>40</v>
      </c>
      <c r="AA694" t="s">
        <v>40</v>
      </c>
      <c r="AB694">
        <v>995.86381159999996</v>
      </c>
      <c r="AC694" t="s">
        <v>40</v>
      </c>
      <c r="AD694" t="s">
        <v>40</v>
      </c>
      <c r="AE694">
        <v>5782.6011399999998</v>
      </c>
      <c r="AF694">
        <v>54</v>
      </c>
      <c r="AG694" s="21">
        <v>57826000000000</v>
      </c>
      <c r="AH694" t="s">
        <v>40</v>
      </c>
      <c r="AI694">
        <v>54</v>
      </c>
      <c r="AJ694">
        <v>1</v>
      </c>
      <c r="AK694">
        <v>1</v>
      </c>
    </row>
    <row r="695" spans="1:37">
      <c r="A695">
        <v>11</v>
      </c>
      <c r="B695">
        <v>22</v>
      </c>
      <c r="C695">
        <v>2015</v>
      </c>
      <c r="D695" t="s">
        <v>283</v>
      </c>
      <c r="E695" t="s">
        <v>284</v>
      </c>
      <c r="F695" t="s">
        <v>1</v>
      </c>
      <c r="G695" t="s">
        <v>54</v>
      </c>
      <c r="H695" t="s">
        <v>38</v>
      </c>
      <c r="I695" t="s">
        <v>40</v>
      </c>
      <c r="J695" t="s">
        <v>40</v>
      </c>
      <c r="K695" t="s">
        <v>40</v>
      </c>
      <c r="L695" t="s">
        <v>40</v>
      </c>
      <c r="M695" t="s">
        <v>179</v>
      </c>
      <c r="N695" t="s">
        <v>38</v>
      </c>
      <c r="O695" t="s">
        <v>55</v>
      </c>
      <c r="P695" t="s">
        <v>38</v>
      </c>
      <c r="Q695" t="s">
        <v>42</v>
      </c>
      <c r="R695" t="s">
        <v>40</v>
      </c>
      <c r="S695" t="s">
        <v>43</v>
      </c>
      <c r="T695" t="s">
        <v>44</v>
      </c>
      <c r="U695" t="s">
        <v>19</v>
      </c>
      <c r="V695" t="s">
        <v>1104</v>
      </c>
      <c r="W695" t="s">
        <v>1215</v>
      </c>
      <c r="X695" t="s">
        <v>285</v>
      </c>
      <c r="Y695" t="s">
        <v>296</v>
      </c>
      <c r="Z695" t="s">
        <v>40</v>
      </c>
      <c r="AA695" t="s">
        <v>40</v>
      </c>
      <c r="AB695">
        <v>290.53635450000002</v>
      </c>
      <c r="AC695" t="s">
        <v>40</v>
      </c>
      <c r="AD695" t="s">
        <v>40</v>
      </c>
      <c r="AE695">
        <v>9739.0748600000006</v>
      </c>
      <c r="AF695">
        <v>54</v>
      </c>
      <c r="AG695" s="21">
        <v>97390700000000</v>
      </c>
      <c r="AH695" t="s">
        <v>40</v>
      </c>
      <c r="AI695">
        <v>54</v>
      </c>
      <c r="AJ695">
        <v>1</v>
      </c>
      <c r="AK695">
        <v>1</v>
      </c>
    </row>
    <row r="696" spans="1:37">
      <c r="A696">
        <v>11</v>
      </c>
      <c r="B696">
        <v>22</v>
      </c>
      <c r="C696">
        <v>2015</v>
      </c>
      <c r="D696" t="s">
        <v>283</v>
      </c>
      <c r="E696" t="s">
        <v>284</v>
      </c>
      <c r="F696" t="s">
        <v>1</v>
      </c>
      <c r="G696" t="s">
        <v>54</v>
      </c>
      <c r="H696" t="s">
        <v>38</v>
      </c>
      <c r="I696" t="s">
        <v>40</v>
      </c>
      <c r="J696" t="s">
        <v>40</v>
      </c>
      <c r="K696" t="s">
        <v>40</v>
      </c>
      <c r="L696" t="s">
        <v>40</v>
      </c>
      <c r="M696" t="s">
        <v>179</v>
      </c>
      <c r="N696" t="s">
        <v>38</v>
      </c>
      <c r="O696" t="s">
        <v>55</v>
      </c>
      <c r="P696" t="s">
        <v>38</v>
      </c>
      <c r="Q696" t="s">
        <v>42</v>
      </c>
      <c r="R696" t="s">
        <v>40</v>
      </c>
      <c r="S696" t="s">
        <v>43</v>
      </c>
      <c r="T696" t="s">
        <v>44</v>
      </c>
      <c r="U696" t="s">
        <v>19</v>
      </c>
      <c r="V696" t="s">
        <v>1104</v>
      </c>
      <c r="W696" t="s">
        <v>1215</v>
      </c>
      <c r="X696" t="s">
        <v>285</v>
      </c>
      <c r="Y696" t="s">
        <v>297</v>
      </c>
      <c r="Z696" t="s">
        <v>40</v>
      </c>
      <c r="AA696" t="s">
        <v>40</v>
      </c>
      <c r="AB696">
        <v>729.92537289999996</v>
      </c>
      <c r="AC696" t="s">
        <v>40</v>
      </c>
      <c r="AD696" t="s">
        <v>40</v>
      </c>
      <c r="AE696">
        <v>4360.6519399999997</v>
      </c>
      <c r="AF696">
        <v>58</v>
      </c>
      <c r="AG696" s="21">
        <v>43606500000000</v>
      </c>
      <c r="AH696" t="s">
        <v>40</v>
      </c>
      <c r="AI696">
        <v>58</v>
      </c>
      <c r="AJ696">
        <v>1</v>
      </c>
      <c r="AK696">
        <v>1</v>
      </c>
    </row>
    <row r="697" spans="1:37">
      <c r="A697">
        <v>11</v>
      </c>
      <c r="B697">
        <v>22</v>
      </c>
      <c r="C697">
        <v>2015</v>
      </c>
      <c r="D697" t="s">
        <v>283</v>
      </c>
      <c r="E697" t="s">
        <v>284</v>
      </c>
      <c r="F697" t="s">
        <v>1</v>
      </c>
      <c r="G697" t="s">
        <v>54</v>
      </c>
      <c r="H697" t="s">
        <v>38</v>
      </c>
      <c r="I697" t="s">
        <v>40</v>
      </c>
      <c r="J697" t="s">
        <v>40</v>
      </c>
      <c r="K697" t="s">
        <v>40</v>
      </c>
      <c r="L697" t="s">
        <v>40</v>
      </c>
      <c r="M697" t="s">
        <v>179</v>
      </c>
      <c r="N697" t="s">
        <v>38</v>
      </c>
      <c r="O697" t="s">
        <v>55</v>
      </c>
      <c r="P697" t="s">
        <v>38</v>
      </c>
      <c r="Q697" t="s">
        <v>42</v>
      </c>
      <c r="R697" t="s">
        <v>40</v>
      </c>
      <c r="S697" t="s">
        <v>43</v>
      </c>
      <c r="T697" t="s">
        <v>44</v>
      </c>
      <c r="U697" t="s">
        <v>19</v>
      </c>
      <c r="V697" t="s">
        <v>1104</v>
      </c>
      <c r="W697" t="s">
        <v>1215</v>
      </c>
      <c r="X697" t="s">
        <v>285</v>
      </c>
      <c r="Y697" t="s">
        <v>298</v>
      </c>
      <c r="Z697" t="s">
        <v>40</v>
      </c>
      <c r="AA697" t="s">
        <v>40</v>
      </c>
      <c r="AB697">
        <v>558.29881669999997</v>
      </c>
      <c r="AC697" t="s">
        <v>40</v>
      </c>
      <c r="AD697" t="s">
        <v>40</v>
      </c>
      <c r="AE697">
        <v>323.39771000000002</v>
      </c>
      <c r="AF697">
        <v>51</v>
      </c>
      <c r="AG697" s="21">
        <v>3233980000000</v>
      </c>
      <c r="AH697" t="s">
        <v>40</v>
      </c>
      <c r="AI697">
        <v>51</v>
      </c>
      <c r="AJ697">
        <v>1</v>
      </c>
      <c r="AK697">
        <v>1</v>
      </c>
    </row>
    <row r="698" spans="1:37">
      <c r="A698">
        <v>11</v>
      </c>
      <c r="B698">
        <v>22</v>
      </c>
      <c r="C698">
        <v>2015</v>
      </c>
      <c r="D698" t="s">
        <v>283</v>
      </c>
      <c r="E698" t="s">
        <v>284</v>
      </c>
      <c r="F698" t="s">
        <v>1</v>
      </c>
      <c r="G698" t="s">
        <v>54</v>
      </c>
      <c r="H698" t="s">
        <v>38</v>
      </c>
      <c r="I698" t="s">
        <v>40</v>
      </c>
      <c r="J698" t="s">
        <v>40</v>
      </c>
      <c r="K698" t="s">
        <v>40</v>
      </c>
      <c r="L698" t="s">
        <v>40</v>
      </c>
      <c r="M698" t="s">
        <v>179</v>
      </c>
      <c r="N698" t="s">
        <v>38</v>
      </c>
      <c r="O698" t="s">
        <v>55</v>
      </c>
      <c r="P698" t="s">
        <v>38</v>
      </c>
      <c r="Q698" t="s">
        <v>42</v>
      </c>
      <c r="R698" t="s">
        <v>40</v>
      </c>
      <c r="S698" t="s">
        <v>43</v>
      </c>
      <c r="T698" t="s">
        <v>44</v>
      </c>
      <c r="U698" t="s">
        <v>19</v>
      </c>
      <c r="V698" t="s">
        <v>1104</v>
      </c>
      <c r="W698" t="s">
        <v>1215</v>
      </c>
      <c r="X698" t="s">
        <v>285</v>
      </c>
      <c r="Y698" t="s">
        <v>299</v>
      </c>
      <c r="Z698" t="s">
        <v>40</v>
      </c>
      <c r="AA698" t="s">
        <v>40</v>
      </c>
      <c r="AB698">
        <v>352.22320209999998</v>
      </c>
      <c r="AC698" t="s">
        <v>40</v>
      </c>
      <c r="AD698" t="s">
        <v>40</v>
      </c>
      <c r="AE698">
        <v>128.16500199999999</v>
      </c>
      <c r="AF698">
        <v>52</v>
      </c>
      <c r="AG698" s="21">
        <v>1281650000000</v>
      </c>
      <c r="AH698" t="s">
        <v>40</v>
      </c>
      <c r="AI698">
        <v>52</v>
      </c>
      <c r="AJ698">
        <v>1</v>
      </c>
      <c r="AK698">
        <v>1</v>
      </c>
    </row>
    <row r="699" spans="1:37">
      <c r="A699">
        <v>11</v>
      </c>
      <c r="B699">
        <v>22</v>
      </c>
      <c r="C699">
        <v>2015</v>
      </c>
      <c r="D699" t="s">
        <v>283</v>
      </c>
      <c r="E699" t="s">
        <v>284</v>
      </c>
      <c r="F699" t="s">
        <v>1</v>
      </c>
      <c r="G699" t="s">
        <v>54</v>
      </c>
      <c r="H699" t="s">
        <v>38</v>
      </c>
      <c r="I699" t="s">
        <v>40</v>
      </c>
      <c r="J699" t="s">
        <v>40</v>
      </c>
      <c r="K699" t="s">
        <v>40</v>
      </c>
      <c r="L699" t="s">
        <v>40</v>
      </c>
      <c r="M699" t="s">
        <v>179</v>
      </c>
      <c r="N699" t="s">
        <v>38</v>
      </c>
      <c r="O699" t="s">
        <v>55</v>
      </c>
      <c r="P699" t="s">
        <v>38</v>
      </c>
      <c r="Q699" t="s">
        <v>42</v>
      </c>
      <c r="R699" t="s">
        <v>40</v>
      </c>
      <c r="S699" t="s">
        <v>43</v>
      </c>
      <c r="T699" t="s">
        <v>44</v>
      </c>
      <c r="U699" t="s">
        <v>19</v>
      </c>
      <c r="V699" t="s">
        <v>1104</v>
      </c>
      <c r="W699" t="s">
        <v>1215</v>
      </c>
      <c r="X699" t="s">
        <v>285</v>
      </c>
      <c r="Y699" t="s">
        <v>300</v>
      </c>
      <c r="Z699" t="s">
        <v>40</v>
      </c>
      <c r="AA699" t="s">
        <v>40</v>
      </c>
      <c r="AB699">
        <v>376.66471339999998</v>
      </c>
      <c r="AC699" t="s">
        <v>40</v>
      </c>
      <c r="AD699" t="s">
        <v>40</v>
      </c>
      <c r="AE699">
        <v>2179.1920500000001</v>
      </c>
      <c r="AF699">
        <v>54</v>
      </c>
      <c r="AG699" s="21">
        <v>21791900000000</v>
      </c>
      <c r="AH699" t="s">
        <v>40</v>
      </c>
      <c r="AI699">
        <v>54</v>
      </c>
      <c r="AJ699">
        <v>1</v>
      </c>
      <c r="AK699">
        <v>1</v>
      </c>
    </row>
    <row r="700" spans="1:37">
      <c r="A700">
        <v>11</v>
      </c>
      <c r="B700">
        <v>22</v>
      </c>
      <c r="C700">
        <v>2015</v>
      </c>
      <c r="D700" t="s">
        <v>283</v>
      </c>
      <c r="E700" t="s">
        <v>284</v>
      </c>
      <c r="F700" t="s">
        <v>1</v>
      </c>
      <c r="G700" t="s">
        <v>54</v>
      </c>
      <c r="H700" t="s">
        <v>38</v>
      </c>
      <c r="I700" t="s">
        <v>40</v>
      </c>
      <c r="J700" t="s">
        <v>40</v>
      </c>
      <c r="K700" t="s">
        <v>40</v>
      </c>
      <c r="L700" t="s">
        <v>40</v>
      </c>
      <c r="M700" t="s">
        <v>179</v>
      </c>
      <c r="N700" t="s">
        <v>38</v>
      </c>
      <c r="O700" t="s">
        <v>55</v>
      </c>
      <c r="P700" t="s">
        <v>38</v>
      </c>
      <c r="Q700" t="s">
        <v>42</v>
      </c>
      <c r="R700" t="s">
        <v>40</v>
      </c>
      <c r="S700" t="s">
        <v>43</v>
      </c>
      <c r="T700" t="s">
        <v>44</v>
      </c>
      <c r="U700" t="s">
        <v>19</v>
      </c>
      <c r="V700" t="s">
        <v>1104</v>
      </c>
      <c r="W700" t="s">
        <v>1215</v>
      </c>
      <c r="X700" t="s">
        <v>285</v>
      </c>
      <c r="Y700" t="s">
        <v>301</v>
      </c>
      <c r="Z700" t="s">
        <v>40</v>
      </c>
      <c r="AA700" t="s">
        <v>40</v>
      </c>
      <c r="AB700">
        <v>5383.1991200000002</v>
      </c>
      <c r="AC700" t="s">
        <v>40</v>
      </c>
      <c r="AD700" t="s">
        <v>40</v>
      </c>
      <c r="AE700">
        <v>237.48856499999999</v>
      </c>
      <c r="AF700">
        <v>53</v>
      </c>
      <c r="AG700" s="21">
        <v>2374890000000</v>
      </c>
      <c r="AH700" t="s">
        <v>40</v>
      </c>
      <c r="AI700">
        <v>53</v>
      </c>
      <c r="AJ700">
        <v>1</v>
      </c>
      <c r="AK700">
        <v>1</v>
      </c>
    </row>
    <row r="701" spans="1:37">
      <c r="A701">
        <v>11</v>
      </c>
      <c r="B701">
        <v>22</v>
      </c>
      <c r="C701">
        <v>2015</v>
      </c>
      <c r="D701" t="s">
        <v>283</v>
      </c>
      <c r="E701" t="s">
        <v>284</v>
      </c>
      <c r="F701" t="s">
        <v>1</v>
      </c>
      <c r="G701" t="s">
        <v>54</v>
      </c>
      <c r="H701" t="s">
        <v>38</v>
      </c>
      <c r="I701" t="s">
        <v>40</v>
      </c>
      <c r="J701" t="s">
        <v>40</v>
      </c>
      <c r="K701" t="s">
        <v>40</v>
      </c>
      <c r="L701" t="s">
        <v>40</v>
      </c>
      <c r="M701" t="s">
        <v>179</v>
      </c>
      <c r="N701" t="s">
        <v>38</v>
      </c>
      <c r="O701" t="s">
        <v>55</v>
      </c>
      <c r="P701" t="s">
        <v>38</v>
      </c>
      <c r="Q701" t="s">
        <v>42</v>
      </c>
      <c r="R701" t="s">
        <v>40</v>
      </c>
      <c r="S701" t="s">
        <v>43</v>
      </c>
      <c r="T701" t="s">
        <v>44</v>
      </c>
      <c r="U701" t="s">
        <v>19</v>
      </c>
      <c r="V701" t="s">
        <v>1104</v>
      </c>
      <c r="W701" t="s">
        <v>1215</v>
      </c>
      <c r="X701" t="s">
        <v>285</v>
      </c>
      <c r="Y701" t="s">
        <v>302</v>
      </c>
      <c r="Z701" t="s">
        <v>40</v>
      </c>
      <c r="AA701" t="s">
        <v>40</v>
      </c>
      <c r="AB701">
        <v>455.56701629999998</v>
      </c>
      <c r="AC701" t="s">
        <v>40</v>
      </c>
      <c r="AD701" t="s">
        <v>40</v>
      </c>
      <c r="AE701">
        <v>128608.008</v>
      </c>
      <c r="AF701">
        <v>54</v>
      </c>
      <c r="AG701" s="21">
        <v>1286080000000000</v>
      </c>
      <c r="AH701" t="s">
        <v>40</v>
      </c>
      <c r="AI701">
        <v>54</v>
      </c>
      <c r="AJ701">
        <v>1</v>
      </c>
      <c r="AK701">
        <v>1</v>
      </c>
    </row>
    <row r="702" spans="1:37">
      <c r="A702">
        <v>11</v>
      </c>
      <c r="B702">
        <v>22</v>
      </c>
      <c r="C702">
        <v>2015</v>
      </c>
      <c r="D702" t="s">
        <v>283</v>
      </c>
      <c r="E702" t="s">
        <v>284</v>
      </c>
      <c r="F702" t="s">
        <v>1</v>
      </c>
      <c r="G702" t="s">
        <v>54</v>
      </c>
      <c r="H702" t="s">
        <v>38</v>
      </c>
      <c r="I702" t="s">
        <v>40</v>
      </c>
      <c r="J702" t="s">
        <v>40</v>
      </c>
      <c r="K702" t="s">
        <v>40</v>
      </c>
      <c r="L702" t="s">
        <v>40</v>
      </c>
      <c r="M702" t="s">
        <v>179</v>
      </c>
      <c r="N702" t="s">
        <v>38</v>
      </c>
      <c r="O702" t="s">
        <v>55</v>
      </c>
      <c r="P702" t="s">
        <v>38</v>
      </c>
      <c r="Q702" t="s">
        <v>42</v>
      </c>
      <c r="R702" t="s">
        <v>40</v>
      </c>
      <c r="S702" t="s">
        <v>43</v>
      </c>
      <c r="T702" t="s">
        <v>44</v>
      </c>
      <c r="U702" t="s">
        <v>19</v>
      </c>
      <c r="V702" t="s">
        <v>1104</v>
      </c>
      <c r="W702" t="s">
        <v>1215</v>
      </c>
      <c r="X702" t="s">
        <v>285</v>
      </c>
      <c r="Y702" t="s">
        <v>303</v>
      </c>
      <c r="Z702" t="s">
        <v>40</v>
      </c>
      <c r="AA702" t="s">
        <v>40</v>
      </c>
      <c r="AB702">
        <v>141.6181334</v>
      </c>
      <c r="AC702" t="s">
        <v>40</v>
      </c>
      <c r="AD702" t="s">
        <v>40</v>
      </c>
      <c r="AE702">
        <v>13601.7816</v>
      </c>
      <c r="AF702">
        <v>54</v>
      </c>
      <c r="AG702" s="21">
        <v>136018000000000</v>
      </c>
      <c r="AH702" t="s">
        <v>40</v>
      </c>
      <c r="AI702">
        <v>54</v>
      </c>
      <c r="AJ702">
        <v>1</v>
      </c>
      <c r="AK702">
        <v>1</v>
      </c>
    </row>
    <row r="703" spans="1:37">
      <c r="A703">
        <v>11</v>
      </c>
      <c r="B703">
        <v>22</v>
      </c>
      <c r="C703">
        <v>2015</v>
      </c>
      <c r="D703" t="s">
        <v>283</v>
      </c>
      <c r="E703" t="s">
        <v>284</v>
      </c>
      <c r="F703" t="s">
        <v>1</v>
      </c>
      <c r="G703" t="s">
        <v>54</v>
      </c>
      <c r="H703" t="s">
        <v>38</v>
      </c>
      <c r="I703" t="s">
        <v>40</v>
      </c>
      <c r="J703" t="s">
        <v>40</v>
      </c>
      <c r="K703" t="s">
        <v>40</v>
      </c>
      <c r="L703" t="s">
        <v>40</v>
      </c>
      <c r="M703" t="s">
        <v>179</v>
      </c>
      <c r="N703" t="s">
        <v>38</v>
      </c>
      <c r="O703" t="s">
        <v>55</v>
      </c>
      <c r="P703" t="s">
        <v>38</v>
      </c>
      <c r="Q703" t="s">
        <v>42</v>
      </c>
      <c r="R703" t="s">
        <v>40</v>
      </c>
      <c r="S703" t="s">
        <v>43</v>
      </c>
      <c r="T703" t="s">
        <v>44</v>
      </c>
      <c r="U703" t="s">
        <v>19</v>
      </c>
      <c r="V703" t="s">
        <v>1104</v>
      </c>
      <c r="W703" t="s">
        <v>1215</v>
      </c>
      <c r="X703" t="s">
        <v>285</v>
      </c>
      <c r="Y703" t="s">
        <v>304</v>
      </c>
      <c r="Z703" t="s">
        <v>40</v>
      </c>
      <c r="AA703" t="s">
        <v>40</v>
      </c>
      <c r="AB703">
        <v>537.33179940000002</v>
      </c>
      <c r="AC703" t="s">
        <v>40</v>
      </c>
      <c r="AD703" t="s">
        <v>40</v>
      </c>
      <c r="AE703">
        <v>819.47839399999998</v>
      </c>
      <c r="AF703">
        <v>54</v>
      </c>
      <c r="AG703" s="21">
        <v>8194780000000</v>
      </c>
      <c r="AH703" t="s">
        <v>40</v>
      </c>
      <c r="AI703">
        <v>54</v>
      </c>
      <c r="AJ703">
        <v>1</v>
      </c>
      <c r="AK703">
        <v>1</v>
      </c>
    </row>
    <row r="704" spans="1:37">
      <c r="A704">
        <v>11</v>
      </c>
      <c r="B704">
        <v>22</v>
      </c>
      <c r="C704">
        <v>2015</v>
      </c>
      <c r="D704" t="s">
        <v>283</v>
      </c>
      <c r="E704" t="s">
        <v>284</v>
      </c>
      <c r="F704" t="s">
        <v>1</v>
      </c>
      <c r="G704" t="s">
        <v>54</v>
      </c>
      <c r="H704" t="s">
        <v>38</v>
      </c>
      <c r="I704" t="s">
        <v>40</v>
      </c>
      <c r="J704" t="s">
        <v>40</v>
      </c>
      <c r="K704" t="s">
        <v>40</v>
      </c>
      <c r="L704" t="s">
        <v>40</v>
      </c>
      <c r="M704" t="s">
        <v>179</v>
      </c>
      <c r="N704" t="s">
        <v>38</v>
      </c>
      <c r="O704" t="s">
        <v>55</v>
      </c>
      <c r="P704" t="s">
        <v>38</v>
      </c>
      <c r="Q704" t="s">
        <v>42</v>
      </c>
      <c r="R704" t="s">
        <v>40</v>
      </c>
      <c r="S704" t="s">
        <v>43</v>
      </c>
      <c r="T704" t="s">
        <v>44</v>
      </c>
      <c r="U704" t="s">
        <v>19</v>
      </c>
      <c r="V704" t="s">
        <v>1104</v>
      </c>
      <c r="W704" t="s">
        <v>1215</v>
      </c>
      <c r="X704" t="s">
        <v>285</v>
      </c>
      <c r="Y704" t="s">
        <v>305</v>
      </c>
      <c r="Z704" t="s">
        <v>40</v>
      </c>
      <c r="AA704" t="s">
        <v>40</v>
      </c>
      <c r="AB704">
        <v>749.84172939999996</v>
      </c>
      <c r="AC704" t="s">
        <v>40</v>
      </c>
      <c r="AD704" t="s">
        <v>40</v>
      </c>
      <c r="AE704">
        <v>53871.468000000001</v>
      </c>
      <c r="AF704">
        <v>56</v>
      </c>
      <c r="AG704" s="21">
        <v>538715000000000</v>
      </c>
      <c r="AH704" t="s">
        <v>40</v>
      </c>
      <c r="AI704">
        <v>56</v>
      </c>
      <c r="AJ704">
        <v>1</v>
      </c>
      <c r="AK704">
        <v>1</v>
      </c>
    </row>
    <row r="705" spans="1:37">
      <c r="A705">
        <v>11</v>
      </c>
      <c r="B705">
        <v>22</v>
      </c>
      <c r="C705">
        <v>2015</v>
      </c>
      <c r="D705" t="s">
        <v>283</v>
      </c>
      <c r="E705" t="s">
        <v>284</v>
      </c>
      <c r="F705" t="s">
        <v>1</v>
      </c>
      <c r="G705" t="s">
        <v>54</v>
      </c>
      <c r="H705" t="s">
        <v>38</v>
      </c>
      <c r="I705" t="s">
        <v>40</v>
      </c>
      <c r="J705" t="s">
        <v>40</v>
      </c>
      <c r="K705" t="s">
        <v>40</v>
      </c>
      <c r="L705" t="s">
        <v>40</v>
      </c>
      <c r="M705" t="s">
        <v>179</v>
      </c>
      <c r="N705" t="s">
        <v>38</v>
      </c>
      <c r="O705" t="s">
        <v>55</v>
      </c>
      <c r="P705" t="s">
        <v>38</v>
      </c>
      <c r="Q705" t="s">
        <v>42</v>
      </c>
      <c r="R705" t="s">
        <v>40</v>
      </c>
      <c r="S705" t="s">
        <v>43</v>
      </c>
      <c r="T705" t="s">
        <v>44</v>
      </c>
      <c r="U705" t="s">
        <v>19</v>
      </c>
      <c r="V705" t="s">
        <v>1104</v>
      </c>
      <c r="W705" t="s">
        <v>1215</v>
      </c>
      <c r="X705" t="s">
        <v>285</v>
      </c>
      <c r="Y705" t="s">
        <v>306</v>
      </c>
      <c r="Z705" t="s">
        <v>40</v>
      </c>
      <c r="AA705" t="s">
        <v>40</v>
      </c>
      <c r="AB705">
        <v>965.07682910000005</v>
      </c>
      <c r="AC705" t="s">
        <v>40</v>
      </c>
      <c r="AD705" t="s">
        <v>40</v>
      </c>
      <c r="AE705">
        <v>32264.1999</v>
      </c>
      <c r="AF705">
        <v>51</v>
      </c>
      <c r="AG705" s="21">
        <v>322642000000000</v>
      </c>
      <c r="AH705" t="s">
        <v>40</v>
      </c>
      <c r="AI705">
        <v>51</v>
      </c>
      <c r="AJ705">
        <v>1</v>
      </c>
      <c r="AK705">
        <v>1</v>
      </c>
    </row>
    <row r="706" spans="1:37">
      <c r="A706">
        <v>11</v>
      </c>
      <c r="B706">
        <v>22</v>
      </c>
      <c r="C706">
        <v>2015</v>
      </c>
      <c r="D706" t="s">
        <v>283</v>
      </c>
      <c r="E706" t="s">
        <v>284</v>
      </c>
      <c r="F706" t="s">
        <v>1</v>
      </c>
      <c r="G706" t="s">
        <v>54</v>
      </c>
      <c r="H706" t="s">
        <v>38</v>
      </c>
      <c r="I706" t="s">
        <v>40</v>
      </c>
      <c r="J706" t="s">
        <v>40</v>
      </c>
      <c r="K706" t="s">
        <v>40</v>
      </c>
      <c r="L706" t="s">
        <v>40</v>
      </c>
      <c r="M706" t="s">
        <v>179</v>
      </c>
      <c r="N706" t="s">
        <v>38</v>
      </c>
      <c r="O706" t="s">
        <v>55</v>
      </c>
      <c r="P706" t="s">
        <v>38</v>
      </c>
      <c r="Q706" t="s">
        <v>42</v>
      </c>
      <c r="R706" t="s">
        <v>40</v>
      </c>
      <c r="S706" t="s">
        <v>43</v>
      </c>
      <c r="T706" t="s">
        <v>44</v>
      </c>
      <c r="U706" t="s">
        <v>19</v>
      </c>
      <c r="V706" t="s">
        <v>1104</v>
      </c>
      <c r="W706" t="s">
        <v>1215</v>
      </c>
      <c r="X706" t="s">
        <v>285</v>
      </c>
      <c r="Y706" t="s">
        <v>307</v>
      </c>
      <c r="Z706" t="s">
        <v>40</v>
      </c>
      <c r="AA706" t="s">
        <v>40</v>
      </c>
      <c r="AB706">
        <v>2112.6058929999999</v>
      </c>
      <c r="AC706" t="s">
        <v>40</v>
      </c>
      <c r="AD706" t="s">
        <v>40</v>
      </c>
      <c r="AE706">
        <v>20308.5488</v>
      </c>
      <c r="AF706">
        <v>54</v>
      </c>
      <c r="AG706" s="21">
        <v>203085000000000</v>
      </c>
      <c r="AH706" t="s">
        <v>40</v>
      </c>
      <c r="AI706">
        <v>54</v>
      </c>
      <c r="AJ706">
        <v>1</v>
      </c>
      <c r="AK706">
        <v>1</v>
      </c>
    </row>
    <row r="707" spans="1:37">
      <c r="A707">
        <v>11</v>
      </c>
      <c r="B707">
        <v>22</v>
      </c>
      <c r="C707">
        <v>2015</v>
      </c>
      <c r="D707" t="s">
        <v>283</v>
      </c>
      <c r="E707" t="s">
        <v>284</v>
      </c>
      <c r="F707" t="s">
        <v>1</v>
      </c>
      <c r="G707" t="s">
        <v>54</v>
      </c>
      <c r="H707" t="s">
        <v>38</v>
      </c>
      <c r="I707" t="s">
        <v>40</v>
      </c>
      <c r="J707" t="s">
        <v>40</v>
      </c>
      <c r="K707" t="s">
        <v>40</v>
      </c>
      <c r="L707" t="s">
        <v>40</v>
      </c>
      <c r="M707" t="s">
        <v>179</v>
      </c>
      <c r="N707" t="s">
        <v>38</v>
      </c>
      <c r="O707" t="s">
        <v>55</v>
      </c>
      <c r="P707" t="s">
        <v>38</v>
      </c>
      <c r="Q707" t="s">
        <v>42</v>
      </c>
      <c r="R707" t="s">
        <v>40</v>
      </c>
      <c r="S707" t="s">
        <v>43</v>
      </c>
      <c r="T707" t="s">
        <v>44</v>
      </c>
      <c r="U707" t="s">
        <v>19</v>
      </c>
      <c r="V707" t="s">
        <v>1104</v>
      </c>
      <c r="W707" t="s">
        <v>1215</v>
      </c>
      <c r="X707" t="s">
        <v>285</v>
      </c>
      <c r="Y707" t="s">
        <v>308</v>
      </c>
      <c r="Z707" t="s">
        <v>40</v>
      </c>
      <c r="AA707" t="s">
        <v>40</v>
      </c>
      <c r="AB707">
        <v>5881.3455199999999</v>
      </c>
      <c r="AC707" t="s">
        <v>40</v>
      </c>
      <c r="AD707" t="s">
        <v>40</v>
      </c>
      <c r="AE707">
        <v>2239.5526100000002</v>
      </c>
      <c r="AF707">
        <v>53</v>
      </c>
      <c r="AG707" s="21">
        <v>22395500000000</v>
      </c>
      <c r="AH707" t="s">
        <v>40</v>
      </c>
      <c r="AI707">
        <v>53</v>
      </c>
      <c r="AJ707">
        <v>1</v>
      </c>
      <c r="AK707">
        <v>1</v>
      </c>
    </row>
    <row r="708" spans="1:37">
      <c r="A708">
        <v>11</v>
      </c>
      <c r="B708">
        <v>22</v>
      </c>
      <c r="C708">
        <v>2015</v>
      </c>
      <c r="D708" t="s">
        <v>283</v>
      </c>
      <c r="E708" t="s">
        <v>284</v>
      </c>
      <c r="F708" t="s">
        <v>1</v>
      </c>
      <c r="G708" t="s">
        <v>54</v>
      </c>
      <c r="H708" t="s">
        <v>38</v>
      </c>
      <c r="I708" t="s">
        <v>40</v>
      </c>
      <c r="J708" t="s">
        <v>40</v>
      </c>
      <c r="K708" t="s">
        <v>40</v>
      </c>
      <c r="L708" t="s">
        <v>40</v>
      </c>
      <c r="M708" t="s">
        <v>179</v>
      </c>
      <c r="N708" t="s">
        <v>38</v>
      </c>
      <c r="O708" t="s">
        <v>55</v>
      </c>
      <c r="P708" t="s">
        <v>38</v>
      </c>
      <c r="Q708" t="s">
        <v>42</v>
      </c>
      <c r="R708" t="s">
        <v>40</v>
      </c>
      <c r="S708" t="s">
        <v>43</v>
      </c>
      <c r="T708" t="s">
        <v>44</v>
      </c>
      <c r="U708" t="s">
        <v>19</v>
      </c>
      <c r="V708" t="s">
        <v>1104</v>
      </c>
      <c r="W708" t="s">
        <v>1215</v>
      </c>
      <c r="X708" t="s">
        <v>285</v>
      </c>
      <c r="Y708" t="s">
        <v>309</v>
      </c>
      <c r="Z708" t="s">
        <v>40</v>
      </c>
      <c r="AA708" t="s">
        <v>40</v>
      </c>
      <c r="AB708">
        <v>157.57269260000001</v>
      </c>
      <c r="AC708" t="s">
        <v>40</v>
      </c>
      <c r="AD708" t="s">
        <v>40</v>
      </c>
      <c r="AE708">
        <v>336.70833499999998</v>
      </c>
      <c r="AF708">
        <v>53</v>
      </c>
      <c r="AG708" s="21">
        <v>3367080000000</v>
      </c>
      <c r="AH708" t="s">
        <v>40</v>
      </c>
      <c r="AI708">
        <v>53</v>
      </c>
      <c r="AJ708">
        <v>1</v>
      </c>
      <c r="AK708">
        <v>1</v>
      </c>
    </row>
    <row r="709" spans="1:37">
      <c r="A709">
        <v>11</v>
      </c>
      <c r="B709">
        <v>22</v>
      </c>
      <c r="C709">
        <v>2015</v>
      </c>
      <c r="D709" t="s">
        <v>283</v>
      </c>
      <c r="E709" t="s">
        <v>284</v>
      </c>
      <c r="F709" t="s">
        <v>1</v>
      </c>
      <c r="G709" t="s">
        <v>54</v>
      </c>
      <c r="H709" t="s">
        <v>38</v>
      </c>
      <c r="I709" t="s">
        <v>40</v>
      </c>
      <c r="J709" t="s">
        <v>40</v>
      </c>
      <c r="K709" t="s">
        <v>40</v>
      </c>
      <c r="L709" t="s">
        <v>40</v>
      </c>
      <c r="M709" t="s">
        <v>179</v>
      </c>
      <c r="N709" t="s">
        <v>38</v>
      </c>
      <c r="O709" t="s">
        <v>55</v>
      </c>
      <c r="P709" t="s">
        <v>38</v>
      </c>
      <c r="Q709" t="s">
        <v>42</v>
      </c>
      <c r="R709" t="s">
        <v>40</v>
      </c>
      <c r="S709" t="s">
        <v>43</v>
      </c>
      <c r="T709" t="s">
        <v>44</v>
      </c>
      <c r="U709" t="s">
        <v>19</v>
      </c>
      <c r="V709" t="s">
        <v>1104</v>
      </c>
      <c r="W709" t="s">
        <v>1215</v>
      </c>
      <c r="X709" t="s">
        <v>285</v>
      </c>
      <c r="Y709" t="s">
        <v>183</v>
      </c>
      <c r="Z709" t="s">
        <v>40</v>
      </c>
      <c r="AA709" t="s">
        <v>40</v>
      </c>
      <c r="AB709">
        <v>623.85169550000001</v>
      </c>
      <c r="AC709" t="s">
        <v>40</v>
      </c>
      <c r="AD709" t="s">
        <v>40</v>
      </c>
      <c r="AE709">
        <v>1808.9784299999999</v>
      </c>
      <c r="AF709">
        <v>56</v>
      </c>
      <c r="AG709" s="21">
        <v>18089800000000</v>
      </c>
      <c r="AH709" t="s">
        <v>40</v>
      </c>
      <c r="AI709">
        <v>56</v>
      </c>
      <c r="AJ709">
        <v>1</v>
      </c>
      <c r="AK709">
        <v>1</v>
      </c>
    </row>
    <row r="710" spans="1:37">
      <c r="A710">
        <v>11</v>
      </c>
      <c r="B710">
        <v>22</v>
      </c>
      <c r="C710">
        <v>2015</v>
      </c>
      <c r="D710" t="s">
        <v>283</v>
      </c>
      <c r="E710" t="s">
        <v>284</v>
      </c>
      <c r="F710" t="s">
        <v>1</v>
      </c>
      <c r="G710" t="s">
        <v>54</v>
      </c>
      <c r="H710" t="s">
        <v>38</v>
      </c>
      <c r="I710" t="s">
        <v>40</v>
      </c>
      <c r="J710" t="s">
        <v>40</v>
      </c>
      <c r="K710" t="s">
        <v>40</v>
      </c>
      <c r="L710" t="s">
        <v>40</v>
      </c>
      <c r="M710" t="s">
        <v>179</v>
      </c>
      <c r="N710" t="s">
        <v>38</v>
      </c>
      <c r="O710" t="s">
        <v>55</v>
      </c>
      <c r="P710" t="s">
        <v>38</v>
      </c>
      <c r="Q710" t="s">
        <v>42</v>
      </c>
      <c r="R710" t="s">
        <v>40</v>
      </c>
      <c r="S710" t="s">
        <v>43</v>
      </c>
      <c r="T710" t="s">
        <v>44</v>
      </c>
      <c r="U710" t="s">
        <v>19</v>
      </c>
      <c r="V710" t="s">
        <v>1104</v>
      </c>
      <c r="W710" t="s">
        <v>1215</v>
      </c>
      <c r="X710" t="s">
        <v>285</v>
      </c>
      <c r="Y710" t="s">
        <v>310</v>
      </c>
      <c r="Z710" t="s">
        <v>40</v>
      </c>
      <c r="AA710" t="s">
        <v>40</v>
      </c>
      <c r="AB710">
        <v>2702.566765</v>
      </c>
      <c r="AC710" t="s">
        <v>40</v>
      </c>
      <c r="AD710" t="s">
        <v>40</v>
      </c>
      <c r="AE710">
        <v>608.42748099999994</v>
      </c>
      <c r="AF710">
        <v>52</v>
      </c>
      <c r="AG710" s="21">
        <v>6084270000000</v>
      </c>
      <c r="AH710" t="s">
        <v>40</v>
      </c>
      <c r="AI710">
        <v>52</v>
      </c>
      <c r="AJ710">
        <v>1</v>
      </c>
      <c r="AK710">
        <v>1</v>
      </c>
    </row>
    <row r="711" spans="1:37">
      <c r="A711">
        <v>11</v>
      </c>
      <c r="B711">
        <v>22</v>
      </c>
      <c r="C711">
        <v>2015</v>
      </c>
      <c r="D711" t="s">
        <v>283</v>
      </c>
      <c r="E711" t="s">
        <v>284</v>
      </c>
      <c r="F711" t="s">
        <v>1</v>
      </c>
      <c r="G711" t="s">
        <v>54</v>
      </c>
      <c r="H711" t="s">
        <v>38</v>
      </c>
      <c r="I711" t="s">
        <v>40</v>
      </c>
      <c r="J711" t="s">
        <v>40</v>
      </c>
      <c r="K711" t="s">
        <v>40</v>
      </c>
      <c r="L711" t="s">
        <v>40</v>
      </c>
      <c r="M711" t="s">
        <v>179</v>
      </c>
      <c r="N711" t="s">
        <v>38</v>
      </c>
      <c r="O711" t="s">
        <v>55</v>
      </c>
      <c r="P711" t="s">
        <v>38</v>
      </c>
      <c r="Q711" t="s">
        <v>42</v>
      </c>
      <c r="R711" t="s">
        <v>40</v>
      </c>
      <c r="S711" t="s">
        <v>43</v>
      </c>
      <c r="T711" t="s">
        <v>44</v>
      </c>
      <c r="U711" t="s">
        <v>19</v>
      </c>
      <c r="V711" t="s">
        <v>1104</v>
      </c>
      <c r="W711" t="s">
        <v>1215</v>
      </c>
      <c r="X711" t="s">
        <v>285</v>
      </c>
      <c r="Y711" t="s">
        <v>311</v>
      </c>
      <c r="Z711" t="s">
        <v>40</v>
      </c>
      <c r="AA711" t="s">
        <v>40</v>
      </c>
      <c r="AB711">
        <v>752.77874489999999</v>
      </c>
      <c r="AC711" t="s">
        <v>40</v>
      </c>
      <c r="AD711" t="s">
        <v>40</v>
      </c>
      <c r="AE711">
        <v>30430.125599999999</v>
      </c>
      <c r="AF711">
        <v>59</v>
      </c>
      <c r="AG711" s="21">
        <v>304301000000000</v>
      </c>
      <c r="AH711" t="s">
        <v>40</v>
      </c>
      <c r="AI711">
        <v>59</v>
      </c>
      <c r="AJ711">
        <v>1</v>
      </c>
      <c r="AK711">
        <v>1</v>
      </c>
    </row>
    <row r="712" spans="1:37">
      <c r="A712">
        <v>11</v>
      </c>
      <c r="B712">
        <v>22</v>
      </c>
      <c r="C712">
        <v>2015</v>
      </c>
      <c r="D712" t="s">
        <v>283</v>
      </c>
      <c r="E712" t="s">
        <v>284</v>
      </c>
      <c r="F712" t="s">
        <v>1</v>
      </c>
      <c r="G712" t="s">
        <v>54</v>
      </c>
      <c r="H712" t="s">
        <v>38</v>
      </c>
      <c r="I712" t="s">
        <v>40</v>
      </c>
      <c r="J712" t="s">
        <v>40</v>
      </c>
      <c r="K712" t="s">
        <v>40</v>
      </c>
      <c r="L712" t="s">
        <v>40</v>
      </c>
      <c r="M712" t="s">
        <v>179</v>
      </c>
      <c r="N712" t="s">
        <v>38</v>
      </c>
      <c r="O712" t="s">
        <v>55</v>
      </c>
      <c r="P712" t="s">
        <v>38</v>
      </c>
      <c r="Q712" t="s">
        <v>42</v>
      </c>
      <c r="R712" t="s">
        <v>40</v>
      </c>
      <c r="S712" t="s">
        <v>43</v>
      </c>
      <c r="T712" t="s">
        <v>44</v>
      </c>
      <c r="U712" t="s">
        <v>19</v>
      </c>
      <c r="V712" t="s">
        <v>1104</v>
      </c>
      <c r="W712" t="s">
        <v>1215</v>
      </c>
      <c r="X712" t="s">
        <v>285</v>
      </c>
      <c r="Y712" t="s">
        <v>181</v>
      </c>
      <c r="Z712" t="s">
        <v>40</v>
      </c>
      <c r="AA712" t="s">
        <v>40</v>
      </c>
      <c r="AB712">
        <v>2135.202448</v>
      </c>
      <c r="AC712" t="s">
        <v>40</v>
      </c>
      <c r="AD712" t="s">
        <v>40</v>
      </c>
      <c r="AE712">
        <v>573644.27500000002</v>
      </c>
      <c r="AF712">
        <v>46</v>
      </c>
      <c r="AG712" s="21">
        <v>5736440000000000</v>
      </c>
      <c r="AH712" t="s">
        <v>40</v>
      </c>
      <c r="AI712">
        <v>46</v>
      </c>
      <c r="AJ712">
        <v>1</v>
      </c>
      <c r="AK712">
        <v>1</v>
      </c>
    </row>
    <row r="713" spans="1:37">
      <c r="A713">
        <v>11</v>
      </c>
      <c r="B713">
        <v>22</v>
      </c>
      <c r="C713">
        <v>2015</v>
      </c>
      <c r="D713" t="s">
        <v>283</v>
      </c>
      <c r="E713" t="s">
        <v>284</v>
      </c>
      <c r="F713" t="s">
        <v>1</v>
      </c>
      <c r="G713" t="s">
        <v>54</v>
      </c>
      <c r="H713" t="s">
        <v>38</v>
      </c>
      <c r="I713" t="s">
        <v>40</v>
      </c>
      <c r="J713" t="s">
        <v>40</v>
      </c>
      <c r="K713" t="s">
        <v>40</v>
      </c>
      <c r="L713" t="s">
        <v>40</v>
      </c>
      <c r="M713" t="s">
        <v>179</v>
      </c>
      <c r="N713" t="s">
        <v>38</v>
      </c>
      <c r="O713" t="s">
        <v>55</v>
      </c>
      <c r="P713" t="s">
        <v>38</v>
      </c>
      <c r="Q713" t="s">
        <v>42</v>
      </c>
      <c r="R713" t="s">
        <v>40</v>
      </c>
      <c r="S713" t="s">
        <v>43</v>
      </c>
      <c r="T713" t="s">
        <v>44</v>
      </c>
      <c r="U713" t="s">
        <v>19</v>
      </c>
      <c r="V713" t="s">
        <v>1104</v>
      </c>
      <c r="W713" t="s">
        <v>1215</v>
      </c>
      <c r="X713" t="s">
        <v>285</v>
      </c>
      <c r="Y713" t="s">
        <v>312</v>
      </c>
      <c r="Z713" t="s">
        <v>40</v>
      </c>
      <c r="AA713" t="s">
        <v>40</v>
      </c>
      <c r="AB713">
        <v>743.57481919999998</v>
      </c>
      <c r="AC713" t="s">
        <v>40</v>
      </c>
      <c r="AD713" t="s">
        <v>40</v>
      </c>
      <c r="AE713">
        <v>12165.3981</v>
      </c>
      <c r="AF713">
        <v>53</v>
      </c>
      <c r="AG713" s="21">
        <v>121654000000000</v>
      </c>
      <c r="AH713" t="s">
        <v>40</v>
      </c>
      <c r="AI713">
        <v>53</v>
      </c>
      <c r="AJ713">
        <v>1</v>
      </c>
      <c r="AK713">
        <v>1</v>
      </c>
    </row>
    <row r="714" spans="1:37">
      <c r="A714">
        <v>11</v>
      </c>
      <c r="B714">
        <v>22</v>
      </c>
      <c r="C714">
        <v>2015</v>
      </c>
      <c r="D714" t="s">
        <v>283</v>
      </c>
      <c r="E714" t="s">
        <v>284</v>
      </c>
      <c r="F714" t="s">
        <v>1</v>
      </c>
      <c r="G714" t="s">
        <v>54</v>
      </c>
      <c r="H714" t="s">
        <v>38</v>
      </c>
      <c r="I714" t="s">
        <v>40</v>
      </c>
      <c r="J714" t="s">
        <v>40</v>
      </c>
      <c r="K714" t="s">
        <v>40</v>
      </c>
      <c r="L714" t="s">
        <v>40</v>
      </c>
      <c r="M714" t="s">
        <v>179</v>
      </c>
      <c r="N714" t="s">
        <v>38</v>
      </c>
      <c r="O714" t="s">
        <v>55</v>
      </c>
      <c r="P714" t="s">
        <v>38</v>
      </c>
      <c r="Q714" t="s">
        <v>42</v>
      </c>
      <c r="R714" t="s">
        <v>40</v>
      </c>
      <c r="S714" t="s">
        <v>43</v>
      </c>
      <c r="T714" t="s">
        <v>44</v>
      </c>
      <c r="U714" t="s">
        <v>19</v>
      </c>
      <c r="V714" t="s">
        <v>1104</v>
      </c>
      <c r="W714" t="s">
        <v>1215</v>
      </c>
      <c r="X714" t="s">
        <v>285</v>
      </c>
      <c r="Y714" t="s">
        <v>313</v>
      </c>
      <c r="Z714" t="s">
        <v>40</v>
      </c>
      <c r="AA714" t="s">
        <v>40</v>
      </c>
      <c r="AB714">
        <v>895.99661360000005</v>
      </c>
      <c r="AC714" t="s">
        <v>40</v>
      </c>
      <c r="AD714" t="s">
        <v>40</v>
      </c>
      <c r="AE714">
        <v>593659.83799999999</v>
      </c>
      <c r="AF714">
        <v>60</v>
      </c>
      <c r="AG714" s="21">
        <v>5936600000000000</v>
      </c>
      <c r="AH714" t="s">
        <v>40</v>
      </c>
      <c r="AI714">
        <v>60</v>
      </c>
      <c r="AJ714">
        <v>1</v>
      </c>
      <c r="AK714">
        <v>1</v>
      </c>
    </row>
    <row r="715" spans="1:37">
      <c r="A715">
        <v>11</v>
      </c>
      <c r="B715">
        <v>22</v>
      </c>
      <c r="C715">
        <v>2015</v>
      </c>
      <c r="D715" t="s">
        <v>283</v>
      </c>
      <c r="E715" t="s">
        <v>284</v>
      </c>
      <c r="F715" t="s">
        <v>1</v>
      </c>
      <c r="G715" t="s">
        <v>54</v>
      </c>
      <c r="H715" t="s">
        <v>38</v>
      </c>
      <c r="I715" t="s">
        <v>40</v>
      </c>
      <c r="J715" t="s">
        <v>40</v>
      </c>
      <c r="K715" t="s">
        <v>40</v>
      </c>
      <c r="L715" t="s">
        <v>40</v>
      </c>
      <c r="M715" t="s">
        <v>179</v>
      </c>
      <c r="N715" t="s">
        <v>38</v>
      </c>
      <c r="O715" t="s">
        <v>55</v>
      </c>
      <c r="P715" t="s">
        <v>38</v>
      </c>
      <c r="Q715" t="s">
        <v>42</v>
      </c>
      <c r="R715" t="s">
        <v>40</v>
      </c>
      <c r="S715" t="s">
        <v>43</v>
      </c>
      <c r="T715" t="s">
        <v>44</v>
      </c>
      <c r="U715" t="s">
        <v>19</v>
      </c>
      <c r="V715" t="s">
        <v>1104</v>
      </c>
      <c r="W715" t="s">
        <v>1215</v>
      </c>
      <c r="X715" t="s">
        <v>285</v>
      </c>
      <c r="Y715" t="s">
        <v>314</v>
      </c>
      <c r="Z715" t="s">
        <v>40</v>
      </c>
      <c r="AA715" t="s">
        <v>40</v>
      </c>
      <c r="AB715">
        <v>3597.6219620000002</v>
      </c>
      <c r="AC715" t="s">
        <v>40</v>
      </c>
      <c r="AD715" t="s">
        <v>40</v>
      </c>
      <c r="AE715">
        <v>716.94562399999995</v>
      </c>
      <c r="AF715">
        <v>56</v>
      </c>
      <c r="AG715" s="21">
        <v>7169460000000</v>
      </c>
      <c r="AH715" t="s">
        <v>40</v>
      </c>
      <c r="AI715">
        <v>56</v>
      </c>
      <c r="AJ715">
        <v>1</v>
      </c>
      <c r="AK715">
        <v>1</v>
      </c>
    </row>
    <row r="716" spans="1:37">
      <c r="A716">
        <v>11</v>
      </c>
      <c r="B716">
        <v>22</v>
      </c>
      <c r="C716">
        <v>2015</v>
      </c>
      <c r="D716" t="s">
        <v>283</v>
      </c>
      <c r="E716" t="s">
        <v>284</v>
      </c>
      <c r="F716" t="s">
        <v>1</v>
      </c>
      <c r="G716" t="s">
        <v>54</v>
      </c>
      <c r="H716" t="s">
        <v>38</v>
      </c>
      <c r="I716" t="s">
        <v>40</v>
      </c>
      <c r="J716" t="s">
        <v>40</v>
      </c>
      <c r="K716" t="s">
        <v>40</v>
      </c>
      <c r="L716" t="s">
        <v>40</v>
      </c>
      <c r="M716" t="s">
        <v>179</v>
      </c>
      <c r="N716" t="s">
        <v>38</v>
      </c>
      <c r="O716" t="s">
        <v>55</v>
      </c>
      <c r="P716" t="s">
        <v>38</v>
      </c>
      <c r="Q716" t="s">
        <v>42</v>
      </c>
      <c r="R716" t="s">
        <v>40</v>
      </c>
      <c r="S716" t="s">
        <v>43</v>
      </c>
      <c r="T716" t="s">
        <v>44</v>
      </c>
      <c r="U716" t="s">
        <v>19</v>
      </c>
      <c r="V716" t="s">
        <v>1104</v>
      </c>
      <c r="W716" t="s">
        <v>1215</v>
      </c>
      <c r="X716" t="s">
        <v>285</v>
      </c>
      <c r="Y716" t="s">
        <v>315</v>
      </c>
      <c r="Z716" t="s">
        <v>40</v>
      </c>
      <c r="AA716" t="s">
        <v>40</v>
      </c>
      <c r="AB716">
        <v>816.42635370000005</v>
      </c>
      <c r="AC716" t="s">
        <v>40</v>
      </c>
      <c r="AD716" t="s">
        <v>40</v>
      </c>
      <c r="AE716">
        <v>666481.13399999996</v>
      </c>
      <c r="AF716">
        <v>58</v>
      </c>
      <c r="AG716" s="21">
        <v>6664810000000000</v>
      </c>
      <c r="AH716" t="s">
        <v>40</v>
      </c>
      <c r="AI716">
        <v>58</v>
      </c>
      <c r="AJ716">
        <v>1</v>
      </c>
      <c r="AK716">
        <v>1</v>
      </c>
    </row>
    <row r="717" spans="1:37">
      <c r="A717">
        <v>11</v>
      </c>
      <c r="B717">
        <v>22</v>
      </c>
      <c r="C717">
        <v>2015</v>
      </c>
      <c r="D717" t="s">
        <v>283</v>
      </c>
      <c r="E717" t="s">
        <v>284</v>
      </c>
      <c r="F717" t="s">
        <v>1</v>
      </c>
      <c r="G717" t="s">
        <v>54</v>
      </c>
      <c r="H717" t="s">
        <v>38</v>
      </c>
      <c r="I717" t="s">
        <v>40</v>
      </c>
      <c r="J717" t="s">
        <v>40</v>
      </c>
      <c r="K717" t="s">
        <v>40</v>
      </c>
      <c r="L717" t="s">
        <v>40</v>
      </c>
      <c r="M717" t="s">
        <v>179</v>
      </c>
      <c r="N717" t="s">
        <v>38</v>
      </c>
      <c r="O717" t="s">
        <v>55</v>
      </c>
      <c r="P717" t="s">
        <v>38</v>
      </c>
      <c r="Q717" t="s">
        <v>42</v>
      </c>
      <c r="R717" t="s">
        <v>40</v>
      </c>
      <c r="S717" t="s">
        <v>43</v>
      </c>
      <c r="T717" t="s">
        <v>44</v>
      </c>
      <c r="U717" t="s">
        <v>19</v>
      </c>
      <c r="V717" t="s">
        <v>1104</v>
      </c>
      <c r="W717" t="s">
        <v>1215</v>
      </c>
      <c r="X717" t="s">
        <v>285</v>
      </c>
      <c r="Y717" t="s">
        <v>316</v>
      </c>
      <c r="Z717" t="s">
        <v>40</v>
      </c>
      <c r="AA717" t="s">
        <v>40</v>
      </c>
      <c r="AB717">
        <v>707.19711519999998</v>
      </c>
      <c r="AC717" t="s">
        <v>40</v>
      </c>
      <c r="AD717" t="s">
        <v>40</v>
      </c>
      <c r="AE717">
        <v>330.79701799999998</v>
      </c>
      <c r="AF717">
        <v>54</v>
      </c>
      <c r="AG717" s="21">
        <v>3307970000000</v>
      </c>
      <c r="AH717" t="s">
        <v>40</v>
      </c>
      <c r="AI717">
        <v>54</v>
      </c>
      <c r="AJ717">
        <v>1</v>
      </c>
      <c r="AK717">
        <v>1</v>
      </c>
    </row>
    <row r="718" spans="1:37">
      <c r="A718">
        <v>11</v>
      </c>
      <c r="B718">
        <v>22</v>
      </c>
      <c r="C718">
        <v>2015</v>
      </c>
      <c r="D718" t="s">
        <v>283</v>
      </c>
      <c r="E718" t="s">
        <v>284</v>
      </c>
      <c r="F718" t="s">
        <v>1</v>
      </c>
      <c r="G718" t="s">
        <v>54</v>
      </c>
      <c r="H718" t="s">
        <v>38</v>
      </c>
      <c r="I718" t="s">
        <v>40</v>
      </c>
      <c r="J718" t="s">
        <v>40</v>
      </c>
      <c r="K718" t="s">
        <v>40</v>
      </c>
      <c r="L718" t="s">
        <v>40</v>
      </c>
      <c r="M718" t="s">
        <v>179</v>
      </c>
      <c r="N718" t="s">
        <v>38</v>
      </c>
      <c r="O718" t="s">
        <v>55</v>
      </c>
      <c r="P718" t="s">
        <v>38</v>
      </c>
      <c r="Q718" t="s">
        <v>42</v>
      </c>
      <c r="R718" t="s">
        <v>40</v>
      </c>
      <c r="S718" t="s">
        <v>43</v>
      </c>
      <c r="T718" t="s">
        <v>44</v>
      </c>
      <c r="U718" t="s">
        <v>19</v>
      </c>
      <c r="V718" t="s">
        <v>1104</v>
      </c>
      <c r="W718" t="s">
        <v>1215</v>
      </c>
      <c r="X718" t="s">
        <v>285</v>
      </c>
      <c r="Y718" t="s">
        <v>317</v>
      </c>
      <c r="Z718" t="s">
        <v>40</v>
      </c>
      <c r="AA718" t="s">
        <v>40</v>
      </c>
      <c r="AB718">
        <v>316.61793549999999</v>
      </c>
      <c r="AC718" t="s">
        <v>40</v>
      </c>
      <c r="AD718" t="s">
        <v>40</v>
      </c>
      <c r="AE718">
        <v>447.52197000000001</v>
      </c>
      <c r="AF718">
        <v>52</v>
      </c>
      <c r="AG718" s="21">
        <v>4475220000000</v>
      </c>
      <c r="AH718" t="s">
        <v>40</v>
      </c>
      <c r="AI718">
        <v>52</v>
      </c>
      <c r="AJ718">
        <v>1</v>
      </c>
      <c r="AK718">
        <v>1</v>
      </c>
    </row>
    <row r="719" spans="1:37">
      <c r="A719">
        <v>11</v>
      </c>
      <c r="B719">
        <v>22</v>
      </c>
      <c r="C719">
        <v>2015</v>
      </c>
      <c r="D719" t="s">
        <v>283</v>
      </c>
      <c r="E719" t="s">
        <v>284</v>
      </c>
      <c r="F719" t="s">
        <v>1</v>
      </c>
      <c r="G719" t="s">
        <v>54</v>
      </c>
      <c r="H719" t="s">
        <v>38</v>
      </c>
      <c r="I719" t="s">
        <v>40</v>
      </c>
      <c r="J719" t="s">
        <v>40</v>
      </c>
      <c r="K719" t="s">
        <v>40</v>
      </c>
      <c r="L719" t="s">
        <v>40</v>
      </c>
      <c r="M719" t="s">
        <v>179</v>
      </c>
      <c r="N719" t="s">
        <v>38</v>
      </c>
      <c r="O719" t="s">
        <v>55</v>
      </c>
      <c r="P719" t="s">
        <v>38</v>
      </c>
      <c r="Q719" t="s">
        <v>42</v>
      </c>
      <c r="R719" t="s">
        <v>40</v>
      </c>
      <c r="S719" t="s">
        <v>43</v>
      </c>
      <c r="T719" t="s">
        <v>44</v>
      </c>
      <c r="U719" t="s">
        <v>19</v>
      </c>
      <c r="V719" t="s">
        <v>1104</v>
      </c>
      <c r="W719" t="s">
        <v>1215</v>
      </c>
      <c r="X719" t="s">
        <v>285</v>
      </c>
      <c r="Y719" t="s">
        <v>318</v>
      </c>
      <c r="Z719" t="s">
        <v>40</v>
      </c>
      <c r="AA719" t="s">
        <v>40</v>
      </c>
      <c r="AB719">
        <v>454.66940990000001</v>
      </c>
      <c r="AC719" t="s">
        <v>40</v>
      </c>
      <c r="AD719" t="s">
        <v>40</v>
      </c>
      <c r="AE719">
        <v>1220.7399600000001</v>
      </c>
      <c r="AF719">
        <v>55</v>
      </c>
      <c r="AG719" s="21">
        <v>12207400000000</v>
      </c>
      <c r="AH719" t="s">
        <v>40</v>
      </c>
      <c r="AI719">
        <v>55</v>
      </c>
      <c r="AJ719">
        <v>1</v>
      </c>
      <c r="AK719">
        <v>1</v>
      </c>
    </row>
    <row r="720" spans="1:37">
      <c r="A720">
        <v>11</v>
      </c>
      <c r="B720">
        <v>22</v>
      </c>
      <c r="C720">
        <v>2015</v>
      </c>
      <c r="D720" t="s">
        <v>283</v>
      </c>
      <c r="E720" t="s">
        <v>284</v>
      </c>
      <c r="F720" t="s">
        <v>1</v>
      </c>
      <c r="G720" t="s">
        <v>54</v>
      </c>
      <c r="H720" t="s">
        <v>38</v>
      </c>
      <c r="I720" t="s">
        <v>40</v>
      </c>
      <c r="J720" t="s">
        <v>40</v>
      </c>
      <c r="K720" t="s">
        <v>40</v>
      </c>
      <c r="L720" t="s">
        <v>40</v>
      </c>
      <c r="M720" t="s">
        <v>179</v>
      </c>
      <c r="N720" t="s">
        <v>38</v>
      </c>
      <c r="O720" t="s">
        <v>55</v>
      </c>
      <c r="P720" t="s">
        <v>38</v>
      </c>
      <c r="Q720" t="s">
        <v>42</v>
      </c>
      <c r="R720" t="s">
        <v>40</v>
      </c>
      <c r="S720" t="s">
        <v>43</v>
      </c>
      <c r="T720" t="s">
        <v>44</v>
      </c>
      <c r="U720" t="s">
        <v>19</v>
      </c>
      <c r="V720" t="s">
        <v>1104</v>
      </c>
      <c r="W720" t="s">
        <v>1215</v>
      </c>
      <c r="X720" t="s">
        <v>285</v>
      </c>
      <c r="Y720" t="s">
        <v>319</v>
      </c>
      <c r="Z720" t="s">
        <v>40</v>
      </c>
      <c r="AA720" t="s">
        <v>40</v>
      </c>
      <c r="AB720">
        <v>1998.9599820000001</v>
      </c>
      <c r="AC720" t="s">
        <v>40</v>
      </c>
      <c r="AD720" t="s">
        <v>40</v>
      </c>
      <c r="AE720">
        <v>2435.0161899999998</v>
      </c>
      <c r="AF720">
        <v>54</v>
      </c>
      <c r="AG720" s="21">
        <v>24350200000000</v>
      </c>
      <c r="AH720" t="s">
        <v>40</v>
      </c>
      <c r="AI720">
        <v>54</v>
      </c>
      <c r="AJ720">
        <v>1</v>
      </c>
      <c r="AK720">
        <v>1</v>
      </c>
    </row>
    <row r="721" spans="1:37">
      <c r="A721">
        <v>11</v>
      </c>
      <c r="B721">
        <v>22</v>
      </c>
      <c r="C721">
        <v>2015</v>
      </c>
      <c r="D721" t="s">
        <v>283</v>
      </c>
      <c r="E721" t="s">
        <v>284</v>
      </c>
      <c r="F721" t="s">
        <v>1</v>
      </c>
      <c r="G721" t="s">
        <v>54</v>
      </c>
      <c r="H721" t="s">
        <v>38</v>
      </c>
      <c r="I721" t="s">
        <v>40</v>
      </c>
      <c r="J721" t="s">
        <v>40</v>
      </c>
      <c r="K721" t="s">
        <v>40</v>
      </c>
      <c r="L721" t="s">
        <v>40</v>
      </c>
      <c r="M721" t="s">
        <v>179</v>
      </c>
      <c r="N721" t="s">
        <v>38</v>
      </c>
      <c r="O721" t="s">
        <v>55</v>
      </c>
      <c r="P721" t="s">
        <v>38</v>
      </c>
      <c r="Q721" t="s">
        <v>42</v>
      </c>
      <c r="R721" t="s">
        <v>40</v>
      </c>
      <c r="S721" t="s">
        <v>43</v>
      </c>
      <c r="T721" t="s">
        <v>44</v>
      </c>
      <c r="U721" t="s">
        <v>19</v>
      </c>
      <c r="V721" t="s">
        <v>1104</v>
      </c>
      <c r="W721" t="s">
        <v>1215</v>
      </c>
      <c r="X721" t="s">
        <v>285</v>
      </c>
      <c r="Y721" t="s">
        <v>320</v>
      </c>
      <c r="Z721" t="s">
        <v>40</v>
      </c>
      <c r="AA721" t="s">
        <v>40</v>
      </c>
      <c r="AB721">
        <v>684.82402490000004</v>
      </c>
      <c r="AC721" t="s">
        <v>40</v>
      </c>
      <c r="AD721" t="s">
        <v>40</v>
      </c>
      <c r="AE721">
        <v>109.087744</v>
      </c>
      <c r="AF721">
        <v>50</v>
      </c>
      <c r="AG721" s="21">
        <v>1090880000000</v>
      </c>
      <c r="AH721" t="s">
        <v>40</v>
      </c>
      <c r="AI721">
        <v>50</v>
      </c>
      <c r="AJ721">
        <v>1</v>
      </c>
      <c r="AK721">
        <v>1</v>
      </c>
    </row>
    <row r="722" spans="1:37">
      <c r="A722">
        <v>11</v>
      </c>
      <c r="B722">
        <v>22</v>
      </c>
      <c r="C722">
        <v>2015</v>
      </c>
      <c r="D722" t="s">
        <v>283</v>
      </c>
      <c r="E722" t="s">
        <v>284</v>
      </c>
      <c r="F722" t="s">
        <v>1</v>
      </c>
      <c r="G722" t="s">
        <v>54</v>
      </c>
      <c r="H722" t="s">
        <v>38</v>
      </c>
      <c r="I722" t="s">
        <v>40</v>
      </c>
      <c r="J722" t="s">
        <v>40</v>
      </c>
      <c r="K722" t="s">
        <v>40</v>
      </c>
      <c r="L722" t="s">
        <v>40</v>
      </c>
      <c r="M722" t="s">
        <v>179</v>
      </c>
      <c r="N722" t="s">
        <v>38</v>
      </c>
      <c r="O722" t="s">
        <v>55</v>
      </c>
      <c r="P722" t="s">
        <v>38</v>
      </c>
      <c r="Q722" t="s">
        <v>42</v>
      </c>
      <c r="R722" t="s">
        <v>40</v>
      </c>
      <c r="S722" t="s">
        <v>43</v>
      </c>
      <c r="T722" t="s">
        <v>44</v>
      </c>
      <c r="U722" t="s">
        <v>19</v>
      </c>
      <c r="V722" t="s">
        <v>1104</v>
      </c>
      <c r="W722" t="s">
        <v>1215</v>
      </c>
      <c r="X722" t="s">
        <v>285</v>
      </c>
      <c r="Y722" t="s">
        <v>321</v>
      </c>
      <c r="Z722" t="s">
        <v>40</v>
      </c>
      <c r="AA722" t="s">
        <v>40</v>
      </c>
      <c r="AB722">
        <v>2896.907017</v>
      </c>
      <c r="AC722" t="s">
        <v>40</v>
      </c>
      <c r="AD722" t="s">
        <v>40</v>
      </c>
      <c r="AE722">
        <v>22.643424</v>
      </c>
      <c r="AF722">
        <v>53</v>
      </c>
      <c r="AG722" s="21">
        <v>226434000000</v>
      </c>
      <c r="AH722" t="s">
        <v>40</v>
      </c>
      <c r="AI722">
        <v>53</v>
      </c>
      <c r="AJ722">
        <v>1</v>
      </c>
      <c r="AK722">
        <v>1</v>
      </c>
    </row>
    <row r="723" spans="1:37">
      <c r="A723">
        <v>11</v>
      </c>
      <c r="B723">
        <v>22</v>
      </c>
      <c r="C723">
        <v>2015</v>
      </c>
      <c r="D723" t="s">
        <v>283</v>
      </c>
      <c r="E723" t="s">
        <v>284</v>
      </c>
      <c r="F723" t="s">
        <v>1</v>
      </c>
      <c r="G723" t="s">
        <v>54</v>
      </c>
      <c r="H723" t="s">
        <v>38</v>
      </c>
      <c r="I723" t="s">
        <v>40</v>
      </c>
      <c r="J723" t="s">
        <v>40</v>
      </c>
      <c r="K723" t="s">
        <v>40</v>
      </c>
      <c r="L723" t="s">
        <v>40</v>
      </c>
      <c r="M723" t="s">
        <v>179</v>
      </c>
      <c r="N723" t="s">
        <v>38</v>
      </c>
      <c r="O723" t="s">
        <v>55</v>
      </c>
      <c r="P723" t="s">
        <v>38</v>
      </c>
      <c r="Q723" t="s">
        <v>42</v>
      </c>
      <c r="R723" t="s">
        <v>40</v>
      </c>
      <c r="S723" t="s">
        <v>43</v>
      </c>
      <c r="T723" t="s">
        <v>44</v>
      </c>
      <c r="U723" t="s">
        <v>19</v>
      </c>
      <c r="V723" t="s">
        <v>1104</v>
      </c>
      <c r="W723" t="s">
        <v>1215</v>
      </c>
      <c r="X723" t="s">
        <v>285</v>
      </c>
      <c r="Y723" t="s">
        <v>322</v>
      </c>
      <c r="Z723" t="s">
        <v>40</v>
      </c>
      <c r="AA723" t="s">
        <v>40</v>
      </c>
      <c r="AB723">
        <v>85.752276069999994</v>
      </c>
      <c r="AC723" t="s">
        <v>40</v>
      </c>
      <c r="AD723" t="s">
        <v>40</v>
      </c>
      <c r="AE723">
        <v>767.07654700000001</v>
      </c>
      <c r="AF723">
        <v>49</v>
      </c>
      <c r="AG723" s="21">
        <v>7670770000000</v>
      </c>
      <c r="AH723" t="s">
        <v>40</v>
      </c>
      <c r="AI723">
        <v>49</v>
      </c>
      <c r="AJ723">
        <v>1</v>
      </c>
      <c r="AK723">
        <v>1</v>
      </c>
    </row>
    <row r="724" spans="1:37">
      <c r="A724">
        <v>11</v>
      </c>
      <c r="B724">
        <v>22</v>
      </c>
      <c r="C724">
        <v>2015</v>
      </c>
      <c r="D724" t="s">
        <v>283</v>
      </c>
      <c r="E724" t="s">
        <v>284</v>
      </c>
      <c r="F724" t="s">
        <v>1</v>
      </c>
      <c r="G724" t="s">
        <v>54</v>
      </c>
      <c r="H724" t="s">
        <v>38</v>
      </c>
      <c r="I724" t="s">
        <v>40</v>
      </c>
      <c r="J724" t="s">
        <v>40</v>
      </c>
      <c r="K724" t="s">
        <v>40</v>
      </c>
      <c r="L724" t="s">
        <v>40</v>
      </c>
      <c r="M724" t="s">
        <v>179</v>
      </c>
      <c r="N724" t="s">
        <v>38</v>
      </c>
      <c r="O724" t="s">
        <v>55</v>
      </c>
      <c r="P724" t="s">
        <v>38</v>
      </c>
      <c r="Q724" t="s">
        <v>42</v>
      </c>
      <c r="R724" t="s">
        <v>40</v>
      </c>
      <c r="S724" t="s">
        <v>43</v>
      </c>
      <c r="T724" t="s">
        <v>44</v>
      </c>
      <c r="U724" t="s">
        <v>19</v>
      </c>
      <c r="V724" t="s">
        <v>1104</v>
      </c>
      <c r="W724" t="s">
        <v>1215</v>
      </c>
      <c r="X724" t="s">
        <v>285</v>
      </c>
      <c r="Y724" t="s">
        <v>194</v>
      </c>
      <c r="Z724" t="s">
        <v>40</v>
      </c>
      <c r="AA724" t="s">
        <v>40</v>
      </c>
      <c r="AB724">
        <v>1501.633918</v>
      </c>
      <c r="AC724" t="s">
        <v>40</v>
      </c>
      <c r="AD724" t="s">
        <v>40</v>
      </c>
      <c r="AE724">
        <v>21751.284199999998</v>
      </c>
      <c r="AF724">
        <v>53</v>
      </c>
      <c r="AG724" s="21">
        <v>217513000000000</v>
      </c>
      <c r="AH724" t="s">
        <v>40</v>
      </c>
      <c r="AI724">
        <v>53</v>
      </c>
      <c r="AJ724">
        <v>1</v>
      </c>
      <c r="AK724">
        <v>1</v>
      </c>
    </row>
    <row r="725" spans="1:37">
      <c r="A725">
        <v>11</v>
      </c>
      <c r="B725">
        <v>22</v>
      </c>
      <c r="C725">
        <v>2015</v>
      </c>
      <c r="D725" t="s">
        <v>283</v>
      </c>
      <c r="E725" t="s">
        <v>284</v>
      </c>
      <c r="F725" t="s">
        <v>1</v>
      </c>
      <c r="G725" t="s">
        <v>54</v>
      </c>
      <c r="H725" t="s">
        <v>38</v>
      </c>
      <c r="I725" t="s">
        <v>40</v>
      </c>
      <c r="J725" t="s">
        <v>40</v>
      </c>
      <c r="K725" t="s">
        <v>40</v>
      </c>
      <c r="L725" t="s">
        <v>40</v>
      </c>
      <c r="M725" t="s">
        <v>179</v>
      </c>
      <c r="N725" t="s">
        <v>38</v>
      </c>
      <c r="O725" t="s">
        <v>55</v>
      </c>
      <c r="P725" t="s">
        <v>38</v>
      </c>
      <c r="Q725" t="s">
        <v>42</v>
      </c>
      <c r="R725" t="s">
        <v>40</v>
      </c>
      <c r="S725" t="s">
        <v>43</v>
      </c>
      <c r="T725" t="s">
        <v>44</v>
      </c>
      <c r="U725" t="s">
        <v>19</v>
      </c>
      <c r="V725" t="s">
        <v>1104</v>
      </c>
      <c r="W725" t="s">
        <v>1215</v>
      </c>
      <c r="X725" t="s">
        <v>285</v>
      </c>
      <c r="Y725" t="s">
        <v>323</v>
      </c>
      <c r="Z725" t="s">
        <v>40</v>
      </c>
      <c r="AA725" t="s">
        <v>40</v>
      </c>
      <c r="AB725">
        <v>2505.2914000000001</v>
      </c>
      <c r="AC725" t="s">
        <v>40</v>
      </c>
      <c r="AD725" t="s">
        <v>40</v>
      </c>
      <c r="AE725">
        <v>485335.59899999999</v>
      </c>
      <c r="AF725">
        <v>53</v>
      </c>
      <c r="AG725" s="21">
        <v>4853360000000000</v>
      </c>
      <c r="AH725" t="s">
        <v>40</v>
      </c>
      <c r="AI725">
        <v>53</v>
      </c>
      <c r="AJ725">
        <v>1</v>
      </c>
      <c r="AK725">
        <v>1</v>
      </c>
    </row>
    <row r="726" spans="1:37">
      <c r="A726">
        <v>11</v>
      </c>
      <c r="B726">
        <v>22</v>
      </c>
      <c r="C726">
        <v>2015</v>
      </c>
      <c r="D726" t="s">
        <v>283</v>
      </c>
      <c r="E726" t="s">
        <v>284</v>
      </c>
      <c r="F726" t="s">
        <v>1</v>
      </c>
      <c r="G726" t="s">
        <v>54</v>
      </c>
      <c r="H726" t="s">
        <v>38</v>
      </c>
      <c r="I726" t="s">
        <v>40</v>
      </c>
      <c r="J726" t="s">
        <v>40</v>
      </c>
      <c r="K726" t="s">
        <v>40</v>
      </c>
      <c r="L726" t="s">
        <v>40</v>
      </c>
      <c r="M726" t="s">
        <v>179</v>
      </c>
      <c r="N726" t="s">
        <v>38</v>
      </c>
      <c r="O726" t="s">
        <v>55</v>
      </c>
      <c r="P726" t="s">
        <v>38</v>
      </c>
      <c r="Q726" t="s">
        <v>42</v>
      </c>
      <c r="R726" t="s">
        <v>40</v>
      </c>
      <c r="S726" t="s">
        <v>43</v>
      </c>
      <c r="T726" t="s">
        <v>44</v>
      </c>
      <c r="U726" t="s">
        <v>19</v>
      </c>
      <c r="V726" t="s">
        <v>1104</v>
      </c>
      <c r="W726" t="s">
        <v>1215</v>
      </c>
      <c r="X726" t="s">
        <v>285</v>
      </c>
      <c r="Y726" t="s">
        <v>324</v>
      </c>
      <c r="Z726" t="s">
        <v>40</v>
      </c>
      <c r="AA726" t="s">
        <v>40</v>
      </c>
      <c r="AB726">
        <v>4195.3065999999999</v>
      </c>
      <c r="AC726" t="s">
        <v>40</v>
      </c>
      <c r="AD726" t="s">
        <v>40</v>
      </c>
      <c r="AE726">
        <v>297.90529800000002</v>
      </c>
      <c r="AF726">
        <v>51</v>
      </c>
      <c r="AG726" s="21">
        <v>2979050000000</v>
      </c>
      <c r="AH726" t="s">
        <v>40</v>
      </c>
      <c r="AI726">
        <v>51</v>
      </c>
      <c r="AJ726">
        <v>1</v>
      </c>
      <c r="AK726">
        <v>1</v>
      </c>
    </row>
    <row r="727" spans="1:37">
      <c r="A727">
        <v>11</v>
      </c>
      <c r="B727">
        <v>22</v>
      </c>
      <c r="C727">
        <v>2015</v>
      </c>
      <c r="D727" t="s">
        <v>283</v>
      </c>
      <c r="E727" t="s">
        <v>284</v>
      </c>
      <c r="F727" t="s">
        <v>1</v>
      </c>
      <c r="G727" t="s">
        <v>54</v>
      </c>
      <c r="H727" t="s">
        <v>38</v>
      </c>
      <c r="I727" t="s">
        <v>40</v>
      </c>
      <c r="J727" t="s">
        <v>40</v>
      </c>
      <c r="K727" t="s">
        <v>40</v>
      </c>
      <c r="L727" t="s">
        <v>40</v>
      </c>
      <c r="M727" t="s">
        <v>179</v>
      </c>
      <c r="N727" t="s">
        <v>38</v>
      </c>
      <c r="O727" t="s">
        <v>55</v>
      </c>
      <c r="P727" t="s">
        <v>38</v>
      </c>
      <c r="Q727" t="s">
        <v>42</v>
      </c>
      <c r="R727" t="s">
        <v>40</v>
      </c>
      <c r="S727" t="s">
        <v>43</v>
      </c>
      <c r="T727" t="s">
        <v>44</v>
      </c>
      <c r="U727" t="s">
        <v>19</v>
      </c>
      <c r="V727" t="s">
        <v>1104</v>
      </c>
      <c r="W727" t="s">
        <v>1215</v>
      </c>
      <c r="X727" t="s">
        <v>285</v>
      </c>
      <c r="Y727" t="s">
        <v>325</v>
      </c>
      <c r="Z727" t="s">
        <v>40</v>
      </c>
      <c r="AA727" t="s">
        <v>40</v>
      </c>
      <c r="AB727">
        <v>1595.3966479999999</v>
      </c>
      <c r="AC727" t="s">
        <v>40</v>
      </c>
      <c r="AD727" t="s">
        <v>40</v>
      </c>
      <c r="AE727">
        <v>63.990952999999998</v>
      </c>
      <c r="AF727">
        <v>52</v>
      </c>
      <c r="AG727" s="21">
        <v>639910000000</v>
      </c>
      <c r="AH727" t="s">
        <v>40</v>
      </c>
      <c r="AI727">
        <v>52</v>
      </c>
      <c r="AJ727">
        <v>1</v>
      </c>
      <c r="AK727">
        <v>1</v>
      </c>
    </row>
    <row r="728" spans="1:37">
      <c r="A728">
        <v>11</v>
      </c>
      <c r="B728">
        <v>22</v>
      </c>
      <c r="C728">
        <v>2015</v>
      </c>
      <c r="D728" t="s">
        <v>283</v>
      </c>
      <c r="E728" t="s">
        <v>284</v>
      </c>
      <c r="F728" t="s">
        <v>1</v>
      </c>
      <c r="G728" t="s">
        <v>54</v>
      </c>
      <c r="H728" t="s">
        <v>38</v>
      </c>
      <c r="I728" t="s">
        <v>40</v>
      </c>
      <c r="J728" t="s">
        <v>40</v>
      </c>
      <c r="K728" t="s">
        <v>40</v>
      </c>
      <c r="L728" t="s">
        <v>40</v>
      </c>
      <c r="M728" t="s">
        <v>179</v>
      </c>
      <c r="N728" t="s">
        <v>38</v>
      </c>
      <c r="O728" t="s">
        <v>55</v>
      </c>
      <c r="P728" t="s">
        <v>38</v>
      </c>
      <c r="Q728" t="s">
        <v>42</v>
      </c>
      <c r="R728" t="s">
        <v>40</v>
      </c>
      <c r="S728" t="s">
        <v>43</v>
      </c>
      <c r="T728" t="s">
        <v>44</v>
      </c>
      <c r="U728" t="s">
        <v>19</v>
      </c>
      <c r="V728" t="s">
        <v>1104</v>
      </c>
      <c r="W728" t="s">
        <v>1215</v>
      </c>
      <c r="X728" t="s">
        <v>285</v>
      </c>
      <c r="Y728" t="s">
        <v>326</v>
      </c>
      <c r="Z728" t="s">
        <v>40</v>
      </c>
      <c r="AA728" t="s">
        <v>40</v>
      </c>
      <c r="AB728">
        <v>561.76460269999995</v>
      </c>
      <c r="AC728" t="s">
        <v>40</v>
      </c>
      <c r="AD728" t="s">
        <v>40</v>
      </c>
      <c r="AE728">
        <v>471068.52100000001</v>
      </c>
      <c r="AF728">
        <v>60</v>
      </c>
      <c r="AG728" s="21">
        <v>4710690000000000</v>
      </c>
      <c r="AH728" t="s">
        <v>40</v>
      </c>
      <c r="AI728">
        <v>60</v>
      </c>
      <c r="AJ728">
        <v>1</v>
      </c>
      <c r="AK728">
        <v>1</v>
      </c>
    </row>
    <row r="729" spans="1:37">
      <c r="A729">
        <v>11</v>
      </c>
      <c r="B729">
        <v>22</v>
      </c>
      <c r="C729">
        <v>2015</v>
      </c>
      <c r="D729" t="s">
        <v>283</v>
      </c>
      <c r="E729" t="s">
        <v>284</v>
      </c>
      <c r="F729" t="s">
        <v>1</v>
      </c>
      <c r="G729" t="s">
        <v>54</v>
      </c>
      <c r="H729" t="s">
        <v>38</v>
      </c>
      <c r="I729" t="s">
        <v>40</v>
      </c>
      <c r="J729" t="s">
        <v>40</v>
      </c>
      <c r="K729" t="s">
        <v>40</v>
      </c>
      <c r="L729" t="s">
        <v>40</v>
      </c>
      <c r="M729" t="s">
        <v>179</v>
      </c>
      <c r="N729" t="s">
        <v>38</v>
      </c>
      <c r="O729" t="s">
        <v>55</v>
      </c>
      <c r="P729" t="s">
        <v>38</v>
      </c>
      <c r="Q729" t="s">
        <v>42</v>
      </c>
      <c r="R729" t="s">
        <v>40</v>
      </c>
      <c r="S729" t="s">
        <v>43</v>
      </c>
      <c r="T729" t="s">
        <v>44</v>
      </c>
      <c r="U729" t="s">
        <v>19</v>
      </c>
      <c r="V729" t="s">
        <v>1104</v>
      </c>
      <c r="W729" t="s">
        <v>1215</v>
      </c>
      <c r="X729" t="s">
        <v>285</v>
      </c>
      <c r="Y729" t="s">
        <v>327</v>
      </c>
      <c r="Z729" t="s">
        <v>40</v>
      </c>
      <c r="AA729" t="s">
        <v>40</v>
      </c>
      <c r="AB729">
        <v>1482.2466999999999</v>
      </c>
      <c r="AC729" t="s">
        <v>40</v>
      </c>
      <c r="AD729" t="s">
        <v>40</v>
      </c>
      <c r="AE729">
        <v>306308.14600000001</v>
      </c>
      <c r="AF729">
        <v>59</v>
      </c>
      <c r="AG729" s="21">
        <v>3063080000000000</v>
      </c>
      <c r="AH729" t="s">
        <v>40</v>
      </c>
      <c r="AI729">
        <v>59</v>
      </c>
      <c r="AJ729">
        <v>1</v>
      </c>
      <c r="AK729">
        <v>1</v>
      </c>
    </row>
    <row r="730" spans="1:37">
      <c r="A730">
        <v>11</v>
      </c>
      <c r="B730">
        <v>22</v>
      </c>
      <c r="C730">
        <v>2015</v>
      </c>
      <c r="D730" t="s">
        <v>283</v>
      </c>
      <c r="E730" t="s">
        <v>284</v>
      </c>
      <c r="F730" t="s">
        <v>1</v>
      </c>
      <c r="G730" t="s">
        <v>54</v>
      </c>
      <c r="H730" t="s">
        <v>38</v>
      </c>
      <c r="I730" t="s">
        <v>40</v>
      </c>
      <c r="J730" t="s">
        <v>40</v>
      </c>
      <c r="K730" t="s">
        <v>40</v>
      </c>
      <c r="L730" t="s">
        <v>40</v>
      </c>
      <c r="M730" t="s">
        <v>179</v>
      </c>
      <c r="N730" t="s">
        <v>38</v>
      </c>
      <c r="O730" t="s">
        <v>55</v>
      </c>
      <c r="P730" t="s">
        <v>38</v>
      </c>
      <c r="Q730" t="s">
        <v>42</v>
      </c>
      <c r="R730" t="s">
        <v>40</v>
      </c>
      <c r="S730" t="s">
        <v>43</v>
      </c>
      <c r="T730" t="s">
        <v>44</v>
      </c>
      <c r="U730" t="s">
        <v>19</v>
      </c>
      <c r="V730" t="s">
        <v>1104</v>
      </c>
      <c r="W730" t="s">
        <v>1215</v>
      </c>
      <c r="X730" t="s">
        <v>285</v>
      </c>
      <c r="Y730" t="s">
        <v>328</v>
      </c>
      <c r="Z730" t="s">
        <v>40</v>
      </c>
      <c r="AA730" t="s">
        <v>40</v>
      </c>
      <c r="AB730">
        <v>5594.7343499999997</v>
      </c>
      <c r="AC730" t="s">
        <v>40</v>
      </c>
      <c r="AD730" t="s">
        <v>40</v>
      </c>
      <c r="AE730">
        <v>51.092855999999998</v>
      </c>
      <c r="AF730">
        <v>49</v>
      </c>
      <c r="AG730" s="21">
        <v>510929000000</v>
      </c>
      <c r="AH730" t="s">
        <v>40</v>
      </c>
      <c r="AI730">
        <v>49</v>
      </c>
      <c r="AJ730">
        <v>1</v>
      </c>
      <c r="AK730">
        <v>1</v>
      </c>
    </row>
    <row r="731" spans="1:37">
      <c r="A731">
        <v>11</v>
      </c>
      <c r="B731">
        <v>22</v>
      </c>
      <c r="C731">
        <v>2015</v>
      </c>
      <c r="D731" t="s">
        <v>283</v>
      </c>
      <c r="E731" t="s">
        <v>284</v>
      </c>
      <c r="F731" t="s">
        <v>1</v>
      </c>
      <c r="G731" t="s">
        <v>54</v>
      </c>
      <c r="H731" t="s">
        <v>38</v>
      </c>
      <c r="I731" t="s">
        <v>40</v>
      </c>
      <c r="J731" t="s">
        <v>40</v>
      </c>
      <c r="K731" t="s">
        <v>40</v>
      </c>
      <c r="L731" t="s">
        <v>40</v>
      </c>
      <c r="M731" t="s">
        <v>179</v>
      </c>
      <c r="N731" t="s">
        <v>38</v>
      </c>
      <c r="O731" t="s">
        <v>55</v>
      </c>
      <c r="P731" t="s">
        <v>38</v>
      </c>
      <c r="Q731" t="s">
        <v>42</v>
      </c>
      <c r="R731" t="s">
        <v>40</v>
      </c>
      <c r="S731" t="s">
        <v>43</v>
      </c>
      <c r="T731" t="s">
        <v>44</v>
      </c>
      <c r="U731" t="s">
        <v>19</v>
      </c>
      <c r="V731" t="s">
        <v>1104</v>
      </c>
      <c r="W731" t="s">
        <v>1215</v>
      </c>
      <c r="X731" t="s">
        <v>285</v>
      </c>
      <c r="Y731" t="s">
        <v>329</v>
      </c>
      <c r="Z731" t="s">
        <v>40</v>
      </c>
      <c r="AA731" t="s">
        <v>40</v>
      </c>
      <c r="AB731">
        <v>793.80548380000005</v>
      </c>
      <c r="AC731" t="s">
        <v>40</v>
      </c>
      <c r="AD731" t="s">
        <v>40</v>
      </c>
      <c r="AE731">
        <v>9960.1484400000008</v>
      </c>
      <c r="AF731">
        <v>55</v>
      </c>
      <c r="AG731" s="21">
        <v>99601500000000</v>
      </c>
      <c r="AH731" t="s">
        <v>40</v>
      </c>
      <c r="AI731">
        <v>55</v>
      </c>
      <c r="AJ731">
        <v>1</v>
      </c>
      <c r="AK731">
        <v>1</v>
      </c>
    </row>
    <row r="732" spans="1:37">
      <c r="A732">
        <v>11</v>
      </c>
      <c r="B732">
        <v>22</v>
      </c>
      <c r="C732">
        <v>2015</v>
      </c>
      <c r="D732" t="s">
        <v>283</v>
      </c>
      <c r="E732" t="s">
        <v>284</v>
      </c>
      <c r="F732" t="s">
        <v>1</v>
      </c>
      <c r="G732" t="s">
        <v>54</v>
      </c>
      <c r="H732" t="s">
        <v>38</v>
      </c>
      <c r="I732" t="s">
        <v>40</v>
      </c>
      <c r="J732" t="s">
        <v>40</v>
      </c>
      <c r="K732" t="s">
        <v>40</v>
      </c>
      <c r="L732" t="s">
        <v>40</v>
      </c>
      <c r="M732" t="s">
        <v>179</v>
      </c>
      <c r="N732" t="s">
        <v>38</v>
      </c>
      <c r="O732" t="s">
        <v>55</v>
      </c>
      <c r="P732" t="s">
        <v>38</v>
      </c>
      <c r="Q732" t="s">
        <v>42</v>
      </c>
      <c r="R732" t="s">
        <v>40</v>
      </c>
      <c r="S732" t="s">
        <v>43</v>
      </c>
      <c r="T732" t="s">
        <v>44</v>
      </c>
      <c r="U732" t="s">
        <v>19</v>
      </c>
      <c r="V732" t="s">
        <v>1104</v>
      </c>
      <c r="W732" t="s">
        <v>1215</v>
      </c>
      <c r="X732" t="s">
        <v>285</v>
      </c>
      <c r="Y732" t="s">
        <v>330</v>
      </c>
      <c r="Z732" t="s">
        <v>40</v>
      </c>
      <c r="AA732" t="s">
        <v>40</v>
      </c>
      <c r="AB732">
        <v>1788.695706</v>
      </c>
      <c r="AC732" t="s">
        <v>40</v>
      </c>
      <c r="AD732" t="s">
        <v>40</v>
      </c>
      <c r="AE732">
        <v>3033.7226999999998</v>
      </c>
      <c r="AF732">
        <v>52</v>
      </c>
      <c r="AG732" s="21">
        <v>30337200000000</v>
      </c>
      <c r="AH732" t="s">
        <v>40</v>
      </c>
      <c r="AI732">
        <v>52</v>
      </c>
      <c r="AJ732">
        <v>1</v>
      </c>
      <c r="AK732">
        <v>1</v>
      </c>
    </row>
    <row r="733" spans="1:37">
      <c r="A733">
        <v>11</v>
      </c>
      <c r="B733">
        <v>22</v>
      </c>
      <c r="C733">
        <v>2015</v>
      </c>
      <c r="D733" t="s">
        <v>283</v>
      </c>
      <c r="E733" t="s">
        <v>284</v>
      </c>
      <c r="F733" t="s">
        <v>1</v>
      </c>
      <c r="G733" t="s">
        <v>54</v>
      </c>
      <c r="H733" t="s">
        <v>38</v>
      </c>
      <c r="I733" t="s">
        <v>40</v>
      </c>
      <c r="J733" t="s">
        <v>40</v>
      </c>
      <c r="K733" t="s">
        <v>40</v>
      </c>
      <c r="L733" t="s">
        <v>40</v>
      </c>
      <c r="M733" t="s">
        <v>179</v>
      </c>
      <c r="N733" t="s">
        <v>38</v>
      </c>
      <c r="O733" t="s">
        <v>55</v>
      </c>
      <c r="P733" t="s">
        <v>38</v>
      </c>
      <c r="Q733" t="s">
        <v>42</v>
      </c>
      <c r="R733" t="s">
        <v>40</v>
      </c>
      <c r="S733" t="s">
        <v>43</v>
      </c>
      <c r="T733" t="s">
        <v>44</v>
      </c>
      <c r="U733" t="s">
        <v>19</v>
      </c>
      <c r="V733" t="s">
        <v>1104</v>
      </c>
      <c r="W733" t="s">
        <v>1215</v>
      </c>
      <c r="X733" t="s">
        <v>285</v>
      </c>
      <c r="Y733" t="s">
        <v>331</v>
      </c>
      <c r="Z733" t="s">
        <v>40</v>
      </c>
      <c r="AA733" t="s">
        <v>40</v>
      </c>
      <c r="AB733">
        <v>4113.7624800000003</v>
      </c>
      <c r="AC733" t="s">
        <v>40</v>
      </c>
      <c r="AD733" t="s">
        <v>40</v>
      </c>
      <c r="AE733">
        <v>3047.6165000000001</v>
      </c>
      <c r="AF733">
        <v>54</v>
      </c>
      <c r="AG733" s="21">
        <v>30476200000000</v>
      </c>
      <c r="AH733" t="s">
        <v>40</v>
      </c>
      <c r="AI733">
        <v>54</v>
      </c>
      <c r="AJ733">
        <v>1</v>
      </c>
      <c r="AK733">
        <v>1</v>
      </c>
    </row>
    <row r="734" spans="1:37">
      <c r="A734">
        <v>11</v>
      </c>
      <c r="B734">
        <v>22</v>
      </c>
      <c r="C734">
        <v>2015</v>
      </c>
      <c r="D734" t="s">
        <v>283</v>
      </c>
      <c r="E734" t="s">
        <v>284</v>
      </c>
      <c r="F734" t="s">
        <v>1</v>
      </c>
      <c r="G734" t="s">
        <v>54</v>
      </c>
      <c r="H734" t="s">
        <v>38</v>
      </c>
      <c r="I734" t="s">
        <v>40</v>
      </c>
      <c r="J734" t="s">
        <v>40</v>
      </c>
      <c r="K734" t="s">
        <v>40</v>
      </c>
      <c r="L734" t="s">
        <v>40</v>
      </c>
      <c r="M734" t="s">
        <v>179</v>
      </c>
      <c r="N734" t="s">
        <v>38</v>
      </c>
      <c r="O734" t="s">
        <v>55</v>
      </c>
      <c r="P734" t="s">
        <v>38</v>
      </c>
      <c r="Q734" t="s">
        <v>42</v>
      </c>
      <c r="R734" t="s">
        <v>40</v>
      </c>
      <c r="S734" t="s">
        <v>43</v>
      </c>
      <c r="T734" t="s">
        <v>44</v>
      </c>
      <c r="U734" t="s">
        <v>19</v>
      </c>
      <c r="V734" t="s">
        <v>1104</v>
      </c>
      <c r="W734" t="s">
        <v>1215</v>
      </c>
      <c r="X734" t="s">
        <v>285</v>
      </c>
      <c r="Y734" t="s">
        <v>332</v>
      </c>
      <c r="Z734" t="s">
        <v>40</v>
      </c>
      <c r="AA734" t="s">
        <v>40</v>
      </c>
      <c r="AB734">
        <v>247.25744349999999</v>
      </c>
      <c r="AC734" t="s">
        <v>40</v>
      </c>
      <c r="AD734" t="s">
        <v>40</v>
      </c>
      <c r="AE734">
        <v>1142.24441</v>
      </c>
      <c r="AF734">
        <v>55</v>
      </c>
      <c r="AG734" s="21">
        <v>11422400000000</v>
      </c>
      <c r="AH734" t="s">
        <v>40</v>
      </c>
      <c r="AI734">
        <v>55</v>
      </c>
      <c r="AJ734">
        <v>1</v>
      </c>
      <c r="AK734">
        <v>1</v>
      </c>
    </row>
    <row r="735" spans="1:37">
      <c r="A735">
        <v>11</v>
      </c>
      <c r="B735">
        <v>22</v>
      </c>
      <c r="C735">
        <v>2015</v>
      </c>
      <c r="D735" t="s">
        <v>283</v>
      </c>
      <c r="E735" t="s">
        <v>284</v>
      </c>
      <c r="F735" t="s">
        <v>1</v>
      </c>
      <c r="G735" t="s">
        <v>54</v>
      </c>
      <c r="H735" t="s">
        <v>38</v>
      </c>
      <c r="I735" t="s">
        <v>40</v>
      </c>
      <c r="J735" t="s">
        <v>40</v>
      </c>
      <c r="K735" t="s">
        <v>40</v>
      </c>
      <c r="L735" t="s">
        <v>40</v>
      </c>
      <c r="M735" t="s">
        <v>179</v>
      </c>
      <c r="N735" t="s">
        <v>38</v>
      </c>
      <c r="O735" t="s">
        <v>55</v>
      </c>
      <c r="P735" t="s">
        <v>38</v>
      </c>
      <c r="Q735" t="s">
        <v>42</v>
      </c>
      <c r="R735" t="s">
        <v>40</v>
      </c>
      <c r="S735" t="s">
        <v>43</v>
      </c>
      <c r="T735" t="s">
        <v>44</v>
      </c>
      <c r="U735" t="s">
        <v>19</v>
      </c>
      <c r="V735" t="s">
        <v>1104</v>
      </c>
      <c r="W735" t="s">
        <v>1215</v>
      </c>
      <c r="X735" t="s">
        <v>285</v>
      </c>
      <c r="Y735" t="s">
        <v>333</v>
      </c>
      <c r="Z735" t="s">
        <v>40</v>
      </c>
      <c r="AA735" t="s">
        <v>40</v>
      </c>
      <c r="AB735">
        <v>1236.923575</v>
      </c>
      <c r="AC735" t="s">
        <v>40</v>
      </c>
      <c r="AD735" t="s">
        <v>40</v>
      </c>
      <c r="AE735">
        <v>523.47666400000003</v>
      </c>
      <c r="AF735">
        <v>53</v>
      </c>
      <c r="AG735" s="21">
        <v>5234770000000</v>
      </c>
      <c r="AH735" t="s">
        <v>40</v>
      </c>
      <c r="AI735">
        <v>53</v>
      </c>
      <c r="AJ735">
        <v>1</v>
      </c>
      <c r="AK735">
        <v>1</v>
      </c>
    </row>
    <row r="736" spans="1:37">
      <c r="A736">
        <v>11</v>
      </c>
      <c r="B736">
        <v>22</v>
      </c>
      <c r="C736">
        <v>2015</v>
      </c>
      <c r="D736" t="s">
        <v>283</v>
      </c>
      <c r="E736" t="s">
        <v>284</v>
      </c>
      <c r="F736" t="s">
        <v>1</v>
      </c>
      <c r="G736" t="s">
        <v>54</v>
      </c>
      <c r="H736" t="s">
        <v>38</v>
      </c>
      <c r="I736" t="s">
        <v>40</v>
      </c>
      <c r="J736" t="s">
        <v>40</v>
      </c>
      <c r="K736" t="s">
        <v>40</v>
      </c>
      <c r="L736" t="s">
        <v>40</v>
      </c>
      <c r="M736" t="s">
        <v>179</v>
      </c>
      <c r="N736" t="s">
        <v>38</v>
      </c>
      <c r="O736" t="s">
        <v>55</v>
      </c>
      <c r="P736" t="s">
        <v>38</v>
      </c>
      <c r="Q736" t="s">
        <v>42</v>
      </c>
      <c r="R736" t="s">
        <v>40</v>
      </c>
      <c r="S736" t="s">
        <v>43</v>
      </c>
      <c r="T736" t="s">
        <v>44</v>
      </c>
      <c r="U736" t="s">
        <v>19</v>
      </c>
      <c r="V736" t="s">
        <v>1104</v>
      </c>
      <c r="W736" t="s">
        <v>1215</v>
      </c>
      <c r="X736" t="s">
        <v>285</v>
      </c>
      <c r="Y736" t="s">
        <v>334</v>
      </c>
      <c r="Z736" t="s">
        <v>40</v>
      </c>
      <c r="AA736" t="s">
        <v>40</v>
      </c>
      <c r="AB736">
        <v>1734.6698429999999</v>
      </c>
      <c r="AC736" t="s">
        <v>40</v>
      </c>
      <c r="AD736" t="s">
        <v>40</v>
      </c>
      <c r="AE736">
        <v>29258.589</v>
      </c>
      <c r="AF736">
        <v>55</v>
      </c>
      <c r="AG736" s="21">
        <v>292586000000000</v>
      </c>
      <c r="AH736" t="s">
        <v>40</v>
      </c>
      <c r="AI736">
        <v>55</v>
      </c>
      <c r="AJ736">
        <v>1</v>
      </c>
      <c r="AK736">
        <v>1</v>
      </c>
    </row>
    <row r="737" spans="1:37">
      <c r="A737">
        <v>11</v>
      </c>
      <c r="B737">
        <v>22</v>
      </c>
      <c r="C737">
        <v>2015</v>
      </c>
      <c r="D737" t="s">
        <v>283</v>
      </c>
      <c r="E737" t="s">
        <v>284</v>
      </c>
      <c r="F737" t="s">
        <v>1</v>
      </c>
      <c r="G737" t="s">
        <v>54</v>
      </c>
      <c r="H737" t="s">
        <v>38</v>
      </c>
      <c r="I737" t="s">
        <v>40</v>
      </c>
      <c r="J737" t="s">
        <v>40</v>
      </c>
      <c r="K737" t="s">
        <v>40</v>
      </c>
      <c r="L737" t="s">
        <v>40</v>
      </c>
      <c r="M737" t="s">
        <v>179</v>
      </c>
      <c r="N737" t="s">
        <v>38</v>
      </c>
      <c r="O737" t="s">
        <v>55</v>
      </c>
      <c r="P737" t="s">
        <v>38</v>
      </c>
      <c r="Q737" t="s">
        <v>42</v>
      </c>
      <c r="R737" t="s">
        <v>40</v>
      </c>
      <c r="S737" t="s">
        <v>43</v>
      </c>
      <c r="T737" t="s">
        <v>44</v>
      </c>
      <c r="U737" t="s">
        <v>19</v>
      </c>
      <c r="V737" t="s">
        <v>1104</v>
      </c>
      <c r="W737" t="s">
        <v>1215</v>
      </c>
      <c r="X737" t="s">
        <v>285</v>
      </c>
      <c r="Y737" t="s">
        <v>335</v>
      </c>
      <c r="Z737" t="s">
        <v>40</v>
      </c>
      <c r="AA737" t="s">
        <v>40</v>
      </c>
      <c r="AB737">
        <v>222.9346185</v>
      </c>
      <c r="AC737" t="s">
        <v>40</v>
      </c>
      <c r="AD737" t="s">
        <v>40</v>
      </c>
      <c r="AE737">
        <v>67226.251600000003</v>
      </c>
      <c r="AF737">
        <v>57</v>
      </c>
      <c r="AG737" s="21">
        <v>672263000000000</v>
      </c>
      <c r="AH737" t="s">
        <v>40</v>
      </c>
      <c r="AI737">
        <v>57</v>
      </c>
      <c r="AJ737">
        <v>1</v>
      </c>
      <c r="AK737">
        <v>1</v>
      </c>
    </row>
    <row r="738" spans="1:37">
      <c r="A738">
        <v>11</v>
      </c>
      <c r="B738">
        <v>22</v>
      </c>
      <c r="C738">
        <v>2015</v>
      </c>
      <c r="D738" t="s">
        <v>283</v>
      </c>
      <c r="E738" t="s">
        <v>284</v>
      </c>
      <c r="F738" t="s">
        <v>1</v>
      </c>
      <c r="G738" t="s">
        <v>54</v>
      </c>
      <c r="H738" t="s">
        <v>38</v>
      </c>
      <c r="I738" t="s">
        <v>40</v>
      </c>
      <c r="J738" t="s">
        <v>40</v>
      </c>
      <c r="K738" t="s">
        <v>40</v>
      </c>
      <c r="L738" t="s">
        <v>40</v>
      </c>
      <c r="M738" t="s">
        <v>179</v>
      </c>
      <c r="N738" t="s">
        <v>38</v>
      </c>
      <c r="O738" t="s">
        <v>55</v>
      </c>
      <c r="P738" t="s">
        <v>38</v>
      </c>
      <c r="Q738" t="s">
        <v>42</v>
      </c>
      <c r="R738" t="s">
        <v>40</v>
      </c>
      <c r="S738" t="s">
        <v>43</v>
      </c>
      <c r="T738" t="s">
        <v>44</v>
      </c>
      <c r="U738" t="s">
        <v>19</v>
      </c>
      <c r="V738" t="s">
        <v>1104</v>
      </c>
      <c r="W738" t="s">
        <v>1215</v>
      </c>
      <c r="X738" t="s">
        <v>285</v>
      </c>
      <c r="Y738" t="s">
        <v>336</v>
      </c>
      <c r="Z738" t="s">
        <v>40</v>
      </c>
      <c r="AA738" t="s">
        <v>40</v>
      </c>
      <c r="AB738">
        <v>1941.969758</v>
      </c>
      <c r="AC738" t="s">
        <v>40</v>
      </c>
      <c r="AD738" t="s">
        <v>40</v>
      </c>
      <c r="AE738">
        <v>141.08111400000001</v>
      </c>
      <c r="AF738">
        <v>52</v>
      </c>
      <c r="AG738" s="21">
        <v>1410810000000</v>
      </c>
      <c r="AH738" t="s">
        <v>40</v>
      </c>
      <c r="AI738">
        <v>52</v>
      </c>
      <c r="AJ738">
        <v>1</v>
      </c>
      <c r="AK738">
        <v>1</v>
      </c>
    </row>
    <row r="739" spans="1:37">
      <c r="A739">
        <v>11</v>
      </c>
      <c r="B739">
        <v>22</v>
      </c>
      <c r="C739">
        <v>2015</v>
      </c>
      <c r="D739" t="s">
        <v>283</v>
      </c>
      <c r="E739" t="s">
        <v>284</v>
      </c>
      <c r="F739" t="s">
        <v>1</v>
      </c>
      <c r="G739" t="s">
        <v>54</v>
      </c>
      <c r="H739" t="s">
        <v>38</v>
      </c>
      <c r="I739" t="s">
        <v>40</v>
      </c>
      <c r="J739" t="s">
        <v>40</v>
      </c>
      <c r="K739" t="s">
        <v>40</v>
      </c>
      <c r="L739" t="s">
        <v>40</v>
      </c>
      <c r="M739" t="s">
        <v>179</v>
      </c>
      <c r="N739" t="s">
        <v>38</v>
      </c>
      <c r="O739" t="s">
        <v>55</v>
      </c>
      <c r="P739" t="s">
        <v>38</v>
      </c>
      <c r="Q739" t="s">
        <v>42</v>
      </c>
      <c r="R739" t="s">
        <v>40</v>
      </c>
      <c r="S739" t="s">
        <v>43</v>
      </c>
      <c r="T739" t="s">
        <v>44</v>
      </c>
      <c r="U739" t="s">
        <v>19</v>
      </c>
      <c r="V739" t="s">
        <v>1104</v>
      </c>
      <c r="W739" t="s">
        <v>1215</v>
      </c>
      <c r="X739" t="s">
        <v>285</v>
      </c>
      <c r="Y739" t="s">
        <v>337</v>
      </c>
      <c r="Z739" t="s">
        <v>40</v>
      </c>
      <c r="AA739" t="s">
        <v>40</v>
      </c>
      <c r="AB739">
        <v>743.91584350000005</v>
      </c>
      <c r="AC739" t="s">
        <v>40</v>
      </c>
      <c r="AD739" t="s">
        <v>40</v>
      </c>
      <c r="AE739">
        <v>295.10805499999998</v>
      </c>
      <c r="AF739">
        <v>52</v>
      </c>
      <c r="AG739" s="21">
        <v>2951080000000</v>
      </c>
      <c r="AH739" t="s">
        <v>40</v>
      </c>
      <c r="AI739">
        <v>52</v>
      </c>
      <c r="AJ739">
        <v>1</v>
      </c>
      <c r="AK739">
        <v>1</v>
      </c>
    </row>
    <row r="740" spans="1:37">
      <c r="A740">
        <v>11</v>
      </c>
      <c r="B740">
        <v>22</v>
      </c>
      <c r="C740">
        <v>2015</v>
      </c>
      <c r="D740" t="s">
        <v>283</v>
      </c>
      <c r="E740" t="s">
        <v>284</v>
      </c>
      <c r="F740" t="s">
        <v>1</v>
      </c>
      <c r="G740" t="s">
        <v>54</v>
      </c>
      <c r="H740" t="s">
        <v>38</v>
      </c>
      <c r="I740" t="s">
        <v>40</v>
      </c>
      <c r="J740" t="s">
        <v>40</v>
      </c>
      <c r="K740" t="s">
        <v>40</v>
      </c>
      <c r="L740" t="s">
        <v>40</v>
      </c>
      <c r="M740" t="s">
        <v>179</v>
      </c>
      <c r="N740" t="s">
        <v>38</v>
      </c>
      <c r="O740" t="s">
        <v>55</v>
      </c>
      <c r="P740" t="s">
        <v>38</v>
      </c>
      <c r="Q740" t="s">
        <v>42</v>
      </c>
      <c r="R740" t="s">
        <v>40</v>
      </c>
      <c r="S740" t="s">
        <v>43</v>
      </c>
      <c r="T740" t="s">
        <v>44</v>
      </c>
      <c r="U740" t="s">
        <v>19</v>
      </c>
      <c r="V740" t="s">
        <v>1104</v>
      </c>
      <c r="W740" t="s">
        <v>1215</v>
      </c>
      <c r="X740" t="s">
        <v>285</v>
      </c>
      <c r="Y740" t="s">
        <v>338</v>
      </c>
      <c r="Z740" t="s">
        <v>40</v>
      </c>
      <c r="AA740" t="s">
        <v>40</v>
      </c>
      <c r="AB740">
        <v>372.71229010000002</v>
      </c>
      <c r="AC740" t="s">
        <v>40</v>
      </c>
      <c r="AD740" t="s">
        <v>40</v>
      </c>
      <c r="AE740">
        <v>656.30607299999997</v>
      </c>
      <c r="AF740">
        <v>54</v>
      </c>
      <c r="AG740" s="21">
        <v>6563060000000</v>
      </c>
      <c r="AH740" t="s">
        <v>40</v>
      </c>
      <c r="AI740">
        <v>54</v>
      </c>
      <c r="AJ740">
        <v>1</v>
      </c>
      <c r="AK740">
        <v>1</v>
      </c>
    </row>
    <row r="741" spans="1:37">
      <c r="A741">
        <v>11</v>
      </c>
      <c r="B741">
        <v>22</v>
      </c>
      <c r="C741">
        <v>2015</v>
      </c>
      <c r="D741" t="s">
        <v>283</v>
      </c>
      <c r="E741" t="s">
        <v>284</v>
      </c>
      <c r="F741" t="s">
        <v>1</v>
      </c>
      <c r="G741" t="s">
        <v>54</v>
      </c>
      <c r="H741" t="s">
        <v>38</v>
      </c>
      <c r="I741" t="s">
        <v>40</v>
      </c>
      <c r="J741" t="s">
        <v>40</v>
      </c>
      <c r="K741" t="s">
        <v>40</v>
      </c>
      <c r="L741" t="s">
        <v>40</v>
      </c>
      <c r="M741" t="s">
        <v>179</v>
      </c>
      <c r="N741" t="s">
        <v>38</v>
      </c>
      <c r="O741" t="s">
        <v>55</v>
      </c>
      <c r="P741" t="s">
        <v>38</v>
      </c>
      <c r="Q741" t="s">
        <v>42</v>
      </c>
      <c r="R741" t="s">
        <v>40</v>
      </c>
      <c r="S741" t="s">
        <v>43</v>
      </c>
      <c r="T741" t="s">
        <v>44</v>
      </c>
      <c r="U741" t="s">
        <v>19</v>
      </c>
      <c r="V741" t="s">
        <v>1104</v>
      </c>
      <c r="W741" t="s">
        <v>1215</v>
      </c>
      <c r="X741" t="s">
        <v>285</v>
      </c>
      <c r="Y741" t="s">
        <v>339</v>
      </c>
      <c r="Z741" t="s">
        <v>40</v>
      </c>
      <c r="AA741" t="s">
        <v>40</v>
      </c>
      <c r="AB741">
        <v>290.90303269999998</v>
      </c>
      <c r="AC741" t="s">
        <v>40</v>
      </c>
      <c r="AD741" t="s">
        <v>40</v>
      </c>
      <c r="AE741">
        <v>415.14469600000001</v>
      </c>
      <c r="AF741">
        <v>54</v>
      </c>
      <c r="AG741" s="21">
        <v>4151450000000</v>
      </c>
      <c r="AH741" t="s">
        <v>40</v>
      </c>
      <c r="AI741">
        <v>54</v>
      </c>
      <c r="AJ741">
        <v>1</v>
      </c>
      <c r="AK741">
        <v>1</v>
      </c>
    </row>
    <row r="742" spans="1:37">
      <c r="A742">
        <v>11</v>
      </c>
      <c r="B742">
        <v>22</v>
      </c>
      <c r="C742">
        <v>2015</v>
      </c>
      <c r="D742" t="s">
        <v>283</v>
      </c>
      <c r="E742" t="s">
        <v>284</v>
      </c>
      <c r="F742" t="s">
        <v>1</v>
      </c>
      <c r="G742" t="s">
        <v>54</v>
      </c>
      <c r="H742" t="s">
        <v>38</v>
      </c>
      <c r="I742" t="s">
        <v>40</v>
      </c>
      <c r="J742" t="s">
        <v>40</v>
      </c>
      <c r="K742" t="s">
        <v>40</v>
      </c>
      <c r="L742" t="s">
        <v>40</v>
      </c>
      <c r="M742" t="s">
        <v>179</v>
      </c>
      <c r="N742" t="s">
        <v>38</v>
      </c>
      <c r="O742" t="s">
        <v>55</v>
      </c>
      <c r="P742" t="s">
        <v>38</v>
      </c>
      <c r="Q742" t="s">
        <v>42</v>
      </c>
      <c r="R742" t="s">
        <v>40</v>
      </c>
      <c r="S742" t="s">
        <v>43</v>
      </c>
      <c r="T742" t="s">
        <v>44</v>
      </c>
      <c r="U742" t="s">
        <v>19</v>
      </c>
      <c r="V742" t="s">
        <v>1104</v>
      </c>
      <c r="W742" t="s">
        <v>1215</v>
      </c>
      <c r="X742" t="s">
        <v>285</v>
      </c>
      <c r="Y742" t="s">
        <v>340</v>
      </c>
      <c r="Z742" t="s">
        <v>40</v>
      </c>
      <c r="AA742" t="s">
        <v>40</v>
      </c>
      <c r="AB742">
        <v>4345.60329</v>
      </c>
      <c r="AC742" t="s">
        <v>40</v>
      </c>
      <c r="AD742" t="s">
        <v>40</v>
      </c>
      <c r="AE742">
        <v>7.5603619999999996</v>
      </c>
      <c r="AF742">
        <v>50</v>
      </c>
      <c r="AG742">
        <v>75603620000</v>
      </c>
      <c r="AH742" t="s">
        <v>40</v>
      </c>
      <c r="AI742">
        <v>50</v>
      </c>
      <c r="AJ742">
        <v>1</v>
      </c>
      <c r="AK742">
        <v>1</v>
      </c>
    </row>
    <row r="743" spans="1:37">
      <c r="A743">
        <v>11</v>
      </c>
      <c r="B743">
        <v>22</v>
      </c>
      <c r="C743">
        <v>2015</v>
      </c>
      <c r="D743" t="s">
        <v>283</v>
      </c>
      <c r="E743" t="s">
        <v>284</v>
      </c>
      <c r="F743" t="s">
        <v>1</v>
      </c>
      <c r="G743" t="s">
        <v>54</v>
      </c>
      <c r="H743" t="s">
        <v>38</v>
      </c>
      <c r="I743" t="s">
        <v>40</v>
      </c>
      <c r="J743" t="s">
        <v>40</v>
      </c>
      <c r="K743" t="s">
        <v>40</v>
      </c>
      <c r="L743" t="s">
        <v>40</v>
      </c>
      <c r="M743" t="s">
        <v>179</v>
      </c>
      <c r="N743" t="s">
        <v>38</v>
      </c>
      <c r="O743" t="s">
        <v>55</v>
      </c>
      <c r="P743" t="s">
        <v>38</v>
      </c>
      <c r="Q743" t="s">
        <v>42</v>
      </c>
      <c r="R743" t="s">
        <v>40</v>
      </c>
      <c r="S743" t="s">
        <v>43</v>
      </c>
      <c r="T743" t="s">
        <v>44</v>
      </c>
      <c r="U743" t="s">
        <v>19</v>
      </c>
      <c r="V743" t="s">
        <v>1104</v>
      </c>
      <c r="W743" t="s">
        <v>1215</v>
      </c>
      <c r="X743" t="s">
        <v>285</v>
      </c>
      <c r="Y743" t="s">
        <v>341</v>
      </c>
      <c r="Z743" t="s">
        <v>40</v>
      </c>
      <c r="AA743" t="s">
        <v>40</v>
      </c>
      <c r="AB743">
        <v>3621.58547</v>
      </c>
      <c r="AC743" t="s">
        <v>40</v>
      </c>
      <c r="AD743" t="s">
        <v>40</v>
      </c>
      <c r="AE743">
        <v>526.13574100000005</v>
      </c>
      <c r="AF743">
        <v>52</v>
      </c>
      <c r="AG743" s="21">
        <v>5261360000000</v>
      </c>
      <c r="AH743" t="s">
        <v>40</v>
      </c>
      <c r="AI743">
        <v>52</v>
      </c>
      <c r="AJ743">
        <v>1</v>
      </c>
      <c r="AK743">
        <v>1</v>
      </c>
    </row>
    <row r="744" spans="1:37">
      <c r="A744">
        <v>11</v>
      </c>
      <c r="B744">
        <v>22</v>
      </c>
      <c r="C744">
        <v>2015</v>
      </c>
      <c r="D744" t="s">
        <v>283</v>
      </c>
      <c r="E744" t="s">
        <v>284</v>
      </c>
      <c r="F744" t="s">
        <v>1</v>
      </c>
      <c r="G744" t="s">
        <v>54</v>
      </c>
      <c r="H744" t="s">
        <v>38</v>
      </c>
      <c r="I744" t="s">
        <v>40</v>
      </c>
      <c r="J744" t="s">
        <v>40</v>
      </c>
      <c r="K744" t="s">
        <v>40</v>
      </c>
      <c r="L744" t="s">
        <v>40</v>
      </c>
      <c r="M744" t="s">
        <v>179</v>
      </c>
      <c r="N744" t="s">
        <v>38</v>
      </c>
      <c r="O744" t="s">
        <v>55</v>
      </c>
      <c r="P744" t="s">
        <v>38</v>
      </c>
      <c r="Q744" t="s">
        <v>42</v>
      </c>
      <c r="R744" t="s">
        <v>40</v>
      </c>
      <c r="S744" t="s">
        <v>43</v>
      </c>
      <c r="T744" t="s">
        <v>44</v>
      </c>
      <c r="U744" t="s">
        <v>19</v>
      </c>
      <c r="V744" t="s">
        <v>1104</v>
      </c>
      <c r="W744" t="s">
        <v>1215</v>
      </c>
      <c r="X744" t="s">
        <v>285</v>
      </c>
      <c r="Y744" t="s">
        <v>342</v>
      </c>
      <c r="Z744" t="s">
        <v>40</v>
      </c>
      <c r="AA744" t="s">
        <v>40</v>
      </c>
      <c r="AB744">
        <v>73.666455999999997</v>
      </c>
      <c r="AC744" t="s">
        <v>40</v>
      </c>
      <c r="AD744" t="s">
        <v>40</v>
      </c>
      <c r="AE744">
        <v>5336.4978700000001</v>
      </c>
      <c r="AF744">
        <v>54</v>
      </c>
      <c r="AG744" s="21">
        <v>53365000000000</v>
      </c>
      <c r="AH744" t="s">
        <v>40</v>
      </c>
      <c r="AI744">
        <v>54</v>
      </c>
      <c r="AJ744">
        <v>1</v>
      </c>
      <c r="AK744">
        <v>1</v>
      </c>
    </row>
    <row r="745" spans="1:37">
      <c r="A745">
        <v>11</v>
      </c>
      <c r="B745">
        <v>22</v>
      </c>
      <c r="C745">
        <v>2015</v>
      </c>
      <c r="D745" t="s">
        <v>283</v>
      </c>
      <c r="E745" t="s">
        <v>284</v>
      </c>
      <c r="F745" t="s">
        <v>1</v>
      </c>
      <c r="G745" t="s">
        <v>54</v>
      </c>
      <c r="H745" t="s">
        <v>38</v>
      </c>
      <c r="I745" t="s">
        <v>40</v>
      </c>
      <c r="J745" t="s">
        <v>40</v>
      </c>
      <c r="K745" t="s">
        <v>40</v>
      </c>
      <c r="L745" t="s">
        <v>40</v>
      </c>
      <c r="M745" t="s">
        <v>179</v>
      </c>
      <c r="N745" t="s">
        <v>38</v>
      </c>
      <c r="O745" t="s">
        <v>55</v>
      </c>
      <c r="P745" t="s">
        <v>38</v>
      </c>
      <c r="Q745" t="s">
        <v>42</v>
      </c>
      <c r="R745" t="s">
        <v>40</v>
      </c>
      <c r="S745" t="s">
        <v>43</v>
      </c>
      <c r="T745" t="s">
        <v>44</v>
      </c>
      <c r="U745" t="s">
        <v>19</v>
      </c>
      <c r="V745" t="s">
        <v>1104</v>
      </c>
      <c r="W745" t="s">
        <v>1215</v>
      </c>
      <c r="X745" t="s">
        <v>285</v>
      </c>
      <c r="Y745" t="s">
        <v>343</v>
      </c>
      <c r="Z745" t="s">
        <v>40</v>
      </c>
      <c r="AA745" t="s">
        <v>40</v>
      </c>
      <c r="AB745">
        <v>1040.6802560000001</v>
      </c>
      <c r="AC745" t="s">
        <v>40</v>
      </c>
      <c r="AD745" t="s">
        <v>40</v>
      </c>
      <c r="AE745">
        <v>1173.27682</v>
      </c>
      <c r="AF745">
        <v>52</v>
      </c>
      <c r="AG745" s="21">
        <v>11732800000000</v>
      </c>
      <c r="AH745" t="s">
        <v>40</v>
      </c>
      <c r="AI745">
        <v>52</v>
      </c>
      <c r="AJ745">
        <v>1</v>
      </c>
      <c r="AK745">
        <v>1</v>
      </c>
    </row>
    <row r="746" spans="1:37">
      <c r="A746">
        <v>11</v>
      </c>
      <c r="B746">
        <v>22</v>
      </c>
      <c r="C746">
        <v>2015</v>
      </c>
      <c r="D746" t="s">
        <v>283</v>
      </c>
      <c r="E746" t="s">
        <v>284</v>
      </c>
      <c r="F746" t="s">
        <v>1</v>
      </c>
      <c r="G746" t="s">
        <v>54</v>
      </c>
      <c r="H746" t="s">
        <v>38</v>
      </c>
      <c r="I746" t="s">
        <v>40</v>
      </c>
      <c r="J746" t="s">
        <v>40</v>
      </c>
      <c r="K746" t="s">
        <v>40</v>
      </c>
      <c r="L746" t="s">
        <v>40</v>
      </c>
      <c r="M746" t="s">
        <v>179</v>
      </c>
      <c r="N746" t="s">
        <v>38</v>
      </c>
      <c r="O746" t="s">
        <v>55</v>
      </c>
      <c r="P746" t="s">
        <v>38</v>
      </c>
      <c r="Q746" t="s">
        <v>42</v>
      </c>
      <c r="R746" t="s">
        <v>40</v>
      </c>
      <c r="S746" t="s">
        <v>43</v>
      </c>
      <c r="T746" t="s">
        <v>44</v>
      </c>
      <c r="U746" t="s">
        <v>19</v>
      </c>
      <c r="V746" t="s">
        <v>1104</v>
      </c>
      <c r="W746" t="s">
        <v>1215</v>
      </c>
      <c r="X746" t="s">
        <v>285</v>
      </c>
      <c r="Y746" t="s">
        <v>344</v>
      </c>
      <c r="Z746" t="s">
        <v>40</v>
      </c>
      <c r="AA746" t="s">
        <v>40</v>
      </c>
      <c r="AB746">
        <v>3479.5500069999998</v>
      </c>
      <c r="AC746" t="s">
        <v>40</v>
      </c>
      <c r="AD746" t="s">
        <v>40</v>
      </c>
      <c r="AE746">
        <v>37.476148000000002</v>
      </c>
      <c r="AF746">
        <v>55</v>
      </c>
      <c r="AG746" s="21">
        <v>374761000000</v>
      </c>
      <c r="AH746" t="s">
        <v>40</v>
      </c>
      <c r="AI746">
        <v>55</v>
      </c>
      <c r="AJ746">
        <v>1</v>
      </c>
      <c r="AK746">
        <v>1</v>
      </c>
    </row>
    <row r="747" spans="1:37">
      <c r="A747">
        <v>11</v>
      </c>
      <c r="B747">
        <v>22</v>
      </c>
      <c r="C747">
        <v>2015</v>
      </c>
      <c r="D747" t="s">
        <v>283</v>
      </c>
      <c r="E747" t="s">
        <v>284</v>
      </c>
      <c r="F747" t="s">
        <v>1</v>
      </c>
      <c r="G747" t="s">
        <v>54</v>
      </c>
      <c r="H747" t="s">
        <v>38</v>
      </c>
      <c r="I747" t="s">
        <v>40</v>
      </c>
      <c r="J747" t="s">
        <v>40</v>
      </c>
      <c r="K747" t="s">
        <v>40</v>
      </c>
      <c r="L747" t="s">
        <v>40</v>
      </c>
      <c r="M747" t="s">
        <v>179</v>
      </c>
      <c r="N747" t="s">
        <v>38</v>
      </c>
      <c r="O747" t="s">
        <v>55</v>
      </c>
      <c r="P747" t="s">
        <v>38</v>
      </c>
      <c r="Q747" t="s">
        <v>42</v>
      </c>
      <c r="R747" t="s">
        <v>40</v>
      </c>
      <c r="S747" t="s">
        <v>43</v>
      </c>
      <c r="T747" t="s">
        <v>44</v>
      </c>
      <c r="U747" t="s">
        <v>19</v>
      </c>
      <c r="V747" t="s">
        <v>1104</v>
      </c>
      <c r="W747" t="s">
        <v>1215</v>
      </c>
      <c r="X747" t="s">
        <v>285</v>
      </c>
      <c r="Y747" t="s">
        <v>345</v>
      </c>
      <c r="Z747" t="s">
        <v>40</v>
      </c>
      <c r="AA747" t="s">
        <v>40</v>
      </c>
      <c r="AB747">
        <v>1967.249695</v>
      </c>
      <c r="AC747" t="s">
        <v>40</v>
      </c>
      <c r="AD747" t="s">
        <v>40</v>
      </c>
      <c r="AE747">
        <v>13563.238499999999</v>
      </c>
      <c r="AF747">
        <v>52</v>
      </c>
      <c r="AG747" s="21">
        <v>135632000000000</v>
      </c>
      <c r="AH747" t="s">
        <v>40</v>
      </c>
      <c r="AI747">
        <v>52</v>
      </c>
      <c r="AJ747">
        <v>1</v>
      </c>
      <c r="AK747">
        <v>1</v>
      </c>
    </row>
    <row r="748" spans="1:37">
      <c r="A748">
        <v>11</v>
      </c>
      <c r="B748">
        <v>22</v>
      </c>
      <c r="C748">
        <v>2015</v>
      </c>
      <c r="D748" t="s">
        <v>283</v>
      </c>
      <c r="E748" t="s">
        <v>284</v>
      </c>
      <c r="F748" t="s">
        <v>1</v>
      </c>
      <c r="G748" t="s">
        <v>54</v>
      </c>
      <c r="H748" t="s">
        <v>38</v>
      </c>
      <c r="I748" t="s">
        <v>40</v>
      </c>
      <c r="J748" t="s">
        <v>40</v>
      </c>
      <c r="K748" t="s">
        <v>40</v>
      </c>
      <c r="L748" t="s">
        <v>40</v>
      </c>
      <c r="M748" t="s">
        <v>179</v>
      </c>
      <c r="N748" t="s">
        <v>38</v>
      </c>
      <c r="O748" t="s">
        <v>55</v>
      </c>
      <c r="P748" t="s">
        <v>38</v>
      </c>
      <c r="Q748" t="s">
        <v>42</v>
      </c>
      <c r="R748" t="s">
        <v>40</v>
      </c>
      <c r="S748" t="s">
        <v>43</v>
      </c>
      <c r="T748" t="s">
        <v>44</v>
      </c>
      <c r="U748" t="s">
        <v>19</v>
      </c>
      <c r="V748" t="s">
        <v>1104</v>
      </c>
      <c r="W748" t="s">
        <v>1215</v>
      </c>
      <c r="X748" t="s">
        <v>285</v>
      </c>
      <c r="Y748" t="s">
        <v>346</v>
      </c>
      <c r="Z748" t="s">
        <v>40</v>
      </c>
      <c r="AA748" t="s">
        <v>40</v>
      </c>
      <c r="AB748">
        <v>838.52039990000003</v>
      </c>
      <c r="AC748" t="s">
        <v>40</v>
      </c>
      <c r="AD748" t="s">
        <v>40</v>
      </c>
      <c r="AE748">
        <v>410.84420899999998</v>
      </c>
      <c r="AF748">
        <v>45</v>
      </c>
      <c r="AG748" s="21">
        <v>4108440000000</v>
      </c>
      <c r="AH748" t="s">
        <v>40</v>
      </c>
      <c r="AI748">
        <v>45</v>
      </c>
      <c r="AJ748">
        <v>1</v>
      </c>
      <c r="AK748">
        <v>1</v>
      </c>
    </row>
    <row r="749" spans="1:37">
      <c r="A749">
        <v>11</v>
      </c>
      <c r="B749">
        <v>22</v>
      </c>
      <c r="C749">
        <v>2015</v>
      </c>
      <c r="D749" t="s">
        <v>283</v>
      </c>
      <c r="E749" t="s">
        <v>284</v>
      </c>
      <c r="F749" t="s">
        <v>1</v>
      </c>
      <c r="G749" t="s">
        <v>54</v>
      </c>
      <c r="H749" t="s">
        <v>38</v>
      </c>
      <c r="I749" t="s">
        <v>40</v>
      </c>
      <c r="J749" t="s">
        <v>40</v>
      </c>
      <c r="K749" t="s">
        <v>40</v>
      </c>
      <c r="L749" t="s">
        <v>40</v>
      </c>
      <c r="M749" t="s">
        <v>179</v>
      </c>
      <c r="N749" t="s">
        <v>38</v>
      </c>
      <c r="O749" t="s">
        <v>55</v>
      </c>
      <c r="P749" t="s">
        <v>38</v>
      </c>
      <c r="Q749" t="s">
        <v>42</v>
      </c>
      <c r="R749" t="s">
        <v>40</v>
      </c>
      <c r="S749" t="s">
        <v>43</v>
      </c>
      <c r="T749" t="s">
        <v>44</v>
      </c>
      <c r="U749" t="s">
        <v>19</v>
      </c>
      <c r="V749" t="s">
        <v>1104</v>
      </c>
      <c r="W749" t="s">
        <v>1215</v>
      </c>
      <c r="X749" t="s">
        <v>285</v>
      </c>
      <c r="Y749" t="s">
        <v>347</v>
      </c>
      <c r="Z749" t="s">
        <v>40</v>
      </c>
      <c r="AA749" t="s">
        <v>40</v>
      </c>
      <c r="AB749">
        <v>4303.1412019999998</v>
      </c>
      <c r="AC749" t="s">
        <v>40</v>
      </c>
      <c r="AD749" t="s">
        <v>40</v>
      </c>
      <c r="AE749">
        <v>20.565977</v>
      </c>
      <c r="AF749">
        <v>52</v>
      </c>
      <c r="AG749" s="21">
        <v>205660000000</v>
      </c>
      <c r="AH749" t="s">
        <v>40</v>
      </c>
      <c r="AI749">
        <v>52</v>
      </c>
      <c r="AJ749">
        <v>1</v>
      </c>
      <c r="AK749">
        <v>1</v>
      </c>
    </row>
    <row r="750" spans="1:37">
      <c r="A750">
        <v>11</v>
      </c>
      <c r="B750">
        <v>22</v>
      </c>
      <c r="C750">
        <v>2015</v>
      </c>
      <c r="D750" t="s">
        <v>283</v>
      </c>
      <c r="E750" t="s">
        <v>284</v>
      </c>
      <c r="F750" t="s">
        <v>1</v>
      </c>
      <c r="G750" t="s">
        <v>54</v>
      </c>
      <c r="H750" t="s">
        <v>38</v>
      </c>
      <c r="I750" t="s">
        <v>40</v>
      </c>
      <c r="J750" t="s">
        <v>40</v>
      </c>
      <c r="K750" t="s">
        <v>40</v>
      </c>
      <c r="L750" t="s">
        <v>40</v>
      </c>
      <c r="M750" t="s">
        <v>179</v>
      </c>
      <c r="N750" t="s">
        <v>38</v>
      </c>
      <c r="O750" t="s">
        <v>55</v>
      </c>
      <c r="P750" t="s">
        <v>38</v>
      </c>
      <c r="Q750" t="s">
        <v>42</v>
      </c>
      <c r="R750" t="s">
        <v>40</v>
      </c>
      <c r="S750" t="s">
        <v>43</v>
      </c>
      <c r="T750" t="s">
        <v>44</v>
      </c>
      <c r="U750" t="s">
        <v>19</v>
      </c>
      <c r="V750" t="s">
        <v>1104</v>
      </c>
      <c r="W750" t="s">
        <v>1215</v>
      </c>
      <c r="X750" t="s">
        <v>285</v>
      </c>
      <c r="Y750" t="s">
        <v>348</v>
      </c>
      <c r="Z750" t="s">
        <v>40</v>
      </c>
      <c r="AA750" t="s">
        <v>40</v>
      </c>
      <c r="AB750">
        <v>3588.5527000000002</v>
      </c>
      <c r="AC750" t="s">
        <v>40</v>
      </c>
      <c r="AD750" t="s">
        <v>40</v>
      </c>
      <c r="AE750">
        <v>190.19639599999999</v>
      </c>
      <c r="AF750">
        <v>52</v>
      </c>
      <c r="AG750" s="21">
        <v>1901960000000</v>
      </c>
      <c r="AH750" t="s">
        <v>40</v>
      </c>
      <c r="AI750">
        <v>52</v>
      </c>
      <c r="AJ750">
        <v>1</v>
      </c>
      <c r="AK750">
        <v>1</v>
      </c>
    </row>
    <row r="751" spans="1:37">
      <c r="A751">
        <v>11</v>
      </c>
      <c r="B751">
        <v>23</v>
      </c>
      <c r="C751">
        <v>2015</v>
      </c>
      <c r="D751" t="s">
        <v>283</v>
      </c>
      <c r="E751" t="s">
        <v>284</v>
      </c>
      <c r="F751" t="s">
        <v>1</v>
      </c>
      <c r="G751" t="s">
        <v>54</v>
      </c>
      <c r="H751" t="s">
        <v>38</v>
      </c>
      <c r="I751" t="s">
        <v>40</v>
      </c>
      <c r="J751" t="s">
        <v>40</v>
      </c>
      <c r="K751" t="s">
        <v>40</v>
      </c>
      <c r="L751" t="s">
        <v>40</v>
      </c>
      <c r="M751" t="s">
        <v>179</v>
      </c>
      <c r="N751" t="s">
        <v>38</v>
      </c>
      <c r="O751" t="s">
        <v>55</v>
      </c>
      <c r="P751" t="s">
        <v>38</v>
      </c>
      <c r="Q751" t="s">
        <v>42</v>
      </c>
      <c r="R751" t="s">
        <v>40</v>
      </c>
      <c r="S751" t="s">
        <v>43</v>
      </c>
      <c r="T751" t="s">
        <v>44</v>
      </c>
      <c r="U751" t="s">
        <v>1259</v>
      </c>
      <c r="V751" t="s">
        <v>1104</v>
      </c>
      <c r="W751" t="s">
        <v>1215</v>
      </c>
      <c r="X751" t="s">
        <v>285</v>
      </c>
      <c r="Y751" t="s">
        <v>286</v>
      </c>
      <c r="Z751" t="s">
        <v>40</v>
      </c>
      <c r="AA751" t="s">
        <v>40</v>
      </c>
      <c r="AB751">
        <v>4282.69139</v>
      </c>
      <c r="AC751" t="s">
        <v>40</v>
      </c>
      <c r="AD751" t="s">
        <v>40</v>
      </c>
      <c r="AE751">
        <v>218.18585200000001</v>
      </c>
      <c r="AF751">
        <v>29</v>
      </c>
      <c r="AG751" s="21">
        <v>2181860000000</v>
      </c>
      <c r="AH751" t="s">
        <v>40</v>
      </c>
      <c r="AI751">
        <v>29</v>
      </c>
      <c r="AJ751">
        <v>1</v>
      </c>
      <c r="AK751">
        <v>1</v>
      </c>
    </row>
    <row r="752" spans="1:37">
      <c r="A752">
        <v>11</v>
      </c>
      <c r="B752">
        <v>23</v>
      </c>
      <c r="C752">
        <v>2015</v>
      </c>
      <c r="D752" t="s">
        <v>283</v>
      </c>
      <c r="E752" t="s">
        <v>284</v>
      </c>
      <c r="F752" t="s">
        <v>1</v>
      </c>
      <c r="G752" t="s">
        <v>54</v>
      </c>
      <c r="H752" t="s">
        <v>38</v>
      </c>
      <c r="I752" t="s">
        <v>40</v>
      </c>
      <c r="J752" t="s">
        <v>40</v>
      </c>
      <c r="K752" t="s">
        <v>40</v>
      </c>
      <c r="L752" t="s">
        <v>40</v>
      </c>
      <c r="M752" t="s">
        <v>179</v>
      </c>
      <c r="N752" t="s">
        <v>38</v>
      </c>
      <c r="O752" t="s">
        <v>55</v>
      </c>
      <c r="P752" t="s">
        <v>38</v>
      </c>
      <c r="Q752" t="s">
        <v>42</v>
      </c>
      <c r="R752" t="s">
        <v>40</v>
      </c>
      <c r="S752" t="s">
        <v>43</v>
      </c>
      <c r="T752" t="s">
        <v>44</v>
      </c>
      <c r="U752" t="s">
        <v>1259</v>
      </c>
      <c r="V752" t="s">
        <v>1104</v>
      </c>
      <c r="W752" t="s">
        <v>1215</v>
      </c>
      <c r="X752" t="s">
        <v>285</v>
      </c>
      <c r="Y752" t="s">
        <v>287</v>
      </c>
      <c r="Z752" t="s">
        <v>40</v>
      </c>
      <c r="AA752" t="s">
        <v>40</v>
      </c>
      <c r="AB752">
        <v>842.55706399999997</v>
      </c>
      <c r="AC752" t="s">
        <v>40</v>
      </c>
      <c r="AD752" t="s">
        <v>40</v>
      </c>
      <c r="AE752">
        <v>226.39748299999999</v>
      </c>
      <c r="AF752">
        <v>30</v>
      </c>
      <c r="AG752" s="21">
        <v>2263970000000</v>
      </c>
      <c r="AH752" t="s">
        <v>40</v>
      </c>
      <c r="AI752">
        <v>30</v>
      </c>
      <c r="AJ752">
        <v>1</v>
      </c>
      <c r="AK752">
        <v>1</v>
      </c>
    </row>
    <row r="753" spans="1:37">
      <c r="A753">
        <v>11</v>
      </c>
      <c r="B753">
        <v>23</v>
      </c>
      <c r="C753">
        <v>2015</v>
      </c>
      <c r="D753" t="s">
        <v>283</v>
      </c>
      <c r="E753" t="s">
        <v>284</v>
      </c>
      <c r="F753" t="s">
        <v>1</v>
      </c>
      <c r="G753" t="s">
        <v>54</v>
      </c>
      <c r="H753" t="s">
        <v>38</v>
      </c>
      <c r="I753" t="s">
        <v>40</v>
      </c>
      <c r="J753" t="s">
        <v>40</v>
      </c>
      <c r="K753" t="s">
        <v>40</v>
      </c>
      <c r="L753" t="s">
        <v>40</v>
      </c>
      <c r="M753" t="s">
        <v>179</v>
      </c>
      <c r="N753" t="s">
        <v>38</v>
      </c>
      <c r="O753" t="s">
        <v>55</v>
      </c>
      <c r="P753" t="s">
        <v>38</v>
      </c>
      <c r="Q753" t="s">
        <v>42</v>
      </c>
      <c r="R753" t="s">
        <v>40</v>
      </c>
      <c r="S753" t="s">
        <v>43</v>
      </c>
      <c r="T753" t="s">
        <v>44</v>
      </c>
      <c r="U753" t="s">
        <v>1259</v>
      </c>
      <c r="V753" t="s">
        <v>1104</v>
      </c>
      <c r="W753" t="s">
        <v>1215</v>
      </c>
      <c r="X753" t="s">
        <v>285</v>
      </c>
      <c r="Y753" t="s">
        <v>288</v>
      </c>
      <c r="Z753" t="s">
        <v>40</v>
      </c>
      <c r="AA753" t="s">
        <v>40</v>
      </c>
      <c r="AB753">
        <v>747.14834870000004</v>
      </c>
      <c r="AC753" t="s">
        <v>40</v>
      </c>
      <c r="AD753" t="s">
        <v>40</v>
      </c>
      <c r="AE753">
        <v>495.12073199999998</v>
      </c>
      <c r="AF753">
        <v>30</v>
      </c>
      <c r="AG753" s="21">
        <v>4951210000000</v>
      </c>
      <c r="AH753" t="s">
        <v>40</v>
      </c>
      <c r="AI753">
        <v>30</v>
      </c>
      <c r="AJ753">
        <v>1</v>
      </c>
      <c r="AK753">
        <v>1</v>
      </c>
    </row>
    <row r="754" spans="1:37">
      <c r="A754">
        <v>11</v>
      </c>
      <c r="B754">
        <v>23</v>
      </c>
      <c r="C754">
        <v>2015</v>
      </c>
      <c r="D754" t="s">
        <v>283</v>
      </c>
      <c r="E754" t="s">
        <v>284</v>
      </c>
      <c r="F754" t="s">
        <v>1</v>
      </c>
      <c r="G754" t="s">
        <v>54</v>
      </c>
      <c r="H754" t="s">
        <v>38</v>
      </c>
      <c r="I754" t="s">
        <v>40</v>
      </c>
      <c r="J754" t="s">
        <v>40</v>
      </c>
      <c r="K754" t="s">
        <v>40</v>
      </c>
      <c r="L754" t="s">
        <v>40</v>
      </c>
      <c r="M754" t="s">
        <v>179</v>
      </c>
      <c r="N754" t="s">
        <v>38</v>
      </c>
      <c r="O754" t="s">
        <v>55</v>
      </c>
      <c r="P754" t="s">
        <v>38</v>
      </c>
      <c r="Q754" t="s">
        <v>42</v>
      </c>
      <c r="R754" t="s">
        <v>40</v>
      </c>
      <c r="S754" t="s">
        <v>43</v>
      </c>
      <c r="T754" t="s">
        <v>44</v>
      </c>
      <c r="U754" t="s">
        <v>1259</v>
      </c>
      <c r="V754" t="s">
        <v>1104</v>
      </c>
      <c r="W754" t="s">
        <v>1215</v>
      </c>
      <c r="X754" t="s">
        <v>285</v>
      </c>
      <c r="Y754" t="s">
        <v>289</v>
      </c>
      <c r="Z754" t="s">
        <v>40</v>
      </c>
      <c r="AA754" t="s">
        <v>40</v>
      </c>
      <c r="AB754">
        <v>36.162540489999998</v>
      </c>
      <c r="AC754" t="s">
        <v>40</v>
      </c>
      <c r="AD754" t="s">
        <v>40</v>
      </c>
      <c r="AE754">
        <v>194.587425</v>
      </c>
      <c r="AF754">
        <v>31</v>
      </c>
      <c r="AG754" s="21">
        <v>1945870000000</v>
      </c>
      <c r="AH754" t="s">
        <v>40</v>
      </c>
      <c r="AI754">
        <v>31</v>
      </c>
      <c r="AJ754">
        <v>1</v>
      </c>
      <c r="AK754">
        <v>1</v>
      </c>
    </row>
    <row r="755" spans="1:37">
      <c r="A755">
        <v>11</v>
      </c>
      <c r="B755">
        <v>23</v>
      </c>
      <c r="C755">
        <v>2015</v>
      </c>
      <c r="D755" t="s">
        <v>283</v>
      </c>
      <c r="E755" t="s">
        <v>284</v>
      </c>
      <c r="F755" t="s">
        <v>1</v>
      </c>
      <c r="G755" t="s">
        <v>54</v>
      </c>
      <c r="H755" t="s">
        <v>38</v>
      </c>
      <c r="I755" t="s">
        <v>40</v>
      </c>
      <c r="J755" t="s">
        <v>40</v>
      </c>
      <c r="K755" t="s">
        <v>40</v>
      </c>
      <c r="L755" t="s">
        <v>40</v>
      </c>
      <c r="M755" t="s">
        <v>179</v>
      </c>
      <c r="N755" t="s">
        <v>38</v>
      </c>
      <c r="O755" t="s">
        <v>55</v>
      </c>
      <c r="P755" t="s">
        <v>38</v>
      </c>
      <c r="Q755" t="s">
        <v>42</v>
      </c>
      <c r="R755" t="s">
        <v>40</v>
      </c>
      <c r="S755" t="s">
        <v>43</v>
      </c>
      <c r="T755" t="s">
        <v>44</v>
      </c>
      <c r="U755" t="s">
        <v>1259</v>
      </c>
      <c r="V755" t="s">
        <v>1104</v>
      </c>
      <c r="W755" t="s">
        <v>1215</v>
      </c>
      <c r="X755" t="s">
        <v>285</v>
      </c>
      <c r="Y755" t="s">
        <v>290</v>
      </c>
      <c r="Z755" t="s">
        <v>40</v>
      </c>
      <c r="AA755" t="s">
        <v>40</v>
      </c>
      <c r="AB755">
        <v>1983.5266160000001</v>
      </c>
      <c r="AC755" t="s">
        <v>40</v>
      </c>
      <c r="AD755" t="s">
        <v>40</v>
      </c>
      <c r="AE755">
        <v>4164.1350400000001</v>
      </c>
      <c r="AF755">
        <v>30</v>
      </c>
      <c r="AG755" s="21">
        <v>41641400000000</v>
      </c>
      <c r="AH755" t="s">
        <v>40</v>
      </c>
      <c r="AI755">
        <v>30</v>
      </c>
      <c r="AJ755">
        <v>1</v>
      </c>
      <c r="AK755">
        <v>1</v>
      </c>
    </row>
    <row r="756" spans="1:37">
      <c r="A756">
        <v>11</v>
      </c>
      <c r="B756">
        <v>23</v>
      </c>
      <c r="C756">
        <v>2015</v>
      </c>
      <c r="D756" t="s">
        <v>283</v>
      </c>
      <c r="E756" t="s">
        <v>284</v>
      </c>
      <c r="F756" t="s">
        <v>1</v>
      </c>
      <c r="G756" t="s">
        <v>54</v>
      </c>
      <c r="H756" t="s">
        <v>38</v>
      </c>
      <c r="I756" t="s">
        <v>40</v>
      </c>
      <c r="J756" t="s">
        <v>40</v>
      </c>
      <c r="K756" t="s">
        <v>40</v>
      </c>
      <c r="L756" t="s">
        <v>40</v>
      </c>
      <c r="M756" t="s">
        <v>179</v>
      </c>
      <c r="N756" t="s">
        <v>38</v>
      </c>
      <c r="O756" t="s">
        <v>55</v>
      </c>
      <c r="P756" t="s">
        <v>38</v>
      </c>
      <c r="Q756" t="s">
        <v>42</v>
      </c>
      <c r="R756" t="s">
        <v>40</v>
      </c>
      <c r="S756" t="s">
        <v>43</v>
      </c>
      <c r="T756" t="s">
        <v>44</v>
      </c>
      <c r="U756" t="s">
        <v>1259</v>
      </c>
      <c r="V756" t="s">
        <v>1104</v>
      </c>
      <c r="W756" t="s">
        <v>1215</v>
      </c>
      <c r="X756" t="s">
        <v>285</v>
      </c>
      <c r="Y756" t="s">
        <v>291</v>
      </c>
      <c r="Z756" t="s">
        <v>40</v>
      </c>
      <c r="AA756" t="s">
        <v>40</v>
      </c>
      <c r="AB756">
        <v>433.95018820000001</v>
      </c>
      <c r="AC756" t="s">
        <v>40</v>
      </c>
      <c r="AD756" t="s">
        <v>40</v>
      </c>
      <c r="AE756">
        <v>16122.4601</v>
      </c>
      <c r="AF756">
        <v>31</v>
      </c>
      <c r="AG756" s="21">
        <v>161225000000000</v>
      </c>
      <c r="AH756" t="s">
        <v>40</v>
      </c>
      <c r="AI756">
        <v>31</v>
      </c>
      <c r="AJ756">
        <v>1</v>
      </c>
      <c r="AK756">
        <v>1</v>
      </c>
    </row>
    <row r="757" spans="1:37">
      <c r="A757">
        <v>11</v>
      </c>
      <c r="B757">
        <v>23</v>
      </c>
      <c r="C757">
        <v>2015</v>
      </c>
      <c r="D757" t="s">
        <v>283</v>
      </c>
      <c r="E757" t="s">
        <v>284</v>
      </c>
      <c r="F757" t="s">
        <v>1</v>
      </c>
      <c r="G757" t="s">
        <v>54</v>
      </c>
      <c r="H757" t="s">
        <v>38</v>
      </c>
      <c r="I757" t="s">
        <v>40</v>
      </c>
      <c r="J757" t="s">
        <v>40</v>
      </c>
      <c r="K757" t="s">
        <v>40</v>
      </c>
      <c r="L757" t="s">
        <v>40</v>
      </c>
      <c r="M757" t="s">
        <v>179</v>
      </c>
      <c r="N757" t="s">
        <v>38</v>
      </c>
      <c r="O757" t="s">
        <v>55</v>
      </c>
      <c r="P757" t="s">
        <v>38</v>
      </c>
      <c r="Q757" t="s">
        <v>42</v>
      </c>
      <c r="R757" t="s">
        <v>40</v>
      </c>
      <c r="S757" t="s">
        <v>43</v>
      </c>
      <c r="T757" t="s">
        <v>44</v>
      </c>
      <c r="U757" t="s">
        <v>1259</v>
      </c>
      <c r="V757" t="s">
        <v>1104</v>
      </c>
      <c r="W757" t="s">
        <v>1215</v>
      </c>
      <c r="X757" t="s">
        <v>285</v>
      </c>
      <c r="Y757" t="s">
        <v>292</v>
      </c>
      <c r="Z757" t="s">
        <v>40</v>
      </c>
      <c r="AA757" t="s">
        <v>40</v>
      </c>
      <c r="AB757">
        <v>378.34473300000002</v>
      </c>
      <c r="AC757" t="s">
        <v>40</v>
      </c>
      <c r="AD757" t="s">
        <v>40</v>
      </c>
      <c r="AE757">
        <v>465.38721800000002</v>
      </c>
      <c r="AF757">
        <v>31</v>
      </c>
      <c r="AG757" s="21">
        <v>4653870000000</v>
      </c>
      <c r="AH757" t="s">
        <v>40</v>
      </c>
      <c r="AI757">
        <v>31</v>
      </c>
      <c r="AJ757">
        <v>1</v>
      </c>
      <c r="AK757">
        <v>1</v>
      </c>
    </row>
    <row r="758" spans="1:37">
      <c r="A758">
        <v>11</v>
      </c>
      <c r="B758">
        <v>23</v>
      </c>
      <c r="C758">
        <v>2015</v>
      </c>
      <c r="D758" t="s">
        <v>283</v>
      </c>
      <c r="E758" t="s">
        <v>284</v>
      </c>
      <c r="F758" t="s">
        <v>1</v>
      </c>
      <c r="G758" t="s">
        <v>54</v>
      </c>
      <c r="H758" t="s">
        <v>38</v>
      </c>
      <c r="I758" t="s">
        <v>40</v>
      </c>
      <c r="J758" t="s">
        <v>40</v>
      </c>
      <c r="K758" t="s">
        <v>40</v>
      </c>
      <c r="L758" t="s">
        <v>40</v>
      </c>
      <c r="M758" t="s">
        <v>179</v>
      </c>
      <c r="N758" t="s">
        <v>38</v>
      </c>
      <c r="O758" t="s">
        <v>55</v>
      </c>
      <c r="P758" t="s">
        <v>38</v>
      </c>
      <c r="Q758" t="s">
        <v>42</v>
      </c>
      <c r="R758" t="s">
        <v>40</v>
      </c>
      <c r="S758" t="s">
        <v>43</v>
      </c>
      <c r="T758" t="s">
        <v>44</v>
      </c>
      <c r="U758" t="s">
        <v>1259</v>
      </c>
      <c r="V758" t="s">
        <v>1104</v>
      </c>
      <c r="W758" t="s">
        <v>1215</v>
      </c>
      <c r="X758" t="s">
        <v>285</v>
      </c>
      <c r="Y758" t="s">
        <v>293</v>
      </c>
      <c r="Z758" t="s">
        <v>40</v>
      </c>
      <c r="AA758" t="s">
        <v>40</v>
      </c>
      <c r="AB758">
        <v>1285.890155</v>
      </c>
      <c r="AC758" t="s">
        <v>40</v>
      </c>
      <c r="AD758" t="s">
        <v>40</v>
      </c>
      <c r="AE758">
        <v>100.933425</v>
      </c>
      <c r="AF758">
        <v>30</v>
      </c>
      <c r="AG758" s="21">
        <v>1009330000000</v>
      </c>
      <c r="AH758" t="s">
        <v>40</v>
      </c>
      <c r="AI758">
        <v>30</v>
      </c>
      <c r="AJ758">
        <v>1</v>
      </c>
      <c r="AK758">
        <v>1</v>
      </c>
    </row>
    <row r="759" spans="1:37">
      <c r="A759">
        <v>11</v>
      </c>
      <c r="B759">
        <v>23</v>
      </c>
      <c r="C759">
        <v>2015</v>
      </c>
      <c r="D759" t="s">
        <v>283</v>
      </c>
      <c r="E759" t="s">
        <v>284</v>
      </c>
      <c r="F759" t="s">
        <v>1</v>
      </c>
      <c r="G759" t="s">
        <v>54</v>
      </c>
      <c r="H759" t="s">
        <v>38</v>
      </c>
      <c r="I759" t="s">
        <v>40</v>
      </c>
      <c r="J759" t="s">
        <v>40</v>
      </c>
      <c r="K759" t="s">
        <v>40</v>
      </c>
      <c r="L759" t="s">
        <v>40</v>
      </c>
      <c r="M759" t="s">
        <v>179</v>
      </c>
      <c r="N759" t="s">
        <v>38</v>
      </c>
      <c r="O759" t="s">
        <v>55</v>
      </c>
      <c r="P759" t="s">
        <v>38</v>
      </c>
      <c r="Q759" t="s">
        <v>42</v>
      </c>
      <c r="R759" t="s">
        <v>40</v>
      </c>
      <c r="S759" t="s">
        <v>43</v>
      </c>
      <c r="T759" t="s">
        <v>44</v>
      </c>
      <c r="U759" t="s">
        <v>1259</v>
      </c>
      <c r="V759" t="s">
        <v>1104</v>
      </c>
      <c r="W759" t="s">
        <v>1215</v>
      </c>
      <c r="X759" t="s">
        <v>285</v>
      </c>
      <c r="Y759" t="s">
        <v>294</v>
      </c>
      <c r="Z759" t="s">
        <v>40</v>
      </c>
      <c r="AA759" t="s">
        <v>40</v>
      </c>
      <c r="AB759">
        <v>897.86451139999997</v>
      </c>
      <c r="AC759" t="s">
        <v>40</v>
      </c>
      <c r="AD759" t="s">
        <v>40</v>
      </c>
      <c r="AE759">
        <v>195.795761</v>
      </c>
      <c r="AF759">
        <v>30</v>
      </c>
      <c r="AG759" s="21">
        <v>1957960000000</v>
      </c>
      <c r="AH759" t="s">
        <v>40</v>
      </c>
      <c r="AI759">
        <v>30</v>
      </c>
      <c r="AJ759">
        <v>1</v>
      </c>
      <c r="AK759">
        <v>1</v>
      </c>
    </row>
    <row r="760" spans="1:37">
      <c r="A760">
        <v>11</v>
      </c>
      <c r="B760">
        <v>23</v>
      </c>
      <c r="C760">
        <v>2015</v>
      </c>
      <c r="D760" t="s">
        <v>283</v>
      </c>
      <c r="E760" t="s">
        <v>284</v>
      </c>
      <c r="F760" t="s">
        <v>1</v>
      </c>
      <c r="G760" t="s">
        <v>54</v>
      </c>
      <c r="H760" t="s">
        <v>38</v>
      </c>
      <c r="I760" t="s">
        <v>40</v>
      </c>
      <c r="J760" t="s">
        <v>40</v>
      </c>
      <c r="K760" t="s">
        <v>40</v>
      </c>
      <c r="L760" t="s">
        <v>40</v>
      </c>
      <c r="M760" t="s">
        <v>179</v>
      </c>
      <c r="N760" t="s">
        <v>38</v>
      </c>
      <c r="O760" t="s">
        <v>55</v>
      </c>
      <c r="P760" t="s">
        <v>38</v>
      </c>
      <c r="Q760" t="s">
        <v>42</v>
      </c>
      <c r="R760" t="s">
        <v>40</v>
      </c>
      <c r="S760" t="s">
        <v>43</v>
      </c>
      <c r="T760" t="s">
        <v>44</v>
      </c>
      <c r="U760" t="s">
        <v>1259</v>
      </c>
      <c r="V760" t="s">
        <v>1104</v>
      </c>
      <c r="W760" t="s">
        <v>1215</v>
      </c>
      <c r="X760" t="s">
        <v>285</v>
      </c>
      <c r="Y760" t="s">
        <v>295</v>
      </c>
      <c r="Z760" t="s">
        <v>40</v>
      </c>
      <c r="AA760" t="s">
        <v>40</v>
      </c>
      <c r="AB760">
        <v>995.86381159999996</v>
      </c>
      <c r="AC760" t="s">
        <v>40</v>
      </c>
      <c r="AD760" t="s">
        <v>40</v>
      </c>
      <c r="AE760">
        <v>5782.6011399999998</v>
      </c>
      <c r="AF760">
        <v>31</v>
      </c>
      <c r="AG760" s="21">
        <v>57826000000000</v>
      </c>
      <c r="AH760" t="s">
        <v>40</v>
      </c>
      <c r="AI760">
        <v>31</v>
      </c>
      <c r="AJ760">
        <v>1</v>
      </c>
      <c r="AK760">
        <v>1</v>
      </c>
    </row>
    <row r="761" spans="1:37">
      <c r="A761">
        <v>11</v>
      </c>
      <c r="B761">
        <v>23</v>
      </c>
      <c r="C761">
        <v>2015</v>
      </c>
      <c r="D761" t="s">
        <v>283</v>
      </c>
      <c r="E761" t="s">
        <v>284</v>
      </c>
      <c r="F761" t="s">
        <v>1</v>
      </c>
      <c r="G761" t="s">
        <v>54</v>
      </c>
      <c r="H761" t="s">
        <v>38</v>
      </c>
      <c r="I761" t="s">
        <v>40</v>
      </c>
      <c r="J761" t="s">
        <v>40</v>
      </c>
      <c r="K761" t="s">
        <v>40</v>
      </c>
      <c r="L761" t="s">
        <v>40</v>
      </c>
      <c r="M761" t="s">
        <v>179</v>
      </c>
      <c r="N761" t="s">
        <v>38</v>
      </c>
      <c r="O761" t="s">
        <v>55</v>
      </c>
      <c r="P761" t="s">
        <v>38</v>
      </c>
      <c r="Q761" t="s">
        <v>42</v>
      </c>
      <c r="R761" t="s">
        <v>40</v>
      </c>
      <c r="S761" t="s">
        <v>43</v>
      </c>
      <c r="T761" t="s">
        <v>44</v>
      </c>
      <c r="U761" t="s">
        <v>1259</v>
      </c>
      <c r="V761" t="s">
        <v>1104</v>
      </c>
      <c r="W761" t="s">
        <v>1215</v>
      </c>
      <c r="X761" t="s">
        <v>285</v>
      </c>
      <c r="Y761" t="s">
        <v>296</v>
      </c>
      <c r="Z761" t="s">
        <v>40</v>
      </c>
      <c r="AA761" t="s">
        <v>40</v>
      </c>
      <c r="AB761">
        <v>290.53635450000002</v>
      </c>
      <c r="AC761" t="s">
        <v>40</v>
      </c>
      <c r="AD761" t="s">
        <v>40</v>
      </c>
      <c r="AE761">
        <v>9739.0748600000006</v>
      </c>
      <c r="AF761">
        <v>32</v>
      </c>
      <c r="AG761" s="21">
        <v>97390700000000</v>
      </c>
      <c r="AH761" t="s">
        <v>40</v>
      </c>
      <c r="AI761">
        <v>32</v>
      </c>
      <c r="AJ761">
        <v>1</v>
      </c>
      <c r="AK761">
        <v>1</v>
      </c>
    </row>
    <row r="762" spans="1:37">
      <c r="A762">
        <v>11</v>
      </c>
      <c r="B762">
        <v>23</v>
      </c>
      <c r="C762">
        <v>2015</v>
      </c>
      <c r="D762" t="s">
        <v>283</v>
      </c>
      <c r="E762" t="s">
        <v>284</v>
      </c>
      <c r="F762" t="s">
        <v>1</v>
      </c>
      <c r="G762" t="s">
        <v>54</v>
      </c>
      <c r="H762" t="s">
        <v>38</v>
      </c>
      <c r="I762" t="s">
        <v>40</v>
      </c>
      <c r="J762" t="s">
        <v>40</v>
      </c>
      <c r="K762" t="s">
        <v>40</v>
      </c>
      <c r="L762" t="s">
        <v>40</v>
      </c>
      <c r="M762" t="s">
        <v>179</v>
      </c>
      <c r="N762" t="s">
        <v>38</v>
      </c>
      <c r="O762" t="s">
        <v>55</v>
      </c>
      <c r="P762" t="s">
        <v>38</v>
      </c>
      <c r="Q762" t="s">
        <v>42</v>
      </c>
      <c r="R762" t="s">
        <v>40</v>
      </c>
      <c r="S762" t="s">
        <v>43</v>
      </c>
      <c r="T762" t="s">
        <v>44</v>
      </c>
      <c r="U762" t="s">
        <v>1259</v>
      </c>
      <c r="V762" t="s">
        <v>1104</v>
      </c>
      <c r="W762" t="s">
        <v>1215</v>
      </c>
      <c r="X762" t="s">
        <v>285</v>
      </c>
      <c r="Y762" t="s">
        <v>297</v>
      </c>
      <c r="Z762" t="s">
        <v>40</v>
      </c>
      <c r="AA762" t="s">
        <v>40</v>
      </c>
      <c r="AB762">
        <v>729.92537289999996</v>
      </c>
      <c r="AC762" t="s">
        <v>40</v>
      </c>
      <c r="AD762" t="s">
        <v>40</v>
      </c>
      <c r="AE762">
        <v>4360.6519399999997</v>
      </c>
      <c r="AF762">
        <v>31</v>
      </c>
      <c r="AG762" s="21">
        <v>43606500000000</v>
      </c>
      <c r="AH762" t="s">
        <v>40</v>
      </c>
      <c r="AI762">
        <v>31</v>
      </c>
      <c r="AJ762">
        <v>1</v>
      </c>
      <c r="AK762">
        <v>1</v>
      </c>
    </row>
    <row r="763" spans="1:37">
      <c r="A763">
        <v>11</v>
      </c>
      <c r="B763">
        <v>23</v>
      </c>
      <c r="C763">
        <v>2015</v>
      </c>
      <c r="D763" t="s">
        <v>283</v>
      </c>
      <c r="E763" t="s">
        <v>284</v>
      </c>
      <c r="F763" t="s">
        <v>1</v>
      </c>
      <c r="G763" t="s">
        <v>54</v>
      </c>
      <c r="H763" t="s">
        <v>38</v>
      </c>
      <c r="I763" t="s">
        <v>40</v>
      </c>
      <c r="J763" t="s">
        <v>40</v>
      </c>
      <c r="K763" t="s">
        <v>40</v>
      </c>
      <c r="L763" t="s">
        <v>40</v>
      </c>
      <c r="M763" t="s">
        <v>179</v>
      </c>
      <c r="N763" t="s">
        <v>38</v>
      </c>
      <c r="O763" t="s">
        <v>55</v>
      </c>
      <c r="P763" t="s">
        <v>38</v>
      </c>
      <c r="Q763" t="s">
        <v>42</v>
      </c>
      <c r="R763" t="s">
        <v>40</v>
      </c>
      <c r="S763" t="s">
        <v>43</v>
      </c>
      <c r="T763" t="s">
        <v>44</v>
      </c>
      <c r="U763" t="s">
        <v>1259</v>
      </c>
      <c r="V763" t="s">
        <v>1104</v>
      </c>
      <c r="W763" t="s">
        <v>1215</v>
      </c>
      <c r="X763" t="s">
        <v>285</v>
      </c>
      <c r="Y763" t="s">
        <v>298</v>
      </c>
      <c r="Z763" t="s">
        <v>40</v>
      </c>
      <c r="AA763" t="s">
        <v>40</v>
      </c>
      <c r="AB763">
        <v>558.29881669999997</v>
      </c>
      <c r="AC763" t="s">
        <v>40</v>
      </c>
      <c r="AD763" t="s">
        <v>40</v>
      </c>
      <c r="AE763">
        <v>323.39771000000002</v>
      </c>
      <c r="AF763">
        <v>30</v>
      </c>
      <c r="AG763" s="21">
        <v>3233980000000</v>
      </c>
      <c r="AH763" t="s">
        <v>40</v>
      </c>
      <c r="AI763">
        <v>30</v>
      </c>
      <c r="AJ763">
        <v>1</v>
      </c>
      <c r="AK763">
        <v>1</v>
      </c>
    </row>
    <row r="764" spans="1:37">
      <c r="A764">
        <v>11</v>
      </c>
      <c r="B764">
        <v>23</v>
      </c>
      <c r="C764">
        <v>2015</v>
      </c>
      <c r="D764" t="s">
        <v>283</v>
      </c>
      <c r="E764" t="s">
        <v>284</v>
      </c>
      <c r="F764" t="s">
        <v>1</v>
      </c>
      <c r="G764" t="s">
        <v>54</v>
      </c>
      <c r="H764" t="s">
        <v>38</v>
      </c>
      <c r="I764" t="s">
        <v>40</v>
      </c>
      <c r="J764" t="s">
        <v>40</v>
      </c>
      <c r="K764" t="s">
        <v>40</v>
      </c>
      <c r="L764" t="s">
        <v>40</v>
      </c>
      <c r="M764" t="s">
        <v>179</v>
      </c>
      <c r="N764" t="s">
        <v>38</v>
      </c>
      <c r="O764" t="s">
        <v>55</v>
      </c>
      <c r="P764" t="s">
        <v>38</v>
      </c>
      <c r="Q764" t="s">
        <v>42</v>
      </c>
      <c r="R764" t="s">
        <v>40</v>
      </c>
      <c r="S764" t="s">
        <v>43</v>
      </c>
      <c r="T764" t="s">
        <v>44</v>
      </c>
      <c r="U764" t="s">
        <v>1259</v>
      </c>
      <c r="V764" t="s">
        <v>1104</v>
      </c>
      <c r="W764" t="s">
        <v>1215</v>
      </c>
      <c r="X764" t="s">
        <v>285</v>
      </c>
      <c r="Y764" t="s">
        <v>299</v>
      </c>
      <c r="Z764" t="s">
        <v>40</v>
      </c>
      <c r="AA764" t="s">
        <v>40</v>
      </c>
      <c r="AB764">
        <v>352.22320209999998</v>
      </c>
      <c r="AC764" t="s">
        <v>40</v>
      </c>
      <c r="AD764" t="s">
        <v>40</v>
      </c>
      <c r="AE764">
        <v>128.16500199999999</v>
      </c>
      <c r="AF764">
        <v>30</v>
      </c>
      <c r="AG764" s="21">
        <v>1281650000000</v>
      </c>
      <c r="AH764" t="s">
        <v>40</v>
      </c>
      <c r="AI764">
        <v>30</v>
      </c>
      <c r="AJ764">
        <v>1</v>
      </c>
      <c r="AK764">
        <v>1</v>
      </c>
    </row>
    <row r="765" spans="1:37">
      <c r="A765">
        <v>11</v>
      </c>
      <c r="B765">
        <v>23</v>
      </c>
      <c r="C765">
        <v>2015</v>
      </c>
      <c r="D765" t="s">
        <v>283</v>
      </c>
      <c r="E765" t="s">
        <v>284</v>
      </c>
      <c r="F765" t="s">
        <v>1</v>
      </c>
      <c r="G765" t="s">
        <v>54</v>
      </c>
      <c r="H765" t="s">
        <v>38</v>
      </c>
      <c r="I765" t="s">
        <v>40</v>
      </c>
      <c r="J765" t="s">
        <v>40</v>
      </c>
      <c r="K765" t="s">
        <v>40</v>
      </c>
      <c r="L765" t="s">
        <v>40</v>
      </c>
      <c r="M765" t="s">
        <v>179</v>
      </c>
      <c r="N765" t="s">
        <v>38</v>
      </c>
      <c r="O765" t="s">
        <v>55</v>
      </c>
      <c r="P765" t="s">
        <v>38</v>
      </c>
      <c r="Q765" t="s">
        <v>42</v>
      </c>
      <c r="R765" t="s">
        <v>40</v>
      </c>
      <c r="S765" t="s">
        <v>43</v>
      </c>
      <c r="T765" t="s">
        <v>44</v>
      </c>
      <c r="U765" t="s">
        <v>1259</v>
      </c>
      <c r="V765" t="s">
        <v>1104</v>
      </c>
      <c r="W765" t="s">
        <v>1215</v>
      </c>
      <c r="X765" t="s">
        <v>285</v>
      </c>
      <c r="Y765" t="s">
        <v>300</v>
      </c>
      <c r="Z765" t="s">
        <v>40</v>
      </c>
      <c r="AA765" t="s">
        <v>40</v>
      </c>
      <c r="AB765">
        <v>376.66471339999998</v>
      </c>
      <c r="AC765" t="s">
        <v>40</v>
      </c>
      <c r="AD765" t="s">
        <v>40</v>
      </c>
      <c r="AE765">
        <v>2179.1920500000001</v>
      </c>
      <c r="AF765">
        <v>32</v>
      </c>
      <c r="AG765" s="21">
        <v>21791900000000</v>
      </c>
      <c r="AH765" t="s">
        <v>40</v>
      </c>
      <c r="AI765">
        <v>32</v>
      </c>
      <c r="AJ765">
        <v>1</v>
      </c>
      <c r="AK765">
        <v>1</v>
      </c>
    </row>
    <row r="766" spans="1:37">
      <c r="A766">
        <v>11</v>
      </c>
      <c r="B766">
        <v>23</v>
      </c>
      <c r="C766">
        <v>2015</v>
      </c>
      <c r="D766" t="s">
        <v>283</v>
      </c>
      <c r="E766" t="s">
        <v>284</v>
      </c>
      <c r="F766" t="s">
        <v>1</v>
      </c>
      <c r="G766" t="s">
        <v>54</v>
      </c>
      <c r="H766" t="s">
        <v>38</v>
      </c>
      <c r="I766" t="s">
        <v>40</v>
      </c>
      <c r="J766" t="s">
        <v>40</v>
      </c>
      <c r="K766" t="s">
        <v>40</v>
      </c>
      <c r="L766" t="s">
        <v>40</v>
      </c>
      <c r="M766" t="s">
        <v>179</v>
      </c>
      <c r="N766" t="s">
        <v>38</v>
      </c>
      <c r="O766" t="s">
        <v>55</v>
      </c>
      <c r="P766" t="s">
        <v>38</v>
      </c>
      <c r="Q766" t="s">
        <v>42</v>
      </c>
      <c r="R766" t="s">
        <v>40</v>
      </c>
      <c r="S766" t="s">
        <v>43</v>
      </c>
      <c r="T766" t="s">
        <v>44</v>
      </c>
      <c r="U766" t="s">
        <v>1259</v>
      </c>
      <c r="V766" t="s">
        <v>1104</v>
      </c>
      <c r="W766" t="s">
        <v>1215</v>
      </c>
      <c r="X766" t="s">
        <v>285</v>
      </c>
      <c r="Y766" t="s">
        <v>301</v>
      </c>
      <c r="Z766" t="s">
        <v>40</v>
      </c>
      <c r="AA766" t="s">
        <v>40</v>
      </c>
      <c r="AB766">
        <v>5383.1991200000002</v>
      </c>
      <c r="AC766" t="s">
        <v>40</v>
      </c>
      <c r="AD766" t="s">
        <v>40</v>
      </c>
      <c r="AE766">
        <v>237.48856499999999</v>
      </c>
      <c r="AF766">
        <v>32</v>
      </c>
      <c r="AG766" s="21">
        <v>2374890000000</v>
      </c>
      <c r="AH766" t="s">
        <v>40</v>
      </c>
      <c r="AI766">
        <v>32</v>
      </c>
      <c r="AJ766">
        <v>1</v>
      </c>
      <c r="AK766">
        <v>1</v>
      </c>
    </row>
    <row r="767" spans="1:37">
      <c r="A767">
        <v>11</v>
      </c>
      <c r="B767">
        <v>23</v>
      </c>
      <c r="C767">
        <v>2015</v>
      </c>
      <c r="D767" t="s">
        <v>283</v>
      </c>
      <c r="E767" t="s">
        <v>284</v>
      </c>
      <c r="F767" t="s">
        <v>1</v>
      </c>
      <c r="G767" t="s">
        <v>54</v>
      </c>
      <c r="H767" t="s">
        <v>38</v>
      </c>
      <c r="I767" t="s">
        <v>40</v>
      </c>
      <c r="J767" t="s">
        <v>40</v>
      </c>
      <c r="K767" t="s">
        <v>40</v>
      </c>
      <c r="L767" t="s">
        <v>40</v>
      </c>
      <c r="M767" t="s">
        <v>179</v>
      </c>
      <c r="N767" t="s">
        <v>38</v>
      </c>
      <c r="O767" t="s">
        <v>55</v>
      </c>
      <c r="P767" t="s">
        <v>38</v>
      </c>
      <c r="Q767" t="s">
        <v>42</v>
      </c>
      <c r="R767" t="s">
        <v>40</v>
      </c>
      <c r="S767" t="s">
        <v>43</v>
      </c>
      <c r="T767" t="s">
        <v>44</v>
      </c>
      <c r="U767" t="s">
        <v>1259</v>
      </c>
      <c r="V767" t="s">
        <v>1104</v>
      </c>
      <c r="W767" t="s">
        <v>1215</v>
      </c>
      <c r="X767" t="s">
        <v>285</v>
      </c>
      <c r="Y767" t="s">
        <v>302</v>
      </c>
      <c r="Z767" t="s">
        <v>40</v>
      </c>
      <c r="AA767" t="s">
        <v>40</v>
      </c>
      <c r="AB767">
        <v>455.56701629999998</v>
      </c>
      <c r="AC767" t="s">
        <v>40</v>
      </c>
      <c r="AD767" t="s">
        <v>40</v>
      </c>
      <c r="AE767">
        <v>128608.008</v>
      </c>
      <c r="AF767">
        <v>32</v>
      </c>
      <c r="AG767" s="21">
        <v>1286080000000000</v>
      </c>
      <c r="AH767" t="s">
        <v>40</v>
      </c>
      <c r="AI767">
        <v>32</v>
      </c>
      <c r="AJ767">
        <v>1</v>
      </c>
      <c r="AK767">
        <v>1</v>
      </c>
    </row>
    <row r="768" spans="1:37">
      <c r="A768">
        <v>11</v>
      </c>
      <c r="B768">
        <v>23</v>
      </c>
      <c r="C768">
        <v>2015</v>
      </c>
      <c r="D768" t="s">
        <v>283</v>
      </c>
      <c r="E768" t="s">
        <v>284</v>
      </c>
      <c r="F768" t="s">
        <v>1</v>
      </c>
      <c r="G768" t="s">
        <v>54</v>
      </c>
      <c r="H768" t="s">
        <v>38</v>
      </c>
      <c r="I768" t="s">
        <v>40</v>
      </c>
      <c r="J768" t="s">
        <v>40</v>
      </c>
      <c r="K768" t="s">
        <v>40</v>
      </c>
      <c r="L768" t="s">
        <v>40</v>
      </c>
      <c r="M768" t="s">
        <v>179</v>
      </c>
      <c r="N768" t="s">
        <v>38</v>
      </c>
      <c r="O768" t="s">
        <v>55</v>
      </c>
      <c r="P768" t="s">
        <v>38</v>
      </c>
      <c r="Q768" t="s">
        <v>42</v>
      </c>
      <c r="R768" t="s">
        <v>40</v>
      </c>
      <c r="S768" t="s">
        <v>43</v>
      </c>
      <c r="T768" t="s">
        <v>44</v>
      </c>
      <c r="U768" t="s">
        <v>1259</v>
      </c>
      <c r="V768" t="s">
        <v>1104</v>
      </c>
      <c r="W768" t="s">
        <v>1215</v>
      </c>
      <c r="X768" t="s">
        <v>285</v>
      </c>
      <c r="Y768" t="s">
        <v>303</v>
      </c>
      <c r="Z768" t="s">
        <v>40</v>
      </c>
      <c r="AA768" t="s">
        <v>40</v>
      </c>
      <c r="AB768">
        <v>141.6181334</v>
      </c>
      <c r="AC768" t="s">
        <v>40</v>
      </c>
      <c r="AD768" t="s">
        <v>40</v>
      </c>
      <c r="AE768">
        <v>13601.7816</v>
      </c>
      <c r="AF768">
        <v>32</v>
      </c>
      <c r="AG768" s="21">
        <v>136018000000000</v>
      </c>
      <c r="AH768" t="s">
        <v>40</v>
      </c>
      <c r="AI768">
        <v>32</v>
      </c>
      <c r="AJ768">
        <v>1</v>
      </c>
      <c r="AK768">
        <v>1</v>
      </c>
    </row>
    <row r="769" spans="1:37">
      <c r="A769">
        <v>11</v>
      </c>
      <c r="B769">
        <v>23</v>
      </c>
      <c r="C769">
        <v>2015</v>
      </c>
      <c r="D769" t="s">
        <v>283</v>
      </c>
      <c r="E769" t="s">
        <v>284</v>
      </c>
      <c r="F769" t="s">
        <v>1</v>
      </c>
      <c r="G769" t="s">
        <v>54</v>
      </c>
      <c r="H769" t="s">
        <v>38</v>
      </c>
      <c r="I769" t="s">
        <v>40</v>
      </c>
      <c r="J769" t="s">
        <v>40</v>
      </c>
      <c r="K769" t="s">
        <v>40</v>
      </c>
      <c r="L769" t="s">
        <v>40</v>
      </c>
      <c r="M769" t="s">
        <v>179</v>
      </c>
      <c r="N769" t="s">
        <v>38</v>
      </c>
      <c r="O769" t="s">
        <v>55</v>
      </c>
      <c r="P769" t="s">
        <v>38</v>
      </c>
      <c r="Q769" t="s">
        <v>42</v>
      </c>
      <c r="R769" t="s">
        <v>40</v>
      </c>
      <c r="S769" t="s">
        <v>43</v>
      </c>
      <c r="T769" t="s">
        <v>44</v>
      </c>
      <c r="U769" t="s">
        <v>1259</v>
      </c>
      <c r="V769" t="s">
        <v>1104</v>
      </c>
      <c r="W769" t="s">
        <v>1215</v>
      </c>
      <c r="X769" t="s">
        <v>285</v>
      </c>
      <c r="Y769" t="s">
        <v>304</v>
      </c>
      <c r="Z769" t="s">
        <v>40</v>
      </c>
      <c r="AA769" t="s">
        <v>40</v>
      </c>
      <c r="AB769">
        <v>537.33179940000002</v>
      </c>
      <c r="AC769" t="s">
        <v>40</v>
      </c>
      <c r="AD769" t="s">
        <v>40</v>
      </c>
      <c r="AE769">
        <v>819.47839399999998</v>
      </c>
      <c r="AF769">
        <v>30</v>
      </c>
      <c r="AG769" s="21">
        <v>8194780000000</v>
      </c>
      <c r="AH769" t="s">
        <v>40</v>
      </c>
      <c r="AI769">
        <v>30</v>
      </c>
      <c r="AJ769">
        <v>1</v>
      </c>
      <c r="AK769">
        <v>1</v>
      </c>
    </row>
    <row r="770" spans="1:37">
      <c r="A770">
        <v>11</v>
      </c>
      <c r="B770">
        <v>23</v>
      </c>
      <c r="C770">
        <v>2015</v>
      </c>
      <c r="D770" t="s">
        <v>283</v>
      </c>
      <c r="E770" t="s">
        <v>284</v>
      </c>
      <c r="F770" t="s">
        <v>1</v>
      </c>
      <c r="G770" t="s">
        <v>54</v>
      </c>
      <c r="H770" t="s">
        <v>38</v>
      </c>
      <c r="I770" t="s">
        <v>40</v>
      </c>
      <c r="J770" t="s">
        <v>40</v>
      </c>
      <c r="K770" t="s">
        <v>40</v>
      </c>
      <c r="L770" t="s">
        <v>40</v>
      </c>
      <c r="M770" t="s">
        <v>179</v>
      </c>
      <c r="N770" t="s">
        <v>38</v>
      </c>
      <c r="O770" t="s">
        <v>55</v>
      </c>
      <c r="P770" t="s">
        <v>38</v>
      </c>
      <c r="Q770" t="s">
        <v>42</v>
      </c>
      <c r="R770" t="s">
        <v>40</v>
      </c>
      <c r="S770" t="s">
        <v>43</v>
      </c>
      <c r="T770" t="s">
        <v>44</v>
      </c>
      <c r="U770" t="s">
        <v>1259</v>
      </c>
      <c r="V770" t="s">
        <v>1104</v>
      </c>
      <c r="W770" t="s">
        <v>1215</v>
      </c>
      <c r="X770" t="s">
        <v>285</v>
      </c>
      <c r="Y770" t="s">
        <v>305</v>
      </c>
      <c r="Z770" t="s">
        <v>40</v>
      </c>
      <c r="AA770" t="s">
        <v>40</v>
      </c>
      <c r="AB770">
        <v>749.84172939999996</v>
      </c>
      <c r="AC770" t="s">
        <v>40</v>
      </c>
      <c r="AD770" t="s">
        <v>40</v>
      </c>
      <c r="AE770">
        <v>53871.468000000001</v>
      </c>
      <c r="AF770">
        <v>33</v>
      </c>
      <c r="AG770" s="21">
        <v>538715000000000</v>
      </c>
      <c r="AH770" t="s">
        <v>40</v>
      </c>
      <c r="AI770">
        <v>33</v>
      </c>
      <c r="AJ770">
        <v>1</v>
      </c>
      <c r="AK770">
        <v>1</v>
      </c>
    </row>
    <row r="771" spans="1:37">
      <c r="A771">
        <v>11</v>
      </c>
      <c r="B771">
        <v>23</v>
      </c>
      <c r="C771">
        <v>2015</v>
      </c>
      <c r="D771" t="s">
        <v>283</v>
      </c>
      <c r="E771" t="s">
        <v>284</v>
      </c>
      <c r="F771" t="s">
        <v>1</v>
      </c>
      <c r="G771" t="s">
        <v>54</v>
      </c>
      <c r="H771" t="s">
        <v>38</v>
      </c>
      <c r="I771" t="s">
        <v>40</v>
      </c>
      <c r="J771" t="s">
        <v>40</v>
      </c>
      <c r="K771" t="s">
        <v>40</v>
      </c>
      <c r="L771" t="s">
        <v>40</v>
      </c>
      <c r="M771" t="s">
        <v>179</v>
      </c>
      <c r="N771" t="s">
        <v>38</v>
      </c>
      <c r="O771" t="s">
        <v>55</v>
      </c>
      <c r="P771" t="s">
        <v>38</v>
      </c>
      <c r="Q771" t="s">
        <v>42</v>
      </c>
      <c r="R771" t="s">
        <v>40</v>
      </c>
      <c r="S771" t="s">
        <v>43</v>
      </c>
      <c r="T771" t="s">
        <v>44</v>
      </c>
      <c r="U771" t="s">
        <v>1259</v>
      </c>
      <c r="V771" t="s">
        <v>1104</v>
      </c>
      <c r="W771" t="s">
        <v>1215</v>
      </c>
      <c r="X771" t="s">
        <v>285</v>
      </c>
      <c r="Y771" t="s">
        <v>306</v>
      </c>
      <c r="Z771" t="s">
        <v>40</v>
      </c>
      <c r="AA771" t="s">
        <v>40</v>
      </c>
      <c r="AB771">
        <v>965.07682910000005</v>
      </c>
      <c r="AC771" t="s">
        <v>40</v>
      </c>
      <c r="AD771" t="s">
        <v>40</v>
      </c>
      <c r="AE771">
        <v>32264.1999</v>
      </c>
      <c r="AF771">
        <v>30</v>
      </c>
      <c r="AG771" s="21">
        <v>322642000000000</v>
      </c>
      <c r="AH771" t="s">
        <v>40</v>
      </c>
      <c r="AI771">
        <v>30</v>
      </c>
      <c r="AJ771">
        <v>1</v>
      </c>
      <c r="AK771">
        <v>1</v>
      </c>
    </row>
    <row r="772" spans="1:37">
      <c r="A772">
        <v>11</v>
      </c>
      <c r="B772">
        <v>23</v>
      </c>
      <c r="C772">
        <v>2015</v>
      </c>
      <c r="D772" t="s">
        <v>283</v>
      </c>
      <c r="E772" t="s">
        <v>284</v>
      </c>
      <c r="F772" t="s">
        <v>1</v>
      </c>
      <c r="G772" t="s">
        <v>54</v>
      </c>
      <c r="H772" t="s">
        <v>38</v>
      </c>
      <c r="I772" t="s">
        <v>40</v>
      </c>
      <c r="J772" t="s">
        <v>40</v>
      </c>
      <c r="K772" t="s">
        <v>40</v>
      </c>
      <c r="L772" t="s">
        <v>40</v>
      </c>
      <c r="M772" t="s">
        <v>179</v>
      </c>
      <c r="N772" t="s">
        <v>38</v>
      </c>
      <c r="O772" t="s">
        <v>55</v>
      </c>
      <c r="P772" t="s">
        <v>38</v>
      </c>
      <c r="Q772" t="s">
        <v>42</v>
      </c>
      <c r="R772" t="s">
        <v>40</v>
      </c>
      <c r="S772" t="s">
        <v>43</v>
      </c>
      <c r="T772" t="s">
        <v>44</v>
      </c>
      <c r="U772" t="s">
        <v>1259</v>
      </c>
      <c r="V772" t="s">
        <v>1104</v>
      </c>
      <c r="W772" t="s">
        <v>1215</v>
      </c>
      <c r="X772" t="s">
        <v>285</v>
      </c>
      <c r="Y772" t="s">
        <v>307</v>
      </c>
      <c r="Z772" t="s">
        <v>40</v>
      </c>
      <c r="AA772" t="s">
        <v>40</v>
      </c>
      <c r="AB772">
        <v>2112.6058929999999</v>
      </c>
      <c r="AC772" t="s">
        <v>40</v>
      </c>
      <c r="AD772" t="s">
        <v>40</v>
      </c>
      <c r="AE772">
        <v>20308.5488</v>
      </c>
      <c r="AF772">
        <v>32</v>
      </c>
      <c r="AG772" s="21">
        <v>203085000000000</v>
      </c>
      <c r="AH772" t="s">
        <v>40</v>
      </c>
      <c r="AI772">
        <v>32</v>
      </c>
      <c r="AJ772">
        <v>1</v>
      </c>
      <c r="AK772">
        <v>1</v>
      </c>
    </row>
    <row r="773" spans="1:37">
      <c r="A773">
        <v>11</v>
      </c>
      <c r="B773">
        <v>23</v>
      </c>
      <c r="C773">
        <v>2015</v>
      </c>
      <c r="D773" t="s">
        <v>283</v>
      </c>
      <c r="E773" t="s">
        <v>284</v>
      </c>
      <c r="F773" t="s">
        <v>1</v>
      </c>
      <c r="G773" t="s">
        <v>54</v>
      </c>
      <c r="H773" t="s">
        <v>38</v>
      </c>
      <c r="I773" t="s">
        <v>40</v>
      </c>
      <c r="J773" t="s">
        <v>40</v>
      </c>
      <c r="K773" t="s">
        <v>40</v>
      </c>
      <c r="L773" t="s">
        <v>40</v>
      </c>
      <c r="M773" t="s">
        <v>179</v>
      </c>
      <c r="N773" t="s">
        <v>38</v>
      </c>
      <c r="O773" t="s">
        <v>55</v>
      </c>
      <c r="P773" t="s">
        <v>38</v>
      </c>
      <c r="Q773" t="s">
        <v>42</v>
      </c>
      <c r="R773" t="s">
        <v>40</v>
      </c>
      <c r="S773" t="s">
        <v>43</v>
      </c>
      <c r="T773" t="s">
        <v>44</v>
      </c>
      <c r="U773" t="s">
        <v>1259</v>
      </c>
      <c r="V773" t="s">
        <v>1104</v>
      </c>
      <c r="W773" t="s">
        <v>1215</v>
      </c>
      <c r="X773" t="s">
        <v>285</v>
      </c>
      <c r="Y773" t="s">
        <v>308</v>
      </c>
      <c r="Z773" t="s">
        <v>40</v>
      </c>
      <c r="AA773" t="s">
        <v>40</v>
      </c>
      <c r="AB773">
        <v>5881.3455199999999</v>
      </c>
      <c r="AC773" t="s">
        <v>40</v>
      </c>
      <c r="AD773" t="s">
        <v>40</v>
      </c>
      <c r="AE773">
        <v>2239.5526100000002</v>
      </c>
      <c r="AF773">
        <v>32</v>
      </c>
      <c r="AG773" s="21">
        <v>22395500000000</v>
      </c>
      <c r="AH773" t="s">
        <v>40</v>
      </c>
      <c r="AI773">
        <v>32</v>
      </c>
      <c r="AJ773">
        <v>1</v>
      </c>
      <c r="AK773">
        <v>1</v>
      </c>
    </row>
    <row r="774" spans="1:37">
      <c r="A774">
        <v>11</v>
      </c>
      <c r="B774">
        <v>23</v>
      </c>
      <c r="C774">
        <v>2015</v>
      </c>
      <c r="D774" t="s">
        <v>283</v>
      </c>
      <c r="E774" t="s">
        <v>284</v>
      </c>
      <c r="F774" t="s">
        <v>1</v>
      </c>
      <c r="G774" t="s">
        <v>54</v>
      </c>
      <c r="H774" t="s">
        <v>38</v>
      </c>
      <c r="I774" t="s">
        <v>40</v>
      </c>
      <c r="J774" t="s">
        <v>40</v>
      </c>
      <c r="K774" t="s">
        <v>40</v>
      </c>
      <c r="L774" t="s">
        <v>40</v>
      </c>
      <c r="M774" t="s">
        <v>179</v>
      </c>
      <c r="N774" t="s">
        <v>38</v>
      </c>
      <c r="O774" t="s">
        <v>55</v>
      </c>
      <c r="P774" t="s">
        <v>38</v>
      </c>
      <c r="Q774" t="s">
        <v>42</v>
      </c>
      <c r="R774" t="s">
        <v>40</v>
      </c>
      <c r="S774" t="s">
        <v>43</v>
      </c>
      <c r="T774" t="s">
        <v>44</v>
      </c>
      <c r="U774" t="s">
        <v>1259</v>
      </c>
      <c r="V774" t="s">
        <v>1104</v>
      </c>
      <c r="W774" t="s">
        <v>1215</v>
      </c>
      <c r="X774" t="s">
        <v>285</v>
      </c>
      <c r="Y774" t="s">
        <v>309</v>
      </c>
      <c r="Z774" t="s">
        <v>40</v>
      </c>
      <c r="AA774" t="s">
        <v>40</v>
      </c>
      <c r="AB774">
        <v>157.57269260000001</v>
      </c>
      <c r="AC774" t="s">
        <v>40</v>
      </c>
      <c r="AD774" t="s">
        <v>40</v>
      </c>
      <c r="AE774">
        <v>336.70833499999998</v>
      </c>
      <c r="AF774">
        <v>31</v>
      </c>
      <c r="AG774" s="21">
        <v>3367080000000</v>
      </c>
      <c r="AH774" t="s">
        <v>40</v>
      </c>
      <c r="AI774">
        <v>31</v>
      </c>
      <c r="AJ774">
        <v>1</v>
      </c>
      <c r="AK774">
        <v>1</v>
      </c>
    </row>
    <row r="775" spans="1:37">
      <c r="A775">
        <v>11</v>
      </c>
      <c r="B775">
        <v>23</v>
      </c>
      <c r="C775">
        <v>2015</v>
      </c>
      <c r="D775" t="s">
        <v>283</v>
      </c>
      <c r="E775" t="s">
        <v>284</v>
      </c>
      <c r="F775" t="s">
        <v>1</v>
      </c>
      <c r="G775" t="s">
        <v>54</v>
      </c>
      <c r="H775" t="s">
        <v>38</v>
      </c>
      <c r="I775" t="s">
        <v>40</v>
      </c>
      <c r="J775" t="s">
        <v>40</v>
      </c>
      <c r="K775" t="s">
        <v>40</v>
      </c>
      <c r="L775" t="s">
        <v>40</v>
      </c>
      <c r="M775" t="s">
        <v>179</v>
      </c>
      <c r="N775" t="s">
        <v>38</v>
      </c>
      <c r="O775" t="s">
        <v>55</v>
      </c>
      <c r="P775" t="s">
        <v>38</v>
      </c>
      <c r="Q775" t="s">
        <v>42</v>
      </c>
      <c r="R775" t="s">
        <v>40</v>
      </c>
      <c r="S775" t="s">
        <v>43</v>
      </c>
      <c r="T775" t="s">
        <v>44</v>
      </c>
      <c r="U775" t="s">
        <v>1259</v>
      </c>
      <c r="V775" t="s">
        <v>1104</v>
      </c>
      <c r="W775" t="s">
        <v>1215</v>
      </c>
      <c r="X775" t="s">
        <v>285</v>
      </c>
      <c r="Y775" t="s">
        <v>183</v>
      </c>
      <c r="Z775" t="s">
        <v>40</v>
      </c>
      <c r="AA775" t="s">
        <v>40</v>
      </c>
      <c r="AB775">
        <v>623.85169550000001</v>
      </c>
      <c r="AC775" t="s">
        <v>40</v>
      </c>
      <c r="AD775" t="s">
        <v>40</v>
      </c>
      <c r="AE775">
        <v>1808.9784299999999</v>
      </c>
      <c r="AF775">
        <v>30</v>
      </c>
      <c r="AG775" s="21">
        <v>18089800000000</v>
      </c>
      <c r="AH775" t="s">
        <v>40</v>
      </c>
      <c r="AI775">
        <v>30</v>
      </c>
      <c r="AJ775">
        <v>1</v>
      </c>
      <c r="AK775">
        <v>1</v>
      </c>
    </row>
    <row r="776" spans="1:37">
      <c r="A776">
        <v>11</v>
      </c>
      <c r="B776">
        <v>23</v>
      </c>
      <c r="C776">
        <v>2015</v>
      </c>
      <c r="D776" t="s">
        <v>283</v>
      </c>
      <c r="E776" t="s">
        <v>284</v>
      </c>
      <c r="F776" t="s">
        <v>1</v>
      </c>
      <c r="G776" t="s">
        <v>54</v>
      </c>
      <c r="H776" t="s">
        <v>38</v>
      </c>
      <c r="I776" t="s">
        <v>40</v>
      </c>
      <c r="J776" t="s">
        <v>40</v>
      </c>
      <c r="K776" t="s">
        <v>40</v>
      </c>
      <c r="L776" t="s">
        <v>40</v>
      </c>
      <c r="M776" t="s">
        <v>179</v>
      </c>
      <c r="N776" t="s">
        <v>38</v>
      </c>
      <c r="O776" t="s">
        <v>55</v>
      </c>
      <c r="P776" t="s">
        <v>38</v>
      </c>
      <c r="Q776" t="s">
        <v>42</v>
      </c>
      <c r="R776" t="s">
        <v>40</v>
      </c>
      <c r="S776" t="s">
        <v>43</v>
      </c>
      <c r="T776" t="s">
        <v>44</v>
      </c>
      <c r="U776" t="s">
        <v>1259</v>
      </c>
      <c r="V776" t="s">
        <v>1104</v>
      </c>
      <c r="W776" t="s">
        <v>1215</v>
      </c>
      <c r="X776" t="s">
        <v>285</v>
      </c>
      <c r="Y776" t="s">
        <v>310</v>
      </c>
      <c r="Z776" t="s">
        <v>40</v>
      </c>
      <c r="AA776" t="s">
        <v>40</v>
      </c>
      <c r="AB776">
        <v>2702.566765</v>
      </c>
      <c r="AC776" t="s">
        <v>40</v>
      </c>
      <c r="AD776" t="s">
        <v>40</v>
      </c>
      <c r="AE776">
        <v>608.42748099999994</v>
      </c>
      <c r="AF776">
        <v>37</v>
      </c>
      <c r="AG776" s="21">
        <v>6084270000000</v>
      </c>
      <c r="AH776" t="s">
        <v>40</v>
      </c>
      <c r="AI776">
        <v>37</v>
      </c>
      <c r="AJ776">
        <v>1</v>
      </c>
      <c r="AK776">
        <v>1</v>
      </c>
    </row>
    <row r="777" spans="1:37">
      <c r="A777">
        <v>11</v>
      </c>
      <c r="B777">
        <v>23</v>
      </c>
      <c r="C777">
        <v>2015</v>
      </c>
      <c r="D777" t="s">
        <v>283</v>
      </c>
      <c r="E777" t="s">
        <v>284</v>
      </c>
      <c r="F777" t="s">
        <v>1</v>
      </c>
      <c r="G777" t="s">
        <v>54</v>
      </c>
      <c r="H777" t="s">
        <v>38</v>
      </c>
      <c r="I777" t="s">
        <v>40</v>
      </c>
      <c r="J777" t="s">
        <v>40</v>
      </c>
      <c r="K777" t="s">
        <v>40</v>
      </c>
      <c r="L777" t="s">
        <v>40</v>
      </c>
      <c r="M777" t="s">
        <v>179</v>
      </c>
      <c r="N777" t="s">
        <v>38</v>
      </c>
      <c r="O777" t="s">
        <v>55</v>
      </c>
      <c r="P777" t="s">
        <v>38</v>
      </c>
      <c r="Q777" t="s">
        <v>42</v>
      </c>
      <c r="R777" t="s">
        <v>40</v>
      </c>
      <c r="S777" t="s">
        <v>43</v>
      </c>
      <c r="T777" t="s">
        <v>44</v>
      </c>
      <c r="U777" t="s">
        <v>1259</v>
      </c>
      <c r="V777" t="s">
        <v>1104</v>
      </c>
      <c r="W777" t="s">
        <v>1215</v>
      </c>
      <c r="X777" t="s">
        <v>285</v>
      </c>
      <c r="Y777" t="s">
        <v>311</v>
      </c>
      <c r="Z777" t="s">
        <v>40</v>
      </c>
      <c r="AA777" t="s">
        <v>40</v>
      </c>
      <c r="AB777">
        <v>752.77874489999999</v>
      </c>
      <c r="AC777" t="s">
        <v>40</v>
      </c>
      <c r="AD777" t="s">
        <v>40</v>
      </c>
      <c r="AE777">
        <v>30430.125599999999</v>
      </c>
      <c r="AF777">
        <v>33</v>
      </c>
      <c r="AG777" s="21">
        <v>304301000000000</v>
      </c>
      <c r="AH777" t="s">
        <v>40</v>
      </c>
      <c r="AI777">
        <v>33</v>
      </c>
      <c r="AJ777">
        <v>1</v>
      </c>
      <c r="AK777">
        <v>1</v>
      </c>
    </row>
    <row r="778" spans="1:37">
      <c r="A778">
        <v>11</v>
      </c>
      <c r="B778">
        <v>23</v>
      </c>
      <c r="C778">
        <v>2015</v>
      </c>
      <c r="D778" t="s">
        <v>283</v>
      </c>
      <c r="E778" t="s">
        <v>284</v>
      </c>
      <c r="F778" t="s">
        <v>1</v>
      </c>
      <c r="G778" t="s">
        <v>54</v>
      </c>
      <c r="H778" t="s">
        <v>38</v>
      </c>
      <c r="I778" t="s">
        <v>40</v>
      </c>
      <c r="J778" t="s">
        <v>40</v>
      </c>
      <c r="K778" t="s">
        <v>40</v>
      </c>
      <c r="L778" t="s">
        <v>40</v>
      </c>
      <c r="M778" t="s">
        <v>179</v>
      </c>
      <c r="N778" t="s">
        <v>38</v>
      </c>
      <c r="O778" t="s">
        <v>55</v>
      </c>
      <c r="P778" t="s">
        <v>38</v>
      </c>
      <c r="Q778" t="s">
        <v>42</v>
      </c>
      <c r="R778" t="s">
        <v>40</v>
      </c>
      <c r="S778" t="s">
        <v>43</v>
      </c>
      <c r="T778" t="s">
        <v>44</v>
      </c>
      <c r="U778" t="s">
        <v>1259</v>
      </c>
      <c r="V778" t="s">
        <v>1104</v>
      </c>
      <c r="W778" t="s">
        <v>1215</v>
      </c>
      <c r="X778" t="s">
        <v>285</v>
      </c>
      <c r="Y778" t="s">
        <v>181</v>
      </c>
      <c r="Z778" t="s">
        <v>40</v>
      </c>
      <c r="AA778" t="s">
        <v>40</v>
      </c>
      <c r="AB778">
        <v>2135.202448</v>
      </c>
      <c r="AC778" t="s">
        <v>40</v>
      </c>
      <c r="AD778" t="s">
        <v>40</v>
      </c>
      <c r="AE778">
        <v>573644.27500000002</v>
      </c>
      <c r="AF778">
        <v>28</v>
      </c>
      <c r="AG778" s="21">
        <v>5736440000000000</v>
      </c>
      <c r="AH778" t="s">
        <v>40</v>
      </c>
      <c r="AI778">
        <v>28</v>
      </c>
      <c r="AJ778">
        <v>1</v>
      </c>
      <c r="AK778">
        <v>1</v>
      </c>
    </row>
    <row r="779" spans="1:37">
      <c r="A779">
        <v>11</v>
      </c>
      <c r="B779">
        <v>23</v>
      </c>
      <c r="C779">
        <v>2015</v>
      </c>
      <c r="D779" t="s">
        <v>283</v>
      </c>
      <c r="E779" t="s">
        <v>284</v>
      </c>
      <c r="F779" t="s">
        <v>1</v>
      </c>
      <c r="G779" t="s">
        <v>54</v>
      </c>
      <c r="H779" t="s">
        <v>38</v>
      </c>
      <c r="I779" t="s">
        <v>40</v>
      </c>
      <c r="J779" t="s">
        <v>40</v>
      </c>
      <c r="K779" t="s">
        <v>40</v>
      </c>
      <c r="L779" t="s">
        <v>40</v>
      </c>
      <c r="M779" t="s">
        <v>179</v>
      </c>
      <c r="N779" t="s">
        <v>38</v>
      </c>
      <c r="O779" t="s">
        <v>55</v>
      </c>
      <c r="P779" t="s">
        <v>38</v>
      </c>
      <c r="Q779" t="s">
        <v>42</v>
      </c>
      <c r="R779" t="s">
        <v>40</v>
      </c>
      <c r="S779" t="s">
        <v>43</v>
      </c>
      <c r="T779" t="s">
        <v>44</v>
      </c>
      <c r="U779" t="s">
        <v>1259</v>
      </c>
      <c r="V779" t="s">
        <v>1104</v>
      </c>
      <c r="W779" t="s">
        <v>1215</v>
      </c>
      <c r="X779" t="s">
        <v>285</v>
      </c>
      <c r="Y779" t="s">
        <v>312</v>
      </c>
      <c r="Z779" t="s">
        <v>40</v>
      </c>
      <c r="AA779" t="s">
        <v>40</v>
      </c>
      <c r="AB779">
        <v>743.57481919999998</v>
      </c>
      <c r="AC779" t="s">
        <v>40</v>
      </c>
      <c r="AD779" t="s">
        <v>40</v>
      </c>
      <c r="AE779">
        <v>12165.3981</v>
      </c>
      <c r="AF779">
        <v>33</v>
      </c>
      <c r="AG779" s="21">
        <v>121654000000000</v>
      </c>
      <c r="AH779" t="s">
        <v>40</v>
      </c>
      <c r="AI779">
        <v>33</v>
      </c>
      <c r="AJ779">
        <v>1</v>
      </c>
      <c r="AK779">
        <v>1</v>
      </c>
    </row>
    <row r="780" spans="1:37">
      <c r="A780">
        <v>11</v>
      </c>
      <c r="B780">
        <v>23</v>
      </c>
      <c r="C780">
        <v>2015</v>
      </c>
      <c r="D780" t="s">
        <v>283</v>
      </c>
      <c r="E780" t="s">
        <v>284</v>
      </c>
      <c r="F780" t="s">
        <v>1</v>
      </c>
      <c r="G780" t="s">
        <v>54</v>
      </c>
      <c r="H780" t="s">
        <v>38</v>
      </c>
      <c r="I780" t="s">
        <v>40</v>
      </c>
      <c r="J780" t="s">
        <v>40</v>
      </c>
      <c r="K780" t="s">
        <v>40</v>
      </c>
      <c r="L780" t="s">
        <v>40</v>
      </c>
      <c r="M780" t="s">
        <v>179</v>
      </c>
      <c r="N780" t="s">
        <v>38</v>
      </c>
      <c r="O780" t="s">
        <v>55</v>
      </c>
      <c r="P780" t="s">
        <v>38</v>
      </c>
      <c r="Q780" t="s">
        <v>42</v>
      </c>
      <c r="R780" t="s">
        <v>40</v>
      </c>
      <c r="S780" t="s">
        <v>43</v>
      </c>
      <c r="T780" t="s">
        <v>44</v>
      </c>
      <c r="U780" t="s">
        <v>1259</v>
      </c>
      <c r="V780" t="s">
        <v>1104</v>
      </c>
      <c r="W780" t="s">
        <v>1215</v>
      </c>
      <c r="X780" t="s">
        <v>285</v>
      </c>
      <c r="Y780" t="s">
        <v>313</v>
      </c>
      <c r="Z780" t="s">
        <v>40</v>
      </c>
      <c r="AA780" t="s">
        <v>40</v>
      </c>
      <c r="AB780">
        <v>895.99661360000005</v>
      </c>
      <c r="AC780" t="s">
        <v>40</v>
      </c>
      <c r="AD780" t="s">
        <v>40</v>
      </c>
      <c r="AE780">
        <v>593659.83799999999</v>
      </c>
      <c r="AF780">
        <v>35</v>
      </c>
      <c r="AG780" s="21">
        <v>5936600000000000</v>
      </c>
      <c r="AH780" t="s">
        <v>40</v>
      </c>
      <c r="AI780">
        <v>35</v>
      </c>
      <c r="AJ780">
        <v>1</v>
      </c>
      <c r="AK780">
        <v>1</v>
      </c>
    </row>
    <row r="781" spans="1:37">
      <c r="A781">
        <v>11</v>
      </c>
      <c r="B781">
        <v>23</v>
      </c>
      <c r="C781">
        <v>2015</v>
      </c>
      <c r="D781" t="s">
        <v>283</v>
      </c>
      <c r="E781" t="s">
        <v>284</v>
      </c>
      <c r="F781" t="s">
        <v>1</v>
      </c>
      <c r="G781" t="s">
        <v>54</v>
      </c>
      <c r="H781" t="s">
        <v>38</v>
      </c>
      <c r="I781" t="s">
        <v>40</v>
      </c>
      <c r="J781" t="s">
        <v>40</v>
      </c>
      <c r="K781" t="s">
        <v>40</v>
      </c>
      <c r="L781" t="s">
        <v>40</v>
      </c>
      <c r="M781" t="s">
        <v>179</v>
      </c>
      <c r="N781" t="s">
        <v>38</v>
      </c>
      <c r="O781" t="s">
        <v>55</v>
      </c>
      <c r="P781" t="s">
        <v>38</v>
      </c>
      <c r="Q781" t="s">
        <v>42</v>
      </c>
      <c r="R781" t="s">
        <v>40</v>
      </c>
      <c r="S781" t="s">
        <v>43</v>
      </c>
      <c r="T781" t="s">
        <v>44</v>
      </c>
      <c r="U781" t="s">
        <v>1259</v>
      </c>
      <c r="V781" t="s">
        <v>1104</v>
      </c>
      <c r="W781" t="s">
        <v>1215</v>
      </c>
      <c r="X781" t="s">
        <v>285</v>
      </c>
      <c r="Y781" t="s">
        <v>314</v>
      </c>
      <c r="Z781" t="s">
        <v>40</v>
      </c>
      <c r="AA781" t="s">
        <v>40</v>
      </c>
      <c r="AB781">
        <v>3597.6219620000002</v>
      </c>
      <c r="AC781" t="s">
        <v>40</v>
      </c>
      <c r="AD781" t="s">
        <v>40</v>
      </c>
      <c r="AE781">
        <v>716.94562399999995</v>
      </c>
      <c r="AF781">
        <v>30</v>
      </c>
      <c r="AG781" s="21">
        <v>7169460000000</v>
      </c>
      <c r="AH781" t="s">
        <v>40</v>
      </c>
      <c r="AI781">
        <v>30</v>
      </c>
      <c r="AJ781">
        <v>1</v>
      </c>
      <c r="AK781">
        <v>1</v>
      </c>
    </row>
    <row r="782" spans="1:37">
      <c r="A782">
        <v>11</v>
      </c>
      <c r="B782">
        <v>23</v>
      </c>
      <c r="C782">
        <v>2015</v>
      </c>
      <c r="D782" t="s">
        <v>283</v>
      </c>
      <c r="E782" t="s">
        <v>284</v>
      </c>
      <c r="F782" t="s">
        <v>1</v>
      </c>
      <c r="G782" t="s">
        <v>54</v>
      </c>
      <c r="H782" t="s">
        <v>38</v>
      </c>
      <c r="I782" t="s">
        <v>40</v>
      </c>
      <c r="J782" t="s">
        <v>40</v>
      </c>
      <c r="K782" t="s">
        <v>40</v>
      </c>
      <c r="L782" t="s">
        <v>40</v>
      </c>
      <c r="M782" t="s">
        <v>179</v>
      </c>
      <c r="N782" t="s">
        <v>38</v>
      </c>
      <c r="O782" t="s">
        <v>55</v>
      </c>
      <c r="P782" t="s">
        <v>38</v>
      </c>
      <c r="Q782" t="s">
        <v>42</v>
      </c>
      <c r="R782" t="s">
        <v>40</v>
      </c>
      <c r="S782" t="s">
        <v>43</v>
      </c>
      <c r="T782" t="s">
        <v>44</v>
      </c>
      <c r="U782" t="s">
        <v>1259</v>
      </c>
      <c r="V782" t="s">
        <v>1104</v>
      </c>
      <c r="W782" t="s">
        <v>1215</v>
      </c>
      <c r="X782" t="s">
        <v>285</v>
      </c>
      <c r="Y782" t="s">
        <v>315</v>
      </c>
      <c r="Z782" t="s">
        <v>40</v>
      </c>
      <c r="AA782" t="s">
        <v>40</v>
      </c>
      <c r="AB782">
        <v>816.42635370000005</v>
      </c>
      <c r="AC782" t="s">
        <v>40</v>
      </c>
      <c r="AD782" t="s">
        <v>40</v>
      </c>
      <c r="AE782">
        <v>666481.13399999996</v>
      </c>
      <c r="AF782">
        <v>39</v>
      </c>
      <c r="AG782" s="21">
        <v>6664810000000000</v>
      </c>
      <c r="AH782" t="s">
        <v>40</v>
      </c>
      <c r="AI782">
        <v>39</v>
      </c>
      <c r="AJ782">
        <v>1</v>
      </c>
      <c r="AK782">
        <v>1</v>
      </c>
    </row>
    <row r="783" spans="1:37">
      <c r="A783">
        <v>11</v>
      </c>
      <c r="B783">
        <v>23</v>
      </c>
      <c r="C783">
        <v>2015</v>
      </c>
      <c r="D783" t="s">
        <v>283</v>
      </c>
      <c r="E783" t="s">
        <v>284</v>
      </c>
      <c r="F783" t="s">
        <v>1</v>
      </c>
      <c r="G783" t="s">
        <v>54</v>
      </c>
      <c r="H783" t="s">
        <v>38</v>
      </c>
      <c r="I783" t="s">
        <v>40</v>
      </c>
      <c r="J783" t="s">
        <v>40</v>
      </c>
      <c r="K783" t="s">
        <v>40</v>
      </c>
      <c r="L783" t="s">
        <v>40</v>
      </c>
      <c r="M783" t="s">
        <v>179</v>
      </c>
      <c r="N783" t="s">
        <v>38</v>
      </c>
      <c r="O783" t="s">
        <v>55</v>
      </c>
      <c r="P783" t="s">
        <v>38</v>
      </c>
      <c r="Q783" t="s">
        <v>42</v>
      </c>
      <c r="R783" t="s">
        <v>40</v>
      </c>
      <c r="S783" t="s">
        <v>43</v>
      </c>
      <c r="T783" t="s">
        <v>44</v>
      </c>
      <c r="U783" t="s">
        <v>1259</v>
      </c>
      <c r="V783" t="s">
        <v>1104</v>
      </c>
      <c r="W783" t="s">
        <v>1215</v>
      </c>
      <c r="X783" t="s">
        <v>285</v>
      </c>
      <c r="Y783" t="s">
        <v>316</v>
      </c>
      <c r="Z783" t="s">
        <v>40</v>
      </c>
      <c r="AA783" t="s">
        <v>40</v>
      </c>
      <c r="AB783">
        <v>707.19711519999998</v>
      </c>
      <c r="AC783" t="s">
        <v>40</v>
      </c>
      <c r="AD783" t="s">
        <v>40</v>
      </c>
      <c r="AE783">
        <v>330.79701799999998</v>
      </c>
      <c r="AF783">
        <v>31</v>
      </c>
      <c r="AG783" s="21">
        <v>3307970000000</v>
      </c>
      <c r="AH783" t="s">
        <v>40</v>
      </c>
      <c r="AI783">
        <v>31</v>
      </c>
      <c r="AJ783">
        <v>1</v>
      </c>
      <c r="AK783">
        <v>1</v>
      </c>
    </row>
    <row r="784" spans="1:37">
      <c r="A784">
        <v>11</v>
      </c>
      <c r="B784">
        <v>23</v>
      </c>
      <c r="C784">
        <v>2015</v>
      </c>
      <c r="D784" t="s">
        <v>283</v>
      </c>
      <c r="E784" t="s">
        <v>284</v>
      </c>
      <c r="F784" t="s">
        <v>1</v>
      </c>
      <c r="G784" t="s">
        <v>54</v>
      </c>
      <c r="H784" t="s">
        <v>38</v>
      </c>
      <c r="I784" t="s">
        <v>40</v>
      </c>
      <c r="J784" t="s">
        <v>40</v>
      </c>
      <c r="K784" t="s">
        <v>40</v>
      </c>
      <c r="L784" t="s">
        <v>40</v>
      </c>
      <c r="M784" t="s">
        <v>179</v>
      </c>
      <c r="N784" t="s">
        <v>38</v>
      </c>
      <c r="O784" t="s">
        <v>55</v>
      </c>
      <c r="P784" t="s">
        <v>38</v>
      </c>
      <c r="Q784" t="s">
        <v>42</v>
      </c>
      <c r="R784" t="s">
        <v>40</v>
      </c>
      <c r="S784" t="s">
        <v>43</v>
      </c>
      <c r="T784" t="s">
        <v>44</v>
      </c>
      <c r="U784" t="s">
        <v>1259</v>
      </c>
      <c r="V784" t="s">
        <v>1104</v>
      </c>
      <c r="W784" t="s">
        <v>1215</v>
      </c>
      <c r="X784" t="s">
        <v>285</v>
      </c>
      <c r="Y784" t="s">
        <v>317</v>
      </c>
      <c r="Z784" t="s">
        <v>40</v>
      </c>
      <c r="AA784" t="s">
        <v>40</v>
      </c>
      <c r="AB784">
        <v>316.61793549999999</v>
      </c>
      <c r="AC784" t="s">
        <v>40</v>
      </c>
      <c r="AD784" t="s">
        <v>40</v>
      </c>
      <c r="AE784">
        <v>447.52197000000001</v>
      </c>
      <c r="AF784">
        <v>31</v>
      </c>
      <c r="AG784" s="21">
        <v>4475220000000</v>
      </c>
      <c r="AH784" t="s">
        <v>40</v>
      </c>
      <c r="AI784">
        <v>31</v>
      </c>
      <c r="AJ784">
        <v>1</v>
      </c>
      <c r="AK784">
        <v>1</v>
      </c>
    </row>
    <row r="785" spans="1:37">
      <c r="A785">
        <v>11</v>
      </c>
      <c r="B785">
        <v>23</v>
      </c>
      <c r="C785">
        <v>2015</v>
      </c>
      <c r="D785" t="s">
        <v>283</v>
      </c>
      <c r="E785" t="s">
        <v>284</v>
      </c>
      <c r="F785" t="s">
        <v>1</v>
      </c>
      <c r="G785" t="s">
        <v>54</v>
      </c>
      <c r="H785" t="s">
        <v>38</v>
      </c>
      <c r="I785" t="s">
        <v>40</v>
      </c>
      <c r="J785" t="s">
        <v>40</v>
      </c>
      <c r="K785" t="s">
        <v>40</v>
      </c>
      <c r="L785" t="s">
        <v>40</v>
      </c>
      <c r="M785" t="s">
        <v>179</v>
      </c>
      <c r="N785" t="s">
        <v>38</v>
      </c>
      <c r="O785" t="s">
        <v>55</v>
      </c>
      <c r="P785" t="s">
        <v>38</v>
      </c>
      <c r="Q785" t="s">
        <v>42</v>
      </c>
      <c r="R785" t="s">
        <v>40</v>
      </c>
      <c r="S785" t="s">
        <v>43</v>
      </c>
      <c r="T785" t="s">
        <v>44</v>
      </c>
      <c r="U785" t="s">
        <v>1259</v>
      </c>
      <c r="V785" t="s">
        <v>1104</v>
      </c>
      <c r="W785" t="s">
        <v>1215</v>
      </c>
      <c r="X785" t="s">
        <v>285</v>
      </c>
      <c r="Y785" t="s">
        <v>318</v>
      </c>
      <c r="Z785" t="s">
        <v>40</v>
      </c>
      <c r="AA785" t="s">
        <v>40</v>
      </c>
      <c r="AB785">
        <v>454.66940990000001</v>
      </c>
      <c r="AC785" t="s">
        <v>40</v>
      </c>
      <c r="AD785" t="s">
        <v>40</v>
      </c>
      <c r="AE785">
        <v>1220.7399600000001</v>
      </c>
      <c r="AF785">
        <v>31</v>
      </c>
      <c r="AG785" s="21">
        <v>12207400000000</v>
      </c>
      <c r="AH785" t="s">
        <v>40</v>
      </c>
      <c r="AI785">
        <v>31</v>
      </c>
      <c r="AJ785">
        <v>1</v>
      </c>
      <c r="AK785">
        <v>1</v>
      </c>
    </row>
    <row r="786" spans="1:37">
      <c r="A786">
        <v>11</v>
      </c>
      <c r="B786">
        <v>23</v>
      </c>
      <c r="C786">
        <v>2015</v>
      </c>
      <c r="D786" t="s">
        <v>283</v>
      </c>
      <c r="E786" t="s">
        <v>284</v>
      </c>
      <c r="F786" t="s">
        <v>1</v>
      </c>
      <c r="G786" t="s">
        <v>54</v>
      </c>
      <c r="H786" t="s">
        <v>38</v>
      </c>
      <c r="I786" t="s">
        <v>40</v>
      </c>
      <c r="J786" t="s">
        <v>40</v>
      </c>
      <c r="K786" t="s">
        <v>40</v>
      </c>
      <c r="L786" t="s">
        <v>40</v>
      </c>
      <c r="M786" t="s">
        <v>179</v>
      </c>
      <c r="N786" t="s">
        <v>38</v>
      </c>
      <c r="O786" t="s">
        <v>55</v>
      </c>
      <c r="P786" t="s">
        <v>38</v>
      </c>
      <c r="Q786" t="s">
        <v>42</v>
      </c>
      <c r="R786" t="s">
        <v>40</v>
      </c>
      <c r="S786" t="s">
        <v>43</v>
      </c>
      <c r="T786" t="s">
        <v>44</v>
      </c>
      <c r="U786" t="s">
        <v>1259</v>
      </c>
      <c r="V786" t="s">
        <v>1104</v>
      </c>
      <c r="W786" t="s">
        <v>1215</v>
      </c>
      <c r="X786" t="s">
        <v>285</v>
      </c>
      <c r="Y786" t="s">
        <v>319</v>
      </c>
      <c r="Z786" t="s">
        <v>40</v>
      </c>
      <c r="AA786" t="s">
        <v>40</v>
      </c>
      <c r="AB786">
        <v>1998.9599820000001</v>
      </c>
      <c r="AC786" t="s">
        <v>40</v>
      </c>
      <c r="AD786" t="s">
        <v>40</v>
      </c>
      <c r="AE786">
        <v>2435.0161899999998</v>
      </c>
      <c r="AF786">
        <v>30</v>
      </c>
      <c r="AG786" s="21">
        <v>24350200000000</v>
      </c>
      <c r="AH786" t="s">
        <v>40</v>
      </c>
      <c r="AI786">
        <v>30</v>
      </c>
      <c r="AJ786">
        <v>1</v>
      </c>
      <c r="AK786">
        <v>1</v>
      </c>
    </row>
    <row r="787" spans="1:37">
      <c r="A787">
        <v>11</v>
      </c>
      <c r="B787">
        <v>23</v>
      </c>
      <c r="C787">
        <v>2015</v>
      </c>
      <c r="D787" t="s">
        <v>283</v>
      </c>
      <c r="E787" t="s">
        <v>284</v>
      </c>
      <c r="F787" t="s">
        <v>1</v>
      </c>
      <c r="G787" t="s">
        <v>54</v>
      </c>
      <c r="H787" t="s">
        <v>38</v>
      </c>
      <c r="I787" t="s">
        <v>40</v>
      </c>
      <c r="J787" t="s">
        <v>40</v>
      </c>
      <c r="K787" t="s">
        <v>40</v>
      </c>
      <c r="L787" t="s">
        <v>40</v>
      </c>
      <c r="M787" t="s">
        <v>179</v>
      </c>
      <c r="N787" t="s">
        <v>38</v>
      </c>
      <c r="O787" t="s">
        <v>55</v>
      </c>
      <c r="P787" t="s">
        <v>38</v>
      </c>
      <c r="Q787" t="s">
        <v>42</v>
      </c>
      <c r="R787" t="s">
        <v>40</v>
      </c>
      <c r="S787" t="s">
        <v>43</v>
      </c>
      <c r="T787" t="s">
        <v>44</v>
      </c>
      <c r="U787" t="s">
        <v>1259</v>
      </c>
      <c r="V787" t="s">
        <v>1104</v>
      </c>
      <c r="W787" t="s">
        <v>1215</v>
      </c>
      <c r="X787" t="s">
        <v>285</v>
      </c>
      <c r="Y787" t="s">
        <v>320</v>
      </c>
      <c r="Z787" t="s">
        <v>40</v>
      </c>
      <c r="AA787" t="s">
        <v>40</v>
      </c>
      <c r="AB787">
        <v>684.82402490000004</v>
      </c>
      <c r="AC787" t="s">
        <v>40</v>
      </c>
      <c r="AD787" t="s">
        <v>40</v>
      </c>
      <c r="AE787">
        <v>109.087744</v>
      </c>
      <c r="AF787">
        <v>30</v>
      </c>
      <c r="AG787" s="21">
        <v>1090880000000</v>
      </c>
      <c r="AH787" t="s">
        <v>40</v>
      </c>
      <c r="AI787">
        <v>30</v>
      </c>
      <c r="AJ787">
        <v>1</v>
      </c>
      <c r="AK787">
        <v>1</v>
      </c>
    </row>
    <row r="788" spans="1:37">
      <c r="A788">
        <v>11</v>
      </c>
      <c r="B788">
        <v>23</v>
      </c>
      <c r="C788">
        <v>2015</v>
      </c>
      <c r="D788" t="s">
        <v>283</v>
      </c>
      <c r="E788" t="s">
        <v>284</v>
      </c>
      <c r="F788" t="s">
        <v>1</v>
      </c>
      <c r="G788" t="s">
        <v>54</v>
      </c>
      <c r="H788" t="s">
        <v>38</v>
      </c>
      <c r="I788" t="s">
        <v>40</v>
      </c>
      <c r="J788" t="s">
        <v>40</v>
      </c>
      <c r="K788" t="s">
        <v>40</v>
      </c>
      <c r="L788" t="s">
        <v>40</v>
      </c>
      <c r="M788" t="s">
        <v>179</v>
      </c>
      <c r="N788" t="s">
        <v>38</v>
      </c>
      <c r="O788" t="s">
        <v>55</v>
      </c>
      <c r="P788" t="s">
        <v>38</v>
      </c>
      <c r="Q788" t="s">
        <v>42</v>
      </c>
      <c r="R788" t="s">
        <v>40</v>
      </c>
      <c r="S788" t="s">
        <v>43</v>
      </c>
      <c r="T788" t="s">
        <v>44</v>
      </c>
      <c r="U788" t="s">
        <v>1259</v>
      </c>
      <c r="V788" t="s">
        <v>1104</v>
      </c>
      <c r="W788" t="s">
        <v>1215</v>
      </c>
      <c r="X788" t="s">
        <v>285</v>
      </c>
      <c r="Y788" t="s">
        <v>321</v>
      </c>
      <c r="Z788" t="s">
        <v>40</v>
      </c>
      <c r="AA788" t="s">
        <v>40</v>
      </c>
      <c r="AB788">
        <v>2896.907017</v>
      </c>
      <c r="AC788" t="s">
        <v>40</v>
      </c>
      <c r="AD788" t="s">
        <v>40</v>
      </c>
      <c r="AE788">
        <v>22.643424</v>
      </c>
      <c r="AF788">
        <v>31</v>
      </c>
      <c r="AG788" s="21">
        <v>226434000000</v>
      </c>
      <c r="AH788" t="s">
        <v>40</v>
      </c>
      <c r="AI788">
        <v>31</v>
      </c>
      <c r="AJ788">
        <v>1</v>
      </c>
      <c r="AK788">
        <v>1</v>
      </c>
    </row>
    <row r="789" spans="1:37">
      <c r="A789">
        <v>11</v>
      </c>
      <c r="B789">
        <v>23</v>
      </c>
      <c r="C789">
        <v>2015</v>
      </c>
      <c r="D789" t="s">
        <v>283</v>
      </c>
      <c r="E789" t="s">
        <v>284</v>
      </c>
      <c r="F789" t="s">
        <v>1</v>
      </c>
      <c r="G789" t="s">
        <v>54</v>
      </c>
      <c r="H789" t="s">
        <v>38</v>
      </c>
      <c r="I789" t="s">
        <v>40</v>
      </c>
      <c r="J789" t="s">
        <v>40</v>
      </c>
      <c r="K789" t="s">
        <v>40</v>
      </c>
      <c r="L789" t="s">
        <v>40</v>
      </c>
      <c r="M789" t="s">
        <v>179</v>
      </c>
      <c r="N789" t="s">
        <v>38</v>
      </c>
      <c r="O789" t="s">
        <v>55</v>
      </c>
      <c r="P789" t="s">
        <v>38</v>
      </c>
      <c r="Q789" t="s">
        <v>42</v>
      </c>
      <c r="R789" t="s">
        <v>40</v>
      </c>
      <c r="S789" t="s">
        <v>43</v>
      </c>
      <c r="T789" t="s">
        <v>44</v>
      </c>
      <c r="U789" t="s">
        <v>1259</v>
      </c>
      <c r="V789" t="s">
        <v>1104</v>
      </c>
      <c r="W789" t="s">
        <v>1215</v>
      </c>
      <c r="X789" t="s">
        <v>285</v>
      </c>
      <c r="Y789" t="s">
        <v>322</v>
      </c>
      <c r="Z789" t="s">
        <v>40</v>
      </c>
      <c r="AA789" t="s">
        <v>40</v>
      </c>
      <c r="AB789">
        <v>85.752276069999994</v>
      </c>
      <c r="AC789" t="s">
        <v>40</v>
      </c>
      <c r="AD789" t="s">
        <v>40</v>
      </c>
      <c r="AE789">
        <v>767.07654700000001</v>
      </c>
      <c r="AF789">
        <v>30</v>
      </c>
      <c r="AG789" s="21">
        <v>7670770000000</v>
      </c>
      <c r="AH789" t="s">
        <v>40</v>
      </c>
      <c r="AI789">
        <v>30</v>
      </c>
      <c r="AJ789">
        <v>1</v>
      </c>
      <c r="AK789">
        <v>1</v>
      </c>
    </row>
    <row r="790" spans="1:37">
      <c r="A790">
        <v>11</v>
      </c>
      <c r="B790">
        <v>23</v>
      </c>
      <c r="C790">
        <v>2015</v>
      </c>
      <c r="D790" t="s">
        <v>283</v>
      </c>
      <c r="E790" t="s">
        <v>284</v>
      </c>
      <c r="F790" t="s">
        <v>1</v>
      </c>
      <c r="G790" t="s">
        <v>54</v>
      </c>
      <c r="H790" t="s">
        <v>38</v>
      </c>
      <c r="I790" t="s">
        <v>40</v>
      </c>
      <c r="J790" t="s">
        <v>40</v>
      </c>
      <c r="K790" t="s">
        <v>40</v>
      </c>
      <c r="L790" t="s">
        <v>40</v>
      </c>
      <c r="M790" t="s">
        <v>179</v>
      </c>
      <c r="N790" t="s">
        <v>38</v>
      </c>
      <c r="O790" t="s">
        <v>55</v>
      </c>
      <c r="P790" t="s">
        <v>38</v>
      </c>
      <c r="Q790" t="s">
        <v>42</v>
      </c>
      <c r="R790" t="s">
        <v>40</v>
      </c>
      <c r="S790" t="s">
        <v>43</v>
      </c>
      <c r="T790" t="s">
        <v>44</v>
      </c>
      <c r="U790" t="s">
        <v>1259</v>
      </c>
      <c r="V790" t="s">
        <v>1104</v>
      </c>
      <c r="W790" t="s">
        <v>1215</v>
      </c>
      <c r="X790" t="s">
        <v>285</v>
      </c>
      <c r="Y790" t="s">
        <v>194</v>
      </c>
      <c r="Z790" t="s">
        <v>40</v>
      </c>
      <c r="AA790" t="s">
        <v>40</v>
      </c>
      <c r="AB790">
        <v>1501.633918</v>
      </c>
      <c r="AC790" t="s">
        <v>40</v>
      </c>
      <c r="AD790" t="s">
        <v>40</v>
      </c>
      <c r="AE790">
        <v>21751.284199999998</v>
      </c>
      <c r="AF790">
        <v>32</v>
      </c>
      <c r="AG790" s="21">
        <v>217513000000000</v>
      </c>
      <c r="AH790" t="s">
        <v>40</v>
      </c>
      <c r="AI790">
        <v>32</v>
      </c>
      <c r="AJ790">
        <v>1</v>
      </c>
      <c r="AK790">
        <v>1</v>
      </c>
    </row>
    <row r="791" spans="1:37">
      <c r="A791">
        <v>11</v>
      </c>
      <c r="B791">
        <v>23</v>
      </c>
      <c r="C791">
        <v>2015</v>
      </c>
      <c r="D791" t="s">
        <v>283</v>
      </c>
      <c r="E791" t="s">
        <v>284</v>
      </c>
      <c r="F791" t="s">
        <v>1</v>
      </c>
      <c r="G791" t="s">
        <v>54</v>
      </c>
      <c r="H791" t="s">
        <v>38</v>
      </c>
      <c r="I791" t="s">
        <v>40</v>
      </c>
      <c r="J791" t="s">
        <v>40</v>
      </c>
      <c r="K791" t="s">
        <v>40</v>
      </c>
      <c r="L791" t="s">
        <v>40</v>
      </c>
      <c r="M791" t="s">
        <v>179</v>
      </c>
      <c r="N791" t="s">
        <v>38</v>
      </c>
      <c r="O791" t="s">
        <v>55</v>
      </c>
      <c r="P791" t="s">
        <v>38</v>
      </c>
      <c r="Q791" t="s">
        <v>42</v>
      </c>
      <c r="R791" t="s">
        <v>40</v>
      </c>
      <c r="S791" t="s">
        <v>43</v>
      </c>
      <c r="T791" t="s">
        <v>44</v>
      </c>
      <c r="U791" t="s">
        <v>1259</v>
      </c>
      <c r="V791" t="s">
        <v>1104</v>
      </c>
      <c r="W791" t="s">
        <v>1215</v>
      </c>
      <c r="X791" t="s">
        <v>285</v>
      </c>
      <c r="Y791" t="s">
        <v>323</v>
      </c>
      <c r="Z791" t="s">
        <v>40</v>
      </c>
      <c r="AA791" t="s">
        <v>40</v>
      </c>
      <c r="AB791">
        <v>2505.2914000000001</v>
      </c>
      <c r="AC791" t="s">
        <v>40</v>
      </c>
      <c r="AD791" t="s">
        <v>40</v>
      </c>
      <c r="AE791">
        <v>485335.59899999999</v>
      </c>
      <c r="AF791">
        <v>32</v>
      </c>
      <c r="AG791" s="21">
        <v>4853360000000000</v>
      </c>
      <c r="AH791" t="s">
        <v>40</v>
      </c>
      <c r="AI791">
        <v>32</v>
      </c>
      <c r="AJ791">
        <v>1</v>
      </c>
      <c r="AK791">
        <v>1</v>
      </c>
    </row>
    <row r="792" spans="1:37">
      <c r="A792">
        <v>11</v>
      </c>
      <c r="B792">
        <v>23</v>
      </c>
      <c r="C792">
        <v>2015</v>
      </c>
      <c r="D792" t="s">
        <v>283</v>
      </c>
      <c r="E792" t="s">
        <v>284</v>
      </c>
      <c r="F792" t="s">
        <v>1</v>
      </c>
      <c r="G792" t="s">
        <v>54</v>
      </c>
      <c r="H792" t="s">
        <v>38</v>
      </c>
      <c r="I792" t="s">
        <v>40</v>
      </c>
      <c r="J792" t="s">
        <v>40</v>
      </c>
      <c r="K792" t="s">
        <v>40</v>
      </c>
      <c r="L792" t="s">
        <v>40</v>
      </c>
      <c r="M792" t="s">
        <v>179</v>
      </c>
      <c r="N792" t="s">
        <v>38</v>
      </c>
      <c r="O792" t="s">
        <v>55</v>
      </c>
      <c r="P792" t="s">
        <v>38</v>
      </c>
      <c r="Q792" t="s">
        <v>42</v>
      </c>
      <c r="R792" t="s">
        <v>40</v>
      </c>
      <c r="S792" t="s">
        <v>43</v>
      </c>
      <c r="T792" t="s">
        <v>44</v>
      </c>
      <c r="U792" t="s">
        <v>1259</v>
      </c>
      <c r="V792" t="s">
        <v>1104</v>
      </c>
      <c r="W792" t="s">
        <v>1215</v>
      </c>
      <c r="X792" t="s">
        <v>285</v>
      </c>
      <c r="Y792" t="s">
        <v>324</v>
      </c>
      <c r="Z792" t="s">
        <v>40</v>
      </c>
      <c r="AA792" t="s">
        <v>40</v>
      </c>
      <c r="AB792">
        <v>4195.3065999999999</v>
      </c>
      <c r="AC792" t="s">
        <v>40</v>
      </c>
      <c r="AD792" t="s">
        <v>40</v>
      </c>
      <c r="AE792">
        <v>297.90529800000002</v>
      </c>
      <c r="AF792">
        <v>30</v>
      </c>
      <c r="AG792" s="21">
        <v>2979050000000</v>
      </c>
      <c r="AH792" t="s">
        <v>40</v>
      </c>
      <c r="AI792">
        <v>30</v>
      </c>
      <c r="AJ792">
        <v>1</v>
      </c>
      <c r="AK792">
        <v>1</v>
      </c>
    </row>
    <row r="793" spans="1:37">
      <c r="A793">
        <v>11</v>
      </c>
      <c r="B793">
        <v>23</v>
      </c>
      <c r="C793">
        <v>2015</v>
      </c>
      <c r="D793" t="s">
        <v>283</v>
      </c>
      <c r="E793" t="s">
        <v>284</v>
      </c>
      <c r="F793" t="s">
        <v>1</v>
      </c>
      <c r="G793" t="s">
        <v>54</v>
      </c>
      <c r="H793" t="s">
        <v>38</v>
      </c>
      <c r="I793" t="s">
        <v>40</v>
      </c>
      <c r="J793" t="s">
        <v>40</v>
      </c>
      <c r="K793" t="s">
        <v>40</v>
      </c>
      <c r="L793" t="s">
        <v>40</v>
      </c>
      <c r="M793" t="s">
        <v>179</v>
      </c>
      <c r="N793" t="s">
        <v>38</v>
      </c>
      <c r="O793" t="s">
        <v>55</v>
      </c>
      <c r="P793" t="s">
        <v>38</v>
      </c>
      <c r="Q793" t="s">
        <v>42</v>
      </c>
      <c r="R793" t="s">
        <v>40</v>
      </c>
      <c r="S793" t="s">
        <v>43</v>
      </c>
      <c r="T793" t="s">
        <v>44</v>
      </c>
      <c r="U793" t="s">
        <v>1259</v>
      </c>
      <c r="V793" t="s">
        <v>1104</v>
      </c>
      <c r="W793" t="s">
        <v>1215</v>
      </c>
      <c r="X793" t="s">
        <v>285</v>
      </c>
      <c r="Y793" t="s">
        <v>325</v>
      </c>
      <c r="Z793" t="s">
        <v>40</v>
      </c>
      <c r="AA793" t="s">
        <v>40</v>
      </c>
      <c r="AB793">
        <v>1595.3966479999999</v>
      </c>
      <c r="AC793" t="s">
        <v>40</v>
      </c>
      <c r="AD793" t="s">
        <v>40</v>
      </c>
      <c r="AE793">
        <v>63.990952999999998</v>
      </c>
      <c r="AF793">
        <v>30</v>
      </c>
      <c r="AG793" s="21">
        <v>639910000000</v>
      </c>
      <c r="AH793" t="s">
        <v>40</v>
      </c>
      <c r="AI793">
        <v>30</v>
      </c>
      <c r="AJ793">
        <v>1</v>
      </c>
      <c r="AK793">
        <v>1</v>
      </c>
    </row>
    <row r="794" spans="1:37">
      <c r="A794">
        <v>11</v>
      </c>
      <c r="B794">
        <v>23</v>
      </c>
      <c r="C794">
        <v>2015</v>
      </c>
      <c r="D794" t="s">
        <v>283</v>
      </c>
      <c r="E794" t="s">
        <v>284</v>
      </c>
      <c r="F794" t="s">
        <v>1</v>
      </c>
      <c r="G794" t="s">
        <v>54</v>
      </c>
      <c r="H794" t="s">
        <v>38</v>
      </c>
      <c r="I794" t="s">
        <v>40</v>
      </c>
      <c r="J794" t="s">
        <v>40</v>
      </c>
      <c r="K794" t="s">
        <v>40</v>
      </c>
      <c r="L794" t="s">
        <v>40</v>
      </c>
      <c r="M794" t="s">
        <v>179</v>
      </c>
      <c r="N794" t="s">
        <v>38</v>
      </c>
      <c r="O794" t="s">
        <v>55</v>
      </c>
      <c r="P794" t="s">
        <v>38</v>
      </c>
      <c r="Q794" t="s">
        <v>42</v>
      </c>
      <c r="R794" t="s">
        <v>40</v>
      </c>
      <c r="S794" t="s">
        <v>43</v>
      </c>
      <c r="T794" t="s">
        <v>44</v>
      </c>
      <c r="U794" t="s">
        <v>1259</v>
      </c>
      <c r="V794" t="s">
        <v>1104</v>
      </c>
      <c r="W794" t="s">
        <v>1215</v>
      </c>
      <c r="X794" t="s">
        <v>285</v>
      </c>
      <c r="Y794" t="s">
        <v>326</v>
      </c>
      <c r="Z794" t="s">
        <v>40</v>
      </c>
      <c r="AA794" t="s">
        <v>40</v>
      </c>
      <c r="AB794">
        <v>561.76460269999995</v>
      </c>
      <c r="AC794" t="s">
        <v>40</v>
      </c>
      <c r="AD794" t="s">
        <v>40</v>
      </c>
      <c r="AE794">
        <v>471068.52100000001</v>
      </c>
      <c r="AF794">
        <v>36</v>
      </c>
      <c r="AG794" s="21">
        <v>4710690000000000</v>
      </c>
      <c r="AH794" t="s">
        <v>40</v>
      </c>
      <c r="AI794">
        <v>36</v>
      </c>
      <c r="AJ794">
        <v>1</v>
      </c>
      <c r="AK794">
        <v>1</v>
      </c>
    </row>
    <row r="795" spans="1:37">
      <c r="A795">
        <v>11</v>
      </c>
      <c r="B795">
        <v>23</v>
      </c>
      <c r="C795">
        <v>2015</v>
      </c>
      <c r="D795" t="s">
        <v>283</v>
      </c>
      <c r="E795" t="s">
        <v>284</v>
      </c>
      <c r="F795" t="s">
        <v>1</v>
      </c>
      <c r="G795" t="s">
        <v>54</v>
      </c>
      <c r="H795" t="s">
        <v>38</v>
      </c>
      <c r="I795" t="s">
        <v>40</v>
      </c>
      <c r="J795" t="s">
        <v>40</v>
      </c>
      <c r="K795" t="s">
        <v>40</v>
      </c>
      <c r="L795" t="s">
        <v>40</v>
      </c>
      <c r="M795" t="s">
        <v>179</v>
      </c>
      <c r="N795" t="s">
        <v>38</v>
      </c>
      <c r="O795" t="s">
        <v>55</v>
      </c>
      <c r="P795" t="s">
        <v>38</v>
      </c>
      <c r="Q795" t="s">
        <v>42</v>
      </c>
      <c r="R795" t="s">
        <v>40</v>
      </c>
      <c r="S795" t="s">
        <v>43</v>
      </c>
      <c r="T795" t="s">
        <v>44</v>
      </c>
      <c r="U795" t="s">
        <v>1259</v>
      </c>
      <c r="V795" t="s">
        <v>1104</v>
      </c>
      <c r="W795" t="s">
        <v>1215</v>
      </c>
      <c r="X795" t="s">
        <v>285</v>
      </c>
      <c r="Y795" t="s">
        <v>327</v>
      </c>
      <c r="Z795" t="s">
        <v>40</v>
      </c>
      <c r="AA795" t="s">
        <v>40</v>
      </c>
      <c r="AB795">
        <v>1482.2466999999999</v>
      </c>
      <c r="AC795" t="s">
        <v>40</v>
      </c>
      <c r="AD795" t="s">
        <v>40</v>
      </c>
      <c r="AE795">
        <v>306308.14600000001</v>
      </c>
      <c r="AF795">
        <v>38</v>
      </c>
      <c r="AG795" s="21">
        <v>3063080000000000</v>
      </c>
      <c r="AH795" t="s">
        <v>40</v>
      </c>
      <c r="AI795">
        <v>38</v>
      </c>
      <c r="AJ795">
        <v>1</v>
      </c>
      <c r="AK795">
        <v>1</v>
      </c>
    </row>
    <row r="796" spans="1:37">
      <c r="A796">
        <v>11</v>
      </c>
      <c r="B796">
        <v>23</v>
      </c>
      <c r="C796">
        <v>2015</v>
      </c>
      <c r="D796" t="s">
        <v>283</v>
      </c>
      <c r="E796" t="s">
        <v>284</v>
      </c>
      <c r="F796" t="s">
        <v>1</v>
      </c>
      <c r="G796" t="s">
        <v>54</v>
      </c>
      <c r="H796" t="s">
        <v>38</v>
      </c>
      <c r="I796" t="s">
        <v>40</v>
      </c>
      <c r="J796" t="s">
        <v>40</v>
      </c>
      <c r="K796" t="s">
        <v>40</v>
      </c>
      <c r="L796" t="s">
        <v>40</v>
      </c>
      <c r="M796" t="s">
        <v>179</v>
      </c>
      <c r="N796" t="s">
        <v>38</v>
      </c>
      <c r="O796" t="s">
        <v>55</v>
      </c>
      <c r="P796" t="s">
        <v>38</v>
      </c>
      <c r="Q796" t="s">
        <v>42</v>
      </c>
      <c r="R796" t="s">
        <v>40</v>
      </c>
      <c r="S796" t="s">
        <v>43</v>
      </c>
      <c r="T796" t="s">
        <v>44</v>
      </c>
      <c r="U796" t="s">
        <v>1259</v>
      </c>
      <c r="V796" t="s">
        <v>1104</v>
      </c>
      <c r="W796" t="s">
        <v>1215</v>
      </c>
      <c r="X796" t="s">
        <v>285</v>
      </c>
      <c r="Y796" t="s">
        <v>328</v>
      </c>
      <c r="Z796" t="s">
        <v>40</v>
      </c>
      <c r="AA796" t="s">
        <v>40</v>
      </c>
      <c r="AB796">
        <v>5594.7343499999997</v>
      </c>
      <c r="AC796" t="s">
        <v>40</v>
      </c>
      <c r="AD796" t="s">
        <v>40</v>
      </c>
      <c r="AE796">
        <v>51.092855999999998</v>
      </c>
      <c r="AF796">
        <v>28</v>
      </c>
      <c r="AG796" s="21">
        <v>510929000000</v>
      </c>
      <c r="AH796" t="s">
        <v>40</v>
      </c>
      <c r="AI796">
        <v>28</v>
      </c>
      <c r="AJ796">
        <v>1</v>
      </c>
      <c r="AK796">
        <v>1</v>
      </c>
    </row>
    <row r="797" spans="1:37">
      <c r="A797">
        <v>11</v>
      </c>
      <c r="B797">
        <v>23</v>
      </c>
      <c r="C797">
        <v>2015</v>
      </c>
      <c r="D797" t="s">
        <v>283</v>
      </c>
      <c r="E797" t="s">
        <v>284</v>
      </c>
      <c r="F797" t="s">
        <v>1</v>
      </c>
      <c r="G797" t="s">
        <v>54</v>
      </c>
      <c r="H797" t="s">
        <v>38</v>
      </c>
      <c r="I797" t="s">
        <v>40</v>
      </c>
      <c r="J797" t="s">
        <v>40</v>
      </c>
      <c r="K797" t="s">
        <v>40</v>
      </c>
      <c r="L797" t="s">
        <v>40</v>
      </c>
      <c r="M797" t="s">
        <v>179</v>
      </c>
      <c r="N797" t="s">
        <v>38</v>
      </c>
      <c r="O797" t="s">
        <v>55</v>
      </c>
      <c r="P797" t="s">
        <v>38</v>
      </c>
      <c r="Q797" t="s">
        <v>42</v>
      </c>
      <c r="R797" t="s">
        <v>40</v>
      </c>
      <c r="S797" t="s">
        <v>43</v>
      </c>
      <c r="T797" t="s">
        <v>44</v>
      </c>
      <c r="U797" t="s">
        <v>1259</v>
      </c>
      <c r="V797" t="s">
        <v>1104</v>
      </c>
      <c r="W797" t="s">
        <v>1215</v>
      </c>
      <c r="X797" t="s">
        <v>285</v>
      </c>
      <c r="Y797" t="s">
        <v>329</v>
      </c>
      <c r="Z797" t="s">
        <v>40</v>
      </c>
      <c r="AA797" t="s">
        <v>40</v>
      </c>
      <c r="AB797">
        <v>793.80548380000005</v>
      </c>
      <c r="AC797" t="s">
        <v>40</v>
      </c>
      <c r="AD797" t="s">
        <v>40</v>
      </c>
      <c r="AE797">
        <v>9960.1484400000008</v>
      </c>
      <c r="AF797">
        <v>35</v>
      </c>
      <c r="AG797" s="21">
        <v>99601500000000</v>
      </c>
      <c r="AH797" t="s">
        <v>40</v>
      </c>
      <c r="AI797">
        <v>35</v>
      </c>
      <c r="AJ797">
        <v>1</v>
      </c>
      <c r="AK797">
        <v>1</v>
      </c>
    </row>
    <row r="798" spans="1:37">
      <c r="A798">
        <v>11</v>
      </c>
      <c r="B798">
        <v>23</v>
      </c>
      <c r="C798">
        <v>2015</v>
      </c>
      <c r="D798" t="s">
        <v>283</v>
      </c>
      <c r="E798" t="s">
        <v>284</v>
      </c>
      <c r="F798" t="s">
        <v>1</v>
      </c>
      <c r="G798" t="s">
        <v>54</v>
      </c>
      <c r="H798" t="s">
        <v>38</v>
      </c>
      <c r="I798" t="s">
        <v>40</v>
      </c>
      <c r="J798" t="s">
        <v>40</v>
      </c>
      <c r="K798" t="s">
        <v>40</v>
      </c>
      <c r="L798" t="s">
        <v>40</v>
      </c>
      <c r="M798" t="s">
        <v>179</v>
      </c>
      <c r="N798" t="s">
        <v>38</v>
      </c>
      <c r="O798" t="s">
        <v>55</v>
      </c>
      <c r="P798" t="s">
        <v>38</v>
      </c>
      <c r="Q798" t="s">
        <v>42</v>
      </c>
      <c r="R798" t="s">
        <v>40</v>
      </c>
      <c r="S798" t="s">
        <v>43</v>
      </c>
      <c r="T798" t="s">
        <v>44</v>
      </c>
      <c r="U798" t="s">
        <v>1259</v>
      </c>
      <c r="V798" t="s">
        <v>1104</v>
      </c>
      <c r="W798" t="s">
        <v>1215</v>
      </c>
      <c r="X798" t="s">
        <v>285</v>
      </c>
      <c r="Y798" t="s">
        <v>330</v>
      </c>
      <c r="Z798" t="s">
        <v>40</v>
      </c>
      <c r="AA798" t="s">
        <v>40</v>
      </c>
      <c r="AB798">
        <v>1788.695706</v>
      </c>
      <c r="AC798" t="s">
        <v>40</v>
      </c>
      <c r="AD798" t="s">
        <v>40</v>
      </c>
      <c r="AE798">
        <v>3033.7226999999998</v>
      </c>
      <c r="AF798">
        <v>32</v>
      </c>
      <c r="AG798" s="21">
        <v>30337200000000</v>
      </c>
      <c r="AH798" t="s">
        <v>40</v>
      </c>
      <c r="AI798">
        <v>32</v>
      </c>
      <c r="AJ798">
        <v>1</v>
      </c>
      <c r="AK798">
        <v>1</v>
      </c>
    </row>
    <row r="799" spans="1:37">
      <c r="A799">
        <v>11</v>
      </c>
      <c r="B799">
        <v>23</v>
      </c>
      <c r="C799">
        <v>2015</v>
      </c>
      <c r="D799" t="s">
        <v>283</v>
      </c>
      <c r="E799" t="s">
        <v>284</v>
      </c>
      <c r="F799" t="s">
        <v>1</v>
      </c>
      <c r="G799" t="s">
        <v>54</v>
      </c>
      <c r="H799" t="s">
        <v>38</v>
      </c>
      <c r="I799" t="s">
        <v>40</v>
      </c>
      <c r="J799" t="s">
        <v>40</v>
      </c>
      <c r="K799" t="s">
        <v>40</v>
      </c>
      <c r="L799" t="s">
        <v>40</v>
      </c>
      <c r="M799" t="s">
        <v>179</v>
      </c>
      <c r="N799" t="s">
        <v>38</v>
      </c>
      <c r="O799" t="s">
        <v>55</v>
      </c>
      <c r="P799" t="s">
        <v>38</v>
      </c>
      <c r="Q799" t="s">
        <v>42</v>
      </c>
      <c r="R799" t="s">
        <v>40</v>
      </c>
      <c r="S799" t="s">
        <v>43</v>
      </c>
      <c r="T799" t="s">
        <v>44</v>
      </c>
      <c r="U799" t="s">
        <v>1259</v>
      </c>
      <c r="V799" t="s">
        <v>1104</v>
      </c>
      <c r="W799" t="s">
        <v>1215</v>
      </c>
      <c r="X799" t="s">
        <v>285</v>
      </c>
      <c r="Y799" t="s">
        <v>331</v>
      </c>
      <c r="Z799" t="s">
        <v>40</v>
      </c>
      <c r="AA799" t="s">
        <v>40</v>
      </c>
      <c r="AB799">
        <v>4113.7624800000003</v>
      </c>
      <c r="AC799" t="s">
        <v>40</v>
      </c>
      <c r="AD799" t="s">
        <v>40</v>
      </c>
      <c r="AE799">
        <v>3047.6165000000001</v>
      </c>
      <c r="AF799">
        <v>31</v>
      </c>
      <c r="AG799" s="21">
        <v>30476200000000</v>
      </c>
      <c r="AH799" t="s">
        <v>40</v>
      </c>
      <c r="AI799">
        <v>31</v>
      </c>
      <c r="AJ799">
        <v>1</v>
      </c>
      <c r="AK799">
        <v>1</v>
      </c>
    </row>
    <row r="800" spans="1:37">
      <c r="A800">
        <v>11</v>
      </c>
      <c r="B800">
        <v>23</v>
      </c>
      <c r="C800">
        <v>2015</v>
      </c>
      <c r="D800" t="s">
        <v>283</v>
      </c>
      <c r="E800" t="s">
        <v>284</v>
      </c>
      <c r="F800" t="s">
        <v>1</v>
      </c>
      <c r="G800" t="s">
        <v>54</v>
      </c>
      <c r="H800" t="s">
        <v>38</v>
      </c>
      <c r="I800" t="s">
        <v>40</v>
      </c>
      <c r="J800" t="s">
        <v>40</v>
      </c>
      <c r="K800" t="s">
        <v>40</v>
      </c>
      <c r="L800" t="s">
        <v>40</v>
      </c>
      <c r="M800" t="s">
        <v>179</v>
      </c>
      <c r="N800" t="s">
        <v>38</v>
      </c>
      <c r="O800" t="s">
        <v>55</v>
      </c>
      <c r="P800" t="s">
        <v>38</v>
      </c>
      <c r="Q800" t="s">
        <v>42</v>
      </c>
      <c r="R800" t="s">
        <v>40</v>
      </c>
      <c r="S800" t="s">
        <v>43</v>
      </c>
      <c r="T800" t="s">
        <v>44</v>
      </c>
      <c r="U800" t="s">
        <v>1259</v>
      </c>
      <c r="V800" t="s">
        <v>1104</v>
      </c>
      <c r="W800" t="s">
        <v>1215</v>
      </c>
      <c r="X800" t="s">
        <v>285</v>
      </c>
      <c r="Y800" t="s">
        <v>332</v>
      </c>
      <c r="Z800" t="s">
        <v>40</v>
      </c>
      <c r="AA800" t="s">
        <v>40</v>
      </c>
      <c r="AB800">
        <v>247.25744349999999</v>
      </c>
      <c r="AC800" t="s">
        <v>40</v>
      </c>
      <c r="AD800" t="s">
        <v>40</v>
      </c>
      <c r="AE800">
        <v>1142.24441</v>
      </c>
      <c r="AF800">
        <v>33</v>
      </c>
      <c r="AG800" s="21">
        <v>11422400000000</v>
      </c>
      <c r="AH800" t="s">
        <v>40</v>
      </c>
      <c r="AI800">
        <v>33</v>
      </c>
      <c r="AJ800">
        <v>1</v>
      </c>
      <c r="AK800">
        <v>1</v>
      </c>
    </row>
    <row r="801" spans="1:37">
      <c r="A801">
        <v>11</v>
      </c>
      <c r="B801">
        <v>23</v>
      </c>
      <c r="C801">
        <v>2015</v>
      </c>
      <c r="D801" t="s">
        <v>283</v>
      </c>
      <c r="E801" t="s">
        <v>284</v>
      </c>
      <c r="F801" t="s">
        <v>1</v>
      </c>
      <c r="G801" t="s">
        <v>54</v>
      </c>
      <c r="H801" t="s">
        <v>38</v>
      </c>
      <c r="I801" t="s">
        <v>40</v>
      </c>
      <c r="J801" t="s">
        <v>40</v>
      </c>
      <c r="K801" t="s">
        <v>40</v>
      </c>
      <c r="L801" t="s">
        <v>40</v>
      </c>
      <c r="M801" t="s">
        <v>179</v>
      </c>
      <c r="N801" t="s">
        <v>38</v>
      </c>
      <c r="O801" t="s">
        <v>55</v>
      </c>
      <c r="P801" t="s">
        <v>38</v>
      </c>
      <c r="Q801" t="s">
        <v>42</v>
      </c>
      <c r="R801" t="s">
        <v>40</v>
      </c>
      <c r="S801" t="s">
        <v>43</v>
      </c>
      <c r="T801" t="s">
        <v>44</v>
      </c>
      <c r="U801" t="s">
        <v>1259</v>
      </c>
      <c r="V801" t="s">
        <v>1104</v>
      </c>
      <c r="W801" t="s">
        <v>1215</v>
      </c>
      <c r="X801" t="s">
        <v>285</v>
      </c>
      <c r="Y801" t="s">
        <v>333</v>
      </c>
      <c r="Z801" t="s">
        <v>40</v>
      </c>
      <c r="AA801" t="s">
        <v>40</v>
      </c>
      <c r="AB801">
        <v>1236.923575</v>
      </c>
      <c r="AC801" t="s">
        <v>40</v>
      </c>
      <c r="AD801" t="s">
        <v>40</v>
      </c>
      <c r="AE801">
        <v>523.47666400000003</v>
      </c>
      <c r="AF801">
        <v>30</v>
      </c>
      <c r="AG801" s="21">
        <v>5234770000000</v>
      </c>
      <c r="AH801" t="s">
        <v>40</v>
      </c>
      <c r="AI801">
        <v>30</v>
      </c>
      <c r="AJ801">
        <v>1</v>
      </c>
      <c r="AK801">
        <v>1</v>
      </c>
    </row>
    <row r="802" spans="1:37">
      <c r="A802">
        <v>11</v>
      </c>
      <c r="B802">
        <v>23</v>
      </c>
      <c r="C802">
        <v>2015</v>
      </c>
      <c r="D802" t="s">
        <v>283</v>
      </c>
      <c r="E802" t="s">
        <v>284</v>
      </c>
      <c r="F802" t="s">
        <v>1</v>
      </c>
      <c r="G802" t="s">
        <v>54</v>
      </c>
      <c r="H802" t="s">
        <v>38</v>
      </c>
      <c r="I802" t="s">
        <v>40</v>
      </c>
      <c r="J802" t="s">
        <v>40</v>
      </c>
      <c r="K802" t="s">
        <v>40</v>
      </c>
      <c r="L802" t="s">
        <v>40</v>
      </c>
      <c r="M802" t="s">
        <v>179</v>
      </c>
      <c r="N802" t="s">
        <v>38</v>
      </c>
      <c r="O802" t="s">
        <v>55</v>
      </c>
      <c r="P802" t="s">
        <v>38</v>
      </c>
      <c r="Q802" t="s">
        <v>42</v>
      </c>
      <c r="R802" t="s">
        <v>40</v>
      </c>
      <c r="S802" t="s">
        <v>43</v>
      </c>
      <c r="T802" t="s">
        <v>44</v>
      </c>
      <c r="U802" t="s">
        <v>1259</v>
      </c>
      <c r="V802" t="s">
        <v>1104</v>
      </c>
      <c r="W802" t="s">
        <v>1215</v>
      </c>
      <c r="X802" t="s">
        <v>285</v>
      </c>
      <c r="Y802" t="s">
        <v>334</v>
      </c>
      <c r="Z802" t="s">
        <v>40</v>
      </c>
      <c r="AA802" t="s">
        <v>40</v>
      </c>
      <c r="AB802">
        <v>1734.6698429999999</v>
      </c>
      <c r="AC802" t="s">
        <v>40</v>
      </c>
      <c r="AD802" t="s">
        <v>40</v>
      </c>
      <c r="AE802">
        <v>29258.589</v>
      </c>
      <c r="AF802">
        <v>31</v>
      </c>
      <c r="AG802" s="21">
        <v>292586000000000</v>
      </c>
      <c r="AH802" t="s">
        <v>40</v>
      </c>
      <c r="AI802">
        <v>31</v>
      </c>
      <c r="AJ802">
        <v>1</v>
      </c>
      <c r="AK802">
        <v>1</v>
      </c>
    </row>
    <row r="803" spans="1:37">
      <c r="A803">
        <v>11</v>
      </c>
      <c r="B803">
        <v>23</v>
      </c>
      <c r="C803">
        <v>2015</v>
      </c>
      <c r="D803" t="s">
        <v>283</v>
      </c>
      <c r="E803" t="s">
        <v>284</v>
      </c>
      <c r="F803" t="s">
        <v>1</v>
      </c>
      <c r="G803" t="s">
        <v>54</v>
      </c>
      <c r="H803" t="s">
        <v>38</v>
      </c>
      <c r="I803" t="s">
        <v>40</v>
      </c>
      <c r="J803" t="s">
        <v>40</v>
      </c>
      <c r="K803" t="s">
        <v>40</v>
      </c>
      <c r="L803" t="s">
        <v>40</v>
      </c>
      <c r="M803" t="s">
        <v>179</v>
      </c>
      <c r="N803" t="s">
        <v>38</v>
      </c>
      <c r="O803" t="s">
        <v>55</v>
      </c>
      <c r="P803" t="s">
        <v>38</v>
      </c>
      <c r="Q803" t="s">
        <v>42</v>
      </c>
      <c r="R803" t="s">
        <v>40</v>
      </c>
      <c r="S803" t="s">
        <v>43</v>
      </c>
      <c r="T803" t="s">
        <v>44</v>
      </c>
      <c r="U803" t="s">
        <v>1259</v>
      </c>
      <c r="V803" t="s">
        <v>1104</v>
      </c>
      <c r="W803" t="s">
        <v>1215</v>
      </c>
      <c r="X803" t="s">
        <v>285</v>
      </c>
      <c r="Y803" t="s">
        <v>335</v>
      </c>
      <c r="Z803" t="s">
        <v>40</v>
      </c>
      <c r="AA803" t="s">
        <v>40</v>
      </c>
      <c r="AB803">
        <v>222.9346185</v>
      </c>
      <c r="AC803" t="s">
        <v>40</v>
      </c>
      <c r="AD803" t="s">
        <v>40</v>
      </c>
      <c r="AE803">
        <v>67226.251600000003</v>
      </c>
      <c r="AF803">
        <v>38</v>
      </c>
      <c r="AG803" s="21">
        <v>672263000000000</v>
      </c>
      <c r="AH803" t="s">
        <v>40</v>
      </c>
      <c r="AI803">
        <v>38</v>
      </c>
      <c r="AJ803">
        <v>1</v>
      </c>
      <c r="AK803">
        <v>1</v>
      </c>
    </row>
    <row r="804" spans="1:37">
      <c r="A804">
        <v>11</v>
      </c>
      <c r="B804">
        <v>23</v>
      </c>
      <c r="C804">
        <v>2015</v>
      </c>
      <c r="D804" t="s">
        <v>283</v>
      </c>
      <c r="E804" t="s">
        <v>284</v>
      </c>
      <c r="F804" t="s">
        <v>1</v>
      </c>
      <c r="G804" t="s">
        <v>54</v>
      </c>
      <c r="H804" t="s">
        <v>38</v>
      </c>
      <c r="I804" t="s">
        <v>40</v>
      </c>
      <c r="J804" t="s">
        <v>40</v>
      </c>
      <c r="K804" t="s">
        <v>40</v>
      </c>
      <c r="L804" t="s">
        <v>40</v>
      </c>
      <c r="M804" t="s">
        <v>179</v>
      </c>
      <c r="N804" t="s">
        <v>38</v>
      </c>
      <c r="O804" t="s">
        <v>55</v>
      </c>
      <c r="P804" t="s">
        <v>38</v>
      </c>
      <c r="Q804" t="s">
        <v>42</v>
      </c>
      <c r="R804" t="s">
        <v>40</v>
      </c>
      <c r="S804" t="s">
        <v>43</v>
      </c>
      <c r="T804" t="s">
        <v>44</v>
      </c>
      <c r="U804" t="s">
        <v>1259</v>
      </c>
      <c r="V804" t="s">
        <v>1104</v>
      </c>
      <c r="W804" t="s">
        <v>1215</v>
      </c>
      <c r="X804" t="s">
        <v>285</v>
      </c>
      <c r="Y804" t="s">
        <v>336</v>
      </c>
      <c r="Z804" t="s">
        <v>40</v>
      </c>
      <c r="AA804" t="s">
        <v>40</v>
      </c>
      <c r="AB804">
        <v>1941.969758</v>
      </c>
      <c r="AC804" t="s">
        <v>40</v>
      </c>
      <c r="AD804" t="s">
        <v>40</v>
      </c>
      <c r="AE804">
        <v>141.08111400000001</v>
      </c>
      <c r="AF804">
        <v>29</v>
      </c>
      <c r="AG804" s="21">
        <v>1410810000000</v>
      </c>
      <c r="AH804" t="s">
        <v>40</v>
      </c>
      <c r="AI804">
        <v>29</v>
      </c>
      <c r="AJ804">
        <v>1</v>
      </c>
      <c r="AK804">
        <v>1</v>
      </c>
    </row>
    <row r="805" spans="1:37">
      <c r="A805">
        <v>11</v>
      </c>
      <c r="B805">
        <v>23</v>
      </c>
      <c r="C805">
        <v>2015</v>
      </c>
      <c r="D805" t="s">
        <v>283</v>
      </c>
      <c r="E805" t="s">
        <v>284</v>
      </c>
      <c r="F805" t="s">
        <v>1</v>
      </c>
      <c r="G805" t="s">
        <v>54</v>
      </c>
      <c r="H805" t="s">
        <v>38</v>
      </c>
      <c r="I805" t="s">
        <v>40</v>
      </c>
      <c r="J805" t="s">
        <v>40</v>
      </c>
      <c r="K805" t="s">
        <v>40</v>
      </c>
      <c r="L805" t="s">
        <v>40</v>
      </c>
      <c r="M805" t="s">
        <v>179</v>
      </c>
      <c r="N805" t="s">
        <v>38</v>
      </c>
      <c r="O805" t="s">
        <v>55</v>
      </c>
      <c r="P805" t="s">
        <v>38</v>
      </c>
      <c r="Q805" t="s">
        <v>42</v>
      </c>
      <c r="R805" t="s">
        <v>40</v>
      </c>
      <c r="S805" t="s">
        <v>43</v>
      </c>
      <c r="T805" t="s">
        <v>44</v>
      </c>
      <c r="U805" t="s">
        <v>1259</v>
      </c>
      <c r="V805" t="s">
        <v>1104</v>
      </c>
      <c r="W805" t="s">
        <v>1215</v>
      </c>
      <c r="X805" t="s">
        <v>285</v>
      </c>
      <c r="Y805" t="s">
        <v>337</v>
      </c>
      <c r="Z805" t="s">
        <v>40</v>
      </c>
      <c r="AA805" t="s">
        <v>40</v>
      </c>
      <c r="AB805">
        <v>743.91584350000005</v>
      </c>
      <c r="AC805" t="s">
        <v>40</v>
      </c>
      <c r="AD805" t="s">
        <v>40</v>
      </c>
      <c r="AE805">
        <v>295.10805499999998</v>
      </c>
      <c r="AF805">
        <v>28</v>
      </c>
      <c r="AG805" s="21">
        <v>2951080000000</v>
      </c>
      <c r="AH805" t="s">
        <v>40</v>
      </c>
      <c r="AI805">
        <v>28</v>
      </c>
      <c r="AJ805">
        <v>1</v>
      </c>
      <c r="AK805">
        <v>1</v>
      </c>
    </row>
    <row r="806" spans="1:37">
      <c r="A806">
        <v>11</v>
      </c>
      <c r="B806">
        <v>23</v>
      </c>
      <c r="C806">
        <v>2015</v>
      </c>
      <c r="D806" t="s">
        <v>283</v>
      </c>
      <c r="E806" t="s">
        <v>284</v>
      </c>
      <c r="F806" t="s">
        <v>1</v>
      </c>
      <c r="G806" t="s">
        <v>54</v>
      </c>
      <c r="H806" t="s">
        <v>38</v>
      </c>
      <c r="I806" t="s">
        <v>40</v>
      </c>
      <c r="J806" t="s">
        <v>40</v>
      </c>
      <c r="K806" t="s">
        <v>40</v>
      </c>
      <c r="L806" t="s">
        <v>40</v>
      </c>
      <c r="M806" t="s">
        <v>179</v>
      </c>
      <c r="N806" t="s">
        <v>38</v>
      </c>
      <c r="O806" t="s">
        <v>55</v>
      </c>
      <c r="P806" t="s">
        <v>38</v>
      </c>
      <c r="Q806" t="s">
        <v>42</v>
      </c>
      <c r="R806" t="s">
        <v>40</v>
      </c>
      <c r="S806" t="s">
        <v>43</v>
      </c>
      <c r="T806" t="s">
        <v>44</v>
      </c>
      <c r="U806" t="s">
        <v>1259</v>
      </c>
      <c r="V806" t="s">
        <v>1104</v>
      </c>
      <c r="W806" t="s">
        <v>1215</v>
      </c>
      <c r="X806" t="s">
        <v>285</v>
      </c>
      <c r="Y806" t="s">
        <v>338</v>
      </c>
      <c r="Z806" t="s">
        <v>40</v>
      </c>
      <c r="AA806" t="s">
        <v>40</v>
      </c>
      <c r="AB806">
        <v>372.71229010000002</v>
      </c>
      <c r="AC806" t="s">
        <v>40</v>
      </c>
      <c r="AD806" t="s">
        <v>40</v>
      </c>
      <c r="AE806">
        <v>656.30607299999997</v>
      </c>
      <c r="AF806">
        <v>29</v>
      </c>
      <c r="AG806" s="21">
        <v>6563060000000</v>
      </c>
      <c r="AH806" t="s">
        <v>40</v>
      </c>
      <c r="AI806">
        <v>29</v>
      </c>
      <c r="AJ806">
        <v>1</v>
      </c>
      <c r="AK806">
        <v>1</v>
      </c>
    </row>
    <row r="807" spans="1:37">
      <c r="A807">
        <v>11</v>
      </c>
      <c r="B807">
        <v>23</v>
      </c>
      <c r="C807">
        <v>2015</v>
      </c>
      <c r="D807" t="s">
        <v>283</v>
      </c>
      <c r="E807" t="s">
        <v>284</v>
      </c>
      <c r="F807" t="s">
        <v>1</v>
      </c>
      <c r="G807" t="s">
        <v>54</v>
      </c>
      <c r="H807" t="s">
        <v>38</v>
      </c>
      <c r="I807" t="s">
        <v>40</v>
      </c>
      <c r="J807" t="s">
        <v>40</v>
      </c>
      <c r="K807" t="s">
        <v>40</v>
      </c>
      <c r="L807" t="s">
        <v>40</v>
      </c>
      <c r="M807" t="s">
        <v>179</v>
      </c>
      <c r="N807" t="s">
        <v>38</v>
      </c>
      <c r="O807" t="s">
        <v>55</v>
      </c>
      <c r="P807" t="s">
        <v>38</v>
      </c>
      <c r="Q807" t="s">
        <v>42</v>
      </c>
      <c r="R807" t="s">
        <v>40</v>
      </c>
      <c r="S807" t="s">
        <v>43</v>
      </c>
      <c r="T807" t="s">
        <v>44</v>
      </c>
      <c r="U807" t="s">
        <v>1259</v>
      </c>
      <c r="V807" t="s">
        <v>1104</v>
      </c>
      <c r="W807" t="s">
        <v>1215</v>
      </c>
      <c r="X807" t="s">
        <v>285</v>
      </c>
      <c r="Y807" t="s">
        <v>339</v>
      </c>
      <c r="Z807" t="s">
        <v>40</v>
      </c>
      <c r="AA807" t="s">
        <v>40</v>
      </c>
      <c r="AB807">
        <v>290.90303269999998</v>
      </c>
      <c r="AC807" t="s">
        <v>40</v>
      </c>
      <c r="AD807" t="s">
        <v>40</v>
      </c>
      <c r="AE807">
        <v>415.14469600000001</v>
      </c>
      <c r="AF807">
        <v>31</v>
      </c>
      <c r="AG807" s="21">
        <v>4151450000000</v>
      </c>
      <c r="AH807" t="s">
        <v>40</v>
      </c>
      <c r="AI807">
        <v>31</v>
      </c>
      <c r="AJ807">
        <v>1</v>
      </c>
      <c r="AK807">
        <v>1</v>
      </c>
    </row>
    <row r="808" spans="1:37">
      <c r="A808">
        <v>11</v>
      </c>
      <c r="B808">
        <v>23</v>
      </c>
      <c r="C808">
        <v>2015</v>
      </c>
      <c r="D808" t="s">
        <v>283</v>
      </c>
      <c r="E808" t="s">
        <v>284</v>
      </c>
      <c r="F808" t="s">
        <v>1</v>
      </c>
      <c r="G808" t="s">
        <v>54</v>
      </c>
      <c r="H808" t="s">
        <v>38</v>
      </c>
      <c r="I808" t="s">
        <v>40</v>
      </c>
      <c r="J808" t="s">
        <v>40</v>
      </c>
      <c r="K808" t="s">
        <v>40</v>
      </c>
      <c r="L808" t="s">
        <v>40</v>
      </c>
      <c r="M808" t="s">
        <v>179</v>
      </c>
      <c r="N808" t="s">
        <v>38</v>
      </c>
      <c r="O808" t="s">
        <v>55</v>
      </c>
      <c r="P808" t="s">
        <v>38</v>
      </c>
      <c r="Q808" t="s">
        <v>42</v>
      </c>
      <c r="R808" t="s">
        <v>40</v>
      </c>
      <c r="S808" t="s">
        <v>43</v>
      </c>
      <c r="T808" t="s">
        <v>44</v>
      </c>
      <c r="U808" t="s">
        <v>1259</v>
      </c>
      <c r="V808" t="s">
        <v>1104</v>
      </c>
      <c r="W808" t="s">
        <v>1215</v>
      </c>
      <c r="X808" t="s">
        <v>285</v>
      </c>
      <c r="Y808" t="s">
        <v>340</v>
      </c>
      <c r="Z808" t="s">
        <v>40</v>
      </c>
      <c r="AA808" t="s">
        <v>40</v>
      </c>
      <c r="AB808">
        <v>4345.60329</v>
      </c>
      <c r="AC808" t="s">
        <v>40</v>
      </c>
      <c r="AD808" t="s">
        <v>40</v>
      </c>
      <c r="AE808">
        <v>7.5603619999999996</v>
      </c>
      <c r="AF808">
        <v>30</v>
      </c>
      <c r="AG808">
        <v>75603620000</v>
      </c>
      <c r="AH808" t="s">
        <v>40</v>
      </c>
      <c r="AI808">
        <v>30</v>
      </c>
      <c r="AJ808">
        <v>1</v>
      </c>
      <c r="AK808">
        <v>1</v>
      </c>
    </row>
    <row r="809" spans="1:37">
      <c r="A809">
        <v>11</v>
      </c>
      <c r="B809">
        <v>23</v>
      </c>
      <c r="C809">
        <v>2015</v>
      </c>
      <c r="D809" t="s">
        <v>283</v>
      </c>
      <c r="E809" t="s">
        <v>284</v>
      </c>
      <c r="F809" t="s">
        <v>1</v>
      </c>
      <c r="G809" t="s">
        <v>54</v>
      </c>
      <c r="H809" t="s">
        <v>38</v>
      </c>
      <c r="I809" t="s">
        <v>40</v>
      </c>
      <c r="J809" t="s">
        <v>40</v>
      </c>
      <c r="K809" t="s">
        <v>40</v>
      </c>
      <c r="L809" t="s">
        <v>40</v>
      </c>
      <c r="M809" t="s">
        <v>179</v>
      </c>
      <c r="N809" t="s">
        <v>38</v>
      </c>
      <c r="O809" t="s">
        <v>55</v>
      </c>
      <c r="P809" t="s">
        <v>38</v>
      </c>
      <c r="Q809" t="s">
        <v>42</v>
      </c>
      <c r="R809" t="s">
        <v>40</v>
      </c>
      <c r="S809" t="s">
        <v>43</v>
      </c>
      <c r="T809" t="s">
        <v>44</v>
      </c>
      <c r="U809" t="s">
        <v>1259</v>
      </c>
      <c r="V809" t="s">
        <v>1104</v>
      </c>
      <c r="W809" t="s">
        <v>1215</v>
      </c>
      <c r="X809" t="s">
        <v>285</v>
      </c>
      <c r="Y809" t="s">
        <v>341</v>
      </c>
      <c r="Z809" t="s">
        <v>40</v>
      </c>
      <c r="AA809" t="s">
        <v>40</v>
      </c>
      <c r="AB809">
        <v>3621.58547</v>
      </c>
      <c r="AC809" t="s">
        <v>40</v>
      </c>
      <c r="AD809" t="s">
        <v>40</v>
      </c>
      <c r="AE809">
        <v>526.13574100000005</v>
      </c>
      <c r="AF809">
        <v>31</v>
      </c>
      <c r="AG809" s="21">
        <v>5261360000000</v>
      </c>
      <c r="AH809" t="s">
        <v>40</v>
      </c>
      <c r="AI809">
        <v>31</v>
      </c>
      <c r="AJ809">
        <v>1</v>
      </c>
      <c r="AK809">
        <v>1</v>
      </c>
    </row>
    <row r="810" spans="1:37">
      <c r="A810">
        <v>11</v>
      </c>
      <c r="B810">
        <v>23</v>
      </c>
      <c r="C810">
        <v>2015</v>
      </c>
      <c r="D810" t="s">
        <v>283</v>
      </c>
      <c r="E810" t="s">
        <v>284</v>
      </c>
      <c r="F810" t="s">
        <v>1</v>
      </c>
      <c r="G810" t="s">
        <v>54</v>
      </c>
      <c r="H810" t="s">
        <v>38</v>
      </c>
      <c r="I810" t="s">
        <v>40</v>
      </c>
      <c r="J810" t="s">
        <v>40</v>
      </c>
      <c r="K810" t="s">
        <v>40</v>
      </c>
      <c r="L810" t="s">
        <v>40</v>
      </c>
      <c r="M810" t="s">
        <v>179</v>
      </c>
      <c r="N810" t="s">
        <v>38</v>
      </c>
      <c r="O810" t="s">
        <v>55</v>
      </c>
      <c r="P810" t="s">
        <v>38</v>
      </c>
      <c r="Q810" t="s">
        <v>42</v>
      </c>
      <c r="R810" t="s">
        <v>40</v>
      </c>
      <c r="S810" t="s">
        <v>43</v>
      </c>
      <c r="T810" t="s">
        <v>44</v>
      </c>
      <c r="U810" t="s">
        <v>1259</v>
      </c>
      <c r="V810" t="s">
        <v>1104</v>
      </c>
      <c r="W810" t="s">
        <v>1215</v>
      </c>
      <c r="X810" t="s">
        <v>285</v>
      </c>
      <c r="Y810" t="s">
        <v>342</v>
      </c>
      <c r="Z810" t="s">
        <v>40</v>
      </c>
      <c r="AA810" t="s">
        <v>40</v>
      </c>
      <c r="AB810">
        <v>73.666455999999997</v>
      </c>
      <c r="AC810" t="s">
        <v>40</v>
      </c>
      <c r="AD810" t="s">
        <v>40</v>
      </c>
      <c r="AE810">
        <v>5336.4978700000001</v>
      </c>
      <c r="AF810">
        <v>37</v>
      </c>
      <c r="AG810" s="21">
        <v>53365000000000</v>
      </c>
      <c r="AH810" t="s">
        <v>40</v>
      </c>
      <c r="AI810">
        <v>37</v>
      </c>
      <c r="AJ810">
        <v>1</v>
      </c>
      <c r="AK810">
        <v>1</v>
      </c>
    </row>
    <row r="811" spans="1:37">
      <c r="A811">
        <v>11</v>
      </c>
      <c r="B811">
        <v>23</v>
      </c>
      <c r="C811">
        <v>2015</v>
      </c>
      <c r="D811" t="s">
        <v>283</v>
      </c>
      <c r="E811" t="s">
        <v>284</v>
      </c>
      <c r="F811" t="s">
        <v>1</v>
      </c>
      <c r="G811" t="s">
        <v>54</v>
      </c>
      <c r="H811" t="s">
        <v>38</v>
      </c>
      <c r="I811" t="s">
        <v>40</v>
      </c>
      <c r="J811" t="s">
        <v>40</v>
      </c>
      <c r="K811" t="s">
        <v>40</v>
      </c>
      <c r="L811" t="s">
        <v>40</v>
      </c>
      <c r="M811" t="s">
        <v>179</v>
      </c>
      <c r="N811" t="s">
        <v>38</v>
      </c>
      <c r="O811" t="s">
        <v>55</v>
      </c>
      <c r="P811" t="s">
        <v>38</v>
      </c>
      <c r="Q811" t="s">
        <v>42</v>
      </c>
      <c r="R811" t="s">
        <v>40</v>
      </c>
      <c r="S811" t="s">
        <v>43</v>
      </c>
      <c r="T811" t="s">
        <v>44</v>
      </c>
      <c r="U811" t="s">
        <v>1259</v>
      </c>
      <c r="V811" t="s">
        <v>1104</v>
      </c>
      <c r="W811" t="s">
        <v>1215</v>
      </c>
      <c r="X811" t="s">
        <v>285</v>
      </c>
      <c r="Y811" t="s">
        <v>343</v>
      </c>
      <c r="Z811" t="s">
        <v>40</v>
      </c>
      <c r="AA811" t="s">
        <v>40</v>
      </c>
      <c r="AB811">
        <v>1040.6802560000001</v>
      </c>
      <c r="AC811" t="s">
        <v>40</v>
      </c>
      <c r="AD811" t="s">
        <v>40</v>
      </c>
      <c r="AE811">
        <v>1173.27682</v>
      </c>
      <c r="AF811">
        <v>31</v>
      </c>
      <c r="AG811" s="21">
        <v>11732800000000</v>
      </c>
      <c r="AH811" t="s">
        <v>40</v>
      </c>
      <c r="AI811">
        <v>31</v>
      </c>
      <c r="AJ811">
        <v>1</v>
      </c>
      <c r="AK811">
        <v>1</v>
      </c>
    </row>
    <row r="812" spans="1:37">
      <c r="A812">
        <v>11</v>
      </c>
      <c r="B812">
        <v>23</v>
      </c>
      <c r="C812">
        <v>2015</v>
      </c>
      <c r="D812" t="s">
        <v>283</v>
      </c>
      <c r="E812" t="s">
        <v>284</v>
      </c>
      <c r="F812" t="s">
        <v>1</v>
      </c>
      <c r="G812" t="s">
        <v>54</v>
      </c>
      <c r="H812" t="s">
        <v>38</v>
      </c>
      <c r="I812" t="s">
        <v>40</v>
      </c>
      <c r="J812" t="s">
        <v>40</v>
      </c>
      <c r="K812" t="s">
        <v>40</v>
      </c>
      <c r="L812" t="s">
        <v>40</v>
      </c>
      <c r="M812" t="s">
        <v>179</v>
      </c>
      <c r="N812" t="s">
        <v>38</v>
      </c>
      <c r="O812" t="s">
        <v>55</v>
      </c>
      <c r="P812" t="s">
        <v>38</v>
      </c>
      <c r="Q812" t="s">
        <v>42</v>
      </c>
      <c r="R812" t="s">
        <v>40</v>
      </c>
      <c r="S812" t="s">
        <v>43</v>
      </c>
      <c r="T812" t="s">
        <v>44</v>
      </c>
      <c r="U812" t="s">
        <v>1259</v>
      </c>
      <c r="V812" t="s">
        <v>1104</v>
      </c>
      <c r="W812" t="s">
        <v>1215</v>
      </c>
      <c r="X812" t="s">
        <v>285</v>
      </c>
      <c r="Y812" t="s">
        <v>344</v>
      </c>
      <c r="Z812" t="s">
        <v>40</v>
      </c>
      <c r="AA812" t="s">
        <v>40</v>
      </c>
      <c r="AB812">
        <v>3479.5500069999998</v>
      </c>
      <c r="AC812" t="s">
        <v>40</v>
      </c>
      <c r="AD812" t="s">
        <v>40</v>
      </c>
      <c r="AE812">
        <v>37.476148000000002</v>
      </c>
      <c r="AF812">
        <v>30</v>
      </c>
      <c r="AG812" s="21">
        <v>374761000000</v>
      </c>
      <c r="AH812" t="s">
        <v>40</v>
      </c>
      <c r="AI812">
        <v>30</v>
      </c>
      <c r="AJ812">
        <v>1</v>
      </c>
      <c r="AK812">
        <v>1</v>
      </c>
    </row>
    <row r="813" spans="1:37">
      <c r="A813">
        <v>11</v>
      </c>
      <c r="B813">
        <v>23</v>
      </c>
      <c r="C813">
        <v>2015</v>
      </c>
      <c r="D813" t="s">
        <v>283</v>
      </c>
      <c r="E813" t="s">
        <v>284</v>
      </c>
      <c r="F813" t="s">
        <v>1</v>
      </c>
      <c r="G813" t="s">
        <v>54</v>
      </c>
      <c r="H813" t="s">
        <v>38</v>
      </c>
      <c r="I813" t="s">
        <v>40</v>
      </c>
      <c r="J813" t="s">
        <v>40</v>
      </c>
      <c r="K813" t="s">
        <v>40</v>
      </c>
      <c r="L813" t="s">
        <v>40</v>
      </c>
      <c r="M813" t="s">
        <v>179</v>
      </c>
      <c r="N813" t="s">
        <v>38</v>
      </c>
      <c r="O813" t="s">
        <v>55</v>
      </c>
      <c r="P813" t="s">
        <v>38</v>
      </c>
      <c r="Q813" t="s">
        <v>42</v>
      </c>
      <c r="R813" t="s">
        <v>40</v>
      </c>
      <c r="S813" t="s">
        <v>43</v>
      </c>
      <c r="T813" t="s">
        <v>44</v>
      </c>
      <c r="U813" t="s">
        <v>1259</v>
      </c>
      <c r="V813" t="s">
        <v>1104</v>
      </c>
      <c r="W813" t="s">
        <v>1215</v>
      </c>
      <c r="X813" t="s">
        <v>285</v>
      </c>
      <c r="Y813" t="s">
        <v>345</v>
      </c>
      <c r="Z813" t="s">
        <v>40</v>
      </c>
      <c r="AA813" t="s">
        <v>40</v>
      </c>
      <c r="AB813">
        <v>1967.249695</v>
      </c>
      <c r="AC813" t="s">
        <v>40</v>
      </c>
      <c r="AD813" t="s">
        <v>40</v>
      </c>
      <c r="AE813">
        <v>13563.238499999999</v>
      </c>
      <c r="AF813">
        <v>31</v>
      </c>
      <c r="AG813" s="21">
        <v>135632000000000</v>
      </c>
      <c r="AH813" t="s">
        <v>40</v>
      </c>
      <c r="AI813">
        <v>31</v>
      </c>
      <c r="AJ813">
        <v>1</v>
      </c>
      <c r="AK813">
        <v>1</v>
      </c>
    </row>
    <row r="814" spans="1:37">
      <c r="A814">
        <v>11</v>
      </c>
      <c r="B814">
        <v>23</v>
      </c>
      <c r="C814">
        <v>2015</v>
      </c>
      <c r="D814" t="s">
        <v>283</v>
      </c>
      <c r="E814" t="s">
        <v>284</v>
      </c>
      <c r="F814" t="s">
        <v>1</v>
      </c>
      <c r="G814" t="s">
        <v>54</v>
      </c>
      <c r="H814" t="s">
        <v>38</v>
      </c>
      <c r="I814" t="s">
        <v>40</v>
      </c>
      <c r="J814" t="s">
        <v>40</v>
      </c>
      <c r="K814" t="s">
        <v>40</v>
      </c>
      <c r="L814" t="s">
        <v>40</v>
      </c>
      <c r="M814" t="s">
        <v>179</v>
      </c>
      <c r="N814" t="s">
        <v>38</v>
      </c>
      <c r="O814" t="s">
        <v>55</v>
      </c>
      <c r="P814" t="s">
        <v>38</v>
      </c>
      <c r="Q814" t="s">
        <v>42</v>
      </c>
      <c r="R814" t="s">
        <v>40</v>
      </c>
      <c r="S814" t="s">
        <v>43</v>
      </c>
      <c r="T814" t="s">
        <v>44</v>
      </c>
      <c r="U814" t="s">
        <v>1259</v>
      </c>
      <c r="V814" t="s">
        <v>1104</v>
      </c>
      <c r="W814" t="s">
        <v>1215</v>
      </c>
      <c r="X814" t="s">
        <v>285</v>
      </c>
      <c r="Y814" t="s">
        <v>346</v>
      </c>
      <c r="Z814" t="s">
        <v>40</v>
      </c>
      <c r="AA814" t="s">
        <v>40</v>
      </c>
      <c r="AB814">
        <v>838.52039990000003</v>
      </c>
      <c r="AC814" t="s">
        <v>40</v>
      </c>
      <c r="AD814" t="s">
        <v>40</v>
      </c>
      <c r="AE814">
        <v>410.84420899999998</v>
      </c>
      <c r="AF814">
        <v>30</v>
      </c>
      <c r="AG814" s="21">
        <v>4108440000000</v>
      </c>
      <c r="AH814" t="s">
        <v>40</v>
      </c>
      <c r="AI814">
        <v>30</v>
      </c>
      <c r="AJ814">
        <v>1</v>
      </c>
      <c r="AK814">
        <v>1</v>
      </c>
    </row>
    <row r="815" spans="1:37">
      <c r="A815">
        <v>11</v>
      </c>
      <c r="B815">
        <v>23</v>
      </c>
      <c r="C815">
        <v>2015</v>
      </c>
      <c r="D815" t="s">
        <v>283</v>
      </c>
      <c r="E815" t="s">
        <v>284</v>
      </c>
      <c r="F815" t="s">
        <v>1</v>
      </c>
      <c r="G815" t="s">
        <v>54</v>
      </c>
      <c r="H815" t="s">
        <v>38</v>
      </c>
      <c r="I815" t="s">
        <v>40</v>
      </c>
      <c r="J815" t="s">
        <v>40</v>
      </c>
      <c r="K815" t="s">
        <v>40</v>
      </c>
      <c r="L815" t="s">
        <v>40</v>
      </c>
      <c r="M815" t="s">
        <v>179</v>
      </c>
      <c r="N815" t="s">
        <v>38</v>
      </c>
      <c r="O815" t="s">
        <v>55</v>
      </c>
      <c r="P815" t="s">
        <v>38</v>
      </c>
      <c r="Q815" t="s">
        <v>42</v>
      </c>
      <c r="R815" t="s">
        <v>40</v>
      </c>
      <c r="S815" t="s">
        <v>43</v>
      </c>
      <c r="T815" t="s">
        <v>44</v>
      </c>
      <c r="U815" t="s">
        <v>1259</v>
      </c>
      <c r="V815" t="s">
        <v>1104</v>
      </c>
      <c r="W815" t="s">
        <v>1215</v>
      </c>
      <c r="X815" t="s">
        <v>285</v>
      </c>
      <c r="Y815" t="s">
        <v>347</v>
      </c>
      <c r="Z815" t="s">
        <v>40</v>
      </c>
      <c r="AA815" t="s">
        <v>40</v>
      </c>
      <c r="AB815">
        <v>4303.1412019999998</v>
      </c>
      <c r="AC815" t="s">
        <v>40</v>
      </c>
      <c r="AD815" t="s">
        <v>40</v>
      </c>
      <c r="AE815">
        <v>20.565977</v>
      </c>
      <c r="AF815">
        <v>29</v>
      </c>
      <c r="AG815" s="21">
        <v>205660000000</v>
      </c>
      <c r="AH815" t="s">
        <v>40</v>
      </c>
      <c r="AI815">
        <v>29</v>
      </c>
      <c r="AJ815">
        <v>1</v>
      </c>
      <c r="AK815">
        <v>1</v>
      </c>
    </row>
    <row r="816" spans="1:37">
      <c r="A816">
        <v>11</v>
      </c>
      <c r="B816">
        <v>23</v>
      </c>
      <c r="C816">
        <v>2015</v>
      </c>
      <c r="D816" t="s">
        <v>283</v>
      </c>
      <c r="E816" t="s">
        <v>284</v>
      </c>
      <c r="F816" t="s">
        <v>1</v>
      </c>
      <c r="G816" t="s">
        <v>54</v>
      </c>
      <c r="H816" t="s">
        <v>38</v>
      </c>
      <c r="I816" t="s">
        <v>40</v>
      </c>
      <c r="J816" t="s">
        <v>40</v>
      </c>
      <c r="K816" t="s">
        <v>40</v>
      </c>
      <c r="L816" t="s">
        <v>40</v>
      </c>
      <c r="M816" t="s">
        <v>179</v>
      </c>
      <c r="N816" t="s">
        <v>38</v>
      </c>
      <c r="O816" t="s">
        <v>55</v>
      </c>
      <c r="P816" t="s">
        <v>38</v>
      </c>
      <c r="Q816" t="s">
        <v>42</v>
      </c>
      <c r="R816" t="s">
        <v>40</v>
      </c>
      <c r="S816" t="s">
        <v>43</v>
      </c>
      <c r="T816" t="s">
        <v>44</v>
      </c>
      <c r="U816" t="s">
        <v>1259</v>
      </c>
      <c r="V816" t="s">
        <v>1104</v>
      </c>
      <c r="W816" t="s">
        <v>1215</v>
      </c>
      <c r="X816" t="s">
        <v>285</v>
      </c>
      <c r="Y816" t="s">
        <v>348</v>
      </c>
      <c r="Z816" t="s">
        <v>40</v>
      </c>
      <c r="AA816" t="s">
        <v>40</v>
      </c>
      <c r="AB816">
        <v>3588.5527000000002</v>
      </c>
      <c r="AC816" t="s">
        <v>40</v>
      </c>
      <c r="AD816" t="s">
        <v>40</v>
      </c>
      <c r="AE816">
        <v>190.19639599999999</v>
      </c>
      <c r="AF816">
        <v>31</v>
      </c>
      <c r="AG816" s="21">
        <v>1901960000000</v>
      </c>
      <c r="AH816" t="s">
        <v>40</v>
      </c>
      <c r="AI816">
        <v>31</v>
      </c>
      <c r="AJ816">
        <v>1</v>
      </c>
      <c r="AK816">
        <v>1</v>
      </c>
    </row>
    <row r="817" spans="1:37">
      <c r="A817">
        <v>11</v>
      </c>
      <c r="B817">
        <v>24</v>
      </c>
      <c r="C817">
        <v>2015</v>
      </c>
      <c r="D817" t="s">
        <v>283</v>
      </c>
      <c r="E817" t="s">
        <v>284</v>
      </c>
      <c r="F817" t="s">
        <v>1</v>
      </c>
      <c r="G817" t="s">
        <v>54</v>
      </c>
      <c r="H817" t="s">
        <v>38</v>
      </c>
      <c r="I817" t="s">
        <v>40</v>
      </c>
      <c r="J817" t="s">
        <v>40</v>
      </c>
      <c r="K817" t="s">
        <v>40</v>
      </c>
      <c r="L817" t="s">
        <v>40</v>
      </c>
      <c r="M817" t="s">
        <v>179</v>
      </c>
      <c r="N817" t="s">
        <v>38</v>
      </c>
      <c r="O817" t="s">
        <v>55</v>
      </c>
      <c r="P817" t="s">
        <v>38</v>
      </c>
      <c r="Q817" t="s">
        <v>42</v>
      </c>
      <c r="R817" t="s">
        <v>40</v>
      </c>
      <c r="S817" t="s">
        <v>43</v>
      </c>
      <c r="T817" t="s">
        <v>44</v>
      </c>
      <c r="U817" t="s">
        <v>20</v>
      </c>
      <c r="V817" t="s">
        <v>1104</v>
      </c>
      <c r="W817" t="s">
        <v>1215</v>
      </c>
      <c r="X817" t="s">
        <v>285</v>
      </c>
      <c r="Y817" t="s">
        <v>286</v>
      </c>
      <c r="Z817" t="s">
        <v>40</v>
      </c>
      <c r="AA817" t="s">
        <v>40</v>
      </c>
      <c r="AB817">
        <v>4282.69139</v>
      </c>
      <c r="AC817" t="s">
        <v>40</v>
      </c>
      <c r="AD817" t="s">
        <v>40</v>
      </c>
      <c r="AE817">
        <v>218.18585200000001</v>
      </c>
      <c r="AF817">
        <v>7</v>
      </c>
      <c r="AG817" s="21">
        <v>2181860000000</v>
      </c>
      <c r="AH817" t="s">
        <v>40</v>
      </c>
      <c r="AI817">
        <v>7</v>
      </c>
      <c r="AJ817">
        <v>1</v>
      </c>
      <c r="AK817">
        <v>1</v>
      </c>
    </row>
    <row r="818" spans="1:37">
      <c r="A818">
        <v>11</v>
      </c>
      <c r="B818">
        <v>24</v>
      </c>
      <c r="C818">
        <v>2015</v>
      </c>
      <c r="D818" t="s">
        <v>283</v>
      </c>
      <c r="E818" t="s">
        <v>284</v>
      </c>
      <c r="F818" t="s">
        <v>1</v>
      </c>
      <c r="G818" t="s">
        <v>54</v>
      </c>
      <c r="H818" t="s">
        <v>38</v>
      </c>
      <c r="I818" t="s">
        <v>40</v>
      </c>
      <c r="J818" t="s">
        <v>40</v>
      </c>
      <c r="K818" t="s">
        <v>40</v>
      </c>
      <c r="L818" t="s">
        <v>40</v>
      </c>
      <c r="M818" t="s">
        <v>179</v>
      </c>
      <c r="N818" t="s">
        <v>38</v>
      </c>
      <c r="O818" t="s">
        <v>55</v>
      </c>
      <c r="P818" t="s">
        <v>38</v>
      </c>
      <c r="Q818" t="s">
        <v>42</v>
      </c>
      <c r="R818" t="s">
        <v>40</v>
      </c>
      <c r="S818" t="s">
        <v>43</v>
      </c>
      <c r="T818" t="s">
        <v>44</v>
      </c>
      <c r="U818" t="s">
        <v>20</v>
      </c>
      <c r="V818" t="s">
        <v>1104</v>
      </c>
      <c r="W818" t="s">
        <v>1215</v>
      </c>
      <c r="X818" t="s">
        <v>285</v>
      </c>
      <c r="Y818" t="s">
        <v>287</v>
      </c>
      <c r="Z818" t="s">
        <v>40</v>
      </c>
      <c r="AA818" t="s">
        <v>40</v>
      </c>
      <c r="AB818">
        <v>842.55706399999997</v>
      </c>
      <c r="AC818" t="s">
        <v>40</v>
      </c>
      <c r="AD818" t="s">
        <v>40</v>
      </c>
      <c r="AE818">
        <v>226.39748299999999</v>
      </c>
      <c r="AF818">
        <v>7</v>
      </c>
      <c r="AG818" s="21">
        <v>2263970000000</v>
      </c>
      <c r="AH818" t="s">
        <v>40</v>
      </c>
      <c r="AI818">
        <v>7</v>
      </c>
      <c r="AJ818">
        <v>1</v>
      </c>
      <c r="AK818">
        <v>1</v>
      </c>
    </row>
    <row r="819" spans="1:37">
      <c r="A819">
        <v>11</v>
      </c>
      <c r="B819">
        <v>24</v>
      </c>
      <c r="C819">
        <v>2015</v>
      </c>
      <c r="D819" t="s">
        <v>283</v>
      </c>
      <c r="E819" t="s">
        <v>284</v>
      </c>
      <c r="F819" t="s">
        <v>1</v>
      </c>
      <c r="G819" t="s">
        <v>54</v>
      </c>
      <c r="H819" t="s">
        <v>38</v>
      </c>
      <c r="I819" t="s">
        <v>40</v>
      </c>
      <c r="J819" t="s">
        <v>40</v>
      </c>
      <c r="K819" t="s">
        <v>40</v>
      </c>
      <c r="L819" t="s">
        <v>40</v>
      </c>
      <c r="M819" t="s">
        <v>179</v>
      </c>
      <c r="N819" t="s">
        <v>38</v>
      </c>
      <c r="O819" t="s">
        <v>55</v>
      </c>
      <c r="P819" t="s">
        <v>38</v>
      </c>
      <c r="Q819" t="s">
        <v>42</v>
      </c>
      <c r="R819" t="s">
        <v>40</v>
      </c>
      <c r="S819" t="s">
        <v>43</v>
      </c>
      <c r="T819" t="s">
        <v>44</v>
      </c>
      <c r="U819" t="s">
        <v>20</v>
      </c>
      <c r="V819" t="s">
        <v>1104</v>
      </c>
      <c r="W819" t="s">
        <v>1215</v>
      </c>
      <c r="X819" t="s">
        <v>285</v>
      </c>
      <c r="Y819" t="s">
        <v>288</v>
      </c>
      <c r="Z819" t="s">
        <v>40</v>
      </c>
      <c r="AA819" t="s">
        <v>40</v>
      </c>
      <c r="AB819">
        <v>747.14834870000004</v>
      </c>
      <c r="AC819" t="s">
        <v>40</v>
      </c>
      <c r="AD819" t="s">
        <v>40</v>
      </c>
      <c r="AE819">
        <v>495.12073199999998</v>
      </c>
      <c r="AF819">
        <v>7</v>
      </c>
      <c r="AG819" s="21">
        <v>4951210000000</v>
      </c>
      <c r="AH819" t="s">
        <v>40</v>
      </c>
      <c r="AI819">
        <v>7</v>
      </c>
      <c r="AJ819">
        <v>1</v>
      </c>
      <c r="AK819">
        <v>1</v>
      </c>
    </row>
    <row r="820" spans="1:37">
      <c r="A820">
        <v>11</v>
      </c>
      <c r="B820">
        <v>24</v>
      </c>
      <c r="C820">
        <v>2015</v>
      </c>
      <c r="D820" t="s">
        <v>283</v>
      </c>
      <c r="E820" t="s">
        <v>284</v>
      </c>
      <c r="F820" t="s">
        <v>1</v>
      </c>
      <c r="G820" t="s">
        <v>54</v>
      </c>
      <c r="H820" t="s">
        <v>38</v>
      </c>
      <c r="I820" t="s">
        <v>40</v>
      </c>
      <c r="J820" t="s">
        <v>40</v>
      </c>
      <c r="K820" t="s">
        <v>40</v>
      </c>
      <c r="L820" t="s">
        <v>40</v>
      </c>
      <c r="M820" t="s">
        <v>179</v>
      </c>
      <c r="N820" t="s">
        <v>38</v>
      </c>
      <c r="O820" t="s">
        <v>55</v>
      </c>
      <c r="P820" t="s">
        <v>38</v>
      </c>
      <c r="Q820" t="s">
        <v>42</v>
      </c>
      <c r="R820" t="s">
        <v>40</v>
      </c>
      <c r="S820" t="s">
        <v>43</v>
      </c>
      <c r="T820" t="s">
        <v>44</v>
      </c>
      <c r="U820" t="s">
        <v>20</v>
      </c>
      <c r="V820" t="s">
        <v>1104</v>
      </c>
      <c r="W820" t="s">
        <v>1215</v>
      </c>
      <c r="X820" t="s">
        <v>285</v>
      </c>
      <c r="Y820" t="s">
        <v>289</v>
      </c>
      <c r="Z820" t="s">
        <v>40</v>
      </c>
      <c r="AA820" t="s">
        <v>40</v>
      </c>
      <c r="AB820">
        <v>36.162540489999998</v>
      </c>
      <c r="AC820" t="s">
        <v>40</v>
      </c>
      <c r="AD820" t="s">
        <v>40</v>
      </c>
      <c r="AE820">
        <v>194.587425</v>
      </c>
      <c r="AF820">
        <v>7</v>
      </c>
      <c r="AG820" s="21">
        <v>1945870000000</v>
      </c>
      <c r="AH820" t="s">
        <v>40</v>
      </c>
      <c r="AI820">
        <v>7</v>
      </c>
      <c r="AJ820">
        <v>1</v>
      </c>
      <c r="AK820">
        <v>1</v>
      </c>
    </row>
    <row r="821" spans="1:37">
      <c r="A821">
        <v>11</v>
      </c>
      <c r="B821">
        <v>24</v>
      </c>
      <c r="C821">
        <v>2015</v>
      </c>
      <c r="D821" t="s">
        <v>283</v>
      </c>
      <c r="E821" t="s">
        <v>284</v>
      </c>
      <c r="F821" t="s">
        <v>1</v>
      </c>
      <c r="G821" t="s">
        <v>54</v>
      </c>
      <c r="H821" t="s">
        <v>38</v>
      </c>
      <c r="I821" t="s">
        <v>40</v>
      </c>
      <c r="J821" t="s">
        <v>40</v>
      </c>
      <c r="K821" t="s">
        <v>40</v>
      </c>
      <c r="L821" t="s">
        <v>40</v>
      </c>
      <c r="M821" t="s">
        <v>179</v>
      </c>
      <c r="N821" t="s">
        <v>38</v>
      </c>
      <c r="O821" t="s">
        <v>55</v>
      </c>
      <c r="P821" t="s">
        <v>38</v>
      </c>
      <c r="Q821" t="s">
        <v>42</v>
      </c>
      <c r="R821" t="s">
        <v>40</v>
      </c>
      <c r="S821" t="s">
        <v>43</v>
      </c>
      <c r="T821" t="s">
        <v>44</v>
      </c>
      <c r="U821" t="s">
        <v>20</v>
      </c>
      <c r="V821" t="s">
        <v>1104</v>
      </c>
      <c r="W821" t="s">
        <v>1215</v>
      </c>
      <c r="X821" t="s">
        <v>285</v>
      </c>
      <c r="Y821" t="s">
        <v>290</v>
      </c>
      <c r="Z821" t="s">
        <v>40</v>
      </c>
      <c r="AA821" t="s">
        <v>40</v>
      </c>
      <c r="AB821">
        <v>1983.5266160000001</v>
      </c>
      <c r="AC821" t="s">
        <v>40</v>
      </c>
      <c r="AD821" t="s">
        <v>40</v>
      </c>
      <c r="AE821">
        <v>4164.1350400000001</v>
      </c>
      <c r="AF821">
        <v>7</v>
      </c>
      <c r="AG821" s="21">
        <v>41641400000000</v>
      </c>
      <c r="AH821" t="s">
        <v>40</v>
      </c>
      <c r="AI821">
        <v>7</v>
      </c>
      <c r="AJ821">
        <v>1</v>
      </c>
      <c r="AK821">
        <v>1</v>
      </c>
    </row>
    <row r="822" spans="1:37">
      <c r="A822">
        <v>11</v>
      </c>
      <c r="B822">
        <v>24</v>
      </c>
      <c r="C822">
        <v>2015</v>
      </c>
      <c r="D822" t="s">
        <v>283</v>
      </c>
      <c r="E822" t="s">
        <v>284</v>
      </c>
      <c r="F822" t="s">
        <v>1</v>
      </c>
      <c r="G822" t="s">
        <v>54</v>
      </c>
      <c r="H822" t="s">
        <v>38</v>
      </c>
      <c r="I822" t="s">
        <v>40</v>
      </c>
      <c r="J822" t="s">
        <v>40</v>
      </c>
      <c r="K822" t="s">
        <v>40</v>
      </c>
      <c r="L822" t="s">
        <v>40</v>
      </c>
      <c r="M822" t="s">
        <v>179</v>
      </c>
      <c r="N822" t="s">
        <v>38</v>
      </c>
      <c r="O822" t="s">
        <v>55</v>
      </c>
      <c r="P822" t="s">
        <v>38</v>
      </c>
      <c r="Q822" t="s">
        <v>42</v>
      </c>
      <c r="R822" t="s">
        <v>40</v>
      </c>
      <c r="S822" t="s">
        <v>43</v>
      </c>
      <c r="T822" t="s">
        <v>44</v>
      </c>
      <c r="U822" t="s">
        <v>20</v>
      </c>
      <c r="V822" t="s">
        <v>1104</v>
      </c>
      <c r="W822" t="s">
        <v>1215</v>
      </c>
      <c r="X822" t="s">
        <v>285</v>
      </c>
      <c r="Y822" t="s">
        <v>291</v>
      </c>
      <c r="Z822" t="s">
        <v>40</v>
      </c>
      <c r="AA822" t="s">
        <v>40</v>
      </c>
      <c r="AB822">
        <v>433.95018820000001</v>
      </c>
      <c r="AC822" t="s">
        <v>40</v>
      </c>
      <c r="AD822" t="s">
        <v>40</v>
      </c>
      <c r="AE822">
        <v>16122.4601</v>
      </c>
      <c r="AF822">
        <v>7</v>
      </c>
      <c r="AG822" s="21">
        <v>161225000000000</v>
      </c>
      <c r="AH822" t="s">
        <v>40</v>
      </c>
      <c r="AI822">
        <v>7</v>
      </c>
      <c r="AJ822">
        <v>1</v>
      </c>
      <c r="AK822">
        <v>1</v>
      </c>
    </row>
    <row r="823" spans="1:37">
      <c r="A823">
        <v>11</v>
      </c>
      <c r="B823">
        <v>24</v>
      </c>
      <c r="C823">
        <v>2015</v>
      </c>
      <c r="D823" t="s">
        <v>283</v>
      </c>
      <c r="E823" t="s">
        <v>284</v>
      </c>
      <c r="F823" t="s">
        <v>1</v>
      </c>
      <c r="G823" t="s">
        <v>54</v>
      </c>
      <c r="H823" t="s">
        <v>38</v>
      </c>
      <c r="I823" t="s">
        <v>40</v>
      </c>
      <c r="J823" t="s">
        <v>40</v>
      </c>
      <c r="K823" t="s">
        <v>40</v>
      </c>
      <c r="L823" t="s">
        <v>40</v>
      </c>
      <c r="M823" t="s">
        <v>179</v>
      </c>
      <c r="N823" t="s">
        <v>38</v>
      </c>
      <c r="O823" t="s">
        <v>55</v>
      </c>
      <c r="P823" t="s">
        <v>38</v>
      </c>
      <c r="Q823" t="s">
        <v>42</v>
      </c>
      <c r="R823" t="s">
        <v>40</v>
      </c>
      <c r="S823" t="s">
        <v>43</v>
      </c>
      <c r="T823" t="s">
        <v>44</v>
      </c>
      <c r="U823" t="s">
        <v>20</v>
      </c>
      <c r="V823" t="s">
        <v>1104</v>
      </c>
      <c r="W823" t="s">
        <v>1215</v>
      </c>
      <c r="X823" t="s">
        <v>285</v>
      </c>
      <c r="Y823" t="s">
        <v>292</v>
      </c>
      <c r="Z823" t="s">
        <v>40</v>
      </c>
      <c r="AA823" t="s">
        <v>40</v>
      </c>
      <c r="AB823">
        <v>378.34473300000002</v>
      </c>
      <c r="AC823" t="s">
        <v>40</v>
      </c>
      <c r="AD823" t="s">
        <v>40</v>
      </c>
      <c r="AE823">
        <v>465.38721800000002</v>
      </c>
      <c r="AF823">
        <v>7</v>
      </c>
      <c r="AG823" s="21">
        <v>4653870000000</v>
      </c>
      <c r="AH823" t="s">
        <v>40</v>
      </c>
      <c r="AI823">
        <v>7</v>
      </c>
      <c r="AJ823">
        <v>1</v>
      </c>
      <c r="AK823">
        <v>1</v>
      </c>
    </row>
    <row r="824" spans="1:37">
      <c r="A824">
        <v>11</v>
      </c>
      <c r="B824">
        <v>24</v>
      </c>
      <c r="C824">
        <v>2015</v>
      </c>
      <c r="D824" t="s">
        <v>283</v>
      </c>
      <c r="E824" t="s">
        <v>284</v>
      </c>
      <c r="F824" t="s">
        <v>1</v>
      </c>
      <c r="G824" t="s">
        <v>54</v>
      </c>
      <c r="H824" t="s">
        <v>38</v>
      </c>
      <c r="I824" t="s">
        <v>40</v>
      </c>
      <c r="J824" t="s">
        <v>40</v>
      </c>
      <c r="K824" t="s">
        <v>40</v>
      </c>
      <c r="L824" t="s">
        <v>40</v>
      </c>
      <c r="M824" t="s">
        <v>179</v>
      </c>
      <c r="N824" t="s">
        <v>38</v>
      </c>
      <c r="O824" t="s">
        <v>55</v>
      </c>
      <c r="P824" t="s">
        <v>38</v>
      </c>
      <c r="Q824" t="s">
        <v>42</v>
      </c>
      <c r="R824" t="s">
        <v>40</v>
      </c>
      <c r="S824" t="s">
        <v>43</v>
      </c>
      <c r="T824" t="s">
        <v>44</v>
      </c>
      <c r="U824" t="s">
        <v>20</v>
      </c>
      <c r="V824" t="s">
        <v>1104</v>
      </c>
      <c r="W824" t="s">
        <v>1215</v>
      </c>
      <c r="X824" t="s">
        <v>285</v>
      </c>
      <c r="Y824" t="s">
        <v>293</v>
      </c>
      <c r="Z824" t="s">
        <v>40</v>
      </c>
      <c r="AA824" t="s">
        <v>40</v>
      </c>
      <c r="AB824">
        <v>1285.890155</v>
      </c>
      <c r="AC824" t="s">
        <v>40</v>
      </c>
      <c r="AD824" t="s">
        <v>40</v>
      </c>
      <c r="AE824">
        <v>100.933425</v>
      </c>
      <c r="AF824">
        <v>7</v>
      </c>
      <c r="AG824" s="21">
        <v>1009330000000</v>
      </c>
      <c r="AH824" t="s">
        <v>40</v>
      </c>
      <c r="AI824">
        <v>7</v>
      </c>
      <c r="AJ824">
        <v>1</v>
      </c>
      <c r="AK824">
        <v>1</v>
      </c>
    </row>
    <row r="825" spans="1:37">
      <c r="A825">
        <v>11</v>
      </c>
      <c r="B825">
        <v>24</v>
      </c>
      <c r="C825">
        <v>2015</v>
      </c>
      <c r="D825" t="s">
        <v>283</v>
      </c>
      <c r="E825" t="s">
        <v>284</v>
      </c>
      <c r="F825" t="s">
        <v>1</v>
      </c>
      <c r="G825" t="s">
        <v>54</v>
      </c>
      <c r="H825" t="s">
        <v>38</v>
      </c>
      <c r="I825" t="s">
        <v>40</v>
      </c>
      <c r="J825" t="s">
        <v>40</v>
      </c>
      <c r="K825" t="s">
        <v>40</v>
      </c>
      <c r="L825" t="s">
        <v>40</v>
      </c>
      <c r="M825" t="s">
        <v>179</v>
      </c>
      <c r="N825" t="s">
        <v>38</v>
      </c>
      <c r="O825" t="s">
        <v>55</v>
      </c>
      <c r="P825" t="s">
        <v>38</v>
      </c>
      <c r="Q825" t="s">
        <v>42</v>
      </c>
      <c r="R825" t="s">
        <v>40</v>
      </c>
      <c r="S825" t="s">
        <v>43</v>
      </c>
      <c r="T825" t="s">
        <v>44</v>
      </c>
      <c r="U825" t="s">
        <v>20</v>
      </c>
      <c r="V825" t="s">
        <v>1104</v>
      </c>
      <c r="W825" t="s">
        <v>1215</v>
      </c>
      <c r="X825" t="s">
        <v>285</v>
      </c>
      <c r="Y825" t="s">
        <v>294</v>
      </c>
      <c r="Z825" t="s">
        <v>40</v>
      </c>
      <c r="AA825" t="s">
        <v>40</v>
      </c>
      <c r="AB825">
        <v>897.86451139999997</v>
      </c>
      <c r="AC825" t="s">
        <v>40</v>
      </c>
      <c r="AD825" t="s">
        <v>40</v>
      </c>
      <c r="AE825">
        <v>195.795761</v>
      </c>
      <c r="AF825">
        <v>7</v>
      </c>
      <c r="AG825" s="21">
        <v>1957960000000</v>
      </c>
      <c r="AH825" t="s">
        <v>40</v>
      </c>
      <c r="AI825">
        <v>7</v>
      </c>
      <c r="AJ825">
        <v>1</v>
      </c>
      <c r="AK825">
        <v>1</v>
      </c>
    </row>
    <row r="826" spans="1:37">
      <c r="A826">
        <v>11</v>
      </c>
      <c r="B826">
        <v>24</v>
      </c>
      <c r="C826">
        <v>2015</v>
      </c>
      <c r="D826" t="s">
        <v>283</v>
      </c>
      <c r="E826" t="s">
        <v>284</v>
      </c>
      <c r="F826" t="s">
        <v>1</v>
      </c>
      <c r="G826" t="s">
        <v>54</v>
      </c>
      <c r="H826" t="s">
        <v>38</v>
      </c>
      <c r="I826" t="s">
        <v>40</v>
      </c>
      <c r="J826" t="s">
        <v>40</v>
      </c>
      <c r="K826" t="s">
        <v>40</v>
      </c>
      <c r="L826" t="s">
        <v>40</v>
      </c>
      <c r="M826" t="s">
        <v>179</v>
      </c>
      <c r="N826" t="s">
        <v>38</v>
      </c>
      <c r="O826" t="s">
        <v>55</v>
      </c>
      <c r="P826" t="s">
        <v>38</v>
      </c>
      <c r="Q826" t="s">
        <v>42</v>
      </c>
      <c r="R826" t="s">
        <v>40</v>
      </c>
      <c r="S826" t="s">
        <v>43</v>
      </c>
      <c r="T826" t="s">
        <v>44</v>
      </c>
      <c r="U826" t="s">
        <v>20</v>
      </c>
      <c r="V826" t="s">
        <v>1104</v>
      </c>
      <c r="W826" t="s">
        <v>1215</v>
      </c>
      <c r="X826" t="s">
        <v>285</v>
      </c>
      <c r="Y826" t="s">
        <v>295</v>
      </c>
      <c r="Z826" t="s">
        <v>40</v>
      </c>
      <c r="AA826" t="s">
        <v>40</v>
      </c>
      <c r="AB826">
        <v>995.86381159999996</v>
      </c>
      <c r="AC826" t="s">
        <v>40</v>
      </c>
      <c r="AD826" t="s">
        <v>40</v>
      </c>
      <c r="AE826">
        <v>5782.6011399999998</v>
      </c>
      <c r="AF826">
        <v>7</v>
      </c>
      <c r="AG826" s="21">
        <v>57826000000000</v>
      </c>
      <c r="AH826" t="s">
        <v>40</v>
      </c>
      <c r="AI826">
        <v>7</v>
      </c>
      <c r="AJ826">
        <v>1</v>
      </c>
      <c r="AK826">
        <v>1</v>
      </c>
    </row>
    <row r="827" spans="1:37">
      <c r="A827">
        <v>11</v>
      </c>
      <c r="B827">
        <v>24</v>
      </c>
      <c r="C827">
        <v>2015</v>
      </c>
      <c r="D827" t="s">
        <v>283</v>
      </c>
      <c r="E827" t="s">
        <v>284</v>
      </c>
      <c r="F827" t="s">
        <v>1</v>
      </c>
      <c r="G827" t="s">
        <v>54</v>
      </c>
      <c r="H827" t="s">
        <v>38</v>
      </c>
      <c r="I827" t="s">
        <v>40</v>
      </c>
      <c r="J827" t="s">
        <v>40</v>
      </c>
      <c r="K827" t="s">
        <v>40</v>
      </c>
      <c r="L827" t="s">
        <v>40</v>
      </c>
      <c r="M827" t="s">
        <v>179</v>
      </c>
      <c r="N827" t="s">
        <v>38</v>
      </c>
      <c r="O827" t="s">
        <v>55</v>
      </c>
      <c r="P827" t="s">
        <v>38</v>
      </c>
      <c r="Q827" t="s">
        <v>42</v>
      </c>
      <c r="R827" t="s">
        <v>40</v>
      </c>
      <c r="S827" t="s">
        <v>43</v>
      </c>
      <c r="T827" t="s">
        <v>44</v>
      </c>
      <c r="U827" t="s">
        <v>20</v>
      </c>
      <c r="V827" t="s">
        <v>1104</v>
      </c>
      <c r="W827" t="s">
        <v>1215</v>
      </c>
      <c r="X827" t="s">
        <v>285</v>
      </c>
      <c r="Y827" t="s">
        <v>296</v>
      </c>
      <c r="Z827" t="s">
        <v>40</v>
      </c>
      <c r="AA827" t="s">
        <v>40</v>
      </c>
      <c r="AB827">
        <v>290.53635450000002</v>
      </c>
      <c r="AC827" t="s">
        <v>40</v>
      </c>
      <c r="AD827" t="s">
        <v>40</v>
      </c>
      <c r="AE827">
        <v>9739.0748600000006</v>
      </c>
      <c r="AF827">
        <v>7</v>
      </c>
      <c r="AG827" s="21">
        <v>97390700000000</v>
      </c>
      <c r="AH827" t="s">
        <v>40</v>
      </c>
      <c r="AI827">
        <v>7</v>
      </c>
      <c r="AJ827">
        <v>1</v>
      </c>
      <c r="AK827">
        <v>1</v>
      </c>
    </row>
    <row r="828" spans="1:37">
      <c r="A828">
        <v>11</v>
      </c>
      <c r="B828">
        <v>24</v>
      </c>
      <c r="C828">
        <v>2015</v>
      </c>
      <c r="D828" t="s">
        <v>283</v>
      </c>
      <c r="E828" t="s">
        <v>284</v>
      </c>
      <c r="F828" t="s">
        <v>1</v>
      </c>
      <c r="G828" t="s">
        <v>54</v>
      </c>
      <c r="H828" t="s">
        <v>38</v>
      </c>
      <c r="I828" t="s">
        <v>40</v>
      </c>
      <c r="J828" t="s">
        <v>40</v>
      </c>
      <c r="K828" t="s">
        <v>40</v>
      </c>
      <c r="L828" t="s">
        <v>40</v>
      </c>
      <c r="M828" t="s">
        <v>179</v>
      </c>
      <c r="N828" t="s">
        <v>38</v>
      </c>
      <c r="O828" t="s">
        <v>55</v>
      </c>
      <c r="P828" t="s">
        <v>38</v>
      </c>
      <c r="Q828" t="s">
        <v>42</v>
      </c>
      <c r="R828" t="s">
        <v>40</v>
      </c>
      <c r="S828" t="s">
        <v>43</v>
      </c>
      <c r="T828" t="s">
        <v>44</v>
      </c>
      <c r="U828" t="s">
        <v>20</v>
      </c>
      <c r="V828" t="s">
        <v>1104</v>
      </c>
      <c r="W828" t="s">
        <v>1215</v>
      </c>
      <c r="X828" t="s">
        <v>285</v>
      </c>
      <c r="Y828" t="s">
        <v>297</v>
      </c>
      <c r="Z828" t="s">
        <v>40</v>
      </c>
      <c r="AA828" t="s">
        <v>40</v>
      </c>
      <c r="AB828">
        <v>729.92537289999996</v>
      </c>
      <c r="AC828" t="s">
        <v>40</v>
      </c>
      <c r="AD828" t="s">
        <v>40</v>
      </c>
      <c r="AE828">
        <v>4360.6519399999997</v>
      </c>
      <c r="AF828">
        <v>7</v>
      </c>
      <c r="AG828" s="21">
        <v>43606500000000</v>
      </c>
      <c r="AH828" t="s">
        <v>40</v>
      </c>
      <c r="AI828">
        <v>7</v>
      </c>
      <c r="AJ828">
        <v>1</v>
      </c>
      <c r="AK828">
        <v>1</v>
      </c>
    </row>
    <row r="829" spans="1:37">
      <c r="A829">
        <v>11</v>
      </c>
      <c r="B829">
        <v>24</v>
      </c>
      <c r="C829">
        <v>2015</v>
      </c>
      <c r="D829" t="s">
        <v>283</v>
      </c>
      <c r="E829" t="s">
        <v>284</v>
      </c>
      <c r="F829" t="s">
        <v>1</v>
      </c>
      <c r="G829" t="s">
        <v>54</v>
      </c>
      <c r="H829" t="s">
        <v>38</v>
      </c>
      <c r="I829" t="s">
        <v>40</v>
      </c>
      <c r="J829" t="s">
        <v>40</v>
      </c>
      <c r="K829" t="s">
        <v>40</v>
      </c>
      <c r="L829" t="s">
        <v>40</v>
      </c>
      <c r="M829" t="s">
        <v>179</v>
      </c>
      <c r="N829" t="s">
        <v>38</v>
      </c>
      <c r="O829" t="s">
        <v>55</v>
      </c>
      <c r="P829" t="s">
        <v>38</v>
      </c>
      <c r="Q829" t="s">
        <v>42</v>
      </c>
      <c r="R829" t="s">
        <v>40</v>
      </c>
      <c r="S829" t="s">
        <v>43</v>
      </c>
      <c r="T829" t="s">
        <v>44</v>
      </c>
      <c r="U829" t="s">
        <v>20</v>
      </c>
      <c r="V829" t="s">
        <v>1104</v>
      </c>
      <c r="W829" t="s">
        <v>1215</v>
      </c>
      <c r="X829" t="s">
        <v>285</v>
      </c>
      <c r="Y829" t="s">
        <v>298</v>
      </c>
      <c r="Z829" t="s">
        <v>40</v>
      </c>
      <c r="AA829" t="s">
        <v>40</v>
      </c>
      <c r="AB829">
        <v>558.29881669999997</v>
      </c>
      <c r="AC829" t="s">
        <v>40</v>
      </c>
      <c r="AD829" t="s">
        <v>40</v>
      </c>
      <c r="AE829">
        <v>323.39771000000002</v>
      </c>
      <c r="AF829">
        <v>8</v>
      </c>
      <c r="AG829" s="21">
        <v>3233980000000</v>
      </c>
      <c r="AH829" t="s">
        <v>40</v>
      </c>
      <c r="AI829">
        <v>8</v>
      </c>
      <c r="AJ829">
        <v>1</v>
      </c>
      <c r="AK829">
        <v>1</v>
      </c>
    </row>
    <row r="830" spans="1:37">
      <c r="A830">
        <v>11</v>
      </c>
      <c r="B830">
        <v>24</v>
      </c>
      <c r="C830">
        <v>2015</v>
      </c>
      <c r="D830" t="s">
        <v>283</v>
      </c>
      <c r="E830" t="s">
        <v>284</v>
      </c>
      <c r="F830" t="s">
        <v>1</v>
      </c>
      <c r="G830" t="s">
        <v>54</v>
      </c>
      <c r="H830" t="s">
        <v>38</v>
      </c>
      <c r="I830" t="s">
        <v>40</v>
      </c>
      <c r="J830" t="s">
        <v>40</v>
      </c>
      <c r="K830" t="s">
        <v>40</v>
      </c>
      <c r="L830" t="s">
        <v>40</v>
      </c>
      <c r="M830" t="s">
        <v>179</v>
      </c>
      <c r="N830" t="s">
        <v>38</v>
      </c>
      <c r="O830" t="s">
        <v>55</v>
      </c>
      <c r="P830" t="s">
        <v>38</v>
      </c>
      <c r="Q830" t="s">
        <v>42</v>
      </c>
      <c r="R830" t="s">
        <v>40</v>
      </c>
      <c r="S830" t="s">
        <v>43</v>
      </c>
      <c r="T830" t="s">
        <v>44</v>
      </c>
      <c r="U830" t="s">
        <v>20</v>
      </c>
      <c r="V830" t="s">
        <v>1104</v>
      </c>
      <c r="W830" t="s">
        <v>1215</v>
      </c>
      <c r="X830" t="s">
        <v>285</v>
      </c>
      <c r="Y830" t="s">
        <v>299</v>
      </c>
      <c r="Z830" t="s">
        <v>40</v>
      </c>
      <c r="AA830" t="s">
        <v>40</v>
      </c>
      <c r="AB830">
        <v>352.22320209999998</v>
      </c>
      <c r="AC830" t="s">
        <v>40</v>
      </c>
      <c r="AD830" t="s">
        <v>40</v>
      </c>
      <c r="AE830">
        <v>128.16500199999999</v>
      </c>
      <c r="AF830">
        <v>7</v>
      </c>
      <c r="AG830" s="21">
        <v>1281650000000</v>
      </c>
      <c r="AH830" t="s">
        <v>40</v>
      </c>
      <c r="AI830">
        <v>7</v>
      </c>
      <c r="AJ830">
        <v>1</v>
      </c>
      <c r="AK830">
        <v>1</v>
      </c>
    </row>
    <row r="831" spans="1:37">
      <c r="A831">
        <v>11</v>
      </c>
      <c r="B831">
        <v>24</v>
      </c>
      <c r="C831">
        <v>2015</v>
      </c>
      <c r="D831" t="s">
        <v>283</v>
      </c>
      <c r="E831" t="s">
        <v>284</v>
      </c>
      <c r="F831" t="s">
        <v>1</v>
      </c>
      <c r="G831" t="s">
        <v>54</v>
      </c>
      <c r="H831" t="s">
        <v>38</v>
      </c>
      <c r="I831" t="s">
        <v>40</v>
      </c>
      <c r="J831" t="s">
        <v>40</v>
      </c>
      <c r="K831" t="s">
        <v>40</v>
      </c>
      <c r="L831" t="s">
        <v>40</v>
      </c>
      <c r="M831" t="s">
        <v>179</v>
      </c>
      <c r="N831" t="s">
        <v>38</v>
      </c>
      <c r="O831" t="s">
        <v>55</v>
      </c>
      <c r="P831" t="s">
        <v>38</v>
      </c>
      <c r="Q831" t="s">
        <v>42</v>
      </c>
      <c r="R831" t="s">
        <v>40</v>
      </c>
      <c r="S831" t="s">
        <v>43</v>
      </c>
      <c r="T831" t="s">
        <v>44</v>
      </c>
      <c r="U831" t="s">
        <v>20</v>
      </c>
      <c r="V831" t="s">
        <v>1104</v>
      </c>
      <c r="W831" t="s">
        <v>1215</v>
      </c>
      <c r="X831" t="s">
        <v>285</v>
      </c>
      <c r="Y831" t="s">
        <v>300</v>
      </c>
      <c r="Z831" t="s">
        <v>40</v>
      </c>
      <c r="AA831" t="s">
        <v>40</v>
      </c>
      <c r="AB831">
        <v>376.66471339999998</v>
      </c>
      <c r="AC831" t="s">
        <v>40</v>
      </c>
      <c r="AD831" t="s">
        <v>40</v>
      </c>
      <c r="AE831">
        <v>2179.1920500000001</v>
      </c>
      <c r="AF831">
        <v>7</v>
      </c>
      <c r="AG831" s="21">
        <v>21791900000000</v>
      </c>
      <c r="AH831" t="s">
        <v>40</v>
      </c>
      <c r="AI831">
        <v>7</v>
      </c>
      <c r="AJ831">
        <v>1</v>
      </c>
      <c r="AK831">
        <v>1</v>
      </c>
    </row>
    <row r="832" spans="1:37">
      <c r="A832">
        <v>11</v>
      </c>
      <c r="B832">
        <v>24</v>
      </c>
      <c r="C832">
        <v>2015</v>
      </c>
      <c r="D832" t="s">
        <v>283</v>
      </c>
      <c r="E832" t="s">
        <v>284</v>
      </c>
      <c r="F832" t="s">
        <v>1</v>
      </c>
      <c r="G832" t="s">
        <v>54</v>
      </c>
      <c r="H832" t="s">
        <v>38</v>
      </c>
      <c r="I832" t="s">
        <v>40</v>
      </c>
      <c r="J832" t="s">
        <v>40</v>
      </c>
      <c r="K832" t="s">
        <v>40</v>
      </c>
      <c r="L832" t="s">
        <v>40</v>
      </c>
      <c r="M832" t="s">
        <v>179</v>
      </c>
      <c r="N832" t="s">
        <v>38</v>
      </c>
      <c r="O832" t="s">
        <v>55</v>
      </c>
      <c r="P832" t="s">
        <v>38</v>
      </c>
      <c r="Q832" t="s">
        <v>42</v>
      </c>
      <c r="R832" t="s">
        <v>40</v>
      </c>
      <c r="S832" t="s">
        <v>43</v>
      </c>
      <c r="T832" t="s">
        <v>44</v>
      </c>
      <c r="U832" t="s">
        <v>20</v>
      </c>
      <c r="V832" t="s">
        <v>1104</v>
      </c>
      <c r="W832" t="s">
        <v>1215</v>
      </c>
      <c r="X832" t="s">
        <v>285</v>
      </c>
      <c r="Y832" t="s">
        <v>301</v>
      </c>
      <c r="Z832" t="s">
        <v>40</v>
      </c>
      <c r="AA832" t="s">
        <v>40</v>
      </c>
      <c r="AB832">
        <v>5383.1991200000002</v>
      </c>
      <c r="AC832" t="s">
        <v>40</v>
      </c>
      <c r="AD832" t="s">
        <v>40</v>
      </c>
      <c r="AE832">
        <v>237.48856499999999</v>
      </c>
      <c r="AF832">
        <v>7</v>
      </c>
      <c r="AG832" s="21">
        <v>2374890000000</v>
      </c>
      <c r="AH832" t="s">
        <v>40</v>
      </c>
      <c r="AI832">
        <v>7</v>
      </c>
      <c r="AJ832">
        <v>1</v>
      </c>
      <c r="AK832">
        <v>1</v>
      </c>
    </row>
    <row r="833" spans="1:37">
      <c r="A833">
        <v>11</v>
      </c>
      <c r="B833">
        <v>24</v>
      </c>
      <c r="C833">
        <v>2015</v>
      </c>
      <c r="D833" t="s">
        <v>283</v>
      </c>
      <c r="E833" t="s">
        <v>284</v>
      </c>
      <c r="F833" t="s">
        <v>1</v>
      </c>
      <c r="G833" t="s">
        <v>54</v>
      </c>
      <c r="H833" t="s">
        <v>38</v>
      </c>
      <c r="I833" t="s">
        <v>40</v>
      </c>
      <c r="J833" t="s">
        <v>40</v>
      </c>
      <c r="K833" t="s">
        <v>40</v>
      </c>
      <c r="L833" t="s">
        <v>40</v>
      </c>
      <c r="M833" t="s">
        <v>179</v>
      </c>
      <c r="N833" t="s">
        <v>38</v>
      </c>
      <c r="O833" t="s">
        <v>55</v>
      </c>
      <c r="P833" t="s">
        <v>38</v>
      </c>
      <c r="Q833" t="s">
        <v>42</v>
      </c>
      <c r="R833" t="s">
        <v>40</v>
      </c>
      <c r="S833" t="s">
        <v>43</v>
      </c>
      <c r="T833" t="s">
        <v>44</v>
      </c>
      <c r="U833" t="s">
        <v>20</v>
      </c>
      <c r="V833" t="s">
        <v>1104</v>
      </c>
      <c r="W833" t="s">
        <v>1215</v>
      </c>
      <c r="X833" t="s">
        <v>285</v>
      </c>
      <c r="Y833" t="s">
        <v>302</v>
      </c>
      <c r="Z833" t="s">
        <v>40</v>
      </c>
      <c r="AA833" t="s">
        <v>40</v>
      </c>
      <c r="AB833">
        <v>455.56701629999998</v>
      </c>
      <c r="AC833" t="s">
        <v>40</v>
      </c>
      <c r="AD833" t="s">
        <v>40</v>
      </c>
      <c r="AE833">
        <v>128608.008</v>
      </c>
      <c r="AF833">
        <v>8</v>
      </c>
      <c r="AG833" s="21">
        <v>1286080000000000</v>
      </c>
      <c r="AH833" t="s">
        <v>40</v>
      </c>
      <c r="AI833">
        <v>8</v>
      </c>
      <c r="AJ833">
        <v>1</v>
      </c>
      <c r="AK833">
        <v>1</v>
      </c>
    </row>
    <row r="834" spans="1:37">
      <c r="A834">
        <v>11</v>
      </c>
      <c r="B834">
        <v>24</v>
      </c>
      <c r="C834">
        <v>2015</v>
      </c>
      <c r="D834" t="s">
        <v>283</v>
      </c>
      <c r="E834" t="s">
        <v>284</v>
      </c>
      <c r="F834" t="s">
        <v>1</v>
      </c>
      <c r="G834" t="s">
        <v>54</v>
      </c>
      <c r="H834" t="s">
        <v>38</v>
      </c>
      <c r="I834" t="s">
        <v>40</v>
      </c>
      <c r="J834" t="s">
        <v>40</v>
      </c>
      <c r="K834" t="s">
        <v>40</v>
      </c>
      <c r="L834" t="s">
        <v>40</v>
      </c>
      <c r="M834" t="s">
        <v>179</v>
      </c>
      <c r="N834" t="s">
        <v>38</v>
      </c>
      <c r="O834" t="s">
        <v>55</v>
      </c>
      <c r="P834" t="s">
        <v>38</v>
      </c>
      <c r="Q834" t="s">
        <v>42</v>
      </c>
      <c r="R834" t="s">
        <v>40</v>
      </c>
      <c r="S834" t="s">
        <v>43</v>
      </c>
      <c r="T834" t="s">
        <v>44</v>
      </c>
      <c r="U834" t="s">
        <v>20</v>
      </c>
      <c r="V834" t="s">
        <v>1104</v>
      </c>
      <c r="W834" t="s">
        <v>1215</v>
      </c>
      <c r="X834" t="s">
        <v>285</v>
      </c>
      <c r="Y834" t="s">
        <v>303</v>
      </c>
      <c r="Z834" t="s">
        <v>40</v>
      </c>
      <c r="AA834" t="s">
        <v>40</v>
      </c>
      <c r="AB834">
        <v>141.6181334</v>
      </c>
      <c r="AC834" t="s">
        <v>40</v>
      </c>
      <c r="AD834" t="s">
        <v>40</v>
      </c>
      <c r="AE834">
        <v>13601.7816</v>
      </c>
      <c r="AF834">
        <v>7</v>
      </c>
      <c r="AG834" s="21">
        <v>136018000000000</v>
      </c>
      <c r="AH834" t="s">
        <v>40</v>
      </c>
      <c r="AI834">
        <v>7</v>
      </c>
      <c r="AJ834">
        <v>1</v>
      </c>
      <c r="AK834">
        <v>1</v>
      </c>
    </row>
    <row r="835" spans="1:37">
      <c r="A835">
        <v>11</v>
      </c>
      <c r="B835">
        <v>24</v>
      </c>
      <c r="C835">
        <v>2015</v>
      </c>
      <c r="D835" t="s">
        <v>283</v>
      </c>
      <c r="E835" t="s">
        <v>284</v>
      </c>
      <c r="F835" t="s">
        <v>1</v>
      </c>
      <c r="G835" t="s">
        <v>54</v>
      </c>
      <c r="H835" t="s">
        <v>38</v>
      </c>
      <c r="I835" t="s">
        <v>40</v>
      </c>
      <c r="J835" t="s">
        <v>40</v>
      </c>
      <c r="K835" t="s">
        <v>40</v>
      </c>
      <c r="L835" t="s">
        <v>40</v>
      </c>
      <c r="M835" t="s">
        <v>179</v>
      </c>
      <c r="N835" t="s">
        <v>38</v>
      </c>
      <c r="O835" t="s">
        <v>55</v>
      </c>
      <c r="P835" t="s">
        <v>38</v>
      </c>
      <c r="Q835" t="s">
        <v>42</v>
      </c>
      <c r="R835" t="s">
        <v>40</v>
      </c>
      <c r="S835" t="s">
        <v>43</v>
      </c>
      <c r="T835" t="s">
        <v>44</v>
      </c>
      <c r="U835" t="s">
        <v>20</v>
      </c>
      <c r="V835" t="s">
        <v>1104</v>
      </c>
      <c r="W835" t="s">
        <v>1215</v>
      </c>
      <c r="X835" t="s">
        <v>285</v>
      </c>
      <c r="Y835" t="s">
        <v>304</v>
      </c>
      <c r="Z835" t="s">
        <v>40</v>
      </c>
      <c r="AA835" t="s">
        <v>40</v>
      </c>
      <c r="AB835">
        <v>537.33179940000002</v>
      </c>
      <c r="AC835" t="s">
        <v>40</v>
      </c>
      <c r="AD835" t="s">
        <v>40</v>
      </c>
      <c r="AE835">
        <v>819.47839399999998</v>
      </c>
      <c r="AF835">
        <v>7</v>
      </c>
      <c r="AG835" s="21">
        <v>8194780000000</v>
      </c>
      <c r="AH835" t="s">
        <v>40</v>
      </c>
      <c r="AI835">
        <v>7</v>
      </c>
      <c r="AJ835">
        <v>1</v>
      </c>
      <c r="AK835">
        <v>1</v>
      </c>
    </row>
    <row r="836" spans="1:37">
      <c r="A836">
        <v>11</v>
      </c>
      <c r="B836">
        <v>24</v>
      </c>
      <c r="C836">
        <v>2015</v>
      </c>
      <c r="D836" t="s">
        <v>283</v>
      </c>
      <c r="E836" t="s">
        <v>284</v>
      </c>
      <c r="F836" t="s">
        <v>1</v>
      </c>
      <c r="G836" t="s">
        <v>54</v>
      </c>
      <c r="H836" t="s">
        <v>38</v>
      </c>
      <c r="I836" t="s">
        <v>40</v>
      </c>
      <c r="J836" t="s">
        <v>40</v>
      </c>
      <c r="K836" t="s">
        <v>40</v>
      </c>
      <c r="L836" t="s">
        <v>40</v>
      </c>
      <c r="M836" t="s">
        <v>179</v>
      </c>
      <c r="N836" t="s">
        <v>38</v>
      </c>
      <c r="O836" t="s">
        <v>55</v>
      </c>
      <c r="P836" t="s">
        <v>38</v>
      </c>
      <c r="Q836" t="s">
        <v>42</v>
      </c>
      <c r="R836" t="s">
        <v>40</v>
      </c>
      <c r="S836" t="s">
        <v>43</v>
      </c>
      <c r="T836" t="s">
        <v>44</v>
      </c>
      <c r="U836" t="s">
        <v>20</v>
      </c>
      <c r="V836" t="s">
        <v>1104</v>
      </c>
      <c r="W836" t="s">
        <v>1215</v>
      </c>
      <c r="X836" t="s">
        <v>285</v>
      </c>
      <c r="Y836" t="s">
        <v>305</v>
      </c>
      <c r="Z836" t="s">
        <v>40</v>
      </c>
      <c r="AA836" t="s">
        <v>40</v>
      </c>
      <c r="AB836">
        <v>749.84172939999996</v>
      </c>
      <c r="AC836" t="s">
        <v>40</v>
      </c>
      <c r="AD836" t="s">
        <v>40</v>
      </c>
      <c r="AE836">
        <v>53871.468000000001</v>
      </c>
      <c r="AF836">
        <v>8</v>
      </c>
      <c r="AG836" s="21">
        <v>538715000000000</v>
      </c>
      <c r="AH836" t="s">
        <v>40</v>
      </c>
      <c r="AI836">
        <v>8</v>
      </c>
      <c r="AJ836">
        <v>1</v>
      </c>
      <c r="AK836">
        <v>1</v>
      </c>
    </row>
    <row r="837" spans="1:37">
      <c r="A837">
        <v>11</v>
      </c>
      <c r="B837">
        <v>24</v>
      </c>
      <c r="C837">
        <v>2015</v>
      </c>
      <c r="D837" t="s">
        <v>283</v>
      </c>
      <c r="E837" t="s">
        <v>284</v>
      </c>
      <c r="F837" t="s">
        <v>1</v>
      </c>
      <c r="G837" t="s">
        <v>54</v>
      </c>
      <c r="H837" t="s">
        <v>38</v>
      </c>
      <c r="I837" t="s">
        <v>40</v>
      </c>
      <c r="J837" t="s">
        <v>40</v>
      </c>
      <c r="K837" t="s">
        <v>40</v>
      </c>
      <c r="L837" t="s">
        <v>40</v>
      </c>
      <c r="M837" t="s">
        <v>179</v>
      </c>
      <c r="N837" t="s">
        <v>38</v>
      </c>
      <c r="O837" t="s">
        <v>55</v>
      </c>
      <c r="P837" t="s">
        <v>38</v>
      </c>
      <c r="Q837" t="s">
        <v>42</v>
      </c>
      <c r="R837" t="s">
        <v>40</v>
      </c>
      <c r="S837" t="s">
        <v>43</v>
      </c>
      <c r="T837" t="s">
        <v>44</v>
      </c>
      <c r="U837" t="s">
        <v>20</v>
      </c>
      <c r="V837" t="s">
        <v>1104</v>
      </c>
      <c r="W837" t="s">
        <v>1215</v>
      </c>
      <c r="X837" t="s">
        <v>285</v>
      </c>
      <c r="Y837" t="s">
        <v>306</v>
      </c>
      <c r="Z837" t="s">
        <v>40</v>
      </c>
      <c r="AA837" t="s">
        <v>40</v>
      </c>
      <c r="AB837">
        <v>965.07682910000005</v>
      </c>
      <c r="AC837" t="s">
        <v>40</v>
      </c>
      <c r="AD837" t="s">
        <v>40</v>
      </c>
      <c r="AE837">
        <v>32264.1999</v>
      </c>
      <c r="AF837">
        <v>7</v>
      </c>
      <c r="AG837" s="21">
        <v>322642000000000</v>
      </c>
      <c r="AH837" t="s">
        <v>40</v>
      </c>
      <c r="AI837">
        <v>7</v>
      </c>
      <c r="AJ837">
        <v>1</v>
      </c>
      <c r="AK837">
        <v>1</v>
      </c>
    </row>
    <row r="838" spans="1:37">
      <c r="A838">
        <v>11</v>
      </c>
      <c r="B838">
        <v>24</v>
      </c>
      <c r="C838">
        <v>2015</v>
      </c>
      <c r="D838" t="s">
        <v>283</v>
      </c>
      <c r="E838" t="s">
        <v>284</v>
      </c>
      <c r="F838" t="s">
        <v>1</v>
      </c>
      <c r="G838" t="s">
        <v>54</v>
      </c>
      <c r="H838" t="s">
        <v>38</v>
      </c>
      <c r="I838" t="s">
        <v>40</v>
      </c>
      <c r="J838" t="s">
        <v>40</v>
      </c>
      <c r="K838" t="s">
        <v>40</v>
      </c>
      <c r="L838" t="s">
        <v>40</v>
      </c>
      <c r="M838" t="s">
        <v>179</v>
      </c>
      <c r="N838" t="s">
        <v>38</v>
      </c>
      <c r="O838" t="s">
        <v>55</v>
      </c>
      <c r="P838" t="s">
        <v>38</v>
      </c>
      <c r="Q838" t="s">
        <v>42</v>
      </c>
      <c r="R838" t="s">
        <v>40</v>
      </c>
      <c r="S838" t="s">
        <v>43</v>
      </c>
      <c r="T838" t="s">
        <v>44</v>
      </c>
      <c r="U838" t="s">
        <v>20</v>
      </c>
      <c r="V838" t="s">
        <v>1104</v>
      </c>
      <c r="W838" t="s">
        <v>1215</v>
      </c>
      <c r="X838" t="s">
        <v>285</v>
      </c>
      <c r="Y838" t="s">
        <v>307</v>
      </c>
      <c r="Z838" t="s">
        <v>40</v>
      </c>
      <c r="AA838" t="s">
        <v>40</v>
      </c>
      <c r="AB838">
        <v>2112.6058929999999</v>
      </c>
      <c r="AC838" t="s">
        <v>40</v>
      </c>
      <c r="AD838" t="s">
        <v>40</v>
      </c>
      <c r="AE838">
        <v>20308.5488</v>
      </c>
      <c r="AF838">
        <v>7</v>
      </c>
      <c r="AG838" s="21">
        <v>203085000000000</v>
      </c>
      <c r="AH838" t="s">
        <v>40</v>
      </c>
      <c r="AI838">
        <v>7</v>
      </c>
      <c r="AJ838">
        <v>1</v>
      </c>
      <c r="AK838">
        <v>1</v>
      </c>
    </row>
    <row r="839" spans="1:37">
      <c r="A839">
        <v>11</v>
      </c>
      <c r="B839">
        <v>24</v>
      </c>
      <c r="C839">
        <v>2015</v>
      </c>
      <c r="D839" t="s">
        <v>283</v>
      </c>
      <c r="E839" t="s">
        <v>284</v>
      </c>
      <c r="F839" t="s">
        <v>1</v>
      </c>
      <c r="G839" t="s">
        <v>54</v>
      </c>
      <c r="H839" t="s">
        <v>38</v>
      </c>
      <c r="I839" t="s">
        <v>40</v>
      </c>
      <c r="J839" t="s">
        <v>40</v>
      </c>
      <c r="K839" t="s">
        <v>40</v>
      </c>
      <c r="L839" t="s">
        <v>40</v>
      </c>
      <c r="M839" t="s">
        <v>179</v>
      </c>
      <c r="N839" t="s">
        <v>38</v>
      </c>
      <c r="O839" t="s">
        <v>55</v>
      </c>
      <c r="P839" t="s">
        <v>38</v>
      </c>
      <c r="Q839" t="s">
        <v>42</v>
      </c>
      <c r="R839" t="s">
        <v>40</v>
      </c>
      <c r="S839" t="s">
        <v>43</v>
      </c>
      <c r="T839" t="s">
        <v>44</v>
      </c>
      <c r="U839" t="s">
        <v>20</v>
      </c>
      <c r="V839" t="s">
        <v>1104</v>
      </c>
      <c r="W839" t="s">
        <v>1215</v>
      </c>
      <c r="X839" t="s">
        <v>285</v>
      </c>
      <c r="Y839" t="s">
        <v>308</v>
      </c>
      <c r="Z839" t="s">
        <v>40</v>
      </c>
      <c r="AA839" t="s">
        <v>40</v>
      </c>
      <c r="AB839">
        <v>5881.3455199999999</v>
      </c>
      <c r="AC839" t="s">
        <v>40</v>
      </c>
      <c r="AD839" t="s">
        <v>40</v>
      </c>
      <c r="AE839">
        <v>2239.5526100000002</v>
      </c>
      <c r="AF839">
        <v>7</v>
      </c>
      <c r="AG839" s="21">
        <v>22395500000000</v>
      </c>
      <c r="AH839" t="s">
        <v>40</v>
      </c>
      <c r="AI839">
        <v>7</v>
      </c>
      <c r="AJ839">
        <v>1</v>
      </c>
      <c r="AK839">
        <v>1</v>
      </c>
    </row>
    <row r="840" spans="1:37">
      <c r="A840">
        <v>11</v>
      </c>
      <c r="B840">
        <v>24</v>
      </c>
      <c r="C840">
        <v>2015</v>
      </c>
      <c r="D840" t="s">
        <v>283</v>
      </c>
      <c r="E840" t="s">
        <v>284</v>
      </c>
      <c r="F840" t="s">
        <v>1</v>
      </c>
      <c r="G840" t="s">
        <v>54</v>
      </c>
      <c r="H840" t="s">
        <v>38</v>
      </c>
      <c r="I840" t="s">
        <v>40</v>
      </c>
      <c r="J840" t="s">
        <v>40</v>
      </c>
      <c r="K840" t="s">
        <v>40</v>
      </c>
      <c r="L840" t="s">
        <v>40</v>
      </c>
      <c r="M840" t="s">
        <v>179</v>
      </c>
      <c r="N840" t="s">
        <v>38</v>
      </c>
      <c r="O840" t="s">
        <v>55</v>
      </c>
      <c r="P840" t="s">
        <v>38</v>
      </c>
      <c r="Q840" t="s">
        <v>42</v>
      </c>
      <c r="R840" t="s">
        <v>40</v>
      </c>
      <c r="S840" t="s">
        <v>43</v>
      </c>
      <c r="T840" t="s">
        <v>44</v>
      </c>
      <c r="U840" t="s">
        <v>20</v>
      </c>
      <c r="V840" t="s">
        <v>1104</v>
      </c>
      <c r="W840" t="s">
        <v>1215</v>
      </c>
      <c r="X840" t="s">
        <v>285</v>
      </c>
      <c r="Y840" t="s">
        <v>309</v>
      </c>
      <c r="Z840" t="s">
        <v>40</v>
      </c>
      <c r="AA840" t="s">
        <v>40</v>
      </c>
      <c r="AB840">
        <v>157.57269260000001</v>
      </c>
      <c r="AC840" t="s">
        <v>40</v>
      </c>
      <c r="AD840" t="s">
        <v>40</v>
      </c>
      <c r="AE840">
        <v>336.70833499999998</v>
      </c>
      <c r="AF840">
        <v>7</v>
      </c>
      <c r="AG840" s="21">
        <v>3367080000000</v>
      </c>
      <c r="AH840" t="s">
        <v>40</v>
      </c>
      <c r="AI840">
        <v>7</v>
      </c>
      <c r="AJ840">
        <v>1</v>
      </c>
      <c r="AK840">
        <v>1</v>
      </c>
    </row>
    <row r="841" spans="1:37">
      <c r="A841">
        <v>11</v>
      </c>
      <c r="B841">
        <v>24</v>
      </c>
      <c r="C841">
        <v>2015</v>
      </c>
      <c r="D841" t="s">
        <v>283</v>
      </c>
      <c r="E841" t="s">
        <v>284</v>
      </c>
      <c r="F841" t="s">
        <v>1</v>
      </c>
      <c r="G841" t="s">
        <v>54</v>
      </c>
      <c r="H841" t="s">
        <v>38</v>
      </c>
      <c r="I841" t="s">
        <v>40</v>
      </c>
      <c r="J841" t="s">
        <v>40</v>
      </c>
      <c r="K841" t="s">
        <v>40</v>
      </c>
      <c r="L841" t="s">
        <v>40</v>
      </c>
      <c r="M841" t="s">
        <v>179</v>
      </c>
      <c r="N841" t="s">
        <v>38</v>
      </c>
      <c r="O841" t="s">
        <v>55</v>
      </c>
      <c r="P841" t="s">
        <v>38</v>
      </c>
      <c r="Q841" t="s">
        <v>42</v>
      </c>
      <c r="R841" t="s">
        <v>40</v>
      </c>
      <c r="S841" t="s">
        <v>43</v>
      </c>
      <c r="T841" t="s">
        <v>44</v>
      </c>
      <c r="U841" t="s">
        <v>20</v>
      </c>
      <c r="V841" t="s">
        <v>1104</v>
      </c>
      <c r="W841" t="s">
        <v>1215</v>
      </c>
      <c r="X841" t="s">
        <v>285</v>
      </c>
      <c r="Y841" t="s">
        <v>183</v>
      </c>
      <c r="Z841" t="s">
        <v>40</v>
      </c>
      <c r="AA841" t="s">
        <v>40</v>
      </c>
      <c r="AB841">
        <v>623.85169550000001</v>
      </c>
      <c r="AC841" t="s">
        <v>40</v>
      </c>
      <c r="AD841" t="s">
        <v>40</v>
      </c>
      <c r="AE841">
        <v>1808.9784299999999</v>
      </c>
      <c r="AF841">
        <v>7</v>
      </c>
      <c r="AG841" s="21">
        <v>18089800000000</v>
      </c>
      <c r="AH841" t="s">
        <v>40</v>
      </c>
      <c r="AI841">
        <v>7</v>
      </c>
      <c r="AJ841">
        <v>1</v>
      </c>
      <c r="AK841">
        <v>1</v>
      </c>
    </row>
    <row r="842" spans="1:37">
      <c r="A842">
        <v>11</v>
      </c>
      <c r="B842">
        <v>24</v>
      </c>
      <c r="C842">
        <v>2015</v>
      </c>
      <c r="D842" t="s">
        <v>283</v>
      </c>
      <c r="E842" t="s">
        <v>284</v>
      </c>
      <c r="F842" t="s">
        <v>1</v>
      </c>
      <c r="G842" t="s">
        <v>54</v>
      </c>
      <c r="H842" t="s">
        <v>38</v>
      </c>
      <c r="I842" t="s">
        <v>40</v>
      </c>
      <c r="J842" t="s">
        <v>40</v>
      </c>
      <c r="K842" t="s">
        <v>40</v>
      </c>
      <c r="L842" t="s">
        <v>40</v>
      </c>
      <c r="M842" t="s">
        <v>179</v>
      </c>
      <c r="N842" t="s">
        <v>38</v>
      </c>
      <c r="O842" t="s">
        <v>55</v>
      </c>
      <c r="P842" t="s">
        <v>38</v>
      </c>
      <c r="Q842" t="s">
        <v>42</v>
      </c>
      <c r="R842" t="s">
        <v>40</v>
      </c>
      <c r="S842" t="s">
        <v>43</v>
      </c>
      <c r="T842" t="s">
        <v>44</v>
      </c>
      <c r="U842" t="s">
        <v>20</v>
      </c>
      <c r="V842" t="s">
        <v>1104</v>
      </c>
      <c r="W842" t="s">
        <v>1215</v>
      </c>
      <c r="X842" t="s">
        <v>285</v>
      </c>
      <c r="Y842" t="s">
        <v>310</v>
      </c>
      <c r="Z842" t="s">
        <v>40</v>
      </c>
      <c r="AA842" t="s">
        <v>40</v>
      </c>
      <c r="AB842">
        <v>2702.566765</v>
      </c>
      <c r="AC842" t="s">
        <v>40</v>
      </c>
      <c r="AD842" t="s">
        <v>40</v>
      </c>
      <c r="AE842">
        <v>608.42748099999994</v>
      </c>
      <c r="AF842">
        <v>7</v>
      </c>
      <c r="AG842" s="21">
        <v>6084270000000</v>
      </c>
      <c r="AH842" t="s">
        <v>40</v>
      </c>
      <c r="AI842">
        <v>7</v>
      </c>
      <c r="AJ842">
        <v>1</v>
      </c>
      <c r="AK842">
        <v>1</v>
      </c>
    </row>
    <row r="843" spans="1:37">
      <c r="A843">
        <v>11</v>
      </c>
      <c r="B843">
        <v>24</v>
      </c>
      <c r="C843">
        <v>2015</v>
      </c>
      <c r="D843" t="s">
        <v>283</v>
      </c>
      <c r="E843" t="s">
        <v>284</v>
      </c>
      <c r="F843" t="s">
        <v>1</v>
      </c>
      <c r="G843" t="s">
        <v>54</v>
      </c>
      <c r="H843" t="s">
        <v>38</v>
      </c>
      <c r="I843" t="s">
        <v>40</v>
      </c>
      <c r="J843" t="s">
        <v>40</v>
      </c>
      <c r="K843" t="s">
        <v>40</v>
      </c>
      <c r="L843" t="s">
        <v>40</v>
      </c>
      <c r="M843" t="s">
        <v>179</v>
      </c>
      <c r="N843" t="s">
        <v>38</v>
      </c>
      <c r="O843" t="s">
        <v>55</v>
      </c>
      <c r="P843" t="s">
        <v>38</v>
      </c>
      <c r="Q843" t="s">
        <v>42</v>
      </c>
      <c r="R843" t="s">
        <v>40</v>
      </c>
      <c r="S843" t="s">
        <v>43</v>
      </c>
      <c r="T843" t="s">
        <v>44</v>
      </c>
      <c r="U843" t="s">
        <v>20</v>
      </c>
      <c r="V843" t="s">
        <v>1104</v>
      </c>
      <c r="W843" t="s">
        <v>1215</v>
      </c>
      <c r="X843" t="s">
        <v>285</v>
      </c>
      <c r="Y843" t="s">
        <v>311</v>
      </c>
      <c r="Z843" t="s">
        <v>40</v>
      </c>
      <c r="AA843" t="s">
        <v>40</v>
      </c>
      <c r="AB843">
        <v>752.77874489999999</v>
      </c>
      <c r="AC843" t="s">
        <v>40</v>
      </c>
      <c r="AD843" t="s">
        <v>40</v>
      </c>
      <c r="AE843">
        <v>30430.125599999999</v>
      </c>
      <c r="AF843">
        <v>7</v>
      </c>
      <c r="AG843" s="21">
        <v>304301000000000</v>
      </c>
      <c r="AH843" t="s">
        <v>40</v>
      </c>
      <c r="AI843">
        <v>7</v>
      </c>
      <c r="AJ843">
        <v>1</v>
      </c>
      <c r="AK843">
        <v>1</v>
      </c>
    </row>
    <row r="844" spans="1:37">
      <c r="A844">
        <v>11</v>
      </c>
      <c r="B844">
        <v>24</v>
      </c>
      <c r="C844">
        <v>2015</v>
      </c>
      <c r="D844" t="s">
        <v>283</v>
      </c>
      <c r="E844" t="s">
        <v>284</v>
      </c>
      <c r="F844" t="s">
        <v>1</v>
      </c>
      <c r="G844" t="s">
        <v>54</v>
      </c>
      <c r="H844" t="s">
        <v>38</v>
      </c>
      <c r="I844" t="s">
        <v>40</v>
      </c>
      <c r="J844" t="s">
        <v>40</v>
      </c>
      <c r="K844" t="s">
        <v>40</v>
      </c>
      <c r="L844" t="s">
        <v>40</v>
      </c>
      <c r="M844" t="s">
        <v>179</v>
      </c>
      <c r="N844" t="s">
        <v>38</v>
      </c>
      <c r="O844" t="s">
        <v>55</v>
      </c>
      <c r="P844" t="s">
        <v>38</v>
      </c>
      <c r="Q844" t="s">
        <v>42</v>
      </c>
      <c r="R844" t="s">
        <v>40</v>
      </c>
      <c r="S844" t="s">
        <v>43</v>
      </c>
      <c r="T844" t="s">
        <v>44</v>
      </c>
      <c r="U844" t="s">
        <v>20</v>
      </c>
      <c r="V844" t="s">
        <v>1104</v>
      </c>
      <c r="W844" t="s">
        <v>1215</v>
      </c>
      <c r="X844" t="s">
        <v>285</v>
      </c>
      <c r="Y844" t="s">
        <v>181</v>
      </c>
      <c r="Z844" t="s">
        <v>40</v>
      </c>
      <c r="AA844" t="s">
        <v>40</v>
      </c>
      <c r="AB844">
        <v>2135.202448</v>
      </c>
      <c r="AC844" t="s">
        <v>40</v>
      </c>
      <c r="AD844" t="s">
        <v>40</v>
      </c>
      <c r="AE844">
        <v>573644.27500000002</v>
      </c>
      <c r="AF844">
        <v>7</v>
      </c>
      <c r="AG844" s="21">
        <v>5736440000000000</v>
      </c>
      <c r="AH844" t="s">
        <v>40</v>
      </c>
      <c r="AI844">
        <v>7</v>
      </c>
      <c r="AJ844">
        <v>1</v>
      </c>
      <c r="AK844">
        <v>1</v>
      </c>
    </row>
    <row r="845" spans="1:37">
      <c r="A845">
        <v>11</v>
      </c>
      <c r="B845">
        <v>24</v>
      </c>
      <c r="C845">
        <v>2015</v>
      </c>
      <c r="D845" t="s">
        <v>283</v>
      </c>
      <c r="E845" t="s">
        <v>284</v>
      </c>
      <c r="F845" t="s">
        <v>1</v>
      </c>
      <c r="G845" t="s">
        <v>54</v>
      </c>
      <c r="H845" t="s">
        <v>38</v>
      </c>
      <c r="I845" t="s">
        <v>40</v>
      </c>
      <c r="J845" t="s">
        <v>40</v>
      </c>
      <c r="K845" t="s">
        <v>40</v>
      </c>
      <c r="L845" t="s">
        <v>40</v>
      </c>
      <c r="M845" t="s">
        <v>179</v>
      </c>
      <c r="N845" t="s">
        <v>38</v>
      </c>
      <c r="O845" t="s">
        <v>55</v>
      </c>
      <c r="P845" t="s">
        <v>38</v>
      </c>
      <c r="Q845" t="s">
        <v>42</v>
      </c>
      <c r="R845" t="s">
        <v>40</v>
      </c>
      <c r="S845" t="s">
        <v>43</v>
      </c>
      <c r="T845" t="s">
        <v>44</v>
      </c>
      <c r="U845" t="s">
        <v>20</v>
      </c>
      <c r="V845" t="s">
        <v>1104</v>
      </c>
      <c r="W845" t="s">
        <v>1215</v>
      </c>
      <c r="X845" t="s">
        <v>285</v>
      </c>
      <c r="Y845" t="s">
        <v>312</v>
      </c>
      <c r="Z845" t="s">
        <v>40</v>
      </c>
      <c r="AA845" t="s">
        <v>40</v>
      </c>
      <c r="AB845">
        <v>743.57481919999998</v>
      </c>
      <c r="AC845" t="s">
        <v>40</v>
      </c>
      <c r="AD845" t="s">
        <v>40</v>
      </c>
      <c r="AE845">
        <v>12165.3981</v>
      </c>
      <c r="AF845">
        <v>9</v>
      </c>
      <c r="AG845" s="21">
        <v>121654000000000</v>
      </c>
      <c r="AH845" t="s">
        <v>40</v>
      </c>
      <c r="AI845">
        <v>9</v>
      </c>
      <c r="AJ845">
        <v>1</v>
      </c>
      <c r="AK845">
        <v>1</v>
      </c>
    </row>
    <row r="846" spans="1:37">
      <c r="A846">
        <v>11</v>
      </c>
      <c r="B846">
        <v>24</v>
      </c>
      <c r="C846">
        <v>2015</v>
      </c>
      <c r="D846" t="s">
        <v>283</v>
      </c>
      <c r="E846" t="s">
        <v>284</v>
      </c>
      <c r="F846" t="s">
        <v>1</v>
      </c>
      <c r="G846" t="s">
        <v>54</v>
      </c>
      <c r="H846" t="s">
        <v>38</v>
      </c>
      <c r="I846" t="s">
        <v>40</v>
      </c>
      <c r="J846" t="s">
        <v>40</v>
      </c>
      <c r="K846" t="s">
        <v>40</v>
      </c>
      <c r="L846" t="s">
        <v>40</v>
      </c>
      <c r="M846" t="s">
        <v>179</v>
      </c>
      <c r="N846" t="s">
        <v>38</v>
      </c>
      <c r="O846" t="s">
        <v>55</v>
      </c>
      <c r="P846" t="s">
        <v>38</v>
      </c>
      <c r="Q846" t="s">
        <v>42</v>
      </c>
      <c r="R846" t="s">
        <v>40</v>
      </c>
      <c r="S846" t="s">
        <v>43</v>
      </c>
      <c r="T846" t="s">
        <v>44</v>
      </c>
      <c r="U846" t="s">
        <v>20</v>
      </c>
      <c r="V846" t="s">
        <v>1104</v>
      </c>
      <c r="W846" t="s">
        <v>1215</v>
      </c>
      <c r="X846" t="s">
        <v>285</v>
      </c>
      <c r="Y846" t="s">
        <v>313</v>
      </c>
      <c r="Z846" t="s">
        <v>40</v>
      </c>
      <c r="AA846" t="s">
        <v>40</v>
      </c>
      <c r="AB846">
        <v>895.99661360000005</v>
      </c>
      <c r="AC846" t="s">
        <v>40</v>
      </c>
      <c r="AD846" t="s">
        <v>40</v>
      </c>
      <c r="AE846">
        <v>593659.83799999999</v>
      </c>
      <c r="AF846">
        <v>11</v>
      </c>
      <c r="AG846" s="21">
        <v>5936600000000000</v>
      </c>
      <c r="AH846" t="s">
        <v>40</v>
      </c>
      <c r="AI846">
        <v>11</v>
      </c>
      <c r="AJ846">
        <v>1</v>
      </c>
      <c r="AK846">
        <v>1</v>
      </c>
    </row>
    <row r="847" spans="1:37">
      <c r="A847">
        <v>11</v>
      </c>
      <c r="B847">
        <v>24</v>
      </c>
      <c r="C847">
        <v>2015</v>
      </c>
      <c r="D847" t="s">
        <v>283</v>
      </c>
      <c r="E847" t="s">
        <v>284</v>
      </c>
      <c r="F847" t="s">
        <v>1</v>
      </c>
      <c r="G847" t="s">
        <v>54</v>
      </c>
      <c r="H847" t="s">
        <v>38</v>
      </c>
      <c r="I847" t="s">
        <v>40</v>
      </c>
      <c r="J847" t="s">
        <v>40</v>
      </c>
      <c r="K847" t="s">
        <v>40</v>
      </c>
      <c r="L847" t="s">
        <v>40</v>
      </c>
      <c r="M847" t="s">
        <v>179</v>
      </c>
      <c r="N847" t="s">
        <v>38</v>
      </c>
      <c r="O847" t="s">
        <v>55</v>
      </c>
      <c r="P847" t="s">
        <v>38</v>
      </c>
      <c r="Q847" t="s">
        <v>42</v>
      </c>
      <c r="R847" t="s">
        <v>40</v>
      </c>
      <c r="S847" t="s">
        <v>43</v>
      </c>
      <c r="T847" t="s">
        <v>44</v>
      </c>
      <c r="U847" t="s">
        <v>20</v>
      </c>
      <c r="V847" t="s">
        <v>1104</v>
      </c>
      <c r="W847" t="s">
        <v>1215</v>
      </c>
      <c r="X847" t="s">
        <v>285</v>
      </c>
      <c r="Y847" t="s">
        <v>314</v>
      </c>
      <c r="Z847" t="s">
        <v>40</v>
      </c>
      <c r="AA847" t="s">
        <v>40</v>
      </c>
      <c r="AB847">
        <v>3597.6219620000002</v>
      </c>
      <c r="AC847" t="s">
        <v>40</v>
      </c>
      <c r="AD847" t="s">
        <v>40</v>
      </c>
      <c r="AE847">
        <v>716.94562399999995</v>
      </c>
      <c r="AF847">
        <v>7</v>
      </c>
      <c r="AG847" s="21">
        <v>7169460000000</v>
      </c>
      <c r="AH847" t="s">
        <v>40</v>
      </c>
      <c r="AI847">
        <v>7</v>
      </c>
      <c r="AJ847">
        <v>1</v>
      </c>
      <c r="AK847">
        <v>1</v>
      </c>
    </row>
    <row r="848" spans="1:37">
      <c r="A848">
        <v>11</v>
      </c>
      <c r="B848">
        <v>24</v>
      </c>
      <c r="C848">
        <v>2015</v>
      </c>
      <c r="D848" t="s">
        <v>283</v>
      </c>
      <c r="E848" t="s">
        <v>284</v>
      </c>
      <c r="F848" t="s">
        <v>1</v>
      </c>
      <c r="G848" t="s">
        <v>54</v>
      </c>
      <c r="H848" t="s">
        <v>38</v>
      </c>
      <c r="I848" t="s">
        <v>40</v>
      </c>
      <c r="J848" t="s">
        <v>40</v>
      </c>
      <c r="K848" t="s">
        <v>40</v>
      </c>
      <c r="L848" t="s">
        <v>40</v>
      </c>
      <c r="M848" t="s">
        <v>179</v>
      </c>
      <c r="N848" t="s">
        <v>38</v>
      </c>
      <c r="O848" t="s">
        <v>55</v>
      </c>
      <c r="P848" t="s">
        <v>38</v>
      </c>
      <c r="Q848" t="s">
        <v>42</v>
      </c>
      <c r="R848" t="s">
        <v>40</v>
      </c>
      <c r="S848" t="s">
        <v>43</v>
      </c>
      <c r="T848" t="s">
        <v>44</v>
      </c>
      <c r="U848" t="s">
        <v>20</v>
      </c>
      <c r="V848" t="s">
        <v>1104</v>
      </c>
      <c r="W848" t="s">
        <v>1215</v>
      </c>
      <c r="X848" t="s">
        <v>285</v>
      </c>
      <c r="Y848" t="s">
        <v>315</v>
      </c>
      <c r="Z848" t="s">
        <v>40</v>
      </c>
      <c r="AA848" t="s">
        <v>40</v>
      </c>
      <c r="AB848">
        <v>816.42635370000005</v>
      </c>
      <c r="AC848" t="s">
        <v>40</v>
      </c>
      <c r="AD848" t="s">
        <v>40</v>
      </c>
      <c r="AE848">
        <v>666481.13399999996</v>
      </c>
      <c r="AF848">
        <v>9</v>
      </c>
      <c r="AG848" s="21">
        <v>6664810000000000</v>
      </c>
      <c r="AH848" t="s">
        <v>40</v>
      </c>
      <c r="AI848">
        <v>9</v>
      </c>
      <c r="AJ848">
        <v>1</v>
      </c>
      <c r="AK848">
        <v>1</v>
      </c>
    </row>
    <row r="849" spans="1:37">
      <c r="A849">
        <v>11</v>
      </c>
      <c r="B849">
        <v>24</v>
      </c>
      <c r="C849">
        <v>2015</v>
      </c>
      <c r="D849" t="s">
        <v>283</v>
      </c>
      <c r="E849" t="s">
        <v>284</v>
      </c>
      <c r="F849" t="s">
        <v>1</v>
      </c>
      <c r="G849" t="s">
        <v>54</v>
      </c>
      <c r="H849" t="s">
        <v>38</v>
      </c>
      <c r="I849" t="s">
        <v>40</v>
      </c>
      <c r="J849" t="s">
        <v>40</v>
      </c>
      <c r="K849" t="s">
        <v>40</v>
      </c>
      <c r="L849" t="s">
        <v>40</v>
      </c>
      <c r="M849" t="s">
        <v>179</v>
      </c>
      <c r="N849" t="s">
        <v>38</v>
      </c>
      <c r="O849" t="s">
        <v>55</v>
      </c>
      <c r="P849" t="s">
        <v>38</v>
      </c>
      <c r="Q849" t="s">
        <v>42</v>
      </c>
      <c r="R849" t="s">
        <v>40</v>
      </c>
      <c r="S849" t="s">
        <v>43</v>
      </c>
      <c r="T849" t="s">
        <v>44</v>
      </c>
      <c r="U849" t="s">
        <v>20</v>
      </c>
      <c r="V849" t="s">
        <v>1104</v>
      </c>
      <c r="W849" t="s">
        <v>1215</v>
      </c>
      <c r="X849" t="s">
        <v>285</v>
      </c>
      <c r="Y849" t="s">
        <v>316</v>
      </c>
      <c r="Z849" t="s">
        <v>40</v>
      </c>
      <c r="AA849" t="s">
        <v>40</v>
      </c>
      <c r="AB849">
        <v>707.19711519999998</v>
      </c>
      <c r="AC849" t="s">
        <v>40</v>
      </c>
      <c r="AD849" t="s">
        <v>40</v>
      </c>
      <c r="AE849">
        <v>330.79701799999998</v>
      </c>
      <c r="AF849">
        <v>7</v>
      </c>
      <c r="AG849" s="21">
        <v>3307970000000</v>
      </c>
      <c r="AH849" t="s">
        <v>40</v>
      </c>
      <c r="AI849">
        <v>7</v>
      </c>
      <c r="AJ849">
        <v>1</v>
      </c>
      <c r="AK849">
        <v>1</v>
      </c>
    </row>
    <row r="850" spans="1:37">
      <c r="A850">
        <v>11</v>
      </c>
      <c r="B850">
        <v>24</v>
      </c>
      <c r="C850">
        <v>2015</v>
      </c>
      <c r="D850" t="s">
        <v>283</v>
      </c>
      <c r="E850" t="s">
        <v>284</v>
      </c>
      <c r="F850" t="s">
        <v>1</v>
      </c>
      <c r="G850" t="s">
        <v>54</v>
      </c>
      <c r="H850" t="s">
        <v>38</v>
      </c>
      <c r="I850" t="s">
        <v>40</v>
      </c>
      <c r="J850" t="s">
        <v>40</v>
      </c>
      <c r="K850" t="s">
        <v>40</v>
      </c>
      <c r="L850" t="s">
        <v>40</v>
      </c>
      <c r="M850" t="s">
        <v>179</v>
      </c>
      <c r="N850" t="s">
        <v>38</v>
      </c>
      <c r="O850" t="s">
        <v>55</v>
      </c>
      <c r="P850" t="s">
        <v>38</v>
      </c>
      <c r="Q850" t="s">
        <v>42</v>
      </c>
      <c r="R850" t="s">
        <v>40</v>
      </c>
      <c r="S850" t="s">
        <v>43</v>
      </c>
      <c r="T850" t="s">
        <v>44</v>
      </c>
      <c r="U850" t="s">
        <v>20</v>
      </c>
      <c r="V850" t="s">
        <v>1104</v>
      </c>
      <c r="W850" t="s">
        <v>1215</v>
      </c>
      <c r="X850" t="s">
        <v>285</v>
      </c>
      <c r="Y850" t="s">
        <v>317</v>
      </c>
      <c r="Z850" t="s">
        <v>40</v>
      </c>
      <c r="AA850" t="s">
        <v>40</v>
      </c>
      <c r="AB850">
        <v>316.61793549999999</v>
      </c>
      <c r="AC850" t="s">
        <v>40</v>
      </c>
      <c r="AD850" t="s">
        <v>40</v>
      </c>
      <c r="AE850">
        <v>447.52197000000001</v>
      </c>
      <c r="AF850">
        <v>7</v>
      </c>
      <c r="AG850" s="21">
        <v>4475220000000</v>
      </c>
      <c r="AH850" t="s">
        <v>40</v>
      </c>
      <c r="AI850">
        <v>7</v>
      </c>
      <c r="AJ850">
        <v>1</v>
      </c>
      <c r="AK850">
        <v>1</v>
      </c>
    </row>
    <row r="851" spans="1:37">
      <c r="A851">
        <v>11</v>
      </c>
      <c r="B851">
        <v>24</v>
      </c>
      <c r="C851">
        <v>2015</v>
      </c>
      <c r="D851" t="s">
        <v>283</v>
      </c>
      <c r="E851" t="s">
        <v>284</v>
      </c>
      <c r="F851" t="s">
        <v>1</v>
      </c>
      <c r="G851" t="s">
        <v>54</v>
      </c>
      <c r="H851" t="s">
        <v>38</v>
      </c>
      <c r="I851" t="s">
        <v>40</v>
      </c>
      <c r="J851" t="s">
        <v>40</v>
      </c>
      <c r="K851" t="s">
        <v>40</v>
      </c>
      <c r="L851" t="s">
        <v>40</v>
      </c>
      <c r="M851" t="s">
        <v>179</v>
      </c>
      <c r="N851" t="s">
        <v>38</v>
      </c>
      <c r="O851" t="s">
        <v>55</v>
      </c>
      <c r="P851" t="s">
        <v>38</v>
      </c>
      <c r="Q851" t="s">
        <v>42</v>
      </c>
      <c r="R851" t="s">
        <v>40</v>
      </c>
      <c r="S851" t="s">
        <v>43</v>
      </c>
      <c r="T851" t="s">
        <v>44</v>
      </c>
      <c r="U851" t="s">
        <v>20</v>
      </c>
      <c r="V851" t="s">
        <v>1104</v>
      </c>
      <c r="W851" t="s">
        <v>1215</v>
      </c>
      <c r="X851" t="s">
        <v>285</v>
      </c>
      <c r="Y851" t="s">
        <v>318</v>
      </c>
      <c r="Z851" t="s">
        <v>40</v>
      </c>
      <c r="AA851" t="s">
        <v>40</v>
      </c>
      <c r="AB851">
        <v>454.66940990000001</v>
      </c>
      <c r="AC851" t="s">
        <v>40</v>
      </c>
      <c r="AD851" t="s">
        <v>40</v>
      </c>
      <c r="AE851">
        <v>1220.7399600000001</v>
      </c>
      <c r="AF851">
        <v>8</v>
      </c>
      <c r="AG851" s="21">
        <v>12207400000000</v>
      </c>
      <c r="AH851" t="s">
        <v>40</v>
      </c>
      <c r="AI851">
        <v>8</v>
      </c>
      <c r="AJ851">
        <v>1</v>
      </c>
      <c r="AK851">
        <v>1</v>
      </c>
    </row>
    <row r="852" spans="1:37">
      <c r="A852">
        <v>11</v>
      </c>
      <c r="B852">
        <v>24</v>
      </c>
      <c r="C852">
        <v>2015</v>
      </c>
      <c r="D852" t="s">
        <v>283</v>
      </c>
      <c r="E852" t="s">
        <v>284</v>
      </c>
      <c r="F852" t="s">
        <v>1</v>
      </c>
      <c r="G852" t="s">
        <v>54</v>
      </c>
      <c r="H852" t="s">
        <v>38</v>
      </c>
      <c r="I852" t="s">
        <v>40</v>
      </c>
      <c r="J852" t="s">
        <v>40</v>
      </c>
      <c r="K852" t="s">
        <v>40</v>
      </c>
      <c r="L852" t="s">
        <v>40</v>
      </c>
      <c r="M852" t="s">
        <v>179</v>
      </c>
      <c r="N852" t="s">
        <v>38</v>
      </c>
      <c r="O852" t="s">
        <v>55</v>
      </c>
      <c r="P852" t="s">
        <v>38</v>
      </c>
      <c r="Q852" t="s">
        <v>42</v>
      </c>
      <c r="R852" t="s">
        <v>40</v>
      </c>
      <c r="S852" t="s">
        <v>43</v>
      </c>
      <c r="T852" t="s">
        <v>44</v>
      </c>
      <c r="U852" t="s">
        <v>20</v>
      </c>
      <c r="V852" t="s">
        <v>1104</v>
      </c>
      <c r="W852" t="s">
        <v>1215</v>
      </c>
      <c r="X852" t="s">
        <v>285</v>
      </c>
      <c r="Y852" t="s">
        <v>319</v>
      </c>
      <c r="Z852" t="s">
        <v>40</v>
      </c>
      <c r="AA852" t="s">
        <v>40</v>
      </c>
      <c r="AB852">
        <v>1998.9599820000001</v>
      </c>
      <c r="AC852" t="s">
        <v>40</v>
      </c>
      <c r="AD852" t="s">
        <v>40</v>
      </c>
      <c r="AE852">
        <v>2435.0161899999998</v>
      </c>
      <c r="AF852">
        <v>7</v>
      </c>
      <c r="AG852" s="21">
        <v>24350200000000</v>
      </c>
      <c r="AH852" t="s">
        <v>40</v>
      </c>
      <c r="AI852">
        <v>7</v>
      </c>
      <c r="AJ852">
        <v>1</v>
      </c>
      <c r="AK852">
        <v>1</v>
      </c>
    </row>
    <row r="853" spans="1:37">
      <c r="A853">
        <v>11</v>
      </c>
      <c r="B853">
        <v>24</v>
      </c>
      <c r="C853">
        <v>2015</v>
      </c>
      <c r="D853" t="s">
        <v>283</v>
      </c>
      <c r="E853" t="s">
        <v>284</v>
      </c>
      <c r="F853" t="s">
        <v>1</v>
      </c>
      <c r="G853" t="s">
        <v>54</v>
      </c>
      <c r="H853" t="s">
        <v>38</v>
      </c>
      <c r="I853" t="s">
        <v>40</v>
      </c>
      <c r="J853" t="s">
        <v>40</v>
      </c>
      <c r="K853" t="s">
        <v>40</v>
      </c>
      <c r="L853" t="s">
        <v>40</v>
      </c>
      <c r="M853" t="s">
        <v>179</v>
      </c>
      <c r="N853" t="s">
        <v>38</v>
      </c>
      <c r="O853" t="s">
        <v>55</v>
      </c>
      <c r="P853" t="s">
        <v>38</v>
      </c>
      <c r="Q853" t="s">
        <v>42</v>
      </c>
      <c r="R853" t="s">
        <v>40</v>
      </c>
      <c r="S853" t="s">
        <v>43</v>
      </c>
      <c r="T853" t="s">
        <v>44</v>
      </c>
      <c r="U853" t="s">
        <v>20</v>
      </c>
      <c r="V853" t="s">
        <v>1104</v>
      </c>
      <c r="W853" t="s">
        <v>1215</v>
      </c>
      <c r="X853" t="s">
        <v>285</v>
      </c>
      <c r="Y853" t="s">
        <v>320</v>
      </c>
      <c r="Z853" t="s">
        <v>40</v>
      </c>
      <c r="AA853" t="s">
        <v>40</v>
      </c>
      <c r="AB853">
        <v>684.82402490000004</v>
      </c>
      <c r="AC853" t="s">
        <v>40</v>
      </c>
      <c r="AD853" t="s">
        <v>40</v>
      </c>
      <c r="AE853">
        <v>109.087744</v>
      </c>
      <c r="AF853">
        <v>7</v>
      </c>
      <c r="AG853" s="21">
        <v>1090880000000</v>
      </c>
      <c r="AH853" t="s">
        <v>40</v>
      </c>
      <c r="AI853">
        <v>7</v>
      </c>
      <c r="AJ853">
        <v>1</v>
      </c>
      <c r="AK853">
        <v>1</v>
      </c>
    </row>
    <row r="854" spans="1:37">
      <c r="A854">
        <v>11</v>
      </c>
      <c r="B854">
        <v>24</v>
      </c>
      <c r="C854">
        <v>2015</v>
      </c>
      <c r="D854" t="s">
        <v>283</v>
      </c>
      <c r="E854" t="s">
        <v>284</v>
      </c>
      <c r="F854" t="s">
        <v>1</v>
      </c>
      <c r="G854" t="s">
        <v>54</v>
      </c>
      <c r="H854" t="s">
        <v>38</v>
      </c>
      <c r="I854" t="s">
        <v>40</v>
      </c>
      <c r="J854" t="s">
        <v>40</v>
      </c>
      <c r="K854" t="s">
        <v>40</v>
      </c>
      <c r="L854" t="s">
        <v>40</v>
      </c>
      <c r="M854" t="s">
        <v>179</v>
      </c>
      <c r="N854" t="s">
        <v>38</v>
      </c>
      <c r="O854" t="s">
        <v>55</v>
      </c>
      <c r="P854" t="s">
        <v>38</v>
      </c>
      <c r="Q854" t="s">
        <v>42</v>
      </c>
      <c r="R854" t="s">
        <v>40</v>
      </c>
      <c r="S854" t="s">
        <v>43</v>
      </c>
      <c r="T854" t="s">
        <v>44</v>
      </c>
      <c r="U854" t="s">
        <v>20</v>
      </c>
      <c r="V854" t="s">
        <v>1104</v>
      </c>
      <c r="W854" t="s">
        <v>1215</v>
      </c>
      <c r="X854" t="s">
        <v>285</v>
      </c>
      <c r="Y854" t="s">
        <v>321</v>
      </c>
      <c r="Z854" t="s">
        <v>40</v>
      </c>
      <c r="AA854" t="s">
        <v>40</v>
      </c>
      <c r="AB854">
        <v>2896.907017</v>
      </c>
      <c r="AC854" t="s">
        <v>40</v>
      </c>
      <c r="AD854" t="s">
        <v>40</v>
      </c>
      <c r="AE854">
        <v>22.643424</v>
      </c>
      <c r="AF854">
        <v>7</v>
      </c>
      <c r="AG854" s="21">
        <v>226434000000</v>
      </c>
      <c r="AH854" t="s">
        <v>40</v>
      </c>
      <c r="AI854">
        <v>7</v>
      </c>
      <c r="AJ854">
        <v>1</v>
      </c>
      <c r="AK854">
        <v>1</v>
      </c>
    </row>
    <row r="855" spans="1:37">
      <c r="A855">
        <v>11</v>
      </c>
      <c r="B855">
        <v>24</v>
      </c>
      <c r="C855">
        <v>2015</v>
      </c>
      <c r="D855" t="s">
        <v>283</v>
      </c>
      <c r="E855" t="s">
        <v>284</v>
      </c>
      <c r="F855" t="s">
        <v>1</v>
      </c>
      <c r="G855" t="s">
        <v>54</v>
      </c>
      <c r="H855" t="s">
        <v>38</v>
      </c>
      <c r="I855" t="s">
        <v>40</v>
      </c>
      <c r="J855" t="s">
        <v>40</v>
      </c>
      <c r="K855" t="s">
        <v>40</v>
      </c>
      <c r="L855" t="s">
        <v>40</v>
      </c>
      <c r="M855" t="s">
        <v>179</v>
      </c>
      <c r="N855" t="s">
        <v>38</v>
      </c>
      <c r="O855" t="s">
        <v>55</v>
      </c>
      <c r="P855" t="s">
        <v>38</v>
      </c>
      <c r="Q855" t="s">
        <v>42</v>
      </c>
      <c r="R855" t="s">
        <v>40</v>
      </c>
      <c r="S855" t="s">
        <v>43</v>
      </c>
      <c r="T855" t="s">
        <v>44</v>
      </c>
      <c r="U855" t="s">
        <v>20</v>
      </c>
      <c r="V855" t="s">
        <v>1104</v>
      </c>
      <c r="W855" t="s">
        <v>1215</v>
      </c>
      <c r="X855" t="s">
        <v>285</v>
      </c>
      <c r="Y855" t="s">
        <v>322</v>
      </c>
      <c r="Z855" t="s">
        <v>40</v>
      </c>
      <c r="AA855" t="s">
        <v>40</v>
      </c>
      <c r="AB855">
        <v>85.752276069999994</v>
      </c>
      <c r="AC855" t="s">
        <v>40</v>
      </c>
      <c r="AD855" t="s">
        <v>40</v>
      </c>
      <c r="AE855">
        <v>767.07654700000001</v>
      </c>
      <c r="AF855">
        <v>7</v>
      </c>
      <c r="AG855" s="21">
        <v>7670770000000</v>
      </c>
      <c r="AH855" t="s">
        <v>40</v>
      </c>
      <c r="AI855">
        <v>7</v>
      </c>
      <c r="AJ855">
        <v>1</v>
      </c>
      <c r="AK855">
        <v>1</v>
      </c>
    </row>
    <row r="856" spans="1:37">
      <c r="A856">
        <v>11</v>
      </c>
      <c r="B856">
        <v>24</v>
      </c>
      <c r="C856">
        <v>2015</v>
      </c>
      <c r="D856" t="s">
        <v>283</v>
      </c>
      <c r="E856" t="s">
        <v>284</v>
      </c>
      <c r="F856" t="s">
        <v>1</v>
      </c>
      <c r="G856" t="s">
        <v>54</v>
      </c>
      <c r="H856" t="s">
        <v>38</v>
      </c>
      <c r="I856" t="s">
        <v>40</v>
      </c>
      <c r="J856" t="s">
        <v>40</v>
      </c>
      <c r="K856" t="s">
        <v>40</v>
      </c>
      <c r="L856" t="s">
        <v>40</v>
      </c>
      <c r="M856" t="s">
        <v>179</v>
      </c>
      <c r="N856" t="s">
        <v>38</v>
      </c>
      <c r="O856" t="s">
        <v>55</v>
      </c>
      <c r="P856" t="s">
        <v>38</v>
      </c>
      <c r="Q856" t="s">
        <v>42</v>
      </c>
      <c r="R856" t="s">
        <v>40</v>
      </c>
      <c r="S856" t="s">
        <v>43</v>
      </c>
      <c r="T856" t="s">
        <v>44</v>
      </c>
      <c r="U856" t="s">
        <v>20</v>
      </c>
      <c r="V856" t="s">
        <v>1104</v>
      </c>
      <c r="W856" t="s">
        <v>1215</v>
      </c>
      <c r="X856" t="s">
        <v>285</v>
      </c>
      <c r="Y856" t="s">
        <v>194</v>
      </c>
      <c r="Z856" t="s">
        <v>40</v>
      </c>
      <c r="AA856" t="s">
        <v>40</v>
      </c>
      <c r="AB856">
        <v>1501.633918</v>
      </c>
      <c r="AC856" t="s">
        <v>40</v>
      </c>
      <c r="AD856" t="s">
        <v>40</v>
      </c>
      <c r="AE856">
        <v>21751.284199999998</v>
      </c>
      <c r="AF856">
        <v>8</v>
      </c>
      <c r="AG856" s="21">
        <v>217513000000000</v>
      </c>
      <c r="AH856" t="s">
        <v>40</v>
      </c>
      <c r="AI856">
        <v>8</v>
      </c>
      <c r="AJ856">
        <v>1</v>
      </c>
      <c r="AK856">
        <v>1</v>
      </c>
    </row>
    <row r="857" spans="1:37">
      <c r="A857">
        <v>11</v>
      </c>
      <c r="B857">
        <v>24</v>
      </c>
      <c r="C857">
        <v>2015</v>
      </c>
      <c r="D857" t="s">
        <v>283</v>
      </c>
      <c r="E857" t="s">
        <v>284</v>
      </c>
      <c r="F857" t="s">
        <v>1</v>
      </c>
      <c r="G857" t="s">
        <v>54</v>
      </c>
      <c r="H857" t="s">
        <v>38</v>
      </c>
      <c r="I857" t="s">
        <v>40</v>
      </c>
      <c r="J857" t="s">
        <v>40</v>
      </c>
      <c r="K857" t="s">
        <v>40</v>
      </c>
      <c r="L857" t="s">
        <v>40</v>
      </c>
      <c r="M857" t="s">
        <v>179</v>
      </c>
      <c r="N857" t="s">
        <v>38</v>
      </c>
      <c r="O857" t="s">
        <v>55</v>
      </c>
      <c r="P857" t="s">
        <v>38</v>
      </c>
      <c r="Q857" t="s">
        <v>42</v>
      </c>
      <c r="R857" t="s">
        <v>40</v>
      </c>
      <c r="S857" t="s">
        <v>43</v>
      </c>
      <c r="T857" t="s">
        <v>44</v>
      </c>
      <c r="U857" t="s">
        <v>20</v>
      </c>
      <c r="V857" t="s">
        <v>1104</v>
      </c>
      <c r="W857" t="s">
        <v>1215</v>
      </c>
      <c r="X857" t="s">
        <v>285</v>
      </c>
      <c r="Y857" t="s">
        <v>323</v>
      </c>
      <c r="Z857" t="s">
        <v>40</v>
      </c>
      <c r="AA857" t="s">
        <v>40</v>
      </c>
      <c r="AB857">
        <v>2505.2914000000001</v>
      </c>
      <c r="AC857" t="s">
        <v>40</v>
      </c>
      <c r="AD857" t="s">
        <v>40</v>
      </c>
      <c r="AE857">
        <v>485335.59899999999</v>
      </c>
      <c r="AF857">
        <v>7</v>
      </c>
      <c r="AG857" s="21">
        <v>4853360000000000</v>
      </c>
      <c r="AH857" t="s">
        <v>40</v>
      </c>
      <c r="AI857">
        <v>7</v>
      </c>
      <c r="AJ857">
        <v>1</v>
      </c>
      <c r="AK857">
        <v>1</v>
      </c>
    </row>
    <row r="858" spans="1:37">
      <c r="A858">
        <v>11</v>
      </c>
      <c r="B858">
        <v>24</v>
      </c>
      <c r="C858">
        <v>2015</v>
      </c>
      <c r="D858" t="s">
        <v>283</v>
      </c>
      <c r="E858" t="s">
        <v>284</v>
      </c>
      <c r="F858" t="s">
        <v>1</v>
      </c>
      <c r="G858" t="s">
        <v>54</v>
      </c>
      <c r="H858" t="s">
        <v>38</v>
      </c>
      <c r="I858" t="s">
        <v>40</v>
      </c>
      <c r="J858" t="s">
        <v>40</v>
      </c>
      <c r="K858" t="s">
        <v>40</v>
      </c>
      <c r="L858" t="s">
        <v>40</v>
      </c>
      <c r="M858" t="s">
        <v>179</v>
      </c>
      <c r="N858" t="s">
        <v>38</v>
      </c>
      <c r="O858" t="s">
        <v>55</v>
      </c>
      <c r="P858" t="s">
        <v>38</v>
      </c>
      <c r="Q858" t="s">
        <v>42</v>
      </c>
      <c r="R858" t="s">
        <v>40</v>
      </c>
      <c r="S858" t="s">
        <v>43</v>
      </c>
      <c r="T858" t="s">
        <v>44</v>
      </c>
      <c r="U858" t="s">
        <v>20</v>
      </c>
      <c r="V858" t="s">
        <v>1104</v>
      </c>
      <c r="W858" t="s">
        <v>1215</v>
      </c>
      <c r="X858" t="s">
        <v>285</v>
      </c>
      <c r="Y858" t="s">
        <v>324</v>
      </c>
      <c r="Z858" t="s">
        <v>40</v>
      </c>
      <c r="AA858" t="s">
        <v>40</v>
      </c>
      <c r="AB858">
        <v>4195.3065999999999</v>
      </c>
      <c r="AC858" t="s">
        <v>40</v>
      </c>
      <c r="AD858" t="s">
        <v>40</v>
      </c>
      <c r="AE858">
        <v>297.90529800000002</v>
      </c>
      <c r="AF858">
        <v>7</v>
      </c>
      <c r="AG858" s="21">
        <v>2979050000000</v>
      </c>
      <c r="AH858" t="s">
        <v>40</v>
      </c>
      <c r="AI858">
        <v>7</v>
      </c>
      <c r="AJ858">
        <v>1</v>
      </c>
      <c r="AK858">
        <v>1</v>
      </c>
    </row>
    <row r="859" spans="1:37">
      <c r="A859">
        <v>11</v>
      </c>
      <c r="B859">
        <v>24</v>
      </c>
      <c r="C859">
        <v>2015</v>
      </c>
      <c r="D859" t="s">
        <v>283</v>
      </c>
      <c r="E859" t="s">
        <v>284</v>
      </c>
      <c r="F859" t="s">
        <v>1</v>
      </c>
      <c r="G859" t="s">
        <v>54</v>
      </c>
      <c r="H859" t="s">
        <v>38</v>
      </c>
      <c r="I859" t="s">
        <v>40</v>
      </c>
      <c r="J859" t="s">
        <v>40</v>
      </c>
      <c r="K859" t="s">
        <v>40</v>
      </c>
      <c r="L859" t="s">
        <v>40</v>
      </c>
      <c r="M859" t="s">
        <v>179</v>
      </c>
      <c r="N859" t="s">
        <v>38</v>
      </c>
      <c r="O859" t="s">
        <v>55</v>
      </c>
      <c r="P859" t="s">
        <v>38</v>
      </c>
      <c r="Q859" t="s">
        <v>42</v>
      </c>
      <c r="R859" t="s">
        <v>40</v>
      </c>
      <c r="S859" t="s">
        <v>43</v>
      </c>
      <c r="T859" t="s">
        <v>44</v>
      </c>
      <c r="U859" t="s">
        <v>20</v>
      </c>
      <c r="V859" t="s">
        <v>1104</v>
      </c>
      <c r="W859" t="s">
        <v>1215</v>
      </c>
      <c r="X859" t="s">
        <v>285</v>
      </c>
      <c r="Y859" t="s">
        <v>325</v>
      </c>
      <c r="Z859" t="s">
        <v>40</v>
      </c>
      <c r="AA859" t="s">
        <v>40</v>
      </c>
      <c r="AB859">
        <v>1595.3966479999999</v>
      </c>
      <c r="AC859" t="s">
        <v>40</v>
      </c>
      <c r="AD859" t="s">
        <v>40</v>
      </c>
      <c r="AE859">
        <v>63.990952999999998</v>
      </c>
      <c r="AF859">
        <v>7</v>
      </c>
      <c r="AG859" s="21">
        <v>639910000000</v>
      </c>
      <c r="AH859" t="s">
        <v>40</v>
      </c>
      <c r="AI859">
        <v>7</v>
      </c>
      <c r="AJ859">
        <v>1</v>
      </c>
      <c r="AK859">
        <v>1</v>
      </c>
    </row>
    <row r="860" spans="1:37">
      <c r="A860">
        <v>11</v>
      </c>
      <c r="B860">
        <v>24</v>
      </c>
      <c r="C860">
        <v>2015</v>
      </c>
      <c r="D860" t="s">
        <v>283</v>
      </c>
      <c r="E860" t="s">
        <v>284</v>
      </c>
      <c r="F860" t="s">
        <v>1</v>
      </c>
      <c r="G860" t="s">
        <v>54</v>
      </c>
      <c r="H860" t="s">
        <v>38</v>
      </c>
      <c r="I860" t="s">
        <v>40</v>
      </c>
      <c r="J860" t="s">
        <v>40</v>
      </c>
      <c r="K860" t="s">
        <v>40</v>
      </c>
      <c r="L860" t="s">
        <v>40</v>
      </c>
      <c r="M860" t="s">
        <v>179</v>
      </c>
      <c r="N860" t="s">
        <v>38</v>
      </c>
      <c r="O860" t="s">
        <v>55</v>
      </c>
      <c r="P860" t="s">
        <v>38</v>
      </c>
      <c r="Q860" t="s">
        <v>42</v>
      </c>
      <c r="R860" t="s">
        <v>40</v>
      </c>
      <c r="S860" t="s">
        <v>43</v>
      </c>
      <c r="T860" t="s">
        <v>44</v>
      </c>
      <c r="U860" t="s">
        <v>20</v>
      </c>
      <c r="V860" t="s">
        <v>1104</v>
      </c>
      <c r="W860" t="s">
        <v>1215</v>
      </c>
      <c r="X860" t="s">
        <v>285</v>
      </c>
      <c r="Y860" t="s">
        <v>326</v>
      </c>
      <c r="Z860" t="s">
        <v>40</v>
      </c>
      <c r="AA860" t="s">
        <v>40</v>
      </c>
      <c r="AB860">
        <v>561.76460269999995</v>
      </c>
      <c r="AC860" t="s">
        <v>40</v>
      </c>
      <c r="AD860" t="s">
        <v>40</v>
      </c>
      <c r="AE860">
        <v>471068.52100000001</v>
      </c>
      <c r="AF860">
        <v>8</v>
      </c>
      <c r="AG860" s="21">
        <v>4710690000000000</v>
      </c>
      <c r="AH860" t="s">
        <v>40</v>
      </c>
      <c r="AI860">
        <v>8</v>
      </c>
      <c r="AJ860">
        <v>1</v>
      </c>
      <c r="AK860">
        <v>1</v>
      </c>
    </row>
    <row r="861" spans="1:37">
      <c r="A861">
        <v>11</v>
      </c>
      <c r="B861">
        <v>24</v>
      </c>
      <c r="C861">
        <v>2015</v>
      </c>
      <c r="D861" t="s">
        <v>283</v>
      </c>
      <c r="E861" t="s">
        <v>284</v>
      </c>
      <c r="F861" t="s">
        <v>1</v>
      </c>
      <c r="G861" t="s">
        <v>54</v>
      </c>
      <c r="H861" t="s">
        <v>38</v>
      </c>
      <c r="I861" t="s">
        <v>40</v>
      </c>
      <c r="J861" t="s">
        <v>40</v>
      </c>
      <c r="K861" t="s">
        <v>40</v>
      </c>
      <c r="L861" t="s">
        <v>40</v>
      </c>
      <c r="M861" t="s">
        <v>179</v>
      </c>
      <c r="N861" t="s">
        <v>38</v>
      </c>
      <c r="O861" t="s">
        <v>55</v>
      </c>
      <c r="P861" t="s">
        <v>38</v>
      </c>
      <c r="Q861" t="s">
        <v>42</v>
      </c>
      <c r="R861" t="s">
        <v>40</v>
      </c>
      <c r="S861" t="s">
        <v>43</v>
      </c>
      <c r="T861" t="s">
        <v>44</v>
      </c>
      <c r="U861" t="s">
        <v>20</v>
      </c>
      <c r="V861" t="s">
        <v>1104</v>
      </c>
      <c r="W861" t="s">
        <v>1215</v>
      </c>
      <c r="X861" t="s">
        <v>285</v>
      </c>
      <c r="Y861" t="s">
        <v>327</v>
      </c>
      <c r="Z861" t="s">
        <v>40</v>
      </c>
      <c r="AA861" t="s">
        <v>40</v>
      </c>
      <c r="AB861">
        <v>1482.2466999999999</v>
      </c>
      <c r="AC861" t="s">
        <v>40</v>
      </c>
      <c r="AD861" t="s">
        <v>40</v>
      </c>
      <c r="AE861">
        <v>306308.14600000001</v>
      </c>
      <c r="AF861">
        <v>8</v>
      </c>
      <c r="AG861" s="21">
        <v>3063080000000000</v>
      </c>
      <c r="AH861" t="s">
        <v>40</v>
      </c>
      <c r="AI861">
        <v>8</v>
      </c>
      <c r="AJ861">
        <v>1</v>
      </c>
      <c r="AK861">
        <v>1</v>
      </c>
    </row>
    <row r="862" spans="1:37">
      <c r="A862">
        <v>11</v>
      </c>
      <c r="B862">
        <v>24</v>
      </c>
      <c r="C862">
        <v>2015</v>
      </c>
      <c r="D862" t="s">
        <v>283</v>
      </c>
      <c r="E862" t="s">
        <v>284</v>
      </c>
      <c r="F862" t="s">
        <v>1</v>
      </c>
      <c r="G862" t="s">
        <v>54</v>
      </c>
      <c r="H862" t="s">
        <v>38</v>
      </c>
      <c r="I862" t="s">
        <v>40</v>
      </c>
      <c r="J862" t="s">
        <v>40</v>
      </c>
      <c r="K862" t="s">
        <v>40</v>
      </c>
      <c r="L862" t="s">
        <v>40</v>
      </c>
      <c r="M862" t="s">
        <v>179</v>
      </c>
      <c r="N862" t="s">
        <v>38</v>
      </c>
      <c r="O862" t="s">
        <v>55</v>
      </c>
      <c r="P862" t="s">
        <v>38</v>
      </c>
      <c r="Q862" t="s">
        <v>42</v>
      </c>
      <c r="R862" t="s">
        <v>40</v>
      </c>
      <c r="S862" t="s">
        <v>43</v>
      </c>
      <c r="T862" t="s">
        <v>44</v>
      </c>
      <c r="U862" t="s">
        <v>20</v>
      </c>
      <c r="V862" t="s">
        <v>1104</v>
      </c>
      <c r="W862" t="s">
        <v>1215</v>
      </c>
      <c r="X862" t="s">
        <v>285</v>
      </c>
      <c r="Y862" t="s">
        <v>328</v>
      </c>
      <c r="Z862" t="s">
        <v>40</v>
      </c>
      <c r="AA862" t="s">
        <v>40</v>
      </c>
      <c r="AB862">
        <v>5594.7343499999997</v>
      </c>
      <c r="AC862" t="s">
        <v>40</v>
      </c>
      <c r="AD862" t="s">
        <v>40</v>
      </c>
      <c r="AE862">
        <v>51.092855999999998</v>
      </c>
      <c r="AF862">
        <v>7</v>
      </c>
      <c r="AG862" s="21">
        <v>510929000000</v>
      </c>
      <c r="AH862" t="s">
        <v>40</v>
      </c>
      <c r="AI862">
        <v>7</v>
      </c>
      <c r="AJ862">
        <v>1</v>
      </c>
      <c r="AK862">
        <v>1</v>
      </c>
    </row>
    <row r="863" spans="1:37">
      <c r="A863">
        <v>11</v>
      </c>
      <c r="B863">
        <v>24</v>
      </c>
      <c r="C863">
        <v>2015</v>
      </c>
      <c r="D863" t="s">
        <v>283</v>
      </c>
      <c r="E863" t="s">
        <v>284</v>
      </c>
      <c r="F863" t="s">
        <v>1</v>
      </c>
      <c r="G863" t="s">
        <v>54</v>
      </c>
      <c r="H863" t="s">
        <v>38</v>
      </c>
      <c r="I863" t="s">
        <v>40</v>
      </c>
      <c r="J863" t="s">
        <v>40</v>
      </c>
      <c r="K863" t="s">
        <v>40</v>
      </c>
      <c r="L863" t="s">
        <v>40</v>
      </c>
      <c r="M863" t="s">
        <v>179</v>
      </c>
      <c r="N863" t="s">
        <v>38</v>
      </c>
      <c r="O863" t="s">
        <v>55</v>
      </c>
      <c r="P863" t="s">
        <v>38</v>
      </c>
      <c r="Q863" t="s">
        <v>42</v>
      </c>
      <c r="R863" t="s">
        <v>40</v>
      </c>
      <c r="S863" t="s">
        <v>43</v>
      </c>
      <c r="T863" t="s">
        <v>44</v>
      </c>
      <c r="U863" t="s">
        <v>20</v>
      </c>
      <c r="V863" t="s">
        <v>1104</v>
      </c>
      <c r="W863" t="s">
        <v>1215</v>
      </c>
      <c r="X863" t="s">
        <v>285</v>
      </c>
      <c r="Y863" t="s">
        <v>329</v>
      </c>
      <c r="Z863" t="s">
        <v>40</v>
      </c>
      <c r="AA863" t="s">
        <v>40</v>
      </c>
      <c r="AB863">
        <v>793.80548380000005</v>
      </c>
      <c r="AC863" t="s">
        <v>40</v>
      </c>
      <c r="AD863" t="s">
        <v>40</v>
      </c>
      <c r="AE863">
        <v>9960.1484400000008</v>
      </c>
      <c r="AF863">
        <v>9</v>
      </c>
      <c r="AG863" s="21">
        <v>99601500000000</v>
      </c>
      <c r="AH863" t="s">
        <v>40</v>
      </c>
      <c r="AI863">
        <v>9</v>
      </c>
      <c r="AJ863">
        <v>1</v>
      </c>
      <c r="AK863">
        <v>1</v>
      </c>
    </row>
    <row r="864" spans="1:37">
      <c r="A864">
        <v>11</v>
      </c>
      <c r="B864">
        <v>24</v>
      </c>
      <c r="C864">
        <v>2015</v>
      </c>
      <c r="D864" t="s">
        <v>283</v>
      </c>
      <c r="E864" t="s">
        <v>284</v>
      </c>
      <c r="F864" t="s">
        <v>1</v>
      </c>
      <c r="G864" t="s">
        <v>54</v>
      </c>
      <c r="H864" t="s">
        <v>38</v>
      </c>
      <c r="I864" t="s">
        <v>40</v>
      </c>
      <c r="J864" t="s">
        <v>40</v>
      </c>
      <c r="K864" t="s">
        <v>40</v>
      </c>
      <c r="L864" t="s">
        <v>40</v>
      </c>
      <c r="M864" t="s">
        <v>179</v>
      </c>
      <c r="N864" t="s">
        <v>38</v>
      </c>
      <c r="O864" t="s">
        <v>55</v>
      </c>
      <c r="P864" t="s">
        <v>38</v>
      </c>
      <c r="Q864" t="s">
        <v>42</v>
      </c>
      <c r="R864" t="s">
        <v>40</v>
      </c>
      <c r="S864" t="s">
        <v>43</v>
      </c>
      <c r="T864" t="s">
        <v>44</v>
      </c>
      <c r="U864" t="s">
        <v>20</v>
      </c>
      <c r="V864" t="s">
        <v>1104</v>
      </c>
      <c r="W864" t="s">
        <v>1215</v>
      </c>
      <c r="X864" t="s">
        <v>285</v>
      </c>
      <c r="Y864" t="s">
        <v>330</v>
      </c>
      <c r="Z864" t="s">
        <v>40</v>
      </c>
      <c r="AA864" t="s">
        <v>40</v>
      </c>
      <c r="AB864">
        <v>1788.695706</v>
      </c>
      <c r="AC864" t="s">
        <v>40</v>
      </c>
      <c r="AD864" t="s">
        <v>40</v>
      </c>
      <c r="AE864">
        <v>3033.7226999999998</v>
      </c>
      <c r="AF864">
        <v>7</v>
      </c>
      <c r="AG864" s="21">
        <v>30337200000000</v>
      </c>
      <c r="AH864" t="s">
        <v>40</v>
      </c>
      <c r="AI864">
        <v>7</v>
      </c>
      <c r="AJ864">
        <v>1</v>
      </c>
      <c r="AK864">
        <v>1</v>
      </c>
    </row>
    <row r="865" spans="1:37">
      <c r="A865">
        <v>11</v>
      </c>
      <c r="B865">
        <v>24</v>
      </c>
      <c r="C865">
        <v>2015</v>
      </c>
      <c r="D865" t="s">
        <v>283</v>
      </c>
      <c r="E865" t="s">
        <v>284</v>
      </c>
      <c r="F865" t="s">
        <v>1</v>
      </c>
      <c r="G865" t="s">
        <v>54</v>
      </c>
      <c r="H865" t="s">
        <v>38</v>
      </c>
      <c r="I865" t="s">
        <v>40</v>
      </c>
      <c r="J865" t="s">
        <v>40</v>
      </c>
      <c r="K865" t="s">
        <v>40</v>
      </c>
      <c r="L865" t="s">
        <v>40</v>
      </c>
      <c r="M865" t="s">
        <v>179</v>
      </c>
      <c r="N865" t="s">
        <v>38</v>
      </c>
      <c r="O865" t="s">
        <v>55</v>
      </c>
      <c r="P865" t="s">
        <v>38</v>
      </c>
      <c r="Q865" t="s">
        <v>42</v>
      </c>
      <c r="R865" t="s">
        <v>40</v>
      </c>
      <c r="S865" t="s">
        <v>43</v>
      </c>
      <c r="T865" t="s">
        <v>44</v>
      </c>
      <c r="U865" t="s">
        <v>20</v>
      </c>
      <c r="V865" t="s">
        <v>1104</v>
      </c>
      <c r="W865" t="s">
        <v>1215</v>
      </c>
      <c r="X865" t="s">
        <v>285</v>
      </c>
      <c r="Y865" t="s">
        <v>331</v>
      </c>
      <c r="Z865" t="s">
        <v>40</v>
      </c>
      <c r="AA865" t="s">
        <v>40</v>
      </c>
      <c r="AB865">
        <v>4113.7624800000003</v>
      </c>
      <c r="AC865" t="s">
        <v>40</v>
      </c>
      <c r="AD865" t="s">
        <v>40</v>
      </c>
      <c r="AE865">
        <v>3047.6165000000001</v>
      </c>
      <c r="AF865">
        <v>7</v>
      </c>
      <c r="AG865" s="21">
        <v>30476200000000</v>
      </c>
      <c r="AH865" t="s">
        <v>40</v>
      </c>
      <c r="AI865">
        <v>7</v>
      </c>
      <c r="AJ865">
        <v>1</v>
      </c>
      <c r="AK865">
        <v>1</v>
      </c>
    </row>
    <row r="866" spans="1:37">
      <c r="A866">
        <v>11</v>
      </c>
      <c r="B866">
        <v>24</v>
      </c>
      <c r="C866">
        <v>2015</v>
      </c>
      <c r="D866" t="s">
        <v>283</v>
      </c>
      <c r="E866" t="s">
        <v>284</v>
      </c>
      <c r="F866" t="s">
        <v>1</v>
      </c>
      <c r="G866" t="s">
        <v>54</v>
      </c>
      <c r="H866" t="s">
        <v>38</v>
      </c>
      <c r="I866" t="s">
        <v>40</v>
      </c>
      <c r="J866" t="s">
        <v>40</v>
      </c>
      <c r="K866" t="s">
        <v>40</v>
      </c>
      <c r="L866" t="s">
        <v>40</v>
      </c>
      <c r="M866" t="s">
        <v>179</v>
      </c>
      <c r="N866" t="s">
        <v>38</v>
      </c>
      <c r="O866" t="s">
        <v>55</v>
      </c>
      <c r="P866" t="s">
        <v>38</v>
      </c>
      <c r="Q866" t="s">
        <v>42</v>
      </c>
      <c r="R866" t="s">
        <v>40</v>
      </c>
      <c r="S866" t="s">
        <v>43</v>
      </c>
      <c r="T866" t="s">
        <v>44</v>
      </c>
      <c r="U866" t="s">
        <v>20</v>
      </c>
      <c r="V866" t="s">
        <v>1104</v>
      </c>
      <c r="W866" t="s">
        <v>1215</v>
      </c>
      <c r="X866" t="s">
        <v>285</v>
      </c>
      <c r="Y866" t="s">
        <v>332</v>
      </c>
      <c r="Z866" t="s">
        <v>40</v>
      </c>
      <c r="AA866" t="s">
        <v>40</v>
      </c>
      <c r="AB866">
        <v>247.25744349999999</v>
      </c>
      <c r="AC866" t="s">
        <v>40</v>
      </c>
      <c r="AD866" t="s">
        <v>40</v>
      </c>
      <c r="AE866">
        <v>1142.24441</v>
      </c>
      <c r="AF866">
        <v>7</v>
      </c>
      <c r="AG866" s="21">
        <v>11422400000000</v>
      </c>
      <c r="AH866" t="s">
        <v>40</v>
      </c>
      <c r="AI866">
        <v>7</v>
      </c>
      <c r="AJ866">
        <v>1</v>
      </c>
      <c r="AK866">
        <v>1</v>
      </c>
    </row>
    <row r="867" spans="1:37">
      <c r="A867">
        <v>11</v>
      </c>
      <c r="B867">
        <v>24</v>
      </c>
      <c r="C867">
        <v>2015</v>
      </c>
      <c r="D867" t="s">
        <v>283</v>
      </c>
      <c r="E867" t="s">
        <v>284</v>
      </c>
      <c r="F867" t="s">
        <v>1</v>
      </c>
      <c r="G867" t="s">
        <v>54</v>
      </c>
      <c r="H867" t="s">
        <v>38</v>
      </c>
      <c r="I867" t="s">
        <v>40</v>
      </c>
      <c r="J867" t="s">
        <v>40</v>
      </c>
      <c r="K867" t="s">
        <v>40</v>
      </c>
      <c r="L867" t="s">
        <v>40</v>
      </c>
      <c r="M867" t="s">
        <v>179</v>
      </c>
      <c r="N867" t="s">
        <v>38</v>
      </c>
      <c r="O867" t="s">
        <v>55</v>
      </c>
      <c r="P867" t="s">
        <v>38</v>
      </c>
      <c r="Q867" t="s">
        <v>42</v>
      </c>
      <c r="R867" t="s">
        <v>40</v>
      </c>
      <c r="S867" t="s">
        <v>43</v>
      </c>
      <c r="T867" t="s">
        <v>44</v>
      </c>
      <c r="U867" t="s">
        <v>20</v>
      </c>
      <c r="V867" t="s">
        <v>1104</v>
      </c>
      <c r="W867" t="s">
        <v>1215</v>
      </c>
      <c r="X867" t="s">
        <v>285</v>
      </c>
      <c r="Y867" t="s">
        <v>333</v>
      </c>
      <c r="Z867" t="s">
        <v>40</v>
      </c>
      <c r="AA867" t="s">
        <v>40</v>
      </c>
      <c r="AB867">
        <v>1236.923575</v>
      </c>
      <c r="AC867" t="s">
        <v>40</v>
      </c>
      <c r="AD867" t="s">
        <v>40</v>
      </c>
      <c r="AE867">
        <v>523.47666400000003</v>
      </c>
      <c r="AF867">
        <v>7</v>
      </c>
      <c r="AG867" s="21">
        <v>5234770000000</v>
      </c>
      <c r="AH867" t="s">
        <v>40</v>
      </c>
      <c r="AI867">
        <v>7</v>
      </c>
      <c r="AJ867">
        <v>1</v>
      </c>
      <c r="AK867">
        <v>1</v>
      </c>
    </row>
    <row r="868" spans="1:37">
      <c r="A868">
        <v>11</v>
      </c>
      <c r="B868">
        <v>24</v>
      </c>
      <c r="C868">
        <v>2015</v>
      </c>
      <c r="D868" t="s">
        <v>283</v>
      </c>
      <c r="E868" t="s">
        <v>284</v>
      </c>
      <c r="F868" t="s">
        <v>1</v>
      </c>
      <c r="G868" t="s">
        <v>54</v>
      </c>
      <c r="H868" t="s">
        <v>38</v>
      </c>
      <c r="I868" t="s">
        <v>40</v>
      </c>
      <c r="J868" t="s">
        <v>40</v>
      </c>
      <c r="K868" t="s">
        <v>40</v>
      </c>
      <c r="L868" t="s">
        <v>40</v>
      </c>
      <c r="M868" t="s">
        <v>179</v>
      </c>
      <c r="N868" t="s">
        <v>38</v>
      </c>
      <c r="O868" t="s">
        <v>55</v>
      </c>
      <c r="P868" t="s">
        <v>38</v>
      </c>
      <c r="Q868" t="s">
        <v>42</v>
      </c>
      <c r="R868" t="s">
        <v>40</v>
      </c>
      <c r="S868" t="s">
        <v>43</v>
      </c>
      <c r="T868" t="s">
        <v>44</v>
      </c>
      <c r="U868" t="s">
        <v>20</v>
      </c>
      <c r="V868" t="s">
        <v>1104</v>
      </c>
      <c r="W868" t="s">
        <v>1215</v>
      </c>
      <c r="X868" t="s">
        <v>285</v>
      </c>
      <c r="Y868" t="s">
        <v>334</v>
      </c>
      <c r="Z868" t="s">
        <v>40</v>
      </c>
      <c r="AA868" t="s">
        <v>40</v>
      </c>
      <c r="AB868">
        <v>1734.6698429999999</v>
      </c>
      <c r="AC868" t="s">
        <v>40</v>
      </c>
      <c r="AD868" t="s">
        <v>40</v>
      </c>
      <c r="AE868">
        <v>29258.589</v>
      </c>
      <c r="AF868">
        <v>7</v>
      </c>
      <c r="AG868" s="21">
        <v>292586000000000</v>
      </c>
      <c r="AH868" t="s">
        <v>40</v>
      </c>
      <c r="AI868">
        <v>7</v>
      </c>
      <c r="AJ868">
        <v>1</v>
      </c>
      <c r="AK868">
        <v>1</v>
      </c>
    </row>
    <row r="869" spans="1:37">
      <c r="A869">
        <v>11</v>
      </c>
      <c r="B869">
        <v>24</v>
      </c>
      <c r="C869">
        <v>2015</v>
      </c>
      <c r="D869" t="s">
        <v>283</v>
      </c>
      <c r="E869" t="s">
        <v>284</v>
      </c>
      <c r="F869" t="s">
        <v>1</v>
      </c>
      <c r="G869" t="s">
        <v>54</v>
      </c>
      <c r="H869" t="s">
        <v>38</v>
      </c>
      <c r="I869" t="s">
        <v>40</v>
      </c>
      <c r="J869" t="s">
        <v>40</v>
      </c>
      <c r="K869" t="s">
        <v>40</v>
      </c>
      <c r="L869" t="s">
        <v>40</v>
      </c>
      <c r="M869" t="s">
        <v>179</v>
      </c>
      <c r="N869" t="s">
        <v>38</v>
      </c>
      <c r="O869" t="s">
        <v>55</v>
      </c>
      <c r="P869" t="s">
        <v>38</v>
      </c>
      <c r="Q869" t="s">
        <v>42</v>
      </c>
      <c r="R869" t="s">
        <v>40</v>
      </c>
      <c r="S869" t="s">
        <v>43</v>
      </c>
      <c r="T869" t="s">
        <v>44</v>
      </c>
      <c r="U869" t="s">
        <v>20</v>
      </c>
      <c r="V869" t="s">
        <v>1104</v>
      </c>
      <c r="W869" t="s">
        <v>1215</v>
      </c>
      <c r="X869" t="s">
        <v>285</v>
      </c>
      <c r="Y869" t="s">
        <v>335</v>
      </c>
      <c r="Z869" t="s">
        <v>40</v>
      </c>
      <c r="AA869" t="s">
        <v>40</v>
      </c>
      <c r="AB869">
        <v>222.9346185</v>
      </c>
      <c r="AC869" t="s">
        <v>40</v>
      </c>
      <c r="AD869" t="s">
        <v>40</v>
      </c>
      <c r="AE869">
        <v>67226.251600000003</v>
      </c>
      <c r="AF869">
        <v>7</v>
      </c>
      <c r="AG869" s="21">
        <v>672263000000000</v>
      </c>
      <c r="AH869" t="s">
        <v>40</v>
      </c>
      <c r="AI869">
        <v>7</v>
      </c>
      <c r="AJ869">
        <v>1</v>
      </c>
      <c r="AK869">
        <v>1</v>
      </c>
    </row>
    <row r="870" spans="1:37">
      <c r="A870">
        <v>11</v>
      </c>
      <c r="B870">
        <v>24</v>
      </c>
      <c r="C870">
        <v>2015</v>
      </c>
      <c r="D870" t="s">
        <v>283</v>
      </c>
      <c r="E870" t="s">
        <v>284</v>
      </c>
      <c r="F870" t="s">
        <v>1</v>
      </c>
      <c r="G870" t="s">
        <v>54</v>
      </c>
      <c r="H870" t="s">
        <v>38</v>
      </c>
      <c r="I870" t="s">
        <v>40</v>
      </c>
      <c r="J870" t="s">
        <v>40</v>
      </c>
      <c r="K870" t="s">
        <v>40</v>
      </c>
      <c r="L870" t="s">
        <v>40</v>
      </c>
      <c r="M870" t="s">
        <v>179</v>
      </c>
      <c r="N870" t="s">
        <v>38</v>
      </c>
      <c r="O870" t="s">
        <v>55</v>
      </c>
      <c r="P870" t="s">
        <v>38</v>
      </c>
      <c r="Q870" t="s">
        <v>42</v>
      </c>
      <c r="R870" t="s">
        <v>40</v>
      </c>
      <c r="S870" t="s">
        <v>43</v>
      </c>
      <c r="T870" t="s">
        <v>44</v>
      </c>
      <c r="U870" t="s">
        <v>20</v>
      </c>
      <c r="V870" t="s">
        <v>1104</v>
      </c>
      <c r="W870" t="s">
        <v>1215</v>
      </c>
      <c r="X870" t="s">
        <v>285</v>
      </c>
      <c r="Y870" t="s">
        <v>336</v>
      </c>
      <c r="Z870" t="s">
        <v>40</v>
      </c>
      <c r="AA870" t="s">
        <v>40</v>
      </c>
      <c r="AB870">
        <v>1941.969758</v>
      </c>
      <c r="AC870" t="s">
        <v>40</v>
      </c>
      <c r="AD870" t="s">
        <v>40</v>
      </c>
      <c r="AE870">
        <v>141.08111400000001</v>
      </c>
      <c r="AF870">
        <v>7</v>
      </c>
      <c r="AG870" s="21">
        <v>1410810000000</v>
      </c>
      <c r="AH870" t="s">
        <v>40</v>
      </c>
      <c r="AI870">
        <v>7</v>
      </c>
      <c r="AJ870">
        <v>1</v>
      </c>
      <c r="AK870">
        <v>1</v>
      </c>
    </row>
    <row r="871" spans="1:37">
      <c r="A871">
        <v>11</v>
      </c>
      <c r="B871">
        <v>24</v>
      </c>
      <c r="C871">
        <v>2015</v>
      </c>
      <c r="D871" t="s">
        <v>283</v>
      </c>
      <c r="E871" t="s">
        <v>284</v>
      </c>
      <c r="F871" t="s">
        <v>1</v>
      </c>
      <c r="G871" t="s">
        <v>54</v>
      </c>
      <c r="H871" t="s">
        <v>38</v>
      </c>
      <c r="I871" t="s">
        <v>40</v>
      </c>
      <c r="J871" t="s">
        <v>40</v>
      </c>
      <c r="K871" t="s">
        <v>40</v>
      </c>
      <c r="L871" t="s">
        <v>40</v>
      </c>
      <c r="M871" t="s">
        <v>179</v>
      </c>
      <c r="N871" t="s">
        <v>38</v>
      </c>
      <c r="O871" t="s">
        <v>55</v>
      </c>
      <c r="P871" t="s">
        <v>38</v>
      </c>
      <c r="Q871" t="s">
        <v>42</v>
      </c>
      <c r="R871" t="s">
        <v>40</v>
      </c>
      <c r="S871" t="s">
        <v>43</v>
      </c>
      <c r="T871" t="s">
        <v>44</v>
      </c>
      <c r="U871" t="s">
        <v>20</v>
      </c>
      <c r="V871" t="s">
        <v>1104</v>
      </c>
      <c r="W871" t="s">
        <v>1215</v>
      </c>
      <c r="X871" t="s">
        <v>285</v>
      </c>
      <c r="Y871" t="s">
        <v>337</v>
      </c>
      <c r="Z871" t="s">
        <v>40</v>
      </c>
      <c r="AA871" t="s">
        <v>40</v>
      </c>
      <c r="AB871">
        <v>743.91584350000005</v>
      </c>
      <c r="AC871" t="s">
        <v>40</v>
      </c>
      <c r="AD871" t="s">
        <v>40</v>
      </c>
      <c r="AE871">
        <v>295.10805499999998</v>
      </c>
      <c r="AF871">
        <v>7</v>
      </c>
      <c r="AG871" s="21">
        <v>2951080000000</v>
      </c>
      <c r="AH871" t="s">
        <v>40</v>
      </c>
      <c r="AI871">
        <v>7</v>
      </c>
      <c r="AJ871">
        <v>1</v>
      </c>
      <c r="AK871">
        <v>1</v>
      </c>
    </row>
    <row r="872" spans="1:37">
      <c r="A872">
        <v>11</v>
      </c>
      <c r="B872">
        <v>24</v>
      </c>
      <c r="C872">
        <v>2015</v>
      </c>
      <c r="D872" t="s">
        <v>283</v>
      </c>
      <c r="E872" t="s">
        <v>284</v>
      </c>
      <c r="F872" t="s">
        <v>1</v>
      </c>
      <c r="G872" t="s">
        <v>54</v>
      </c>
      <c r="H872" t="s">
        <v>38</v>
      </c>
      <c r="I872" t="s">
        <v>40</v>
      </c>
      <c r="J872" t="s">
        <v>40</v>
      </c>
      <c r="K872" t="s">
        <v>40</v>
      </c>
      <c r="L872" t="s">
        <v>40</v>
      </c>
      <c r="M872" t="s">
        <v>179</v>
      </c>
      <c r="N872" t="s">
        <v>38</v>
      </c>
      <c r="O872" t="s">
        <v>55</v>
      </c>
      <c r="P872" t="s">
        <v>38</v>
      </c>
      <c r="Q872" t="s">
        <v>42</v>
      </c>
      <c r="R872" t="s">
        <v>40</v>
      </c>
      <c r="S872" t="s">
        <v>43</v>
      </c>
      <c r="T872" t="s">
        <v>44</v>
      </c>
      <c r="U872" t="s">
        <v>20</v>
      </c>
      <c r="V872" t="s">
        <v>1104</v>
      </c>
      <c r="W872" t="s">
        <v>1215</v>
      </c>
      <c r="X872" t="s">
        <v>285</v>
      </c>
      <c r="Y872" t="s">
        <v>338</v>
      </c>
      <c r="Z872" t="s">
        <v>40</v>
      </c>
      <c r="AA872" t="s">
        <v>40</v>
      </c>
      <c r="AB872">
        <v>372.71229010000002</v>
      </c>
      <c r="AC872" t="s">
        <v>40</v>
      </c>
      <c r="AD872" t="s">
        <v>40</v>
      </c>
      <c r="AE872">
        <v>656.30607299999997</v>
      </c>
      <c r="AF872">
        <v>7</v>
      </c>
      <c r="AG872" s="21">
        <v>6563060000000</v>
      </c>
      <c r="AH872" t="s">
        <v>40</v>
      </c>
      <c r="AI872">
        <v>7</v>
      </c>
      <c r="AJ872">
        <v>1</v>
      </c>
      <c r="AK872">
        <v>1</v>
      </c>
    </row>
    <row r="873" spans="1:37">
      <c r="A873">
        <v>11</v>
      </c>
      <c r="B873">
        <v>24</v>
      </c>
      <c r="C873">
        <v>2015</v>
      </c>
      <c r="D873" t="s">
        <v>283</v>
      </c>
      <c r="E873" t="s">
        <v>284</v>
      </c>
      <c r="F873" t="s">
        <v>1</v>
      </c>
      <c r="G873" t="s">
        <v>54</v>
      </c>
      <c r="H873" t="s">
        <v>38</v>
      </c>
      <c r="I873" t="s">
        <v>40</v>
      </c>
      <c r="J873" t="s">
        <v>40</v>
      </c>
      <c r="K873" t="s">
        <v>40</v>
      </c>
      <c r="L873" t="s">
        <v>40</v>
      </c>
      <c r="M873" t="s">
        <v>179</v>
      </c>
      <c r="N873" t="s">
        <v>38</v>
      </c>
      <c r="O873" t="s">
        <v>55</v>
      </c>
      <c r="P873" t="s">
        <v>38</v>
      </c>
      <c r="Q873" t="s">
        <v>42</v>
      </c>
      <c r="R873" t="s">
        <v>40</v>
      </c>
      <c r="S873" t="s">
        <v>43</v>
      </c>
      <c r="T873" t="s">
        <v>44</v>
      </c>
      <c r="U873" t="s">
        <v>20</v>
      </c>
      <c r="V873" t="s">
        <v>1104</v>
      </c>
      <c r="W873" t="s">
        <v>1215</v>
      </c>
      <c r="X873" t="s">
        <v>285</v>
      </c>
      <c r="Y873" t="s">
        <v>339</v>
      </c>
      <c r="Z873" t="s">
        <v>40</v>
      </c>
      <c r="AA873" t="s">
        <v>40</v>
      </c>
      <c r="AB873">
        <v>290.90303269999998</v>
      </c>
      <c r="AC873" t="s">
        <v>40</v>
      </c>
      <c r="AD873" t="s">
        <v>40</v>
      </c>
      <c r="AE873">
        <v>415.14469600000001</v>
      </c>
      <c r="AF873">
        <v>7</v>
      </c>
      <c r="AG873" s="21">
        <v>4151450000000</v>
      </c>
      <c r="AH873" t="s">
        <v>40</v>
      </c>
      <c r="AI873">
        <v>7</v>
      </c>
      <c r="AJ873">
        <v>1</v>
      </c>
      <c r="AK873">
        <v>1</v>
      </c>
    </row>
    <row r="874" spans="1:37">
      <c r="A874">
        <v>11</v>
      </c>
      <c r="B874">
        <v>24</v>
      </c>
      <c r="C874">
        <v>2015</v>
      </c>
      <c r="D874" t="s">
        <v>283</v>
      </c>
      <c r="E874" t="s">
        <v>284</v>
      </c>
      <c r="F874" t="s">
        <v>1</v>
      </c>
      <c r="G874" t="s">
        <v>54</v>
      </c>
      <c r="H874" t="s">
        <v>38</v>
      </c>
      <c r="I874" t="s">
        <v>40</v>
      </c>
      <c r="J874" t="s">
        <v>40</v>
      </c>
      <c r="K874" t="s">
        <v>40</v>
      </c>
      <c r="L874" t="s">
        <v>40</v>
      </c>
      <c r="M874" t="s">
        <v>179</v>
      </c>
      <c r="N874" t="s">
        <v>38</v>
      </c>
      <c r="O874" t="s">
        <v>55</v>
      </c>
      <c r="P874" t="s">
        <v>38</v>
      </c>
      <c r="Q874" t="s">
        <v>42</v>
      </c>
      <c r="R874" t="s">
        <v>40</v>
      </c>
      <c r="S874" t="s">
        <v>43</v>
      </c>
      <c r="T874" t="s">
        <v>44</v>
      </c>
      <c r="U874" t="s">
        <v>20</v>
      </c>
      <c r="V874" t="s">
        <v>1104</v>
      </c>
      <c r="W874" t="s">
        <v>1215</v>
      </c>
      <c r="X874" t="s">
        <v>285</v>
      </c>
      <c r="Y874" t="s">
        <v>340</v>
      </c>
      <c r="Z874" t="s">
        <v>40</v>
      </c>
      <c r="AA874" t="s">
        <v>40</v>
      </c>
      <c r="AB874">
        <v>4345.60329</v>
      </c>
      <c r="AC874" t="s">
        <v>40</v>
      </c>
      <c r="AD874" t="s">
        <v>40</v>
      </c>
      <c r="AE874">
        <v>7.5603619999999996</v>
      </c>
      <c r="AF874">
        <v>7</v>
      </c>
      <c r="AG874">
        <v>75603620000</v>
      </c>
      <c r="AH874" t="s">
        <v>40</v>
      </c>
      <c r="AI874">
        <v>7</v>
      </c>
      <c r="AJ874">
        <v>1</v>
      </c>
      <c r="AK874">
        <v>1</v>
      </c>
    </row>
    <row r="875" spans="1:37">
      <c r="A875">
        <v>11</v>
      </c>
      <c r="B875">
        <v>24</v>
      </c>
      <c r="C875">
        <v>2015</v>
      </c>
      <c r="D875" t="s">
        <v>283</v>
      </c>
      <c r="E875" t="s">
        <v>284</v>
      </c>
      <c r="F875" t="s">
        <v>1</v>
      </c>
      <c r="G875" t="s">
        <v>54</v>
      </c>
      <c r="H875" t="s">
        <v>38</v>
      </c>
      <c r="I875" t="s">
        <v>40</v>
      </c>
      <c r="J875" t="s">
        <v>40</v>
      </c>
      <c r="K875" t="s">
        <v>40</v>
      </c>
      <c r="L875" t="s">
        <v>40</v>
      </c>
      <c r="M875" t="s">
        <v>179</v>
      </c>
      <c r="N875" t="s">
        <v>38</v>
      </c>
      <c r="O875" t="s">
        <v>55</v>
      </c>
      <c r="P875" t="s">
        <v>38</v>
      </c>
      <c r="Q875" t="s">
        <v>42</v>
      </c>
      <c r="R875" t="s">
        <v>40</v>
      </c>
      <c r="S875" t="s">
        <v>43</v>
      </c>
      <c r="T875" t="s">
        <v>44</v>
      </c>
      <c r="U875" t="s">
        <v>20</v>
      </c>
      <c r="V875" t="s">
        <v>1104</v>
      </c>
      <c r="W875" t="s">
        <v>1215</v>
      </c>
      <c r="X875" t="s">
        <v>285</v>
      </c>
      <c r="Y875" t="s">
        <v>341</v>
      </c>
      <c r="Z875" t="s">
        <v>40</v>
      </c>
      <c r="AA875" t="s">
        <v>40</v>
      </c>
      <c r="AB875">
        <v>3621.58547</v>
      </c>
      <c r="AC875" t="s">
        <v>40</v>
      </c>
      <c r="AD875" t="s">
        <v>40</v>
      </c>
      <c r="AE875">
        <v>526.13574100000005</v>
      </c>
      <c r="AF875">
        <v>7</v>
      </c>
      <c r="AG875" s="21">
        <v>5261360000000</v>
      </c>
      <c r="AH875" t="s">
        <v>40</v>
      </c>
      <c r="AI875">
        <v>7</v>
      </c>
      <c r="AJ875">
        <v>1</v>
      </c>
      <c r="AK875">
        <v>1</v>
      </c>
    </row>
    <row r="876" spans="1:37">
      <c r="A876">
        <v>11</v>
      </c>
      <c r="B876">
        <v>24</v>
      </c>
      <c r="C876">
        <v>2015</v>
      </c>
      <c r="D876" t="s">
        <v>283</v>
      </c>
      <c r="E876" t="s">
        <v>284</v>
      </c>
      <c r="F876" t="s">
        <v>1</v>
      </c>
      <c r="G876" t="s">
        <v>54</v>
      </c>
      <c r="H876" t="s">
        <v>38</v>
      </c>
      <c r="I876" t="s">
        <v>40</v>
      </c>
      <c r="J876" t="s">
        <v>40</v>
      </c>
      <c r="K876" t="s">
        <v>40</v>
      </c>
      <c r="L876" t="s">
        <v>40</v>
      </c>
      <c r="M876" t="s">
        <v>179</v>
      </c>
      <c r="N876" t="s">
        <v>38</v>
      </c>
      <c r="O876" t="s">
        <v>55</v>
      </c>
      <c r="P876" t="s">
        <v>38</v>
      </c>
      <c r="Q876" t="s">
        <v>42</v>
      </c>
      <c r="R876" t="s">
        <v>40</v>
      </c>
      <c r="S876" t="s">
        <v>43</v>
      </c>
      <c r="T876" t="s">
        <v>44</v>
      </c>
      <c r="U876" t="s">
        <v>20</v>
      </c>
      <c r="V876" t="s">
        <v>1104</v>
      </c>
      <c r="W876" t="s">
        <v>1215</v>
      </c>
      <c r="X876" t="s">
        <v>285</v>
      </c>
      <c r="Y876" t="s">
        <v>342</v>
      </c>
      <c r="Z876" t="s">
        <v>40</v>
      </c>
      <c r="AA876" t="s">
        <v>40</v>
      </c>
      <c r="AB876">
        <v>73.666455999999997</v>
      </c>
      <c r="AC876" t="s">
        <v>40</v>
      </c>
      <c r="AD876" t="s">
        <v>40</v>
      </c>
      <c r="AE876">
        <v>5336.4978700000001</v>
      </c>
      <c r="AF876">
        <v>9</v>
      </c>
      <c r="AG876" s="21">
        <v>53365000000000</v>
      </c>
      <c r="AH876" t="s">
        <v>40</v>
      </c>
      <c r="AI876">
        <v>9</v>
      </c>
      <c r="AJ876">
        <v>1</v>
      </c>
      <c r="AK876">
        <v>1</v>
      </c>
    </row>
    <row r="877" spans="1:37">
      <c r="A877">
        <v>11</v>
      </c>
      <c r="B877">
        <v>24</v>
      </c>
      <c r="C877">
        <v>2015</v>
      </c>
      <c r="D877" t="s">
        <v>283</v>
      </c>
      <c r="E877" t="s">
        <v>284</v>
      </c>
      <c r="F877" t="s">
        <v>1</v>
      </c>
      <c r="G877" t="s">
        <v>54</v>
      </c>
      <c r="H877" t="s">
        <v>38</v>
      </c>
      <c r="I877" t="s">
        <v>40</v>
      </c>
      <c r="J877" t="s">
        <v>40</v>
      </c>
      <c r="K877" t="s">
        <v>40</v>
      </c>
      <c r="L877" t="s">
        <v>40</v>
      </c>
      <c r="M877" t="s">
        <v>179</v>
      </c>
      <c r="N877" t="s">
        <v>38</v>
      </c>
      <c r="O877" t="s">
        <v>55</v>
      </c>
      <c r="P877" t="s">
        <v>38</v>
      </c>
      <c r="Q877" t="s">
        <v>42</v>
      </c>
      <c r="R877" t="s">
        <v>40</v>
      </c>
      <c r="S877" t="s">
        <v>43</v>
      </c>
      <c r="T877" t="s">
        <v>44</v>
      </c>
      <c r="U877" t="s">
        <v>20</v>
      </c>
      <c r="V877" t="s">
        <v>1104</v>
      </c>
      <c r="W877" t="s">
        <v>1215</v>
      </c>
      <c r="X877" t="s">
        <v>285</v>
      </c>
      <c r="Y877" t="s">
        <v>343</v>
      </c>
      <c r="Z877" t="s">
        <v>40</v>
      </c>
      <c r="AA877" t="s">
        <v>40</v>
      </c>
      <c r="AB877">
        <v>1040.6802560000001</v>
      </c>
      <c r="AC877" t="s">
        <v>40</v>
      </c>
      <c r="AD877" t="s">
        <v>40</v>
      </c>
      <c r="AE877">
        <v>1173.27682</v>
      </c>
      <c r="AF877">
        <v>7</v>
      </c>
      <c r="AG877" s="21">
        <v>11732800000000</v>
      </c>
      <c r="AH877" t="s">
        <v>40</v>
      </c>
      <c r="AI877">
        <v>7</v>
      </c>
      <c r="AJ877">
        <v>1</v>
      </c>
      <c r="AK877">
        <v>1</v>
      </c>
    </row>
    <row r="878" spans="1:37">
      <c r="A878">
        <v>11</v>
      </c>
      <c r="B878">
        <v>24</v>
      </c>
      <c r="C878">
        <v>2015</v>
      </c>
      <c r="D878" t="s">
        <v>283</v>
      </c>
      <c r="E878" t="s">
        <v>284</v>
      </c>
      <c r="F878" t="s">
        <v>1</v>
      </c>
      <c r="G878" t="s">
        <v>54</v>
      </c>
      <c r="H878" t="s">
        <v>38</v>
      </c>
      <c r="I878" t="s">
        <v>40</v>
      </c>
      <c r="J878" t="s">
        <v>40</v>
      </c>
      <c r="K878" t="s">
        <v>40</v>
      </c>
      <c r="L878" t="s">
        <v>40</v>
      </c>
      <c r="M878" t="s">
        <v>179</v>
      </c>
      <c r="N878" t="s">
        <v>38</v>
      </c>
      <c r="O878" t="s">
        <v>55</v>
      </c>
      <c r="P878" t="s">
        <v>38</v>
      </c>
      <c r="Q878" t="s">
        <v>42</v>
      </c>
      <c r="R878" t="s">
        <v>40</v>
      </c>
      <c r="S878" t="s">
        <v>43</v>
      </c>
      <c r="T878" t="s">
        <v>44</v>
      </c>
      <c r="U878" t="s">
        <v>20</v>
      </c>
      <c r="V878" t="s">
        <v>1104</v>
      </c>
      <c r="W878" t="s">
        <v>1215</v>
      </c>
      <c r="X878" t="s">
        <v>285</v>
      </c>
      <c r="Y878" t="s">
        <v>344</v>
      </c>
      <c r="Z878" t="s">
        <v>40</v>
      </c>
      <c r="AA878" t="s">
        <v>40</v>
      </c>
      <c r="AB878">
        <v>3479.5500069999998</v>
      </c>
      <c r="AC878" t="s">
        <v>40</v>
      </c>
      <c r="AD878" t="s">
        <v>40</v>
      </c>
      <c r="AE878">
        <v>37.476148000000002</v>
      </c>
      <c r="AF878">
        <v>7</v>
      </c>
      <c r="AG878" s="21">
        <v>374761000000</v>
      </c>
      <c r="AH878" t="s">
        <v>40</v>
      </c>
      <c r="AI878">
        <v>7</v>
      </c>
      <c r="AJ878">
        <v>1</v>
      </c>
      <c r="AK878">
        <v>1</v>
      </c>
    </row>
    <row r="879" spans="1:37">
      <c r="A879">
        <v>11</v>
      </c>
      <c r="B879">
        <v>24</v>
      </c>
      <c r="C879">
        <v>2015</v>
      </c>
      <c r="D879" t="s">
        <v>283</v>
      </c>
      <c r="E879" t="s">
        <v>284</v>
      </c>
      <c r="F879" t="s">
        <v>1</v>
      </c>
      <c r="G879" t="s">
        <v>54</v>
      </c>
      <c r="H879" t="s">
        <v>38</v>
      </c>
      <c r="I879" t="s">
        <v>40</v>
      </c>
      <c r="J879" t="s">
        <v>40</v>
      </c>
      <c r="K879" t="s">
        <v>40</v>
      </c>
      <c r="L879" t="s">
        <v>40</v>
      </c>
      <c r="M879" t="s">
        <v>179</v>
      </c>
      <c r="N879" t="s">
        <v>38</v>
      </c>
      <c r="O879" t="s">
        <v>55</v>
      </c>
      <c r="P879" t="s">
        <v>38</v>
      </c>
      <c r="Q879" t="s">
        <v>42</v>
      </c>
      <c r="R879" t="s">
        <v>40</v>
      </c>
      <c r="S879" t="s">
        <v>43</v>
      </c>
      <c r="T879" t="s">
        <v>44</v>
      </c>
      <c r="U879" t="s">
        <v>20</v>
      </c>
      <c r="V879" t="s">
        <v>1104</v>
      </c>
      <c r="W879" t="s">
        <v>1215</v>
      </c>
      <c r="X879" t="s">
        <v>285</v>
      </c>
      <c r="Y879" t="s">
        <v>345</v>
      </c>
      <c r="Z879" t="s">
        <v>40</v>
      </c>
      <c r="AA879" t="s">
        <v>40</v>
      </c>
      <c r="AB879">
        <v>1967.249695</v>
      </c>
      <c r="AC879" t="s">
        <v>40</v>
      </c>
      <c r="AD879" t="s">
        <v>40</v>
      </c>
      <c r="AE879">
        <v>13563.238499999999</v>
      </c>
      <c r="AF879">
        <v>7</v>
      </c>
      <c r="AG879" s="21">
        <v>135632000000000</v>
      </c>
      <c r="AH879" t="s">
        <v>40</v>
      </c>
      <c r="AI879">
        <v>7</v>
      </c>
      <c r="AJ879">
        <v>1</v>
      </c>
      <c r="AK879">
        <v>1</v>
      </c>
    </row>
    <row r="880" spans="1:37">
      <c r="A880">
        <v>11</v>
      </c>
      <c r="B880">
        <v>24</v>
      </c>
      <c r="C880">
        <v>2015</v>
      </c>
      <c r="D880" t="s">
        <v>283</v>
      </c>
      <c r="E880" t="s">
        <v>284</v>
      </c>
      <c r="F880" t="s">
        <v>1</v>
      </c>
      <c r="G880" t="s">
        <v>54</v>
      </c>
      <c r="H880" t="s">
        <v>38</v>
      </c>
      <c r="I880" t="s">
        <v>40</v>
      </c>
      <c r="J880" t="s">
        <v>40</v>
      </c>
      <c r="K880" t="s">
        <v>40</v>
      </c>
      <c r="L880" t="s">
        <v>40</v>
      </c>
      <c r="M880" t="s">
        <v>179</v>
      </c>
      <c r="N880" t="s">
        <v>38</v>
      </c>
      <c r="O880" t="s">
        <v>55</v>
      </c>
      <c r="P880" t="s">
        <v>38</v>
      </c>
      <c r="Q880" t="s">
        <v>42</v>
      </c>
      <c r="R880" t="s">
        <v>40</v>
      </c>
      <c r="S880" t="s">
        <v>43</v>
      </c>
      <c r="T880" t="s">
        <v>44</v>
      </c>
      <c r="U880" t="s">
        <v>20</v>
      </c>
      <c r="V880" t="s">
        <v>1104</v>
      </c>
      <c r="W880" t="s">
        <v>1215</v>
      </c>
      <c r="X880" t="s">
        <v>285</v>
      </c>
      <c r="Y880" t="s">
        <v>346</v>
      </c>
      <c r="Z880" t="s">
        <v>40</v>
      </c>
      <c r="AA880" t="s">
        <v>40</v>
      </c>
      <c r="AB880">
        <v>838.52039990000003</v>
      </c>
      <c r="AC880" t="s">
        <v>40</v>
      </c>
      <c r="AD880" t="s">
        <v>40</v>
      </c>
      <c r="AE880">
        <v>410.84420899999998</v>
      </c>
      <c r="AF880">
        <v>7</v>
      </c>
      <c r="AG880" s="21">
        <v>4108440000000</v>
      </c>
      <c r="AH880" t="s">
        <v>40</v>
      </c>
      <c r="AI880">
        <v>7</v>
      </c>
      <c r="AJ880">
        <v>1</v>
      </c>
      <c r="AK880">
        <v>1</v>
      </c>
    </row>
    <row r="881" spans="1:37">
      <c r="A881">
        <v>11</v>
      </c>
      <c r="B881">
        <v>24</v>
      </c>
      <c r="C881">
        <v>2015</v>
      </c>
      <c r="D881" t="s">
        <v>283</v>
      </c>
      <c r="E881" t="s">
        <v>284</v>
      </c>
      <c r="F881" t="s">
        <v>1</v>
      </c>
      <c r="G881" t="s">
        <v>54</v>
      </c>
      <c r="H881" t="s">
        <v>38</v>
      </c>
      <c r="I881" t="s">
        <v>40</v>
      </c>
      <c r="J881" t="s">
        <v>40</v>
      </c>
      <c r="K881" t="s">
        <v>40</v>
      </c>
      <c r="L881" t="s">
        <v>40</v>
      </c>
      <c r="M881" t="s">
        <v>179</v>
      </c>
      <c r="N881" t="s">
        <v>38</v>
      </c>
      <c r="O881" t="s">
        <v>55</v>
      </c>
      <c r="P881" t="s">
        <v>38</v>
      </c>
      <c r="Q881" t="s">
        <v>42</v>
      </c>
      <c r="R881" t="s">
        <v>40</v>
      </c>
      <c r="S881" t="s">
        <v>43</v>
      </c>
      <c r="T881" t="s">
        <v>44</v>
      </c>
      <c r="U881" t="s">
        <v>20</v>
      </c>
      <c r="V881" t="s">
        <v>1104</v>
      </c>
      <c r="W881" t="s">
        <v>1215</v>
      </c>
      <c r="X881" t="s">
        <v>285</v>
      </c>
      <c r="Y881" t="s">
        <v>347</v>
      </c>
      <c r="Z881" t="s">
        <v>40</v>
      </c>
      <c r="AA881" t="s">
        <v>40</v>
      </c>
      <c r="AB881">
        <v>4303.1412019999998</v>
      </c>
      <c r="AC881" t="s">
        <v>40</v>
      </c>
      <c r="AD881" t="s">
        <v>40</v>
      </c>
      <c r="AE881">
        <v>20.565977</v>
      </c>
      <c r="AF881">
        <v>7</v>
      </c>
      <c r="AG881" s="21">
        <v>205660000000</v>
      </c>
      <c r="AH881" t="s">
        <v>40</v>
      </c>
      <c r="AI881">
        <v>7</v>
      </c>
      <c r="AJ881">
        <v>1</v>
      </c>
      <c r="AK881">
        <v>1</v>
      </c>
    </row>
    <row r="882" spans="1:37">
      <c r="A882">
        <v>11</v>
      </c>
      <c r="B882">
        <v>24</v>
      </c>
      <c r="C882">
        <v>2015</v>
      </c>
      <c r="D882" t="s">
        <v>283</v>
      </c>
      <c r="E882" t="s">
        <v>284</v>
      </c>
      <c r="F882" t="s">
        <v>1</v>
      </c>
      <c r="G882" t="s">
        <v>54</v>
      </c>
      <c r="H882" t="s">
        <v>38</v>
      </c>
      <c r="I882" t="s">
        <v>40</v>
      </c>
      <c r="J882" t="s">
        <v>40</v>
      </c>
      <c r="K882" t="s">
        <v>40</v>
      </c>
      <c r="L882" t="s">
        <v>40</v>
      </c>
      <c r="M882" t="s">
        <v>179</v>
      </c>
      <c r="N882" t="s">
        <v>38</v>
      </c>
      <c r="O882" t="s">
        <v>55</v>
      </c>
      <c r="P882" t="s">
        <v>38</v>
      </c>
      <c r="Q882" t="s">
        <v>42</v>
      </c>
      <c r="R882" t="s">
        <v>40</v>
      </c>
      <c r="S882" t="s">
        <v>43</v>
      </c>
      <c r="T882" t="s">
        <v>44</v>
      </c>
      <c r="U882" t="s">
        <v>20</v>
      </c>
      <c r="V882" t="s">
        <v>1104</v>
      </c>
      <c r="W882" t="s">
        <v>1215</v>
      </c>
      <c r="X882" t="s">
        <v>285</v>
      </c>
      <c r="Y882" t="s">
        <v>348</v>
      </c>
      <c r="Z882" t="s">
        <v>40</v>
      </c>
      <c r="AA882" t="s">
        <v>40</v>
      </c>
      <c r="AB882">
        <v>3588.5527000000002</v>
      </c>
      <c r="AC882" t="s">
        <v>40</v>
      </c>
      <c r="AD882" t="s">
        <v>40</v>
      </c>
      <c r="AE882">
        <v>190.19639599999999</v>
      </c>
      <c r="AF882">
        <v>7</v>
      </c>
      <c r="AG882" s="21">
        <v>1901960000000</v>
      </c>
      <c r="AH882" t="s">
        <v>40</v>
      </c>
      <c r="AI882">
        <v>7</v>
      </c>
      <c r="AJ882">
        <v>1</v>
      </c>
      <c r="AK882">
        <v>1</v>
      </c>
    </row>
    <row r="883" spans="1:37">
      <c r="A883">
        <v>11</v>
      </c>
      <c r="B883">
        <v>25</v>
      </c>
      <c r="C883">
        <v>2015</v>
      </c>
      <c r="D883" t="s">
        <v>283</v>
      </c>
      <c r="E883" t="s">
        <v>284</v>
      </c>
      <c r="F883" t="s">
        <v>1</v>
      </c>
      <c r="G883" t="s">
        <v>54</v>
      </c>
      <c r="H883" t="s">
        <v>38</v>
      </c>
      <c r="I883" t="s">
        <v>40</v>
      </c>
      <c r="J883" t="s">
        <v>40</v>
      </c>
      <c r="K883" t="s">
        <v>40</v>
      </c>
      <c r="L883" t="s">
        <v>40</v>
      </c>
      <c r="M883" t="s">
        <v>179</v>
      </c>
      <c r="N883" t="s">
        <v>38</v>
      </c>
      <c r="O883" t="s">
        <v>55</v>
      </c>
      <c r="P883" t="s">
        <v>38</v>
      </c>
      <c r="Q883" t="s">
        <v>42</v>
      </c>
      <c r="R883" t="s">
        <v>40</v>
      </c>
      <c r="S883" t="s">
        <v>43</v>
      </c>
      <c r="T883" t="s">
        <v>44</v>
      </c>
      <c r="U883" t="s">
        <v>22</v>
      </c>
      <c r="V883" t="s">
        <v>1104</v>
      </c>
      <c r="W883" t="s">
        <v>1215</v>
      </c>
      <c r="X883" t="s">
        <v>285</v>
      </c>
      <c r="Y883" t="s">
        <v>286</v>
      </c>
      <c r="Z883" t="s">
        <v>40</v>
      </c>
      <c r="AA883" t="s">
        <v>40</v>
      </c>
      <c r="AB883">
        <v>4282.69139</v>
      </c>
      <c r="AC883" t="s">
        <v>40</v>
      </c>
      <c r="AD883" t="s">
        <v>40</v>
      </c>
      <c r="AE883">
        <v>218.18585200000001</v>
      </c>
      <c r="AF883">
        <v>9</v>
      </c>
      <c r="AG883" s="21">
        <v>2181860000000</v>
      </c>
      <c r="AH883" t="s">
        <v>40</v>
      </c>
      <c r="AI883">
        <v>9</v>
      </c>
      <c r="AJ883">
        <v>1</v>
      </c>
      <c r="AK883">
        <v>1</v>
      </c>
    </row>
    <row r="884" spans="1:37">
      <c r="A884">
        <v>11</v>
      </c>
      <c r="B884">
        <v>25</v>
      </c>
      <c r="C884">
        <v>2015</v>
      </c>
      <c r="D884" t="s">
        <v>283</v>
      </c>
      <c r="E884" t="s">
        <v>284</v>
      </c>
      <c r="F884" t="s">
        <v>1</v>
      </c>
      <c r="G884" t="s">
        <v>54</v>
      </c>
      <c r="H884" t="s">
        <v>38</v>
      </c>
      <c r="I884" t="s">
        <v>40</v>
      </c>
      <c r="J884" t="s">
        <v>40</v>
      </c>
      <c r="K884" t="s">
        <v>40</v>
      </c>
      <c r="L884" t="s">
        <v>40</v>
      </c>
      <c r="M884" t="s">
        <v>179</v>
      </c>
      <c r="N884" t="s">
        <v>38</v>
      </c>
      <c r="O884" t="s">
        <v>55</v>
      </c>
      <c r="P884" t="s">
        <v>38</v>
      </c>
      <c r="Q884" t="s">
        <v>42</v>
      </c>
      <c r="R884" t="s">
        <v>40</v>
      </c>
      <c r="S884" t="s">
        <v>43</v>
      </c>
      <c r="T884" t="s">
        <v>44</v>
      </c>
      <c r="U884" t="s">
        <v>22</v>
      </c>
      <c r="V884" t="s">
        <v>1104</v>
      </c>
      <c r="W884" t="s">
        <v>1215</v>
      </c>
      <c r="X884" t="s">
        <v>285</v>
      </c>
      <c r="Y884" t="s">
        <v>287</v>
      </c>
      <c r="Z884" t="s">
        <v>40</v>
      </c>
      <c r="AA884" t="s">
        <v>40</v>
      </c>
      <c r="AB884">
        <v>842.55706399999997</v>
      </c>
      <c r="AC884" t="s">
        <v>40</v>
      </c>
      <c r="AD884" t="s">
        <v>40</v>
      </c>
      <c r="AE884">
        <v>226.39748299999999</v>
      </c>
      <c r="AF884">
        <v>9</v>
      </c>
      <c r="AG884" s="21">
        <v>2263970000000</v>
      </c>
      <c r="AH884" t="s">
        <v>40</v>
      </c>
      <c r="AI884">
        <v>9</v>
      </c>
      <c r="AJ884">
        <v>1</v>
      </c>
      <c r="AK884">
        <v>1</v>
      </c>
    </row>
    <row r="885" spans="1:37">
      <c r="A885">
        <v>11</v>
      </c>
      <c r="B885">
        <v>25</v>
      </c>
      <c r="C885">
        <v>2015</v>
      </c>
      <c r="D885" t="s">
        <v>283</v>
      </c>
      <c r="E885" t="s">
        <v>284</v>
      </c>
      <c r="F885" t="s">
        <v>1</v>
      </c>
      <c r="G885" t="s">
        <v>54</v>
      </c>
      <c r="H885" t="s">
        <v>38</v>
      </c>
      <c r="I885" t="s">
        <v>40</v>
      </c>
      <c r="J885" t="s">
        <v>40</v>
      </c>
      <c r="K885" t="s">
        <v>40</v>
      </c>
      <c r="L885" t="s">
        <v>40</v>
      </c>
      <c r="M885" t="s">
        <v>179</v>
      </c>
      <c r="N885" t="s">
        <v>38</v>
      </c>
      <c r="O885" t="s">
        <v>55</v>
      </c>
      <c r="P885" t="s">
        <v>38</v>
      </c>
      <c r="Q885" t="s">
        <v>42</v>
      </c>
      <c r="R885" t="s">
        <v>40</v>
      </c>
      <c r="S885" t="s">
        <v>43</v>
      </c>
      <c r="T885" t="s">
        <v>44</v>
      </c>
      <c r="U885" t="s">
        <v>22</v>
      </c>
      <c r="V885" t="s">
        <v>1104</v>
      </c>
      <c r="W885" t="s">
        <v>1215</v>
      </c>
      <c r="X885" t="s">
        <v>285</v>
      </c>
      <c r="Y885" t="s">
        <v>288</v>
      </c>
      <c r="Z885" t="s">
        <v>40</v>
      </c>
      <c r="AA885" t="s">
        <v>40</v>
      </c>
      <c r="AB885">
        <v>747.14834870000004</v>
      </c>
      <c r="AC885" t="s">
        <v>40</v>
      </c>
      <c r="AD885" t="s">
        <v>40</v>
      </c>
      <c r="AE885">
        <v>495.12073199999998</v>
      </c>
      <c r="AF885">
        <v>10</v>
      </c>
      <c r="AG885" s="21">
        <v>4951210000000</v>
      </c>
      <c r="AH885" t="s">
        <v>40</v>
      </c>
      <c r="AI885">
        <v>10</v>
      </c>
      <c r="AJ885">
        <v>1</v>
      </c>
      <c r="AK885">
        <v>1</v>
      </c>
    </row>
    <row r="886" spans="1:37">
      <c r="A886">
        <v>11</v>
      </c>
      <c r="B886">
        <v>25</v>
      </c>
      <c r="C886">
        <v>2015</v>
      </c>
      <c r="D886" t="s">
        <v>283</v>
      </c>
      <c r="E886" t="s">
        <v>284</v>
      </c>
      <c r="F886" t="s">
        <v>1</v>
      </c>
      <c r="G886" t="s">
        <v>54</v>
      </c>
      <c r="H886" t="s">
        <v>38</v>
      </c>
      <c r="I886" t="s">
        <v>40</v>
      </c>
      <c r="J886" t="s">
        <v>40</v>
      </c>
      <c r="K886" t="s">
        <v>40</v>
      </c>
      <c r="L886" t="s">
        <v>40</v>
      </c>
      <c r="M886" t="s">
        <v>179</v>
      </c>
      <c r="N886" t="s">
        <v>38</v>
      </c>
      <c r="O886" t="s">
        <v>55</v>
      </c>
      <c r="P886" t="s">
        <v>38</v>
      </c>
      <c r="Q886" t="s">
        <v>42</v>
      </c>
      <c r="R886" t="s">
        <v>40</v>
      </c>
      <c r="S886" t="s">
        <v>43</v>
      </c>
      <c r="T886" t="s">
        <v>44</v>
      </c>
      <c r="U886" t="s">
        <v>22</v>
      </c>
      <c r="V886" t="s">
        <v>1104</v>
      </c>
      <c r="W886" t="s">
        <v>1215</v>
      </c>
      <c r="X886" t="s">
        <v>285</v>
      </c>
      <c r="Y886" t="s">
        <v>289</v>
      </c>
      <c r="Z886" t="s">
        <v>40</v>
      </c>
      <c r="AA886" t="s">
        <v>40</v>
      </c>
      <c r="AB886">
        <v>36.162540489999998</v>
      </c>
      <c r="AC886" t="s">
        <v>40</v>
      </c>
      <c r="AD886" t="s">
        <v>40</v>
      </c>
      <c r="AE886">
        <v>194.587425</v>
      </c>
      <c r="AF886">
        <v>9</v>
      </c>
      <c r="AG886" s="21">
        <v>1945870000000</v>
      </c>
      <c r="AH886" t="s">
        <v>40</v>
      </c>
      <c r="AI886">
        <v>9</v>
      </c>
      <c r="AJ886">
        <v>1</v>
      </c>
      <c r="AK886">
        <v>1</v>
      </c>
    </row>
    <row r="887" spans="1:37">
      <c r="A887">
        <v>11</v>
      </c>
      <c r="B887">
        <v>25</v>
      </c>
      <c r="C887">
        <v>2015</v>
      </c>
      <c r="D887" t="s">
        <v>283</v>
      </c>
      <c r="E887" t="s">
        <v>284</v>
      </c>
      <c r="F887" t="s">
        <v>1</v>
      </c>
      <c r="G887" t="s">
        <v>54</v>
      </c>
      <c r="H887" t="s">
        <v>38</v>
      </c>
      <c r="I887" t="s">
        <v>40</v>
      </c>
      <c r="J887" t="s">
        <v>40</v>
      </c>
      <c r="K887" t="s">
        <v>40</v>
      </c>
      <c r="L887" t="s">
        <v>40</v>
      </c>
      <c r="M887" t="s">
        <v>179</v>
      </c>
      <c r="N887" t="s">
        <v>38</v>
      </c>
      <c r="O887" t="s">
        <v>55</v>
      </c>
      <c r="P887" t="s">
        <v>38</v>
      </c>
      <c r="Q887" t="s">
        <v>42</v>
      </c>
      <c r="R887" t="s">
        <v>40</v>
      </c>
      <c r="S887" t="s">
        <v>43</v>
      </c>
      <c r="T887" t="s">
        <v>44</v>
      </c>
      <c r="U887" t="s">
        <v>22</v>
      </c>
      <c r="V887" t="s">
        <v>1104</v>
      </c>
      <c r="W887" t="s">
        <v>1215</v>
      </c>
      <c r="X887" t="s">
        <v>285</v>
      </c>
      <c r="Y887" t="s">
        <v>290</v>
      </c>
      <c r="Z887" t="s">
        <v>40</v>
      </c>
      <c r="AA887" t="s">
        <v>40</v>
      </c>
      <c r="AB887">
        <v>1983.5266160000001</v>
      </c>
      <c r="AC887" t="s">
        <v>40</v>
      </c>
      <c r="AD887" t="s">
        <v>40</v>
      </c>
      <c r="AE887">
        <v>4164.1350400000001</v>
      </c>
      <c r="AF887">
        <v>8</v>
      </c>
      <c r="AG887" s="21">
        <v>41641400000000</v>
      </c>
      <c r="AH887" t="s">
        <v>40</v>
      </c>
      <c r="AI887">
        <v>8</v>
      </c>
      <c r="AJ887">
        <v>1</v>
      </c>
      <c r="AK887">
        <v>1</v>
      </c>
    </row>
    <row r="888" spans="1:37">
      <c r="A888">
        <v>11</v>
      </c>
      <c r="B888">
        <v>25</v>
      </c>
      <c r="C888">
        <v>2015</v>
      </c>
      <c r="D888" t="s">
        <v>283</v>
      </c>
      <c r="E888" t="s">
        <v>284</v>
      </c>
      <c r="F888" t="s">
        <v>1</v>
      </c>
      <c r="G888" t="s">
        <v>54</v>
      </c>
      <c r="H888" t="s">
        <v>38</v>
      </c>
      <c r="I888" t="s">
        <v>40</v>
      </c>
      <c r="J888" t="s">
        <v>40</v>
      </c>
      <c r="K888" t="s">
        <v>40</v>
      </c>
      <c r="L888" t="s">
        <v>40</v>
      </c>
      <c r="M888" t="s">
        <v>179</v>
      </c>
      <c r="N888" t="s">
        <v>38</v>
      </c>
      <c r="O888" t="s">
        <v>55</v>
      </c>
      <c r="P888" t="s">
        <v>38</v>
      </c>
      <c r="Q888" t="s">
        <v>42</v>
      </c>
      <c r="R888" t="s">
        <v>40</v>
      </c>
      <c r="S888" t="s">
        <v>43</v>
      </c>
      <c r="T888" t="s">
        <v>44</v>
      </c>
      <c r="U888" t="s">
        <v>22</v>
      </c>
      <c r="V888" t="s">
        <v>1104</v>
      </c>
      <c r="W888" t="s">
        <v>1215</v>
      </c>
      <c r="X888" t="s">
        <v>285</v>
      </c>
      <c r="Y888" t="s">
        <v>291</v>
      </c>
      <c r="Z888" t="s">
        <v>40</v>
      </c>
      <c r="AA888" t="s">
        <v>40</v>
      </c>
      <c r="AB888">
        <v>433.95018820000001</v>
      </c>
      <c r="AC888" t="s">
        <v>40</v>
      </c>
      <c r="AD888" t="s">
        <v>40</v>
      </c>
      <c r="AE888">
        <v>16122.4601</v>
      </c>
      <c r="AF888">
        <v>10</v>
      </c>
      <c r="AG888" s="21">
        <v>161225000000000</v>
      </c>
      <c r="AH888" t="s">
        <v>40</v>
      </c>
      <c r="AI888">
        <v>10</v>
      </c>
      <c r="AJ888">
        <v>1</v>
      </c>
      <c r="AK888">
        <v>1</v>
      </c>
    </row>
    <row r="889" spans="1:37">
      <c r="A889">
        <v>11</v>
      </c>
      <c r="B889">
        <v>25</v>
      </c>
      <c r="C889">
        <v>2015</v>
      </c>
      <c r="D889" t="s">
        <v>283</v>
      </c>
      <c r="E889" t="s">
        <v>284</v>
      </c>
      <c r="F889" t="s">
        <v>1</v>
      </c>
      <c r="G889" t="s">
        <v>54</v>
      </c>
      <c r="H889" t="s">
        <v>38</v>
      </c>
      <c r="I889" t="s">
        <v>40</v>
      </c>
      <c r="J889" t="s">
        <v>40</v>
      </c>
      <c r="K889" t="s">
        <v>40</v>
      </c>
      <c r="L889" t="s">
        <v>40</v>
      </c>
      <c r="M889" t="s">
        <v>179</v>
      </c>
      <c r="N889" t="s">
        <v>38</v>
      </c>
      <c r="O889" t="s">
        <v>55</v>
      </c>
      <c r="P889" t="s">
        <v>38</v>
      </c>
      <c r="Q889" t="s">
        <v>42</v>
      </c>
      <c r="R889" t="s">
        <v>40</v>
      </c>
      <c r="S889" t="s">
        <v>43</v>
      </c>
      <c r="T889" t="s">
        <v>44</v>
      </c>
      <c r="U889" t="s">
        <v>22</v>
      </c>
      <c r="V889" t="s">
        <v>1104</v>
      </c>
      <c r="W889" t="s">
        <v>1215</v>
      </c>
      <c r="X889" t="s">
        <v>285</v>
      </c>
      <c r="Y889" t="s">
        <v>292</v>
      </c>
      <c r="Z889" t="s">
        <v>40</v>
      </c>
      <c r="AA889" t="s">
        <v>40</v>
      </c>
      <c r="AB889">
        <v>378.34473300000002</v>
      </c>
      <c r="AC889" t="s">
        <v>40</v>
      </c>
      <c r="AD889" t="s">
        <v>40</v>
      </c>
      <c r="AE889">
        <v>465.38721800000002</v>
      </c>
      <c r="AF889">
        <v>10</v>
      </c>
      <c r="AG889" s="21">
        <v>4653870000000</v>
      </c>
      <c r="AH889" t="s">
        <v>40</v>
      </c>
      <c r="AI889">
        <v>10</v>
      </c>
      <c r="AJ889">
        <v>1</v>
      </c>
      <c r="AK889">
        <v>1</v>
      </c>
    </row>
    <row r="890" spans="1:37">
      <c r="A890">
        <v>11</v>
      </c>
      <c r="B890">
        <v>25</v>
      </c>
      <c r="C890">
        <v>2015</v>
      </c>
      <c r="D890" t="s">
        <v>283</v>
      </c>
      <c r="E890" t="s">
        <v>284</v>
      </c>
      <c r="F890" t="s">
        <v>1</v>
      </c>
      <c r="G890" t="s">
        <v>54</v>
      </c>
      <c r="H890" t="s">
        <v>38</v>
      </c>
      <c r="I890" t="s">
        <v>40</v>
      </c>
      <c r="J890" t="s">
        <v>40</v>
      </c>
      <c r="K890" t="s">
        <v>40</v>
      </c>
      <c r="L890" t="s">
        <v>40</v>
      </c>
      <c r="M890" t="s">
        <v>179</v>
      </c>
      <c r="N890" t="s">
        <v>38</v>
      </c>
      <c r="O890" t="s">
        <v>55</v>
      </c>
      <c r="P890" t="s">
        <v>38</v>
      </c>
      <c r="Q890" t="s">
        <v>42</v>
      </c>
      <c r="R890" t="s">
        <v>40</v>
      </c>
      <c r="S890" t="s">
        <v>43</v>
      </c>
      <c r="T890" t="s">
        <v>44</v>
      </c>
      <c r="U890" t="s">
        <v>22</v>
      </c>
      <c r="V890" t="s">
        <v>1104</v>
      </c>
      <c r="W890" t="s">
        <v>1215</v>
      </c>
      <c r="X890" t="s">
        <v>285</v>
      </c>
      <c r="Y890" t="s">
        <v>293</v>
      </c>
      <c r="Z890" t="s">
        <v>40</v>
      </c>
      <c r="AA890" t="s">
        <v>40</v>
      </c>
      <c r="AB890">
        <v>1285.890155</v>
      </c>
      <c r="AC890" t="s">
        <v>40</v>
      </c>
      <c r="AD890" t="s">
        <v>40</v>
      </c>
      <c r="AE890">
        <v>100.933425</v>
      </c>
      <c r="AF890">
        <v>9</v>
      </c>
      <c r="AG890" s="21">
        <v>1009330000000</v>
      </c>
      <c r="AH890" t="s">
        <v>40</v>
      </c>
      <c r="AI890">
        <v>9</v>
      </c>
      <c r="AJ890">
        <v>1</v>
      </c>
      <c r="AK890">
        <v>1</v>
      </c>
    </row>
    <row r="891" spans="1:37">
      <c r="A891">
        <v>11</v>
      </c>
      <c r="B891">
        <v>25</v>
      </c>
      <c r="C891">
        <v>2015</v>
      </c>
      <c r="D891" t="s">
        <v>283</v>
      </c>
      <c r="E891" t="s">
        <v>284</v>
      </c>
      <c r="F891" t="s">
        <v>1</v>
      </c>
      <c r="G891" t="s">
        <v>54</v>
      </c>
      <c r="H891" t="s">
        <v>38</v>
      </c>
      <c r="I891" t="s">
        <v>40</v>
      </c>
      <c r="J891" t="s">
        <v>40</v>
      </c>
      <c r="K891" t="s">
        <v>40</v>
      </c>
      <c r="L891" t="s">
        <v>40</v>
      </c>
      <c r="M891" t="s">
        <v>179</v>
      </c>
      <c r="N891" t="s">
        <v>38</v>
      </c>
      <c r="O891" t="s">
        <v>55</v>
      </c>
      <c r="P891" t="s">
        <v>38</v>
      </c>
      <c r="Q891" t="s">
        <v>42</v>
      </c>
      <c r="R891" t="s">
        <v>40</v>
      </c>
      <c r="S891" t="s">
        <v>43</v>
      </c>
      <c r="T891" t="s">
        <v>44</v>
      </c>
      <c r="U891" t="s">
        <v>22</v>
      </c>
      <c r="V891" t="s">
        <v>1104</v>
      </c>
      <c r="W891" t="s">
        <v>1215</v>
      </c>
      <c r="X891" t="s">
        <v>285</v>
      </c>
      <c r="Y891" t="s">
        <v>294</v>
      </c>
      <c r="Z891" t="s">
        <v>40</v>
      </c>
      <c r="AA891" t="s">
        <v>40</v>
      </c>
      <c r="AB891">
        <v>897.86451139999997</v>
      </c>
      <c r="AC891" t="s">
        <v>40</v>
      </c>
      <c r="AD891" t="s">
        <v>40</v>
      </c>
      <c r="AE891">
        <v>195.795761</v>
      </c>
      <c r="AF891">
        <v>9</v>
      </c>
      <c r="AG891" s="21">
        <v>1957960000000</v>
      </c>
      <c r="AH891" t="s">
        <v>40</v>
      </c>
      <c r="AI891">
        <v>9</v>
      </c>
      <c r="AJ891">
        <v>1</v>
      </c>
      <c r="AK891">
        <v>1</v>
      </c>
    </row>
    <row r="892" spans="1:37">
      <c r="A892">
        <v>11</v>
      </c>
      <c r="B892">
        <v>25</v>
      </c>
      <c r="C892">
        <v>2015</v>
      </c>
      <c r="D892" t="s">
        <v>283</v>
      </c>
      <c r="E892" t="s">
        <v>284</v>
      </c>
      <c r="F892" t="s">
        <v>1</v>
      </c>
      <c r="G892" t="s">
        <v>54</v>
      </c>
      <c r="H892" t="s">
        <v>38</v>
      </c>
      <c r="I892" t="s">
        <v>40</v>
      </c>
      <c r="J892" t="s">
        <v>40</v>
      </c>
      <c r="K892" t="s">
        <v>40</v>
      </c>
      <c r="L892" t="s">
        <v>40</v>
      </c>
      <c r="M892" t="s">
        <v>179</v>
      </c>
      <c r="N892" t="s">
        <v>38</v>
      </c>
      <c r="O892" t="s">
        <v>55</v>
      </c>
      <c r="P892" t="s">
        <v>38</v>
      </c>
      <c r="Q892" t="s">
        <v>42</v>
      </c>
      <c r="R892" t="s">
        <v>40</v>
      </c>
      <c r="S892" t="s">
        <v>43</v>
      </c>
      <c r="T892" t="s">
        <v>44</v>
      </c>
      <c r="U892" t="s">
        <v>22</v>
      </c>
      <c r="V892" t="s">
        <v>1104</v>
      </c>
      <c r="W892" t="s">
        <v>1215</v>
      </c>
      <c r="X892" t="s">
        <v>285</v>
      </c>
      <c r="Y892" t="s">
        <v>295</v>
      </c>
      <c r="Z892" t="s">
        <v>40</v>
      </c>
      <c r="AA892" t="s">
        <v>40</v>
      </c>
      <c r="AB892">
        <v>995.86381159999996</v>
      </c>
      <c r="AC892" t="s">
        <v>40</v>
      </c>
      <c r="AD892" t="s">
        <v>40</v>
      </c>
      <c r="AE892">
        <v>5782.6011399999998</v>
      </c>
      <c r="AF892">
        <v>10</v>
      </c>
      <c r="AG892" s="21">
        <v>57826000000000</v>
      </c>
      <c r="AH892" t="s">
        <v>40</v>
      </c>
      <c r="AI892">
        <v>10</v>
      </c>
      <c r="AJ892">
        <v>1</v>
      </c>
      <c r="AK892">
        <v>1</v>
      </c>
    </row>
    <row r="893" spans="1:37">
      <c r="A893">
        <v>11</v>
      </c>
      <c r="B893">
        <v>25</v>
      </c>
      <c r="C893">
        <v>2015</v>
      </c>
      <c r="D893" t="s">
        <v>283</v>
      </c>
      <c r="E893" t="s">
        <v>284</v>
      </c>
      <c r="F893" t="s">
        <v>1</v>
      </c>
      <c r="G893" t="s">
        <v>54</v>
      </c>
      <c r="H893" t="s">
        <v>38</v>
      </c>
      <c r="I893" t="s">
        <v>40</v>
      </c>
      <c r="J893" t="s">
        <v>40</v>
      </c>
      <c r="K893" t="s">
        <v>40</v>
      </c>
      <c r="L893" t="s">
        <v>40</v>
      </c>
      <c r="M893" t="s">
        <v>179</v>
      </c>
      <c r="N893" t="s">
        <v>38</v>
      </c>
      <c r="O893" t="s">
        <v>55</v>
      </c>
      <c r="P893" t="s">
        <v>38</v>
      </c>
      <c r="Q893" t="s">
        <v>42</v>
      </c>
      <c r="R893" t="s">
        <v>40</v>
      </c>
      <c r="S893" t="s">
        <v>43</v>
      </c>
      <c r="T893" t="s">
        <v>44</v>
      </c>
      <c r="U893" t="s">
        <v>22</v>
      </c>
      <c r="V893" t="s">
        <v>1104</v>
      </c>
      <c r="W893" t="s">
        <v>1215</v>
      </c>
      <c r="X893" t="s">
        <v>285</v>
      </c>
      <c r="Y893" t="s">
        <v>296</v>
      </c>
      <c r="Z893" t="s">
        <v>40</v>
      </c>
      <c r="AA893" t="s">
        <v>40</v>
      </c>
      <c r="AB893">
        <v>290.53635450000002</v>
      </c>
      <c r="AC893" t="s">
        <v>40</v>
      </c>
      <c r="AD893" t="s">
        <v>40</v>
      </c>
      <c r="AE893">
        <v>9739.0748600000006</v>
      </c>
      <c r="AF893">
        <v>13</v>
      </c>
      <c r="AG893" s="21">
        <v>97390700000000</v>
      </c>
      <c r="AH893" t="s">
        <v>40</v>
      </c>
      <c r="AI893">
        <v>13</v>
      </c>
      <c r="AJ893">
        <v>1</v>
      </c>
      <c r="AK893">
        <v>1</v>
      </c>
    </row>
    <row r="894" spans="1:37">
      <c r="A894">
        <v>11</v>
      </c>
      <c r="B894">
        <v>25</v>
      </c>
      <c r="C894">
        <v>2015</v>
      </c>
      <c r="D894" t="s">
        <v>283</v>
      </c>
      <c r="E894" t="s">
        <v>284</v>
      </c>
      <c r="F894" t="s">
        <v>1</v>
      </c>
      <c r="G894" t="s">
        <v>54</v>
      </c>
      <c r="H894" t="s">
        <v>38</v>
      </c>
      <c r="I894" t="s">
        <v>40</v>
      </c>
      <c r="J894" t="s">
        <v>40</v>
      </c>
      <c r="K894" t="s">
        <v>40</v>
      </c>
      <c r="L894" t="s">
        <v>40</v>
      </c>
      <c r="M894" t="s">
        <v>179</v>
      </c>
      <c r="N894" t="s">
        <v>38</v>
      </c>
      <c r="O894" t="s">
        <v>55</v>
      </c>
      <c r="P894" t="s">
        <v>38</v>
      </c>
      <c r="Q894" t="s">
        <v>42</v>
      </c>
      <c r="R894" t="s">
        <v>40</v>
      </c>
      <c r="S894" t="s">
        <v>43</v>
      </c>
      <c r="T894" t="s">
        <v>44</v>
      </c>
      <c r="U894" t="s">
        <v>22</v>
      </c>
      <c r="V894" t="s">
        <v>1104</v>
      </c>
      <c r="W894" t="s">
        <v>1215</v>
      </c>
      <c r="X894" t="s">
        <v>285</v>
      </c>
      <c r="Y894" t="s">
        <v>297</v>
      </c>
      <c r="Z894" t="s">
        <v>40</v>
      </c>
      <c r="AA894" t="s">
        <v>40</v>
      </c>
      <c r="AB894">
        <v>729.92537289999996</v>
      </c>
      <c r="AC894" t="s">
        <v>40</v>
      </c>
      <c r="AD894" t="s">
        <v>40</v>
      </c>
      <c r="AE894">
        <v>4360.6519399999997</v>
      </c>
      <c r="AF894">
        <v>11</v>
      </c>
      <c r="AG894" s="21">
        <v>43606500000000</v>
      </c>
      <c r="AH894" t="s">
        <v>40</v>
      </c>
      <c r="AI894">
        <v>11</v>
      </c>
      <c r="AJ894">
        <v>1</v>
      </c>
      <c r="AK894">
        <v>1</v>
      </c>
    </row>
    <row r="895" spans="1:37">
      <c r="A895">
        <v>11</v>
      </c>
      <c r="B895">
        <v>25</v>
      </c>
      <c r="C895">
        <v>2015</v>
      </c>
      <c r="D895" t="s">
        <v>283</v>
      </c>
      <c r="E895" t="s">
        <v>284</v>
      </c>
      <c r="F895" t="s">
        <v>1</v>
      </c>
      <c r="G895" t="s">
        <v>54</v>
      </c>
      <c r="H895" t="s">
        <v>38</v>
      </c>
      <c r="I895" t="s">
        <v>40</v>
      </c>
      <c r="J895" t="s">
        <v>40</v>
      </c>
      <c r="K895" t="s">
        <v>40</v>
      </c>
      <c r="L895" t="s">
        <v>40</v>
      </c>
      <c r="M895" t="s">
        <v>179</v>
      </c>
      <c r="N895" t="s">
        <v>38</v>
      </c>
      <c r="O895" t="s">
        <v>55</v>
      </c>
      <c r="P895" t="s">
        <v>38</v>
      </c>
      <c r="Q895" t="s">
        <v>42</v>
      </c>
      <c r="R895" t="s">
        <v>40</v>
      </c>
      <c r="S895" t="s">
        <v>43</v>
      </c>
      <c r="T895" t="s">
        <v>44</v>
      </c>
      <c r="U895" t="s">
        <v>22</v>
      </c>
      <c r="V895" t="s">
        <v>1104</v>
      </c>
      <c r="W895" t="s">
        <v>1215</v>
      </c>
      <c r="X895" t="s">
        <v>285</v>
      </c>
      <c r="Y895" t="s">
        <v>298</v>
      </c>
      <c r="Z895" t="s">
        <v>40</v>
      </c>
      <c r="AA895" t="s">
        <v>40</v>
      </c>
      <c r="AB895">
        <v>558.29881669999997</v>
      </c>
      <c r="AC895" t="s">
        <v>40</v>
      </c>
      <c r="AD895" t="s">
        <v>40</v>
      </c>
      <c r="AE895">
        <v>323.39771000000002</v>
      </c>
      <c r="AF895">
        <v>10</v>
      </c>
      <c r="AG895" s="21">
        <v>3233980000000</v>
      </c>
      <c r="AH895" t="s">
        <v>40</v>
      </c>
      <c r="AI895">
        <v>10</v>
      </c>
      <c r="AJ895">
        <v>1</v>
      </c>
      <c r="AK895">
        <v>1</v>
      </c>
    </row>
    <row r="896" spans="1:37">
      <c r="A896">
        <v>11</v>
      </c>
      <c r="B896">
        <v>25</v>
      </c>
      <c r="C896">
        <v>2015</v>
      </c>
      <c r="D896" t="s">
        <v>283</v>
      </c>
      <c r="E896" t="s">
        <v>284</v>
      </c>
      <c r="F896" t="s">
        <v>1</v>
      </c>
      <c r="G896" t="s">
        <v>54</v>
      </c>
      <c r="H896" t="s">
        <v>38</v>
      </c>
      <c r="I896" t="s">
        <v>40</v>
      </c>
      <c r="J896" t="s">
        <v>40</v>
      </c>
      <c r="K896" t="s">
        <v>40</v>
      </c>
      <c r="L896" t="s">
        <v>40</v>
      </c>
      <c r="M896" t="s">
        <v>179</v>
      </c>
      <c r="N896" t="s">
        <v>38</v>
      </c>
      <c r="O896" t="s">
        <v>55</v>
      </c>
      <c r="P896" t="s">
        <v>38</v>
      </c>
      <c r="Q896" t="s">
        <v>42</v>
      </c>
      <c r="R896" t="s">
        <v>40</v>
      </c>
      <c r="S896" t="s">
        <v>43</v>
      </c>
      <c r="T896" t="s">
        <v>44</v>
      </c>
      <c r="U896" t="s">
        <v>22</v>
      </c>
      <c r="V896" t="s">
        <v>1104</v>
      </c>
      <c r="W896" t="s">
        <v>1215</v>
      </c>
      <c r="X896" t="s">
        <v>285</v>
      </c>
      <c r="Y896" t="s">
        <v>299</v>
      </c>
      <c r="Z896" t="s">
        <v>40</v>
      </c>
      <c r="AA896" t="s">
        <v>40</v>
      </c>
      <c r="AB896">
        <v>352.22320209999998</v>
      </c>
      <c r="AC896" t="s">
        <v>40</v>
      </c>
      <c r="AD896" t="s">
        <v>40</v>
      </c>
      <c r="AE896">
        <v>128.16500199999999</v>
      </c>
      <c r="AF896">
        <v>9</v>
      </c>
      <c r="AG896" s="21">
        <v>1281650000000</v>
      </c>
      <c r="AH896" t="s">
        <v>40</v>
      </c>
      <c r="AI896">
        <v>9</v>
      </c>
      <c r="AJ896">
        <v>1</v>
      </c>
      <c r="AK896">
        <v>1</v>
      </c>
    </row>
    <row r="897" spans="1:37">
      <c r="A897">
        <v>11</v>
      </c>
      <c r="B897">
        <v>25</v>
      </c>
      <c r="C897">
        <v>2015</v>
      </c>
      <c r="D897" t="s">
        <v>283</v>
      </c>
      <c r="E897" t="s">
        <v>284</v>
      </c>
      <c r="F897" t="s">
        <v>1</v>
      </c>
      <c r="G897" t="s">
        <v>54</v>
      </c>
      <c r="H897" t="s">
        <v>38</v>
      </c>
      <c r="I897" t="s">
        <v>40</v>
      </c>
      <c r="J897" t="s">
        <v>40</v>
      </c>
      <c r="K897" t="s">
        <v>40</v>
      </c>
      <c r="L897" t="s">
        <v>40</v>
      </c>
      <c r="M897" t="s">
        <v>179</v>
      </c>
      <c r="N897" t="s">
        <v>38</v>
      </c>
      <c r="O897" t="s">
        <v>55</v>
      </c>
      <c r="P897" t="s">
        <v>38</v>
      </c>
      <c r="Q897" t="s">
        <v>42</v>
      </c>
      <c r="R897" t="s">
        <v>40</v>
      </c>
      <c r="S897" t="s">
        <v>43</v>
      </c>
      <c r="T897" t="s">
        <v>44</v>
      </c>
      <c r="U897" t="s">
        <v>22</v>
      </c>
      <c r="V897" t="s">
        <v>1104</v>
      </c>
      <c r="W897" t="s">
        <v>1215</v>
      </c>
      <c r="X897" t="s">
        <v>285</v>
      </c>
      <c r="Y897" t="s">
        <v>300</v>
      </c>
      <c r="Z897" t="s">
        <v>40</v>
      </c>
      <c r="AA897" t="s">
        <v>40</v>
      </c>
      <c r="AB897">
        <v>376.66471339999998</v>
      </c>
      <c r="AC897" t="s">
        <v>40</v>
      </c>
      <c r="AD897" t="s">
        <v>40</v>
      </c>
      <c r="AE897">
        <v>2179.1920500000001</v>
      </c>
      <c r="AF897">
        <v>11</v>
      </c>
      <c r="AG897" s="21">
        <v>21791900000000</v>
      </c>
      <c r="AH897" t="s">
        <v>40</v>
      </c>
      <c r="AI897">
        <v>11</v>
      </c>
      <c r="AJ897">
        <v>1</v>
      </c>
      <c r="AK897">
        <v>1</v>
      </c>
    </row>
    <row r="898" spans="1:37">
      <c r="A898">
        <v>11</v>
      </c>
      <c r="B898">
        <v>25</v>
      </c>
      <c r="C898">
        <v>2015</v>
      </c>
      <c r="D898" t="s">
        <v>283</v>
      </c>
      <c r="E898" t="s">
        <v>284</v>
      </c>
      <c r="F898" t="s">
        <v>1</v>
      </c>
      <c r="G898" t="s">
        <v>54</v>
      </c>
      <c r="H898" t="s">
        <v>38</v>
      </c>
      <c r="I898" t="s">
        <v>40</v>
      </c>
      <c r="J898" t="s">
        <v>40</v>
      </c>
      <c r="K898" t="s">
        <v>40</v>
      </c>
      <c r="L898" t="s">
        <v>40</v>
      </c>
      <c r="M898" t="s">
        <v>179</v>
      </c>
      <c r="N898" t="s">
        <v>38</v>
      </c>
      <c r="O898" t="s">
        <v>55</v>
      </c>
      <c r="P898" t="s">
        <v>38</v>
      </c>
      <c r="Q898" t="s">
        <v>42</v>
      </c>
      <c r="R898" t="s">
        <v>40</v>
      </c>
      <c r="S898" t="s">
        <v>43</v>
      </c>
      <c r="T898" t="s">
        <v>44</v>
      </c>
      <c r="U898" t="s">
        <v>22</v>
      </c>
      <c r="V898" t="s">
        <v>1104</v>
      </c>
      <c r="W898" t="s">
        <v>1215</v>
      </c>
      <c r="X898" t="s">
        <v>285</v>
      </c>
      <c r="Y898" t="s">
        <v>301</v>
      </c>
      <c r="Z898" t="s">
        <v>40</v>
      </c>
      <c r="AA898" t="s">
        <v>40</v>
      </c>
      <c r="AB898">
        <v>5383.1991200000002</v>
      </c>
      <c r="AC898" t="s">
        <v>40</v>
      </c>
      <c r="AD898" t="s">
        <v>40</v>
      </c>
      <c r="AE898">
        <v>237.48856499999999</v>
      </c>
      <c r="AF898">
        <v>9</v>
      </c>
      <c r="AG898" s="21">
        <v>2374890000000</v>
      </c>
      <c r="AH898" t="s">
        <v>40</v>
      </c>
      <c r="AI898">
        <v>9</v>
      </c>
      <c r="AJ898">
        <v>1</v>
      </c>
      <c r="AK898">
        <v>1</v>
      </c>
    </row>
    <row r="899" spans="1:37">
      <c r="A899">
        <v>11</v>
      </c>
      <c r="B899">
        <v>25</v>
      </c>
      <c r="C899">
        <v>2015</v>
      </c>
      <c r="D899" t="s">
        <v>283</v>
      </c>
      <c r="E899" t="s">
        <v>284</v>
      </c>
      <c r="F899" t="s">
        <v>1</v>
      </c>
      <c r="G899" t="s">
        <v>54</v>
      </c>
      <c r="H899" t="s">
        <v>38</v>
      </c>
      <c r="I899" t="s">
        <v>40</v>
      </c>
      <c r="J899" t="s">
        <v>40</v>
      </c>
      <c r="K899" t="s">
        <v>40</v>
      </c>
      <c r="L899" t="s">
        <v>40</v>
      </c>
      <c r="M899" t="s">
        <v>179</v>
      </c>
      <c r="N899" t="s">
        <v>38</v>
      </c>
      <c r="O899" t="s">
        <v>55</v>
      </c>
      <c r="P899" t="s">
        <v>38</v>
      </c>
      <c r="Q899" t="s">
        <v>42</v>
      </c>
      <c r="R899" t="s">
        <v>40</v>
      </c>
      <c r="S899" t="s">
        <v>43</v>
      </c>
      <c r="T899" t="s">
        <v>44</v>
      </c>
      <c r="U899" t="s">
        <v>22</v>
      </c>
      <c r="V899" t="s">
        <v>1104</v>
      </c>
      <c r="W899" t="s">
        <v>1215</v>
      </c>
      <c r="X899" t="s">
        <v>285</v>
      </c>
      <c r="Y899" t="s">
        <v>302</v>
      </c>
      <c r="Z899" t="s">
        <v>40</v>
      </c>
      <c r="AA899" t="s">
        <v>40</v>
      </c>
      <c r="AB899">
        <v>455.56701629999998</v>
      </c>
      <c r="AC899" t="s">
        <v>40</v>
      </c>
      <c r="AD899" t="s">
        <v>40</v>
      </c>
      <c r="AE899">
        <v>128608.008</v>
      </c>
      <c r="AF899">
        <v>11</v>
      </c>
      <c r="AG899" s="21">
        <v>1286080000000000</v>
      </c>
      <c r="AH899" t="s">
        <v>40</v>
      </c>
      <c r="AI899">
        <v>11</v>
      </c>
      <c r="AJ899">
        <v>1</v>
      </c>
      <c r="AK899">
        <v>1</v>
      </c>
    </row>
    <row r="900" spans="1:37">
      <c r="A900">
        <v>11</v>
      </c>
      <c r="B900">
        <v>25</v>
      </c>
      <c r="C900">
        <v>2015</v>
      </c>
      <c r="D900" t="s">
        <v>283</v>
      </c>
      <c r="E900" t="s">
        <v>284</v>
      </c>
      <c r="F900" t="s">
        <v>1</v>
      </c>
      <c r="G900" t="s">
        <v>54</v>
      </c>
      <c r="H900" t="s">
        <v>38</v>
      </c>
      <c r="I900" t="s">
        <v>40</v>
      </c>
      <c r="J900" t="s">
        <v>40</v>
      </c>
      <c r="K900" t="s">
        <v>40</v>
      </c>
      <c r="L900" t="s">
        <v>40</v>
      </c>
      <c r="M900" t="s">
        <v>179</v>
      </c>
      <c r="N900" t="s">
        <v>38</v>
      </c>
      <c r="O900" t="s">
        <v>55</v>
      </c>
      <c r="P900" t="s">
        <v>38</v>
      </c>
      <c r="Q900" t="s">
        <v>42</v>
      </c>
      <c r="R900" t="s">
        <v>40</v>
      </c>
      <c r="S900" t="s">
        <v>43</v>
      </c>
      <c r="T900" t="s">
        <v>44</v>
      </c>
      <c r="U900" t="s">
        <v>22</v>
      </c>
      <c r="V900" t="s">
        <v>1104</v>
      </c>
      <c r="W900" t="s">
        <v>1215</v>
      </c>
      <c r="X900" t="s">
        <v>285</v>
      </c>
      <c r="Y900" t="s">
        <v>303</v>
      </c>
      <c r="Z900" t="s">
        <v>40</v>
      </c>
      <c r="AA900" t="s">
        <v>40</v>
      </c>
      <c r="AB900">
        <v>141.6181334</v>
      </c>
      <c r="AC900" t="s">
        <v>40</v>
      </c>
      <c r="AD900" t="s">
        <v>40</v>
      </c>
      <c r="AE900">
        <v>13601.7816</v>
      </c>
      <c r="AF900">
        <v>12</v>
      </c>
      <c r="AG900" s="21">
        <v>136018000000000</v>
      </c>
      <c r="AH900" t="s">
        <v>40</v>
      </c>
      <c r="AI900">
        <v>12</v>
      </c>
      <c r="AJ900">
        <v>1</v>
      </c>
      <c r="AK900">
        <v>1</v>
      </c>
    </row>
    <row r="901" spans="1:37">
      <c r="A901">
        <v>11</v>
      </c>
      <c r="B901">
        <v>25</v>
      </c>
      <c r="C901">
        <v>2015</v>
      </c>
      <c r="D901" t="s">
        <v>283</v>
      </c>
      <c r="E901" t="s">
        <v>284</v>
      </c>
      <c r="F901" t="s">
        <v>1</v>
      </c>
      <c r="G901" t="s">
        <v>54</v>
      </c>
      <c r="H901" t="s">
        <v>38</v>
      </c>
      <c r="I901" t="s">
        <v>40</v>
      </c>
      <c r="J901" t="s">
        <v>40</v>
      </c>
      <c r="K901" t="s">
        <v>40</v>
      </c>
      <c r="L901" t="s">
        <v>40</v>
      </c>
      <c r="M901" t="s">
        <v>179</v>
      </c>
      <c r="N901" t="s">
        <v>38</v>
      </c>
      <c r="O901" t="s">
        <v>55</v>
      </c>
      <c r="P901" t="s">
        <v>38</v>
      </c>
      <c r="Q901" t="s">
        <v>42</v>
      </c>
      <c r="R901" t="s">
        <v>40</v>
      </c>
      <c r="S901" t="s">
        <v>43</v>
      </c>
      <c r="T901" t="s">
        <v>44</v>
      </c>
      <c r="U901" t="s">
        <v>22</v>
      </c>
      <c r="V901" t="s">
        <v>1104</v>
      </c>
      <c r="W901" t="s">
        <v>1215</v>
      </c>
      <c r="X901" t="s">
        <v>285</v>
      </c>
      <c r="Y901" t="s">
        <v>304</v>
      </c>
      <c r="Z901" t="s">
        <v>40</v>
      </c>
      <c r="AA901" t="s">
        <v>40</v>
      </c>
      <c r="AB901">
        <v>537.33179940000002</v>
      </c>
      <c r="AC901" t="s">
        <v>40</v>
      </c>
      <c r="AD901" t="s">
        <v>40</v>
      </c>
      <c r="AE901">
        <v>819.47839399999998</v>
      </c>
      <c r="AF901">
        <v>9</v>
      </c>
      <c r="AG901" s="21">
        <v>8194780000000</v>
      </c>
      <c r="AH901" t="s">
        <v>40</v>
      </c>
      <c r="AI901">
        <v>9</v>
      </c>
      <c r="AJ901">
        <v>1</v>
      </c>
      <c r="AK901">
        <v>1</v>
      </c>
    </row>
    <row r="902" spans="1:37">
      <c r="A902">
        <v>11</v>
      </c>
      <c r="B902">
        <v>25</v>
      </c>
      <c r="C902">
        <v>2015</v>
      </c>
      <c r="D902" t="s">
        <v>283</v>
      </c>
      <c r="E902" t="s">
        <v>284</v>
      </c>
      <c r="F902" t="s">
        <v>1</v>
      </c>
      <c r="G902" t="s">
        <v>54</v>
      </c>
      <c r="H902" t="s">
        <v>38</v>
      </c>
      <c r="I902" t="s">
        <v>40</v>
      </c>
      <c r="J902" t="s">
        <v>40</v>
      </c>
      <c r="K902" t="s">
        <v>40</v>
      </c>
      <c r="L902" t="s">
        <v>40</v>
      </c>
      <c r="M902" t="s">
        <v>179</v>
      </c>
      <c r="N902" t="s">
        <v>38</v>
      </c>
      <c r="O902" t="s">
        <v>55</v>
      </c>
      <c r="P902" t="s">
        <v>38</v>
      </c>
      <c r="Q902" t="s">
        <v>42</v>
      </c>
      <c r="R902" t="s">
        <v>40</v>
      </c>
      <c r="S902" t="s">
        <v>43</v>
      </c>
      <c r="T902" t="s">
        <v>44</v>
      </c>
      <c r="U902" t="s">
        <v>22</v>
      </c>
      <c r="V902" t="s">
        <v>1104</v>
      </c>
      <c r="W902" t="s">
        <v>1215</v>
      </c>
      <c r="X902" t="s">
        <v>285</v>
      </c>
      <c r="Y902" t="s">
        <v>305</v>
      </c>
      <c r="Z902" t="s">
        <v>40</v>
      </c>
      <c r="AA902" t="s">
        <v>40</v>
      </c>
      <c r="AB902">
        <v>749.84172939999996</v>
      </c>
      <c r="AC902" t="s">
        <v>40</v>
      </c>
      <c r="AD902" t="s">
        <v>40</v>
      </c>
      <c r="AE902">
        <v>53871.468000000001</v>
      </c>
      <c r="AF902">
        <v>12</v>
      </c>
      <c r="AG902" s="21">
        <v>538715000000000</v>
      </c>
      <c r="AH902" t="s">
        <v>40</v>
      </c>
      <c r="AI902">
        <v>12</v>
      </c>
      <c r="AJ902">
        <v>1</v>
      </c>
      <c r="AK902">
        <v>1</v>
      </c>
    </row>
    <row r="903" spans="1:37">
      <c r="A903">
        <v>11</v>
      </c>
      <c r="B903">
        <v>25</v>
      </c>
      <c r="C903">
        <v>2015</v>
      </c>
      <c r="D903" t="s">
        <v>283</v>
      </c>
      <c r="E903" t="s">
        <v>284</v>
      </c>
      <c r="F903" t="s">
        <v>1</v>
      </c>
      <c r="G903" t="s">
        <v>54</v>
      </c>
      <c r="H903" t="s">
        <v>38</v>
      </c>
      <c r="I903" t="s">
        <v>40</v>
      </c>
      <c r="J903" t="s">
        <v>40</v>
      </c>
      <c r="K903" t="s">
        <v>40</v>
      </c>
      <c r="L903" t="s">
        <v>40</v>
      </c>
      <c r="M903" t="s">
        <v>179</v>
      </c>
      <c r="N903" t="s">
        <v>38</v>
      </c>
      <c r="O903" t="s">
        <v>55</v>
      </c>
      <c r="P903" t="s">
        <v>38</v>
      </c>
      <c r="Q903" t="s">
        <v>42</v>
      </c>
      <c r="R903" t="s">
        <v>40</v>
      </c>
      <c r="S903" t="s">
        <v>43</v>
      </c>
      <c r="T903" t="s">
        <v>44</v>
      </c>
      <c r="U903" t="s">
        <v>22</v>
      </c>
      <c r="V903" t="s">
        <v>1104</v>
      </c>
      <c r="W903" t="s">
        <v>1215</v>
      </c>
      <c r="X903" t="s">
        <v>285</v>
      </c>
      <c r="Y903" t="s">
        <v>306</v>
      </c>
      <c r="Z903" t="s">
        <v>40</v>
      </c>
      <c r="AA903" t="s">
        <v>40</v>
      </c>
      <c r="AB903">
        <v>965.07682910000005</v>
      </c>
      <c r="AC903" t="s">
        <v>40</v>
      </c>
      <c r="AD903" t="s">
        <v>40</v>
      </c>
      <c r="AE903">
        <v>32264.1999</v>
      </c>
      <c r="AF903">
        <v>9</v>
      </c>
      <c r="AG903" s="21">
        <v>322642000000000</v>
      </c>
      <c r="AH903" t="s">
        <v>40</v>
      </c>
      <c r="AI903">
        <v>9</v>
      </c>
      <c r="AJ903">
        <v>1</v>
      </c>
      <c r="AK903">
        <v>1</v>
      </c>
    </row>
    <row r="904" spans="1:37">
      <c r="A904">
        <v>11</v>
      </c>
      <c r="B904">
        <v>25</v>
      </c>
      <c r="C904">
        <v>2015</v>
      </c>
      <c r="D904" t="s">
        <v>283</v>
      </c>
      <c r="E904" t="s">
        <v>284</v>
      </c>
      <c r="F904" t="s">
        <v>1</v>
      </c>
      <c r="G904" t="s">
        <v>54</v>
      </c>
      <c r="H904" t="s">
        <v>38</v>
      </c>
      <c r="I904" t="s">
        <v>40</v>
      </c>
      <c r="J904" t="s">
        <v>40</v>
      </c>
      <c r="K904" t="s">
        <v>40</v>
      </c>
      <c r="L904" t="s">
        <v>40</v>
      </c>
      <c r="M904" t="s">
        <v>179</v>
      </c>
      <c r="N904" t="s">
        <v>38</v>
      </c>
      <c r="O904" t="s">
        <v>55</v>
      </c>
      <c r="P904" t="s">
        <v>38</v>
      </c>
      <c r="Q904" t="s">
        <v>42</v>
      </c>
      <c r="R904" t="s">
        <v>40</v>
      </c>
      <c r="S904" t="s">
        <v>43</v>
      </c>
      <c r="T904" t="s">
        <v>44</v>
      </c>
      <c r="U904" t="s">
        <v>22</v>
      </c>
      <c r="V904" t="s">
        <v>1104</v>
      </c>
      <c r="W904" t="s">
        <v>1215</v>
      </c>
      <c r="X904" t="s">
        <v>285</v>
      </c>
      <c r="Y904" t="s">
        <v>307</v>
      </c>
      <c r="Z904" t="s">
        <v>40</v>
      </c>
      <c r="AA904" t="s">
        <v>40</v>
      </c>
      <c r="AB904">
        <v>2112.6058929999999</v>
      </c>
      <c r="AC904" t="s">
        <v>40</v>
      </c>
      <c r="AD904" t="s">
        <v>40</v>
      </c>
      <c r="AE904">
        <v>20308.5488</v>
      </c>
      <c r="AF904">
        <v>10</v>
      </c>
      <c r="AG904" s="21">
        <v>203085000000000</v>
      </c>
      <c r="AH904" t="s">
        <v>40</v>
      </c>
      <c r="AI904">
        <v>10</v>
      </c>
      <c r="AJ904">
        <v>1</v>
      </c>
      <c r="AK904">
        <v>1</v>
      </c>
    </row>
    <row r="905" spans="1:37">
      <c r="A905">
        <v>11</v>
      </c>
      <c r="B905">
        <v>25</v>
      </c>
      <c r="C905">
        <v>2015</v>
      </c>
      <c r="D905" t="s">
        <v>283</v>
      </c>
      <c r="E905" t="s">
        <v>284</v>
      </c>
      <c r="F905" t="s">
        <v>1</v>
      </c>
      <c r="G905" t="s">
        <v>54</v>
      </c>
      <c r="H905" t="s">
        <v>38</v>
      </c>
      <c r="I905" t="s">
        <v>40</v>
      </c>
      <c r="J905" t="s">
        <v>40</v>
      </c>
      <c r="K905" t="s">
        <v>40</v>
      </c>
      <c r="L905" t="s">
        <v>40</v>
      </c>
      <c r="M905" t="s">
        <v>179</v>
      </c>
      <c r="N905" t="s">
        <v>38</v>
      </c>
      <c r="O905" t="s">
        <v>55</v>
      </c>
      <c r="P905" t="s">
        <v>38</v>
      </c>
      <c r="Q905" t="s">
        <v>42</v>
      </c>
      <c r="R905" t="s">
        <v>40</v>
      </c>
      <c r="S905" t="s">
        <v>43</v>
      </c>
      <c r="T905" t="s">
        <v>44</v>
      </c>
      <c r="U905" t="s">
        <v>22</v>
      </c>
      <c r="V905" t="s">
        <v>1104</v>
      </c>
      <c r="W905" t="s">
        <v>1215</v>
      </c>
      <c r="X905" t="s">
        <v>285</v>
      </c>
      <c r="Y905" t="s">
        <v>308</v>
      </c>
      <c r="Z905" t="s">
        <v>40</v>
      </c>
      <c r="AA905" t="s">
        <v>40</v>
      </c>
      <c r="AB905">
        <v>5881.3455199999999</v>
      </c>
      <c r="AC905" t="s">
        <v>40</v>
      </c>
      <c r="AD905" t="s">
        <v>40</v>
      </c>
      <c r="AE905">
        <v>2239.5526100000002</v>
      </c>
      <c r="AF905">
        <v>10</v>
      </c>
      <c r="AG905" s="21">
        <v>22395500000000</v>
      </c>
      <c r="AH905" t="s">
        <v>40</v>
      </c>
      <c r="AI905">
        <v>10</v>
      </c>
      <c r="AJ905">
        <v>1</v>
      </c>
      <c r="AK905">
        <v>1</v>
      </c>
    </row>
    <row r="906" spans="1:37">
      <c r="A906">
        <v>11</v>
      </c>
      <c r="B906">
        <v>25</v>
      </c>
      <c r="C906">
        <v>2015</v>
      </c>
      <c r="D906" t="s">
        <v>283</v>
      </c>
      <c r="E906" t="s">
        <v>284</v>
      </c>
      <c r="F906" t="s">
        <v>1</v>
      </c>
      <c r="G906" t="s">
        <v>54</v>
      </c>
      <c r="H906" t="s">
        <v>38</v>
      </c>
      <c r="I906" t="s">
        <v>40</v>
      </c>
      <c r="J906" t="s">
        <v>40</v>
      </c>
      <c r="K906" t="s">
        <v>40</v>
      </c>
      <c r="L906" t="s">
        <v>40</v>
      </c>
      <c r="M906" t="s">
        <v>179</v>
      </c>
      <c r="N906" t="s">
        <v>38</v>
      </c>
      <c r="O906" t="s">
        <v>55</v>
      </c>
      <c r="P906" t="s">
        <v>38</v>
      </c>
      <c r="Q906" t="s">
        <v>42</v>
      </c>
      <c r="R906" t="s">
        <v>40</v>
      </c>
      <c r="S906" t="s">
        <v>43</v>
      </c>
      <c r="T906" t="s">
        <v>44</v>
      </c>
      <c r="U906" t="s">
        <v>22</v>
      </c>
      <c r="V906" t="s">
        <v>1104</v>
      </c>
      <c r="W906" t="s">
        <v>1215</v>
      </c>
      <c r="X906" t="s">
        <v>285</v>
      </c>
      <c r="Y906" t="s">
        <v>309</v>
      </c>
      <c r="Z906" t="s">
        <v>40</v>
      </c>
      <c r="AA906" t="s">
        <v>40</v>
      </c>
      <c r="AB906">
        <v>157.57269260000001</v>
      </c>
      <c r="AC906" t="s">
        <v>40</v>
      </c>
      <c r="AD906" t="s">
        <v>40</v>
      </c>
      <c r="AE906">
        <v>336.70833499999998</v>
      </c>
      <c r="AF906">
        <v>10</v>
      </c>
      <c r="AG906" s="21">
        <v>3367080000000</v>
      </c>
      <c r="AH906" t="s">
        <v>40</v>
      </c>
      <c r="AI906">
        <v>10</v>
      </c>
      <c r="AJ906">
        <v>1</v>
      </c>
      <c r="AK906">
        <v>1</v>
      </c>
    </row>
    <row r="907" spans="1:37">
      <c r="A907">
        <v>11</v>
      </c>
      <c r="B907">
        <v>25</v>
      </c>
      <c r="C907">
        <v>2015</v>
      </c>
      <c r="D907" t="s">
        <v>283</v>
      </c>
      <c r="E907" t="s">
        <v>284</v>
      </c>
      <c r="F907" t="s">
        <v>1</v>
      </c>
      <c r="G907" t="s">
        <v>54</v>
      </c>
      <c r="H907" t="s">
        <v>38</v>
      </c>
      <c r="I907" t="s">
        <v>40</v>
      </c>
      <c r="J907" t="s">
        <v>40</v>
      </c>
      <c r="K907" t="s">
        <v>40</v>
      </c>
      <c r="L907" t="s">
        <v>40</v>
      </c>
      <c r="M907" t="s">
        <v>179</v>
      </c>
      <c r="N907" t="s">
        <v>38</v>
      </c>
      <c r="O907" t="s">
        <v>55</v>
      </c>
      <c r="P907" t="s">
        <v>38</v>
      </c>
      <c r="Q907" t="s">
        <v>42</v>
      </c>
      <c r="R907" t="s">
        <v>40</v>
      </c>
      <c r="S907" t="s">
        <v>43</v>
      </c>
      <c r="T907" t="s">
        <v>44</v>
      </c>
      <c r="U907" t="s">
        <v>22</v>
      </c>
      <c r="V907" t="s">
        <v>1104</v>
      </c>
      <c r="W907" t="s">
        <v>1215</v>
      </c>
      <c r="X907" t="s">
        <v>285</v>
      </c>
      <c r="Y907" t="s">
        <v>183</v>
      </c>
      <c r="Z907" t="s">
        <v>40</v>
      </c>
      <c r="AA907" t="s">
        <v>40</v>
      </c>
      <c r="AB907">
        <v>623.85169550000001</v>
      </c>
      <c r="AC907" t="s">
        <v>40</v>
      </c>
      <c r="AD907" t="s">
        <v>40</v>
      </c>
      <c r="AE907">
        <v>1808.9784299999999</v>
      </c>
      <c r="AF907">
        <v>11</v>
      </c>
      <c r="AG907" s="21">
        <v>18089800000000</v>
      </c>
      <c r="AH907" t="s">
        <v>40</v>
      </c>
      <c r="AI907">
        <v>11</v>
      </c>
      <c r="AJ907">
        <v>1</v>
      </c>
      <c r="AK907">
        <v>1</v>
      </c>
    </row>
    <row r="908" spans="1:37">
      <c r="A908">
        <v>11</v>
      </c>
      <c r="B908">
        <v>25</v>
      </c>
      <c r="C908">
        <v>2015</v>
      </c>
      <c r="D908" t="s">
        <v>283</v>
      </c>
      <c r="E908" t="s">
        <v>284</v>
      </c>
      <c r="F908" t="s">
        <v>1</v>
      </c>
      <c r="G908" t="s">
        <v>54</v>
      </c>
      <c r="H908" t="s">
        <v>38</v>
      </c>
      <c r="I908" t="s">
        <v>40</v>
      </c>
      <c r="J908" t="s">
        <v>40</v>
      </c>
      <c r="K908" t="s">
        <v>40</v>
      </c>
      <c r="L908" t="s">
        <v>40</v>
      </c>
      <c r="M908" t="s">
        <v>179</v>
      </c>
      <c r="N908" t="s">
        <v>38</v>
      </c>
      <c r="O908" t="s">
        <v>55</v>
      </c>
      <c r="P908" t="s">
        <v>38</v>
      </c>
      <c r="Q908" t="s">
        <v>42</v>
      </c>
      <c r="R908" t="s">
        <v>40</v>
      </c>
      <c r="S908" t="s">
        <v>43</v>
      </c>
      <c r="T908" t="s">
        <v>44</v>
      </c>
      <c r="U908" t="s">
        <v>22</v>
      </c>
      <c r="V908" t="s">
        <v>1104</v>
      </c>
      <c r="W908" t="s">
        <v>1215</v>
      </c>
      <c r="X908" t="s">
        <v>285</v>
      </c>
      <c r="Y908" t="s">
        <v>310</v>
      </c>
      <c r="Z908" t="s">
        <v>40</v>
      </c>
      <c r="AA908" t="s">
        <v>40</v>
      </c>
      <c r="AB908">
        <v>2702.566765</v>
      </c>
      <c r="AC908" t="s">
        <v>40</v>
      </c>
      <c r="AD908" t="s">
        <v>40</v>
      </c>
      <c r="AE908">
        <v>608.42748099999994</v>
      </c>
      <c r="AF908">
        <v>9</v>
      </c>
      <c r="AG908" s="21">
        <v>6084270000000</v>
      </c>
      <c r="AH908" t="s">
        <v>40</v>
      </c>
      <c r="AI908">
        <v>9</v>
      </c>
      <c r="AJ908">
        <v>1</v>
      </c>
      <c r="AK908">
        <v>1</v>
      </c>
    </row>
    <row r="909" spans="1:37">
      <c r="A909">
        <v>11</v>
      </c>
      <c r="B909">
        <v>25</v>
      </c>
      <c r="C909">
        <v>2015</v>
      </c>
      <c r="D909" t="s">
        <v>283</v>
      </c>
      <c r="E909" t="s">
        <v>284</v>
      </c>
      <c r="F909" t="s">
        <v>1</v>
      </c>
      <c r="G909" t="s">
        <v>54</v>
      </c>
      <c r="H909" t="s">
        <v>38</v>
      </c>
      <c r="I909" t="s">
        <v>40</v>
      </c>
      <c r="J909" t="s">
        <v>40</v>
      </c>
      <c r="K909" t="s">
        <v>40</v>
      </c>
      <c r="L909" t="s">
        <v>40</v>
      </c>
      <c r="M909" t="s">
        <v>179</v>
      </c>
      <c r="N909" t="s">
        <v>38</v>
      </c>
      <c r="O909" t="s">
        <v>55</v>
      </c>
      <c r="P909" t="s">
        <v>38</v>
      </c>
      <c r="Q909" t="s">
        <v>42</v>
      </c>
      <c r="R909" t="s">
        <v>40</v>
      </c>
      <c r="S909" t="s">
        <v>43</v>
      </c>
      <c r="T909" t="s">
        <v>44</v>
      </c>
      <c r="U909" t="s">
        <v>22</v>
      </c>
      <c r="V909" t="s">
        <v>1104</v>
      </c>
      <c r="W909" t="s">
        <v>1215</v>
      </c>
      <c r="X909" t="s">
        <v>285</v>
      </c>
      <c r="Y909" t="s">
        <v>311</v>
      </c>
      <c r="Z909" t="s">
        <v>40</v>
      </c>
      <c r="AA909" t="s">
        <v>40</v>
      </c>
      <c r="AB909">
        <v>752.77874489999999</v>
      </c>
      <c r="AC909" t="s">
        <v>40</v>
      </c>
      <c r="AD909" t="s">
        <v>40</v>
      </c>
      <c r="AE909">
        <v>30430.125599999999</v>
      </c>
      <c r="AF909">
        <v>11</v>
      </c>
      <c r="AG909" s="21">
        <v>304301000000000</v>
      </c>
      <c r="AH909" t="s">
        <v>40</v>
      </c>
      <c r="AI909">
        <v>11</v>
      </c>
      <c r="AJ909">
        <v>1</v>
      </c>
      <c r="AK909">
        <v>1</v>
      </c>
    </row>
    <row r="910" spans="1:37">
      <c r="A910">
        <v>11</v>
      </c>
      <c r="B910">
        <v>25</v>
      </c>
      <c r="C910">
        <v>2015</v>
      </c>
      <c r="D910" t="s">
        <v>283</v>
      </c>
      <c r="E910" t="s">
        <v>284</v>
      </c>
      <c r="F910" t="s">
        <v>1</v>
      </c>
      <c r="G910" t="s">
        <v>54</v>
      </c>
      <c r="H910" t="s">
        <v>38</v>
      </c>
      <c r="I910" t="s">
        <v>40</v>
      </c>
      <c r="J910" t="s">
        <v>40</v>
      </c>
      <c r="K910" t="s">
        <v>40</v>
      </c>
      <c r="L910" t="s">
        <v>40</v>
      </c>
      <c r="M910" t="s">
        <v>179</v>
      </c>
      <c r="N910" t="s">
        <v>38</v>
      </c>
      <c r="O910" t="s">
        <v>55</v>
      </c>
      <c r="P910" t="s">
        <v>38</v>
      </c>
      <c r="Q910" t="s">
        <v>42</v>
      </c>
      <c r="R910" t="s">
        <v>40</v>
      </c>
      <c r="S910" t="s">
        <v>43</v>
      </c>
      <c r="T910" t="s">
        <v>44</v>
      </c>
      <c r="U910" t="s">
        <v>22</v>
      </c>
      <c r="V910" t="s">
        <v>1104</v>
      </c>
      <c r="W910" t="s">
        <v>1215</v>
      </c>
      <c r="X910" t="s">
        <v>285</v>
      </c>
      <c r="Y910" t="s">
        <v>181</v>
      </c>
      <c r="Z910" t="s">
        <v>40</v>
      </c>
      <c r="AA910" t="s">
        <v>40</v>
      </c>
      <c r="AB910">
        <v>2135.202448</v>
      </c>
      <c r="AC910" t="s">
        <v>40</v>
      </c>
      <c r="AD910" t="s">
        <v>40</v>
      </c>
      <c r="AE910">
        <v>573644.27500000002</v>
      </c>
      <c r="AF910">
        <v>9</v>
      </c>
      <c r="AG910" s="21">
        <v>5736440000000000</v>
      </c>
      <c r="AH910" t="s">
        <v>40</v>
      </c>
      <c r="AI910">
        <v>9</v>
      </c>
      <c r="AJ910">
        <v>1</v>
      </c>
      <c r="AK910">
        <v>1</v>
      </c>
    </row>
    <row r="911" spans="1:37">
      <c r="A911">
        <v>11</v>
      </c>
      <c r="B911">
        <v>25</v>
      </c>
      <c r="C911">
        <v>2015</v>
      </c>
      <c r="D911" t="s">
        <v>283</v>
      </c>
      <c r="E911" t="s">
        <v>284</v>
      </c>
      <c r="F911" t="s">
        <v>1</v>
      </c>
      <c r="G911" t="s">
        <v>54</v>
      </c>
      <c r="H911" t="s">
        <v>38</v>
      </c>
      <c r="I911" t="s">
        <v>40</v>
      </c>
      <c r="J911" t="s">
        <v>40</v>
      </c>
      <c r="K911" t="s">
        <v>40</v>
      </c>
      <c r="L911" t="s">
        <v>40</v>
      </c>
      <c r="M911" t="s">
        <v>179</v>
      </c>
      <c r="N911" t="s">
        <v>38</v>
      </c>
      <c r="O911" t="s">
        <v>55</v>
      </c>
      <c r="P911" t="s">
        <v>38</v>
      </c>
      <c r="Q911" t="s">
        <v>42</v>
      </c>
      <c r="R911" t="s">
        <v>40</v>
      </c>
      <c r="S911" t="s">
        <v>43</v>
      </c>
      <c r="T911" t="s">
        <v>44</v>
      </c>
      <c r="U911" t="s">
        <v>22</v>
      </c>
      <c r="V911" t="s">
        <v>1104</v>
      </c>
      <c r="W911" t="s">
        <v>1215</v>
      </c>
      <c r="X911" t="s">
        <v>285</v>
      </c>
      <c r="Y911" t="s">
        <v>312</v>
      </c>
      <c r="Z911" t="s">
        <v>40</v>
      </c>
      <c r="AA911" t="s">
        <v>40</v>
      </c>
      <c r="AB911">
        <v>743.57481919999998</v>
      </c>
      <c r="AC911" t="s">
        <v>40</v>
      </c>
      <c r="AD911" t="s">
        <v>40</v>
      </c>
      <c r="AE911">
        <v>12165.3981</v>
      </c>
      <c r="AF911">
        <v>10</v>
      </c>
      <c r="AG911" s="21">
        <v>121654000000000</v>
      </c>
      <c r="AH911" t="s">
        <v>40</v>
      </c>
      <c r="AI911">
        <v>10</v>
      </c>
      <c r="AJ911">
        <v>1</v>
      </c>
      <c r="AK911">
        <v>1</v>
      </c>
    </row>
    <row r="912" spans="1:37">
      <c r="A912">
        <v>11</v>
      </c>
      <c r="B912">
        <v>25</v>
      </c>
      <c r="C912">
        <v>2015</v>
      </c>
      <c r="D912" t="s">
        <v>283</v>
      </c>
      <c r="E912" t="s">
        <v>284</v>
      </c>
      <c r="F912" t="s">
        <v>1</v>
      </c>
      <c r="G912" t="s">
        <v>54</v>
      </c>
      <c r="H912" t="s">
        <v>38</v>
      </c>
      <c r="I912" t="s">
        <v>40</v>
      </c>
      <c r="J912" t="s">
        <v>40</v>
      </c>
      <c r="K912" t="s">
        <v>40</v>
      </c>
      <c r="L912" t="s">
        <v>40</v>
      </c>
      <c r="M912" t="s">
        <v>179</v>
      </c>
      <c r="N912" t="s">
        <v>38</v>
      </c>
      <c r="O912" t="s">
        <v>55</v>
      </c>
      <c r="P912" t="s">
        <v>38</v>
      </c>
      <c r="Q912" t="s">
        <v>42</v>
      </c>
      <c r="R912" t="s">
        <v>40</v>
      </c>
      <c r="S912" t="s">
        <v>43</v>
      </c>
      <c r="T912" t="s">
        <v>44</v>
      </c>
      <c r="U912" t="s">
        <v>22</v>
      </c>
      <c r="V912" t="s">
        <v>1104</v>
      </c>
      <c r="W912" t="s">
        <v>1215</v>
      </c>
      <c r="X912" t="s">
        <v>285</v>
      </c>
      <c r="Y912" t="s">
        <v>313</v>
      </c>
      <c r="Z912" t="s">
        <v>40</v>
      </c>
      <c r="AA912" t="s">
        <v>40</v>
      </c>
      <c r="AB912">
        <v>895.99661360000005</v>
      </c>
      <c r="AC912" t="s">
        <v>40</v>
      </c>
      <c r="AD912" t="s">
        <v>40</v>
      </c>
      <c r="AE912">
        <v>593659.83799999999</v>
      </c>
      <c r="AF912">
        <v>13</v>
      </c>
      <c r="AG912" s="21">
        <v>5936600000000000</v>
      </c>
      <c r="AH912" t="s">
        <v>40</v>
      </c>
      <c r="AI912">
        <v>13</v>
      </c>
      <c r="AJ912">
        <v>1</v>
      </c>
      <c r="AK912">
        <v>1</v>
      </c>
    </row>
    <row r="913" spans="1:37">
      <c r="A913">
        <v>11</v>
      </c>
      <c r="B913">
        <v>25</v>
      </c>
      <c r="C913">
        <v>2015</v>
      </c>
      <c r="D913" t="s">
        <v>283</v>
      </c>
      <c r="E913" t="s">
        <v>284</v>
      </c>
      <c r="F913" t="s">
        <v>1</v>
      </c>
      <c r="G913" t="s">
        <v>54</v>
      </c>
      <c r="H913" t="s">
        <v>38</v>
      </c>
      <c r="I913" t="s">
        <v>40</v>
      </c>
      <c r="J913" t="s">
        <v>40</v>
      </c>
      <c r="K913" t="s">
        <v>40</v>
      </c>
      <c r="L913" t="s">
        <v>40</v>
      </c>
      <c r="M913" t="s">
        <v>179</v>
      </c>
      <c r="N913" t="s">
        <v>38</v>
      </c>
      <c r="O913" t="s">
        <v>55</v>
      </c>
      <c r="P913" t="s">
        <v>38</v>
      </c>
      <c r="Q913" t="s">
        <v>42</v>
      </c>
      <c r="R913" t="s">
        <v>40</v>
      </c>
      <c r="S913" t="s">
        <v>43</v>
      </c>
      <c r="T913" t="s">
        <v>44</v>
      </c>
      <c r="U913" t="s">
        <v>22</v>
      </c>
      <c r="V913" t="s">
        <v>1104</v>
      </c>
      <c r="W913" t="s">
        <v>1215</v>
      </c>
      <c r="X913" t="s">
        <v>285</v>
      </c>
      <c r="Y913" t="s">
        <v>314</v>
      </c>
      <c r="Z913" t="s">
        <v>40</v>
      </c>
      <c r="AA913" t="s">
        <v>40</v>
      </c>
      <c r="AB913">
        <v>3597.6219620000002</v>
      </c>
      <c r="AC913" t="s">
        <v>40</v>
      </c>
      <c r="AD913" t="s">
        <v>40</v>
      </c>
      <c r="AE913">
        <v>716.94562399999995</v>
      </c>
      <c r="AF913">
        <v>9</v>
      </c>
      <c r="AG913" s="21">
        <v>7169460000000</v>
      </c>
      <c r="AH913" t="s">
        <v>40</v>
      </c>
      <c r="AI913">
        <v>9</v>
      </c>
      <c r="AJ913">
        <v>1</v>
      </c>
      <c r="AK913">
        <v>1</v>
      </c>
    </row>
    <row r="914" spans="1:37">
      <c r="A914">
        <v>11</v>
      </c>
      <c r="B914">
        <v>25</v>
      </c>
      <c r="C914">
        <v>2015</v>
      </c>
      <c r="D914" t="s">
        <v>283</v>
      </c>
      <c r="E914" t="s">
        <v>284</v>
      </c>
      <c r="F914" t="s">
        <v>1</v>
      </c>
      <c r="G914" t="s">
        <v>54</v>
      </c>
      <c r="H914" t="s">
        <v>38</v>
      </c>
      <c r="I914" t="s">
        <v>40</v>
      </c>
      <c r="J914" t="s">
        <v>40</v>
      </c>
      <c r="K914" t="s">
        <v>40</v>
      </c>
      <c r="L914" t="s">
        <v>40</v>
      </c>
      <c r="M914" t="s">
        <v>179</v>
      </c>
      <c r="N914" t="s">
        <v>38</v>
      </c>
      <c r="O914" t="s">
        <v>55</v>
      </c>
      <c r="P914" t="s">
        <v>38</v>
      </c>
      <c r="Q914" t="s">
        <v>42</v>
      </c>
      <c r="R914" t="s">
        <v>40</v>
      </c>
      <c r="S914" t="s">
        <v>43</v>
      </c>
      <c r="T914" t="s">
        <v>44</v>
      </c>
      <c r="U914" t="s">
        <v>22</v>
      </c>
      <c r="V914" t="s">
        <v>1104</v>
      </c>
      <c r="W914" t="s">
        <v>1215</v>
      </c>
      <c r="X914" t="s">
        <v>285</v>
      </c>
      <c r="Y914" t="s">
        <v>315</v>
      </c>
      <c r="Z914" t="s">
        <v>40</v>
      </c>
      <c r="AA914" t="s">
        <v>40</v>
      </c>
      <c r="AB914">
        <v>816.42635370000005</v>
      </c>
      <c r="AC914" t="s">
        <v>40</v>
      </c>
      <c r="AD914" t="s">
        <v>40</v>
      </c>
      <c r="AE914">
        <v>666481.13399999996</v>
      </c>
      <c r="AF914">
        <v>12</v>
      </c>
      <c r="AG914" s="21">
        <v>6664810000000000</v>
      </c>
      <c r="AH914" t="s">
        <v>40</v>
      </c>
      <c r="AI914">
        <v>12</v>
      </c>
      <c r="AJ914">
        <v>1</v>
      </c>
      <c r="AK914">
        <v>1</v>
      </c>
    </row>
    <row r="915" spans="1:37">
      <c r="A915">
        <v>11</v>
      </c>
      <c r="B915">
        <v>25</v>
      </c>
      <c r="C915">
        <v>2015</v>
      </c>
      <c r="D915" t="s">
        <v>283</v>
      </c>
      <c r="E915" t="s">
        <v>284</v>
      </c>
      <c r="F915" t="s">
        <v>1</v>
      </c>
      <c r="G915" t="s">
        <v>54</v>
      </c>
      <c r="H915" t="s">
        <v>38</v>
      </c>
      <c r="I915" t="s">
        <v>40</v>
      </c>
      <c r="J915" t="s">
        <v>40</v>
      </c>
      <c r="K915" t="s">
        <v>40</v>
      </c>
      <c r="L915" t="s">
        <v>40</v>
      </c>
      <c r="M915" t="s">
        <v>179</v>
      </c>
      <c r="N915" t="s">
        <v>38</v>
      </c>
      <c r="O915" t="s">
        <v>55</v>
      </c>
      <c r="P915" t="s">
        <v>38</v>
      </c>
      <c r="Q915" t="s">
        <v>42</v>
      </c>
      <c r="R915" t="s">
        <v>40</v>
      </c>
      <c r="S915" t="s">
        <v>43</v>
      </c>
      <c r="T915" t="s">
        <v>44</v>
      </c>
      <c r="U915" t="s">
        <v>22</v>
      </c>
      <c r="V915" t="s">
        <v>1104</v>
      </c>
      <c r="W915" t="s">
        <v>1215</v>
      </c>
      <c r="X915" t="s">
        <v>285</v>
      </c>
      <c r="Y915" t="s">
        <v>316</v>
      </c>
      <c r="Z915" t="s">
        <v>40</v>
      </c>
      <c r="AA915" t="s">
        <v>40</v>
      </c>
      <c r="AB915">
        <v>707.19711519999998</v>
      </c>
      <c r="AC915" t="s">
        <v>40</v>
      </c>
      <c r="AD915" t="s">
        <v>40</v>
      </c>
      <c r="AE915">
        <v>330.79701799999998</v>
      </c>
      <c r="AF915">
        <v>11</v>
      </c>
      <c r="AG915" s="21">
        <v>3307970000000</v>
      </c>
      <c r="AH915" t="s">
        <v>40</v>
      </c>
      <c r="AI915">
        <v>11</v>
      </c>
      <c r="AJ915">
        <v>1</v>
      </c>
      <c r="AK915">
        <v>1</v>
      </c>
    </row>
    <row r="916" spans="1:37">
      <c r="A916">
        <v>11</v>
      </c>
      <c r="B916">
        <v>25</v>
      </c>
      <c r="C916">
        <v>2015</v>
      </c>
      <c r="D916" t="s">
        <v>283</v>
      </c>
      <c r="E916" t="s">
        <v>284</v>
      </c>
      <c r="F916" t="s">
        <v>1</v>
      </c>
      <c r="G916" t="s">
        <v>54</v>
      </c>
      <c r="H916" t="s">
        <v>38</v>
      </c>
      <c r="I916" t="s">
        <v>40</v>
      </c>
      <c r="J916" t="s">
        <v>40</v>
      </c>
      <c r="K916" t="s">
        <v>40</v>
      </c>
      <c r="L916" t="s">
        <v>40</v>
      </c>
      <c r="M916" t="s">
        <v>179</v>
      </c>
      <c r="N916" t="s">
        <v>38</v>
      </c>
      <c r="O916" t="s">
        <v>55</v>
      </c>
      <c r="P916" t="s">
        <v>38</v>
      </c>
      <c r="Q916" t="s">
        <v>42</v>
      </c>
      <c r="R916" t="s">
        <v>40</v>
      </c>
      <c r="S916" t="s">
        <v>43</v>
      </c>
      <c r="T916" t="s">
        <v>44</v>
      </c>
      <c r="U916" t="s">
        <v>22</v>
      </c>
      <c r="V916" t="s">
        <v>1104</v>
      </c>
      <c r="W916" t="s">
        <v>1215</v>
      </c>
      <c r="X916" t="s">
        <v>285</v>
      </c>
      <c r="Y916" t="s">
        <v>317</v>
      </c>
      <c r="Z916" t="s">
        <v>40</v>
      </c>
      <c r="AA916" t="s">
        <v>40</v>
      </c>
      <c r="AB916">
        <v>316.61793549999999</v>
      </c>
      <c r="AC916" t="s">
        <v>40</v>
      </c>
      <c r="AD916" t="s">
        <v>40</v>
      </c>
      <c r="AE916">
        <v>447.52197000000001</v>
      </c>
      <c r="AF916">
        <v>12</v>
      </c>
      <c r="AG916" s="21">
        <v>4475220000000</v>
      </c>
      <c r="AH916" t="s">
        <v>40</v>
      </c>
      <c r="AI916">
        <v>12</v>
      </c>
      <c r="AJ916">
        <v>1</v>
      </c>
      <c r="AK916">
        <v>1</v>
      </c>
    </row>
    <row r="917" spans="1:37">
      <c r="A917">
        <v>11</v>
      </c>
      <c r="B917">
        <v>25</v>
      </c>
      <c r="C917">
        <v>2015</v>
      </c>
      <c r="D917" t="s">
        <v>283</v>
      </c>
      <c r="E917" t="s">
        <v>284</v>
      </c>
      <c r="F917" t="s">
        <v>1</v>
      </c>
      <c r="G917" t="s">
        <v>54</v>
      </c>
      <c r="H917" t="s">
        <v>38</v>
      </c>
      <c r="I917" t="s">
        <v>40</v>
      </c>
      <c r="J917" t="s">
        <v>40</v>
      </c>
      <c r="K917" t="s">
        <v>40</v>
      </c>
      <c r="L917" t="s">
        <v>40</v>
      </c>
      <c r="M917" t="s">
        <v>179</v>
      </c>
      <c r="N917" t="s">
        <v>38</v>
      </c>
      <c r="O917" t="s">
        <v>55</v>
      </c>
      <c r="P917" t="s">
        <v>38</v>
      </c>
      <c r="Q917" t="s">
        <v>42</v>
      </c>
      <c r="R917" t="s">
        <v>40</v>
      </c>
      <c r="S917" t="s">
        <v>43</v>
      </c>
      <c r="T917" t="s">
        <v>44</v>
      </c>
      <c r="U917" t="s">
        <v>22</v>
      </c>
      <c r="V917" t="s">
        <v>1104</v>
      </c>
      <c r="W917" t="s">
        <v>1215</v>
      </c>
      <c r="X917" t="s">
        <v>285</v>
      </c>
      <c r="Y917" t="s">
        <v>318</v>
      </c>
      <c r="Z917" t="s">
        <v>40</v>
      </c>
      <c r="AA917" t="s">
        <v>40</v>
      </c>
      <c r="AB917">
        <v>454.66940990000001</v>
      </c>
      <c r="AC917" t="s">
        <v>40</v>
      </c>
      <c r="AD917" t="s">
        <v>40</v>
      </c>
      <c r="AE917">
        <v>1220.7399600000001</v>
      </c>
      <c r="AF917">
        <v>10</v>
      </c>
      <c r="AG917" s="21">
        <v>12207400000000</v>
      </c>
      <c r="AH917" t="s">
        <v>40</v>
      </c>
      <c r="AI917">
        <v>10</v>
      </c>
      <c r="AJ917">
        <v>1</v>
      </c>
      <c r="AK917">
        <v>1</v>
      </c>
    </row>
    <row r="918" spans="1:37">
      <c r="A918">
        <v>11</v>
      </c>
      <c r="B918">
        <v>25</v>
      </c>
      <c r="C918">
        <v>2015</v>
      </c>
      <c r="D918" t="s">
        <v>283</v>
      </c>
      <c r="E918" t="s">
        <v>284</v>
      </c>
      <c r="F918" t="s">
        <v>1</v>
      </c>
      <c r="G918" t="s">
        <v>54</v>
      </c>
      <c r="H918" t="s">
        <v>38</v>
      </c>
      <c r="I918" t="s">
        <v>40</v>
      </c>
      <c r="J918" t="s">
        <v>40</v>
      </c>
      <c r="K918" t="s">
        <v>40</v>
      </c>
      <c r="L918" t="s">
        <v>40</v>
      </c>
      <c r="M918" t="s">
        <v>179</v>
      </c>
      <c r="N918" t="s">
        <v>38</v>
      </c>
      <c r="O918" t="s">
        <v>55</v>
      </c>
      <c r="P918" t="s">
        <v>38</v>
      </c>
      <c r="Q918" t="s">
        <v>42</v>
      </c>
      <c r="R918" t="s">
        <v>40</v>
      </c>
      <c r="S918" t="s">
        <v>43</v>
      </c>
      <c r="T918" t="s">
        <v>44</v>
      </c>
      <c r="U918" t="s">
        <v>22</v>
      </c>
      <c r="V918" t="s">
        <v>1104</v>
      </c>
      <c r="W918" t="s">
        <v>1215</v>
      </c>
      <c r="X918" t="s">
        <v>285</v>
      </c>
      <c r="Y918" t="s">
        <v>319</v>
      </c>
      <c r="Z918" t="s">
        <v>40</v>
      </c>
      <c r="AA918" t="s">
        <v>40</v>
      </c>
      <c r="AB918">
        <v>1998.9599820000001</v>
      </c>
      <c r="AC918" t="s">
        <v>40</v>
      </c>
      <c r="AD918" t="s">
        <v>40</v>
      </c>
      <c r="AE918">
        <v>2435.0161899999998</v>
      </c>
      <c r="AF918">
        <v>11</v>
      </c>
      <c r="AG918" s="21">
        <v>24350200000000</v>
      </c>
      <c r="AH918" t="s">
        <v>40</v>
      </c>
      <c r="AI918">
        <v>11</v>
      </c>
      <c r="AJ918">
        <v>1</v>
      </c>
      <c r="AK918">
        <v>1</v>
      </c>
    </row>
    <row r="919" spans="1:37">
      <c r="A919">
        <v>11</v>
      </c>
      <c r="B919">
        <v>25</v>
      </c>
      <c r="C919">
        <v>2015</v>
      </c>
      <c r="D919" t="s">
        <v>283</v>
      </c>
      <c r="E919" t="s">
        <v>284</v>
      </c>
      <c r="F919" t="s">
        <v>1</v>
      </c>
      <c r="G919" t="s">
        <v>54</v>
      </c>
      <c r="H919" t="s">
        <v>38</v>
      </c>
      <c r="I919" t="s">
        <v>40</v>
      </c>
      <c r="J919" t="s">
        <v>40</v>
      </c>
      <c r="K919" t="s">
        <v>40</v>
      </c>
      <c r="L919" t="s">
        <v>40</v>
      </c>
      <c r="M919" t="s">
        <v>179</v>
      </c>
      <c r="N919" t="s">
        <v>38</v>
      </c>
      <c r="O919" t="s">
        <v>55</v>
      </c>
      <c r="P919" t="s">
        <v>38</v>
      </c>
      <c r="Q919" t="s">
        <v>42</v>
      </c>
      <c r="R919" t="s">
        <v>40</v>
      </c>
      <c r="S919" t="s">
        <v>43</v>
      </c>
      <c r="T919" t="s">
        <v>44</v>
      </c>
      <c r="U919" t="s">
        <v>22</v>
      </c>
      <c r="V919" t="s">
        <v>1104</v>
      </c>
      <c r="W919" t="s">
        <v>1215</v>
      </c>
      <c r="X919" t="s">
        <v>285</v>
      </c>
      <c r="Y919" t="s">
        <v>320</v>
      </c>
      <c r="Z919" t="s">
        <v>40</v>
      </c>
      <c r="AA919" t="s">
        <v>40</v>
      </c>
      <c r="AB919">
        <v>684.82402490000004</v>
      </c>
      <c r="AC919" t="s">
        <v>40</v>
      </c>
      <c r="AD919" t="s">
        <v>40</v>
      </c>
      <c r="AE919">
        <v>109.087744</v>
      </c>
      <c r="AF919">
        <v>9</v>
      </c>
      <c r="AG919" s="21">
        <v>1090880000000</v>
      </c>
      <c r="AH919" t="s">
        <v>40</v>
      </c>
      <c r="AI919">
        <v>9</v>
      </c>
      <c r="AJ919">
        <v>1</v>
      </c>
      <c r="AK919">
        <v>1</v>
      </c>
    </row>
    <row r="920" spans="1:37">
      <c r="A920">
        <v>11</v>
      </c>
      <c r="B920">
        <v>25</v>
      </c>
      <c r="C920">
        <v>2015</v>
      </c>
      <c r="D920" t="s">
        <v>283</v>
      </c>
      <c r="E920" t="s">
        <v>284</v>
      </c>
      <c r="F920" t="s">
        <v>1</v>
      </c>
      <c r="G920" t="s">
        <v>54</v>
      </c>
      <c r="H920" t="s">
        <v>38</v>
      </c>
      <c r="I920" t="s">
        <v>40</v>
      </c>
      <c r="J920" t="s">
        <v>40</v>
      </c>
      <c r="K920" t="s">
        <v>40</v>
      </c>
      <c r="L920" t="s">
        <v>40</v>
      </c>
      <c r="M920" t="s">
        <v>179</v>
      </c>
      <c r="N920" t="s">
        <v>38</v>
      </c>
      <c r="O920" t="s">
        <v>55</v>
      </c>
      <c r="P920" t="s">
        <v>38</v>
      </c>
      <c r="Q920" t="s">
        <v>42</v>
      </c>
      <c r="R920" t="s">
        <v>40</v>
      </c>
      <c r="S920" t="s">
        <v>43</v>
      </c>
      <c r="T920" t="s">
        <v>44</v>
      </c>
      <c r="U920" t="s">
        <v>22</v>
      </c>
      <c r="V920" t="s">
        <v>1104</v>
      </c>
      <c r="W920" t="s">
        <v>1215</v>
      </c>
      <c r="X920" t="s">
        <v>285</v>
      </c>
      <c r="Y920" t="s">
        <v>321</v>
      </c>
      <c r="Z920" t="s">
        <v>40</v>
      </c>
      <c r="AA920" t="s">
        <v>40</v>
      </c>
      <c r="AB920">
        <v>2896.907017</v>
      </c>
      <c r="AC920" t="s">
        <v>40</v>
      </c>
      <c r="AD920" t="s">
        <v>40</v>
      </c>
      <c r="AE920">
        <v>22.643424</v>
      </c>
      <c r="AF920">
        <v>10</v>
      </c>
      <c r="AG920" s="21">
        <v>226434000000</v>
      </c>
      <c r="AH920" t="s">
        <v>40</v>
      </c>
      <c r="AI920">
        <v>10</v>
      </c>
      <c r="AJ920">
        <v>1</v>
      </c>
      <c r="AK920">
        <v>1</v>
      </c>
    </row>
    <row r="921" spans="1:37">
      <c r="A921">
        <v>11</v>
      </c>
      <c r="B921">
        <v>25</v>
      </c>
      <c r="C921">
        <v>2015</v>
      </c>
      <c r="D921" t="s">
        <v>283</v>
      </c>
      <c r="E921" t="s">
        <v>284</v>
      </c>
      <c r="F921" t="s">
        <v>1</v>
      </c>
      <c r="G921" t="s">
        <v>54</v>
      </c>
      <c r="H921" t="s">
        <v>38</v>
      </c>
      <c r="I921" t="s">
        <v>40</v>
      </c>
      <c r="J921" t="s">
        <v>40</v>
      </c>
      <c r="K921" t="s">
        <v>40</v>
      </c>
      <c r="L921" t="s">
        <v>40</v>
      </c>
      <c r="M921" t="s">
        <v>179</v>
      </c>
      <c r="N921" t="s">
        <v>38</v>
      </c>
      <c r="O921" t="s">
        <v>55</v>
      </c>
      <c r="P921" t="s">
        <v>38</v>
      </c>
      <c r="Q921" t="s">
        <v>42</v>
      </c>
      <c r="R921" t="s">
        <v>40</v>
      </c>
      <c r="S921" t="s">
        <v>43</v>
      </c>
      <c r="T921" t="s">
        <v>44</v>
      </c>
      <c r="U921" t="s">
        <v>22</v>
      </c>
      <c r="V921" t="s">
        <v>1104</v>
      </c>
      <c r="W921" t="s">
        <v>1215</v>
      </c>
      <c r="X921" t="s">
        <v>285</v>
      </c>
      <c r="Y921" t="s">
        <v>322</v>
      </c>
      <c r="Z921" t="s">
        <v>40</v>
      </c>
      <c r="AA921" t="s">
        <v>40</v>
      </c>
      <c r="AB921">
        <v>85.752276069999994</v>
      </c>
      <c r="AC921" t="s">
        <v>40</v>
      </c>
      <c r="AD921" t="s">
        <v>40</v>
      </c>
      <c r="AE921">
        <v>767.07654700000001</v>
      </c>
      <c r="AF921">
        <v>9</v>
      </c>
      <c r="AG921" s="21">
        <v>7670770000000</v>
      </c>
      <c r="AH921" t="s">
        <v>40</v>
      </c>
      <c r="AI921">
        <v>9</v>
      </c>
      <c r="AJ921">
        <v>1</v>
      </c>
      <c r="AK921">
        <v>1</v>
      </c>
    </row>
    <row r="922" spans="1:37">
      <c r="A922">
        <v>11</v>
      </c>
      <c r="B922">
        <v>25</v>
      </c>
      <c r="C922">
        <v>2015</v>
      </c>
      <c r="D922" t="s">
        <v>283</v>
      </c>
      <c r="E922" t="s">
        <v>284</v>
      </c>
      <c r="F922" t="s">
        <v>1</v>
      </c>
      <c r="G922" t="s">
        <v>54</v>
      </c>
      <c r="H922" t="s">
        <v>38</v>
      </c>
      <c r="I922" t="s">
        <v>40</v>
      </c>
      <c r="J922" t="s">
        <v>40</v>
      </c>
      <c r="K922" t="s">
        <v>40</v>
      </c>
      <c r="L922" t="s">
        <v>40</v>
      </c>
      <c r="M922" t="s">
        <v>179</v>
      </c>
      <c r="N922" t="s">
        <v>38</v>
      </c>
      <c r="O922" t="s">
        <v>55</v>
      </c>
      <c r="P922" t="s">
        <v>38</v>
      </c>
      <c r="Q922" t="s">
        <v>42</v>
      </c>
      <c r="R922" t="s">
        <v>40</v>
      </c>
      <c r="S922" t="s">
        <v>43</v>
      </c>
      <c r="T922" t="s">
        <v>44</v>
      </c>
      <c r="U922" t="s">
        <v>22</v>
      </c>
      <c r="V922" t="s">
        <v>1104</v>
      </c>
      <c r="W922" t="s">
        <v>1215</v>
      </c>
      <c r="X922" t="s">
        <v>285</v>
      </c>
      <c r="Y922" t="s">
        <v>194</v>
      </c>
      <c r="Z922" t="s">
        <v>40</v>
      </c>
      <c r="AA922" t="s">
        <v>40</v>
      </c>
      <c r="AB922">
        <v>1501.633918</v>
      </c>
      <c r="AC922" t="s">
        <v>40</v>
      </c>
      <c r="AD922" t="s">
        <v>40</v>
      </c>
      <c r="AE922">
        <v>21751.284199999998</v>
      </c>
      <c r="AF922">
        <v>11</v>
      </c>
      <c r="AG922" s="21">
        <v>217513000000000</v>
      </c>
      <c r="AH922" t="s">
        <v>40</v>
      </c>
      <c r="AI922">
        <v>11</v>
      </c>
      <c r="AJ922">
        <v>1</v>
      </c>
      <c r="AK922">
        <v>1</v>
      </c>
    </row>
    <row r="923" spans="1:37">
      <c r="A923">
        <v>11</v>
      </c>
      <c r="B923">
        <v>25</v>
      </c>
      <c r="C923">
        <v>2015</v>
      </c>
      <c r="D923" t="s">
        <v>283</v>
      </c>
      <c r="E923" t="s">
        <v>284</v>
      </c>
      <c r="F923" t="s">
        <v>1</v>
      </c>
      <c r="G923" t="s">
        <v>54</v>
      </c>
      <c r="H923" t="s">
        <v>38</v>
      </c>
      <c r="I923" t="s">
        <v>40</v>
      </c>
      <c r="J923" t="s">
        <v>40</v>
      </c>
      <c r="K923" t="s">
        <v>40</v>
      </c>
      <c r="L923" t="s">
        <v>40</v>
      </c>
      <c r="M923" t="s">
        <v>179</v>
      </c>
      <c r="N923" t="s">
        <v>38</v>
      </c>
      <c r="O923" t="s">
        <v>55</v>
      </c>
      <c r="P923" t="s">
        <v>38</v>
      </c>
      <c r="Q923" t="s">
        <v>42</v>
      </c>
      <c r="R923" t="s">
        <v>40</v>
      </c>
      <c r="S923" t="s">
        <v>43</v>
      </c>
      <c r="T923" t="s">
        <v>44</v>
      </c>
      <c r="U923" t="s">
        <v>22</v>
      </c>
      <c r="V923" t="s">
        <v>1104</v>
      </c>
      <c r="W923" t="s">
        <v>1215</v>
      </c>
      <c r="X923" t="s">
        <v>285</v>
      </c>
      <c r="Y923" t="s">
        <v>323</v>
      </c>
      <c r="Z923" t="s">
        <v>40</v>
      </c>
      <c r="AA923" t="s">
        <v>40</v>
      </c>
      <c r="AB923">
        <v>2505.2914000000001</v>
      </c>
      <c r="AC923" t="s">
        <v>40</v>
      </c>
      <c r="AD923" t="s">
        <v>40</v>
      </c>
      <c r="AE923">
        <v>485335.59899999999</v>
      </c>
      <c r="AF923">
        <v>10</v>
      </c>
      <c r="AG923" s="21">
        <v>4853360000000000</v>
      </c>
      <c r="AH923" t="s">
        <v>40</v>
      </c>
      <c r="AI923">
        <v>10</v>
      </c>
      <c r="AJ923">
        <v>1</v>
      </c>
      <c r="AK923">
        <v>1</v>
      </c>
    </row>
    <row r="924" spans="1:37">
      <c r="A924">
        <v>11</v>
      </c>
      <c r="B924">
        <v>25</v>
      </c>
      <c r="C924">
        <v>2015</v>
      </c>
      <c r="D924" t="s">
        <v>283</v>
      </c>
      <c r="E924" t="s">
        <v>284</v>
      </c>
      <c r="F924" t="s">
        <v>1</v>
      </c>
      <c r="G924" t="s">
        <v>54</v>
      </c>
      <c r="H924" t="s">
        <v>38</v>
      </c>
      <c r="I924" t="s">
        <v>40</v>
      </c>
      <c r="J924" t="s">
        <v>40</v>
      </c>
      <c r="K924" t="s">
        <v>40</v>
      </c>
      <c r="L924" t="s">
        <v>40</v>
      </c>
      <c r="M924" t="s">
        <v>179</v>
      </c>
      <c r="N924" t="s">
        <v>38</v>
      </c>
      <c r="O924" t="s">
        <v>55</v>
      </c>
      <c r="P924" t="s">
        <v>38</v>
      </c>
      <c r="Q924" t="s">
        <v>42</v>
      </c>
      <c r="R924" t="s">
        <v>40</v>
      </c>
      <c r="S924" t="s">
        <v>43</v>
      </c>
      <c r="T924" t="s">
        <v>44</v>
      </c>
      <c r="U924" t="s">
        <v>22</v>
      </c>
      <c r="V924" t="s">
        <v>1104</v>
      </c>
      <c r="W924" t="s">
        <v>1215</v>
      </c>
      <c r="X924" t="s">
        <v>285</v>
      </c>
      <c r="Y924" t="s">
        <v>324</v>
      </c>
      <c r="Z924" t="s">
        <v>40</v>
      </c>
      <c r="AA924" t="s">
        <v>40</v>
      </c>
      <c r="AB924">
        <v>4195.3065999999999</v>
      </c>
      <c r="AC924" t="s">
        <v>40</v>
      </c>
      <c r="AD924" t="s">
        <v>40</v>
      </c>
      <c r="AE924">
        <v>297.90529800000002</v>
      </c>
      <c r="AF924">
        <v>8</v>
      </c>
      <c r="AG924" s="21">
        <v>2979050000000</v>
      </c>
      <c r="AH924" t="s">
        <v>40</v>
      </c>
      <c r="AI924">
        <v>8</v>
      </c>
      <c r="AJ924">
        <v>1</v>
      </c>
      <c r="AK924">
        <v>1</v>
      </c>
    </row>
    <row r="925" spans="1:37">
      <c r="A925">
        <v>11</v>
      </c>
      <c r="B925">
        <v>25</v>
      </c>
      <c r="C925">
        <v>2015</v>
      </c>
      <c r="D925" t="s">
        <v>283</v>
      </c>
      <c r="E925" t="s">
        <v>284</v>
      </c>
      <c r="F925" t="s">
        <v>1</v>
      </c>
      <c r="G925" t="s">
        <v>54</v>
      </c>
      <c r="H925" t="s">
        <v>38</v>
      </c>
      <c r="I925" t="s">
        <v>40</v>
      </c>
      <c r="J925" t="s">
        <v>40</v>
      </c>
      <c r="K925" t="s">
        <v>40</v>
      </c>
      <c r="L925" t="s">
        <v>40</v>
      </c>
      <c r="M925" t="s">
        <v>179</v>
      </c>
      <c r="N925" t="s">
        <v>38</v>
      </c>
      <c r="O925" t="s">
        <v>55</v>
      </c>
      <c r="P925" t="s">
        <v>38</v>
      </c>
      <c r="Q925" t="s">
        <v>42</v>
      </c>
      <c r="R925" t="s">
        <v>40</v>
      </c>
      <c r="S925" t="s">
        <v>43</v>
      </c>
      <c r="T925" t="s">
        <v>44</v>
      </c>
      <c r="U925" t="s">
        <v>22</v>
      </c>
      <c r="V925" t="s">
        <v>1104</v>
      </c>
      <c r="W925" t="s">
        <v>1215</v>
      </c>
      <c r="X925" t="s">
        <v>285</v>
      </c>
      <c r="Y925" t="s">
        <v>325</v>
      </c>
      <c r="Z925" t="s">
        <v>40</v>
      </c>
      <c r="AA925" t="s">
        <v>40</v>
      </c>
      <c r="AB925">
        <v>1595.3966479999999</v>
      </c>
      <c r="AC925" t="s">
        <v>40</v>
      </c>
      <c r="AD925" t="s">
        <v>40</v>
      </c>
      <c r="AE925">
        <v>63.990952999999998</v>
      </c>
      <c r="AF925">
        <v>9</v>
      </c>
      <c r="AG925" s="21">
        <v>639910000000</v>
      </c>
      <c r="AH925" t="s">
        <v>40</v>
      </c>
      <c r="AI925">
        <v>9</v>
      </c>
      <c r="AJ925">
        <v>1</v>
      </c>
      <c r="AK925">
        <v>1</v>
      </c>
    </row>
    <row r="926" spans="1:37">
      <c r="A926">
        <v>11</v>
      </c>
      <c r="B926">
        <v>25</v>
      </c>
      <c r="C926">
        <v>2015</v>
      </c>
      <c r="D926" t="s">
        <v>283</v>
      </c>
      <c r="E926" t="s">
        <v>284</v>
      </c>
      <c r="F926" t="s">
        <v>1</v>
      </c>
      <c r="G926" t="s">
        <v>54</v>
      </c>
      <c r="H926" t="s">
        <v>38</v>
      </c>
      <c r="I926" t="s">
        <v>40</v>
      </c>
      <c r="J926" t="s">
        <v>40</v>
      </c>
      <c r="K926" t="s">
        <v>40</v>
      </c>
      <c r="L926" t="s">
        <v>40</v>
      </c>
      <c r="M926" t="s">
        <v>179</v>
      </c>
      <c r="N926" t="s">
        <v>38</v>
      </c>
      <c r="O926" t="s">
        <v>55</v>
      </c>
      <c r="P926" t="s">
        <v>38</v>
      </c>
      <c r="Q926" t="s">
        <v>42</v>
      </c>
      <c r="R926" t="s">
        <v>40</v>
      </c>
      <c r="S926" t="s">
        <v>43</v>
      </c>
      <c r="T926" t="s">
        <v>44</v>
      </c>
      <c r="U926" t="s">
        <v>22</v>
      </c>
      <c r="V926" t="s">
        <v>1104</v>
      </c>
      <c r="W926" t="s">
        <v>1215</v>
      </c>
      <c r="X926" t="s">
        <v>285</v>
      </c>
      <c r="Y926" t="s">
        <v>326</v>
      </c>
      <c r="Z926" t="s">
        <v>40</v>
      </c>
      <c r="AA926" t="s">
        <v>40</v>
      </c>
      <c r="AB926">
        <v>561.76460269999995</v>
      </c>
      <c r="AC926" t="s">
        <v>40</v>
      </c>
      <c r="AD926" t="s">
        <v>40</v>
      </c>
      <c r="AE926">
        <v>471068.52100000001</v>
      </c>
      <c r="AF926">
        <v>12</v>
      </c>
      <c r="AG926" s="21">
        <v>4710690000000000</v>
      </c>
      <c r="AH926" t="s">
        <v>40</v>
      </c>
      <c r="AI926">
        <v>12</v>
      </c>
      <c r="AJ926">
        <v>1</v>
      </c>
      <c r="AK926">
        <v>1</v>
      </c>
    </row>
    <row r="927" spans="1:37">
      <c r="A927">
        <v>11</v>
      </c>
      <c r="B927">
        <v>25</v>
      </c>
      <c r="C927">
        <v>2015</v>
      </c>
      <c r="D927" t="s">
        <v>283</v>
      </c>
      <c r="E927" t="s">
        <v>284</v>
      </c>
      <c r="F927" t="s">
        <v>1</v>
      </c>
      <c r="G927" t="s">
        <v>54</v>
      </c>
      <c r="H927" t="s">
        <v>38</v>
      </c>
      <c r="I927" t="s">
        <v>40</v>
      </c>
      <c r="J927" t="s">
        <v>40</v>
      </c>
      <c r="K927" t="s">
        <v>40</v>
      </c>
      <c r="L927" t="s">
        <v>40</v>
      </c>
      <c r="M927" t="s">
        <v>179</v>
      </c>
      <c r="N927" t="s">
        <v>38</v>
      </c>
      <c r="O927" t="s">
        <v>55</v>
      </c>
      <c r="P927" t="s">
        <v>38</v>
      </c>
      <c r="Q927" t="s">
        <v>42</v>
      </c>
      <c r="R927" t="s">
        <v>40</v>
      </c>
      <c r="S927" t="s">
        <v>43</v>
      </c>
      <c r="T927" t="s">
        <v>44</v>
      </c>
      <c r="U927" t="s">
        <v>22</v>
      </c>
      <c r="V927" t="s">
        <v>1104</v>
      </c>
      <c r="W927" t="s">
        <v>1215</v>
      </c>
      <c r="X927" t="s">
        <v>285</v>
      </c>
      <c r="Y927" t="s">
        <v>327</v>
      </c>
      <c r="Z927" t="s">
        <v>40</v>
      </c>
      <c r="AA927" t="s">
        <v>40</v>
      </c>
      <c r="AB927">
        <v>1482.2466999999999</v>
      </c>
      <c r="AC927" t="s">
        <v>40</v>
      </c>
      <c r="AD927" t="s">
        <v>40</v>
      </c>
      <c r="AE927">
        <v>306308.14600000001</v>
      </c>
      <c r="AF927">
        <v>12</v>
      </c>
      <c r="AG927" s="21">
        <v>3063080000000000</v>
      </c>
      <c r="AH927" t="s">
        <v>40</v>
      </c>
      <c r="AI927">
        <v>12</v>
      </c>
      <c r="AJ927">
        <v>1</v>
      </c>
      <c r="AK927">
        <v>1</v>
      </c>
    </row>
    <row r="928" spans="1:37">
      <c r="A928">
        <v>11</v>
      </c>
      <c r="B928">
        <v>25</v>
      </c>
      <c r="C928">
        <v>2015</v>
      </c>
      <c r="D928" t="s">
        <v>283</v>
      </c>
      <c r="E928" t="s">
        <v>284</v>
      </c>
      <c r="F928" t="s">
        <v>1</v>
      </c>
      <c r="G928" t="s">
        <v>54</v>
      </c>
      <c r="H928" t="s">
        <v>38</v>
      </c>
      <c r="I928" t="s">
        <v>40</v>
      </c>
      <c r="J928" t="s">
        <v>40</v>
      </c>
      <c r="K928" t="s">
        <v>40</v>
      </c>
      <c r="L928" t="s">
        <v>40</v>
      </c>
      <c r="M928" t="s">
        <v>179</v>
      </c>
      <c r="N928" t="s">
        <v>38</v>
      </c>
      <c r="O928" t="s">
        <v>55</v>
      </c>
      <c r="P928" t="s">
        <v>38</v>
      </c>
      <c r="Q928" t="s">
        <v>42</v>
      </c>
      <c r="R928" t="s">
        <v>40</v>
      </c>
      <c r="S928" t="s">
        <v>43</v>
      </c>
      <c r="T928" t="s">
        <v>44</v>
      </c>
      <c r="U928" t="s">
        <v>22</v>
      </c>
      <c r="V928" t="s">
        <v>1104</v>
      </c>
      <c r="W928" t="s">
        <v>1215</v>
      </c>
      <c r="X928" t="s">
        <v>285</v>
      </c>
      <c r="Y928" t="s">
        <v>328</v>
      </c>
      <c r="Z928" t="s">
        <v>40</v>
      </c>
      <c r="AA928" t="s">
        <v>40</v>
      </c>
      <c r="AB928">
        <v>5594.7343499999997</v>
      </c>
      <c r="AC928" t="s">
        <v>40</v>
      </c>
      <c r="AD928" t="s">
        <v>40</v>
      </c>
      <c r="AE928">
        <v>51.092855999999998</v>
      </c>
      <c r="AF928">
        <v>8</v>
      </c>
      <c r="AG928" s="21">
        <v>510929000000</v>
      </c>
      <c r="AH928" t="s">
        <v>40</v>
      </c>
      <c r="AI928">
        <v>8</v>
      </c>
      <c r="AJ928">
        <v>1</v>
      </c>
      <c r="AK928">
        <v>1</v>
      </c>
    </row>
    <row r="929" spans="1:37">
      <c r="A929">
        <v>11</v>
      </c>
      <c r="B929">
        <v>25</v>
      </c>
      <c r="C929">
        <v>2015</v>
      </c>
      <c r="D929" t="s">
        <v>283</v>
      </c>
      <c r="E929" t="s">
        <v>284</v>
      </c>
      <c r="F929" t="s">
        <v>1</v>
      </c>
      <c r="G929" t="s">
        <v>54</v>
      </c>
      <c r="H929" t="s">
        <v>38</v>
      </c>
      <c r="I929" t="s">
        <v>40</v>
      </c>
      <c r="J929" t="s">
        <v>40</v>
      </c>
      <c r="K929" t="s">
        <v>40</v>
      </c>
      <c r="L929" t="s">
        <v>40</v>
      </c>
      <c r="M929" t="s">
        <v>179</v>
      </c>
      <c r="N929" t="s">
        <v>38</v>
      </c>
      <c r="O929" t="s">
        <v>55</v>
      </c>
      <c r="P929" t="s">
        <v>38</v>
      </c>
      <c r="Q929" t="s">
        <v>42</v>
      </c>
      <c r="R929" t="s">
        <v>40</v>
      </c>
      <c r="S929" t="s">
        <v>43</v>
      </c>
      <c r="T929" t="s">
        <v>44</v>
      </c>
      <c r="U929" t="s">
        <v>22</v>
      </c>
      <c r="V929" t="s">
        <v>1104</v>
      </c>
      <c r="W929" t="s">
        <v>1215</v>
      </c>
      <c r="X929" t="s">
        <v>285</v>
      </c>
      <c r="Y929" t="s">
        <v>329</v>
      </c>
      <c r="Z929" t="s">
        <v>40</v>
      </c>
      <c r="AA929" t="s">
        <v>40</v>
      </c>
      <c r="AB929">
        <v>793.80548380000005</v>
      </c>
      <c r="AC929" t="s">
        <v>40</v>
      </c>
      <c r="AD929" t="s">
        <v>40</v>
      </c>
      <c r="AE929">
        <v>9960.1484400000008</v>
      </c>
      <c r="AF929">
        <v>10</v>
      </c>
      <c r="AG929" s="21">
        <v>99601500000000</v>
      </c>
      <c r="AH929" t="s">
        <v>40</v>
      </c>
      <c r="AI929">
        <v>10</v>
      </c>
      <c r="AJ929">
        <v>1</v>
      </c>
      <c r="AK929">
        <v>1</v>
      </c>
    </row>
    <row r="930" spans="1:37">
      <c r="A930">
        <v>11</v>
      </c>
      <c r="B930">
        <v>25</v>
      </c>
      <c r="C930">
        <v>2015</v>
      </c>
      <c r="D930" t="s">
        <v>283</v>
      </c>
      <c r="E930" t="s">
        <v>284</v>
      </c>
      <c r="F930" t="s">
        <v>1</v>
      </c>
      <c r="G930" t="s">
        <v>54</v>
      </c>
      <c r="H930" t="s">
        <v>38</v>
      </c>
      <c r="I930" t="s">
        <v>40</v>
      </c>
      <c r="J930" t="s">
        <v>40</v>
      </c>
      <c r="K930" t="s">
        <v>40</v>
      </c>
      <c r="L930" t="s">
        <v>40</v>
      </c>
      <c r="M930" t="s">
        <v>179</v>
      </c>
      <c r="N930" t="s">
        <v>38</v>
      </c>
      <c r="O930" t="s">
        <v>55</v>
      </c>
      <c r="P930" t="s">
        <v>38</v>
      </c>
      <c r="Q930" t="s">
        <v>42</v>
      </c>
      <c r="R930" t="s">
        <v>40</v>
      </c>
      <c r="S930" t="s">
        <v>43</v>
      </c>
      <c r="T930" t="s">
        <v>44</v>
      </c>
      <c r="U930" t="s">
        <v>22</v>
      </c>
      <c r="V930" t="s">
        <v>1104</v>
      </c>
      <c r="W930" t="s">
        <v>1215</v>
      </c>
      <c r="X930" t="s">
        <v>285</v>
      </c>
      <c r="Y930" t="s">
        <v>330</v>
      </c>
      <c r="Z930" t="s">
        <v>40</v>
      </c>
      <c r="AA930" t="s">
        <v>40</v>
      </c>
      <c r="AB930">
        <v>1788.695706</v>
      </c>
      <c r="AC930" t="s">
        <v>40</v>
      </c>
      <c r="AD930" t="s">
        <v>40</v>
      </c>
      <c r="AE930">
        <v>3033.7226999999998</v>
      </c>
      <c r="AF930">
        <v>11</v>
      </c>
      <c r="AG930" s="21">
        <v>30337200000000</v>
      </c>
      <c r="AH930" t="s">
        <v>40</v>
      </c>
      <c r="AI930">
        <v>11</v>
      </c>
      <c r="AJ930">
        <v>1</v>
      </c>
      <c r="AK930">
        <v>1</v>
      </c>
    </row>
    <row r="931" spans="1:37">
      <c r="A931">
        <v>11</v>
      </c>
      <c r="B931">
        <v>25</v>
      </c>
      <c r="C931">
        <v>2015</v>
      </c>
      <c r="D931" t="s">
        <v>283</v>
      </c>
      <c r="E931" t="s">
        <v>284</v>
      </c>
      <c r="F931" t="s">
        <v>1</v>
      </c>
      <c r="G931" t="s">
        <v>54</v>
      </c>
      <c r="H931" t="s">
        <v>38</v>
      </c>
      <c r="I931" t="s">
        <v>40</v>
      </c>
      <c r="J931" t="s">
        <v>40</v>
      </c>
      <c r="K931" t="s">
        <v>40</v>
      </c>
      <c r="L931" t="s">
        <v>40</v>
      </c>
      <c r="M931" t="s">
        <v>179</v>
      </c>
      <c r="N931" t="s">
        <v>38</v>
      </c>
      <c r="O931" t="s">
        <v>55</v>
      </c>
      <c r="P931" t="s">
        <v>38</v>
      </c>
      <c r="Q931" t="s">
        <v>42</v>
      </c>
      <c r="R931" t="s">
        <v>40</v>
      </c>
      <c r="S931" t="s">
        <v>43</v>
      </c>
      <c r="T931" t="s">
        <v>44</v>
      </c>
      <c r="U931" t="s">
        <v>22</v>
      </c>
      <c r="V931" t="s">
        <v>1104</v>
      </c>
      <c r="W931" t="s">
        <v>1215</v>
      </c>
      <c r="X931" t="s">
        <v>285</v>
      </c>
      <c r="Y931" t="s">
        <v>331</v>
      </c>
      <c r="Z931" t="s">
        <v>40</v>
      </c>
      <c r="AA931" t="s">
        <v>40</v>
      </c>
      <c r="AB931">
        <v>4113.7624800000003</v>
      </c>
      <c r="AC931" t="s">
        <v>40</v>
      </c>
      <c r="AD931" t="s">
        <v>40</v>
      </c>
      <c r="AE931">
        <v>3047.6165000000001</v>
      </c>
      <c r="AF931">
        <v>9</v>
      </c>
      <c r="AG931" s="21">
        <v>30476200000000</v>
      </c>
      <c r="AH931" t="s">
        <v>40</v>
      </c>
      <c r="AI931">
        <v>9</v>
      </c>
      <c r="AJ931">
        <v>1</v>
      </c>
      <c r="AK931">
        <v>1</v>
      </c>
    </row>
    <row r="932" spans="1:37">
      <c r="A932">
        <v>11</v>
      </c>
      <c r="B932">
        <v>25</v>
      </c>
      <c r="C932">
        <v>2015</v>
      </c>
      <c r="D932" t="s">
        <v>283</v>
      </c>
      <c r="E932" t="s">
        <v>284</v>
      </c>
      <c r="F932" t="s">
        <v>1</v>
      </c>
      <c r="G932" t="s">
        <v>54</v>
      </c>
      <c r="H932" t="s">
        <v>38</v>
      </c>
      <c r="I932" t="s">
        <v>40</v>
      </c>
      <c r="J932" t="s">
        <v>40</v>
      </c>
      <c r="K932" t="s">
        <v>40</v>
      </c>
      <c r="L932" t="s">
        <v>40</v>
      </c>
      <c r="M932" t="s">
        <v>179</v>
      </c>
      <c r="N932" t="s">
        <v>38</v>
      </c>
      <c r="O932" t="s">
        <v>55</v>
      </c>
      <c r="P932" t="s">
        <v>38</v>
      </c>
      <c r="Q932" t="s">
        <v>42</v>
      </c>
      <c r="R932" t="s">
        <v>40</v>
      </c>
      <c r="S932" t="s">
        <v>43</v>
      </c>
      <c r="T932" t="s">
        <v>44</v>
      </c>
      <c r="U932" t="s">
        <v>22</v>
      </c>
      <c r="V932" t="s">
        <v>1104</v>
      </c>
      <c r="W932" t="s">
        <v>1215</v>
      </c>
      <c r="X932" t="s">
        <v>285</v>
      </c>
      <c r="Y932" t="s">
        <v>332</v>
      </c>
      <c r="Z932" t="s">
        <v>40</v>
      </c>
      <c r="AA932" t="s">
        <v>40</v>
      </c>
      <c r="AB932">
        <v>247.25744349999999</v>
      </c>
      <c r="AC932" t="s">
        <v>40</v>
      </c>
      <c r="AD932" t="s">
        <v>40</v>
      </c>
      <c r="AE932">
        <v>1142.24441</v>
      </c>
      <c r="AF932">
        <v>11</v>
      </c>
      <c r="AG932" s="21">
        <v>11422400000000</v>
      </c>
      <c r="AH932" t="s">
        <v>40</v>
      </c>
      <c r="AI932">
        <v>11</v>
      </c>
      <c r="AJ932">
        <v>1</v>
      </c>
      <c r="AK932">
        <v>1</v>
      </c>
    </row>
    <row r="933" spans="1:37">
      <c r="A933">
        <v>11</v>
      </c>
      <c r="B933">
        <v>25</v>
      </c>
      <c r="C933">
        <v>2015</v>
      </c>
      <c r="D933" t="s">
        <v>283</v>
      </c>
      <c r="E933" t="s">
        <v>284</v>
      </c>
      <c r="F933" t="s">
        <v>1</v>
      </c>
      <c r="G933" t="s">
        <v>54</v>
      </c>
      <c r="H933" t="s">
        <v>38</v>
      </c>
      <c r="I933" t="s">
        <v>40</v>
      </c>
      <c r="J933" t="s">
        <v>40</v>
      </c>
      <c r="K933" t="s">
        <v>40</v>
      </c>
      <c r="L933" t="s">
        <v>40</v>
      </c>
      <c r="M933" t="s">
        <v>179</v>
      </c>
      <c r="N933" t="s">
        <v>38</v>
      </c>
      <c r="O933" t="s">
        <v>55</v>
      </c>
      <c r="P933" t="s">
        <v>38</v>
      </c>
      <c r="Q933" t="s">
        <v>42</v>
      </c>
      <c r="R933" t="s">
        <v>40</v>
      </c>
      <c r="S933" t="s">
        <v>43</v>
      </c>
      <c r="T933" t="s">
        <v>44</v>
      </c>
      <c r="U933" t="s">
        <v>22</v>
      </c>
      <c r="V933" t="s">
        <v>1104</v>
      </c>
      <c r="W933" t="s">
        <v>1215</v>
      </c>
      <c r="X933" t="s">
        <v>285</v>
      </c>
      <c r="Y933" t="s">
        <v>333</v>
      </c>
      <c r="Z933" t="s">
        <v>40</v>
      </c>
      <c r="AA933" t="s">
        <v>40</v>
      </c>
      <c r="AB933">
        <v>1236.923575</v>
      </c>
      <c r="AC933" t="s">
        <v>40</v>
      </c>
      <c r="AD933" t="s">
        <v>40</v>
      </c>
      <c r="AE933">
        <v>523.47666400000003</v>
      </c>
      <c r="AF933">
        <v>9</v>
      </c>
      <c r="AG933" s="21">
        <v>5234770000000</v>
      </c>
      <c r="AH933" t="s">
        <v>40</v>
      </c>
      <c r="AI933">
        <v>9</v>
      </c>
      <c r="AJ933">
        <v>1</v>
      </c>
      <c r="AK933">
        <v>1</v>
      </c>
    </row>
    <row r="934" spans="1:37">
      <c r="A934">
        <v>11</v>
      </c>
      <c r="B934">
        <v>25</v>
      </c>
      <c r="C934">
        <v>2015</v>
      </c>
      <c r="D934" t="s">
        <v>283</v>
      </c>
      <c r="E934" t="s">
        <v>284</v>
      </c>
      <c r="F934" t="s">
        <v>1</v>
      </c>
      <c r="G934" t="s">
        <v>54</v>
      </c>
      <c r="H934" t="s">
        <v>38</v>
      </c>
      <c r="I934" t="s">
        <v>40</v>
      </c>
      <c r="J934" t="s">
        <v>40</v>
      </c>
      <c r="K934" t="s">
        <v>40</v>
      </c>
      <c r="L934" t="s">
        <v>40</v>
      </c>
      <c r="M934" t="s">
        <v>179</v>
      </c>
      <c r="N934" t="s">
        <v>38</v>
      </c>
      <c r="O934" t="s">
        <v>55</v>
      </c>
      <c r="P934" t="s">
        <v>38</v>
      </c>
      <c r="Q934" t="s">
        <v>42</v>
      </c>
      <c r="R934" t="s">
        <v>40</v>
      </c>
      <c r="S934" t="s">
        <v>43</v>
      </c>
      <c r="T934" t="s">
        <v>44</v>
      </c>
      <c r="U934" t="s">
        <v>22</v>
      </c>
      <c r="V934" t="s">
        <v>1104</v>
      </c>
      <c r="W934" t="s">
        <v>1215</v>
      </c>
      <c r="X934" t="s">
        <v>285</v>
      </c>
      <c r="Y934" t="s">
        <v>334</v>
      </c>
      <c r="Z934" t="s">
        <v>40</v>
      </c>
      <c r="AA934" t="s">
        <v>40</v>
      </c>
      <c r="AB934">
        <v>1734.6698429999999</v>
      </c>
      <c r="AC934" t="s">
        <v>40</v>
      </c>
      <c r="AD934" t="s">
        <v>40</v>
      </c>
      <c r="AE934">
        <v>29258.589</v>
      </c>
      <c r="AF934">
        <v>11</v>
      </c>
      <c r="AG934" s="21">
        <v>292586000000000</v>
      </c>
      <c r="AH934" t="s">
        <v>40</v>
      </c>
      <c r="AI934">
        <v>11</v>
      </c>
      <c r="AJ934">
        <v>1</v>
      </c>
      <c r="AK934">
        <v>1</v>
      </c>
    </row>
    <row r="935" spans="1:37">
      <c r="A935">
        <v>11</v>
      </c>
      <c r="B935">
        <v>25</v>
      </c>
      <c r="C935">
        <v>2015</v>
      </c>
      <c r="D935" t="s">
        <v>283</v>
      </c>
      <c r="E935" t="s">
        <v>284</v>
      </c>
      <c r="F935" t="s">
        <v>1</v>
      </c>
      <c r="G935" t="s">
        <v>54</v>
      </c>
      <c r="H935" t="s">
        <v>38</v>
      </c>
      <c r="I935" t="s">
        <v>40</v>
      </c>
      <c r="J935" t="s">
        <v>40</v>
      </c>
      <c r="K935" t="s">
        <v>40</v>
      </c>
      <c r="L935" t="s">
        <v>40</v>
      </c>
      <c r="M935" t="s">
        <v>179</v>
      </c>
      <c r="N935" t="s">
        <v>38</v>
      </c>
      <c r="O935" t="s">
        <v>55</v>
      </c>
      <c r="P935" t="s">
        <v>38</v>
      </c>
      <c r="Q935" t="s">
        <v>42</v>
      </c>
      <c r="R935" t="s">
        <v>40</v>
      </c>
      <c r="S935" t="s">
        <v>43</v>
      </c>
      <c r="T935" t="s">
        <v>44</v>
      </c>
      <c r="U935" t="s">
        <v>22</v>
      </c>
      <c r="V935" t="s">
        <v>1104</v>
      </c>
      <c r="W935" t="s">
        <v>1215</v>
      </c>
      <c r="X935" t="s">
        <v>285</v>
      </c>
      <c r="Y935" t="s">
        <v>335</v>
      </c>
      <c r="Z935" t="s">
        <v>40</v>
      </c>
      <c r="AA935" t="s">
        <v>40</v>
      </c>
      <c r="AB935">
        <v>222.9346185</v>
      </c>
      <c r="AC935" t="s">
        <v>40</v>
      </c>
      <c r="AD935" t="s">
        <v>40</v>
      </c>
      <c r="AE935">
        <v>67226.251600000003</v>
      </c>
      <c r="AF935">
        <v>11</v>
      </c>
      <c r="AG935" s="21">
        <v>672263000000000</v>
      </c>
      <c r="AH935" t="s">
        <v>40</v>
      </c>
      <c r="AI935">
        <v>11</v>
      </c>
      <c r="AJ935">
        <v>1</v>
      </c>
      <c r="AK935">
        <v>1</v>
      </c>
    </row>
    <row r="936" spans="1:37">
      <c r="A936">
        <v>11</v>
      </c>
      <c r="B936">
        <v>25</v>
      </c>
      <c r="C936">
        <v>2015</v>
      </c>
      <c r="D936" t="s">
        <v>283</v>
      </c>
      <c r="E936" t="s">
        <v>284</v>
      </c>
      <c r="F936" t="s">
        <v>1</v>
      </c>
      <c r="G936" t="s">
        <v>54</v>
      </c>
      <c r="H936" t="s">
        <v>38</v>
      </c>
      <c r="I936" t="s">
        <v>40</v>
      </c>
      <c r="J936" t="s">
        <v>40</v>
      </c>
      <c r="K936" t="s">
        <v>40</v>
      </c>
      <c r="L936" t="s">
        <v>40</v>
      </c>
      <c r="M936" t="s">
        <v>179</v>
      </c>
      <c r="N936" t="s">
        <v>38</v>
      </c>
      <c r="O936" t="s">
        <v>55</v>
      </c>
      <c r="P936" t="s">
        <v>38</v>
      </c>
      <c r="Q936" t="s">
        <v>42</v>
      </c>
      <c r="R936" t="s">
        <v>40</v>
      </c>
      <c r="S936" t="s">
        <v>43</v>
      </c>
      <c r="T936" t="s">
        <v>44</v>
      </c>
      <c r="U936" t="s">
        <v>22</v>
      </c>
      <c r="V936" t="s">
        <v>1104</v>
      </c>
      <c r="W936" t="s">
        <v>1215</v>
      </c>
      <c r="X936" t="s">
        <v>285</v>
      </c>
      <c r="Y936" t="s">
        <v>336</v>
      </c>
      <c r="Z936" t="s">
        <v>40</v>
      </c>
      <c r="AA936" t="s">
        <v>40</v>
      </c>
      <c r="AB936">
        <v>1941.969758</v>
      </c>
      <c r="AC936" t="s">
        <v>40</v>
      </c>
      <c r="AD936" t="s">
        <v>40</v>
      </c>
      <c r="AE936">
        <v>141.08111400000001</v>
      </c>
      <c r="AF936">
        <v>10</v>
      </c>
      <c r="AG936" s="21">
        <v>1410810000000</v>
      </c>
      <c r="AH936" t="s">
        <v>40</v>
      </c>
      <c r="AI936">
        <v>10</v>
      </c>
      <c r="AJ936">
        <v>1</v>
      </c>
      <c r="AK936">
        <v>1</v>
      </c>
    </row>
    <row r="937" spans="1:37">
      <c r="A937">
        <v>11</v>
      </c>
      <c r="B937">
        <v>25</v>
      </c>
      <c r="C937">
        <v>2015</v>
      </c>
      <c r="D937" t="s">
        <v>283</v>
      </c>
      <c r="E937" t="s">
        <v>284</v>
      </c>
      <c r="F937" t="s">
        <v>1</v>
      </c>
      <c r="G937" t="s">
        <v>54</v>
      </c>
      <c r="H937" t="s">
        <v>38</v>
      </c>
      <c r="I937" t="s">
        <v>40</v>
      </c>
      <c r="J937" t="s">
        <v>40</v>
      </c>
      <c r="K937" t="s">
        <v>40</v>
      </c>
      <c r="L937" t="s">
        <v>40</v>
      </c>
      <c r="M937" t="s">
        <v>179</v>
      </c>
      <c r="N937" t="s">
        <v>38</v>
      </c>
      <c r="O937" t="s">
        <v>55</v>
      </c>
      <c r="P937" t="s">
        <v>38</v>
      </c>
      <c r="Q937" t="s">
        <v>42</v>
      </c>
      <c r="R937" t="s">
        <v>40</v>
      </c>
      <c r="S937" t="s">
        <v>43</v>
      </c>
      <c r="T937" t="s">
        <v>44</v>
      </c>
      <c r="U937" t="s">
        <v>22</v>
      </c>
      <c r="V937" t="s">
        <v>1104</v>
      </c>
      <c r="W937" t="s">
        <v>1215</v>
      </c>
      <c r="X937" t="s">
        <v>285</v>
      </c>
      <c r="Y937" t="s">
        <v>337</v>
      </c>
      <c r="Z937" t="s">
        <v>40</v>
      </c>
      <c r="AA937" t="s">
        <v>40</v>
      </c>
      <c r="AB937">
        <v>743.91584350000005</v>
      </c>
      <c r="AC937" t="s">
        <v>40</v>
      </c>
      <c r="AD937" t="s">
        <v>40</v>
      </c>
      <c r="AE937">
        <v>295.10805499999998</v>
      </c>
      <c r="AF937">
        <v>9</v>
      </c>
      <c r="AG937" s="21">
        <v>2951080000000</v>
      </c>
      <c r="AH937" t="s">
        <v>40</v>
      </c>
      <c r="AI937">
        <v>9</v>
      </c>
      <c r="AJ937">
        <v>1</v>
      </c>
      <c r="AK937">
        <v>1</v>
      </c>
    </row>
    <row r="938" spans="1:37">
      <c r="A938">
        <v>11</v>
      </c>
      <c r="B938">
        <v>25</v>
      </c>
      <c r="C938">
        <v>2015</v>
      </c>
      <c r="D938" t="s">
        <v>283</v>
      </c>
      <c r="E938" t="s">
        <v>284</v>
      </c>
      <c r="F938" t="s">
        <v>1</v>
      </c>
      <c r="G938" t="s">
        <v>54</v>
      </c>
      <c r="H938" t="s">
        <v>38</v>
      </c>
      <c r="I938" t="s">
        <v>40</v>
      </c>
      <c r="J938" t="s">
        <v>40</v>
      </c>
      <c r="K938" t="s">
        <v>40</v>
      </c>
      <c r="L938" t="s">
        <v>40</v>
      </c>
      <c r="M938" t="s">
        <v>179</v>
      </c>
      <c r="N938" t="s">
        <v>38</v>
      </c>
      <c r="O938" t="s">
        <v>55</v>
      </c>
      <c r="P938" t="s">
        <v>38</v>
      </c>
      <c r="Q938" t="s">
        <v>42</v>
      </c>
      <c r="R938" t="s">
        <v>40</v>
      </c>
      <c r="S938" t="s">
        <v>43</v>
      </c>
      <c r="T938" t="s">
        <v>44</v>
      </c>
      <c r="U938" t="s">
        <v>22</v>
      </c>
      <c r="V938" t="s">
        <v>1104</v>
      </c>
      <c r="W938" t="s">
        <v>1215</v>
      </c>
      <c r="X938" t="s">
        <v>285</v>
      </c>
      <c r="Y938" t="s">
        <v>338</v>
      </c>
      <c r="Z938" t="s">
        <v>40</v>
      </c>
      <c r="AA938" t="s">
        <v>40</v>
      </c>
      <c r="AB938">
        <v>372.71229010000002</v>
      </c>
      <c r="AC938" t="s">
        <v>40</v>
      </c>
      <c r="AD938" t="s">
        <v>40</v>
      </c>
      <c r="AE938">
        <v>656.30607299999997</v>
      </c>
      <c r="AF938">
        <v>9</v>
      </c>
      <c r="AG938" s="21">
        <v>6563060000000</v>
      </c>
      <c r="AH938" t="s">
        <v>40</v>
      </c>
      <c r="AI938">
        <v>9</v>
      </c>
      <c r="AJ938">
        <v>1</v>
      </c>
      <c r="AK938">
        <v>1</v>
      </c>
    </row>
    <row r="939" spans="1:37">
      <c r="A939">
        <v>11</v>
      </c>
      <c r="B939">
        <v>25</v>
      </c>
      <c r="C939">
        <v>2015</v>
      </c>
      <c r="D939" t="s">
        <v>283</v>
      </c>
      <c r="E939" t="s">
        <v>284</v>
      </c>
      <c r="F939" t="s">
        <v>1</v>
      </c>
      <c r="G939" t="s">
        <v>54</v>
      </c>
      <c r="H939" t="s">
        <v>38</v>
      </c>
      <c r="I939" t="s">
        <v>40</v>
      </c>
      <c r="J939" t="s">
        <v>40</v>
      </c>
      <c r="K939" t="s">
        <v>40</v>
      </c>
      <c r="L939" t="s">
        <v>40</v>
      </c>
      <c r="M939" t="s">
        <v>179</v>
      </c>
      <c r="N939" t="s">
        <v>38</v>
      </c>
      <c r="O939" t="s">
        <v>55</v>
      </c>
      <c r="P939" t="s">
        <v>38</v>
      </c>
      <c r="Q939" t="s">
        <v>42</v>
      </c>
      <c r="R939" t="s">
        <v>40</v>
      </c>
      <c r="S939" t="s">
        <v>43</v>
      </c>
      <c r="T939" t="s">
        <v>44</v>
      </c>
      <c r="U939" t="s">
        <v>22</v>
      </c>
      <c r="V939" t="s">
        <v>1104</v>
      </c>
      <c r="W939" t="s">
        <v>1215</v>
      </c>
      <c r="X939" t="s">
        <v>285</v>
      </c>
      <c r="Y939" t="s">
        <v>339</v>
      </c>
      <c r="Z939" t="s">
        <v>40</v>
      </c>
      <c r="AA939" t="s">
        <v>40</v>
      </c>
      <c r="AB939">
        <v>290.90303269999998</v>
      </c>
      <c r="AC939" t="s">
        <v>40</v>
      </c>
      <c r="AD939" t="s">
        <v>40</v>
      </c>
      <c r="AE939">
        <v>415.14469600000001</v>
      </c>
      <c r="AF939">
        <v>9</v>
      </c>
      <c r="AG939" s="21">
        <v>4151450000000</v>
      </c>
      <c r="AH939" t="s">
        <v>40</v>
      </c>
      <c r="AI939">
        <v>9</v>
      </c>
      <c r="AJ939">
        <v>1</v>
      </c>
      <c r="AK939">
        <v>1</v>
      </c>
    </row>
    <row r="940" spans="1:37">
      <c r="A940">
        <v>11</v>
      </c>
      <c r="B940">
        <v>25</v>
      </c>
      <c r="C940">
        <v>2015</v>
      </c>
      <c r="D940" t="s">
        <v>283</v>
      </c>
      <c r="E940" t="s">
        <v>284</v>
      </c>
      <c r="F940" t="s">
        <v>1</v>
      </c>
      <c r="G940" t="s">
        <v>54</v>
      </c>
      <c r="H940" t="s">
        <v>38</v>
      </c>
      <c r="I940" t="s">
        <v>40</v>
      </c>
      <c r="J940" t="s">
        <v>40</v>
      </c>
      <c r="K940" t="s">
        <v>40</v>
      </c>
      <c r="L940" t="s">
        <v>40</v>
      </c>
      <c r="M940" t="s">
        <v>179</v>
      </c>
      <c r="N940" t="s">
        <v>38</v>
      </c>
      <c r="O940" t="s">
        <v>55</v>
      </c>
      <c r="P940" t="s">
        <v>38</v>
      </c>
      <c r="Q940" t="s">
        <v>42</v>
      </c>
      <c r="R940" t="s">
        <v>40</v>
      </c>
      <c r="S940" t="s">
        <v>43</v>
      </c>
      <c r="T940" t="s">
        <v>44</v>
      </c>
      <c r="U940" t="s">
        <v>22</v>
      </c>
      <c r="V940" t="s">
        <v>1104</v>
      </c>
      <c r="W940" t="s">
        <v>1215</v>
      </c>
      <c r="X940" t="s">
        <v>285</v>
      </c>
      <c r="Y940" t="s">
        <v>340</v>
      </c>
      <c r="Z940" t="s">
        <v>40</v>
      </c>
      <c r="AA940" t="s">
        <v>40</v>
      </c>
      <c r="AB940">
        <v>4345.60329</v>
      </c>
      <c r="AC940" t="s">
        <v>40</v>
      </c>
      <c r="AD940" t="s">
        <v>40</v>
      </c>
      <c r="AE940">
        <v>7.5603619999999996</v>
      </c>
      <c r="AF940">
        <v>9</v>
      </c>
      <c r="AG940">
        <v>75603620000</v>
      </c>
      <c r="AH940" t="s">
        <v>40</v>
      </c>
      <c r="AI940">
        <v>9</v>
      </c>
      <c r="AJ940">
        <v>1</v>
      </c>
      <c r="AK940">
        <v>1</v>
      </c>
    </row>
    <row r="941" spans="1:37">
      <c r="A941">
        <v>11</v>
      </c>
      <c r="B941">
        <v>25</v>
      </c>
      <c r="C941">
        <v>2015</v>
      </c>
      <c r="D941" t="s">
        <v>283</v>
      </c>
      <c r="E941" t="s">
        <v>284</v>
      </c>
      <c r="F941" t="s">
        <v>1</v>
      </c>
      <c r="G941" t="s">
        <v>54</v>
      </c>
      <c r="H941" t="s">
        <v>38</v>
      </c>
      <c r="I941" t="s">
        <v>40</v>
      </c>
      <c r="J941" t="s">
        <v>40</v>
      </c>
      <c r="K941" t="s">
        <v>40</v>
      </c>
      <c r="L941" t="s">
        <v>40</v>
      </c>
      <c r="M941" t="s">
        <v>179</v>
      </c>
      <c r="N941" t="s">
        <v>38</v>
      </c>
      <c r="O941" t="s">
        <v>55</v>
      </c>
      <c r="P941" t="s">
        <v>38</v>
      </c>
      <c r="Q941" t="s">
        <v>42</v>
      </c>
      <c r="R941" t="s">
        <v>40</v>
      </c>
      <c r="S941" t="s">
        <v>43</v>
      </c>
      <c r="T941" t="s">
        <v>44</v>
      </c>
      <c r="U941" t="s">
        <v>22</v>
      </c>
      <c r="V941" t="s">
        <v>1104</v>
      </c>
      <c r="W941" t="s">
        <v>1215</v>
      </c>
      <c r="X941" t="s">
        <v>285</v>
      </c>
      <c r="Y941" t="s">
        <v>341</v>
      </c>
      <c r="Z941" t="s">
        <v>40</v>
      </c>
      <c r="AA941" t="s">
        <v>40</v>
      </c>
      <c r="AB941">
        <v>3621.58547</v>
      </c>
      <c r="AC941" t="s">
        <v>40</v>
      </c>
      <c r="AD941" t="s">
        <v>40</v>
      </c>
      <c r="AE941">
        <v>526.13574100000005</v>
      </c>
      <c r="AF941">
        <v>10</v>
      </c>
      <c r="AG941" s="21">
        <v>5261360000000</v>
      </c>
      <c r="AH941" t="s">
        <v>40</v>
      </c>
      <c r="AI941">
        <v>10</v>
      </c>
      <c r="AJ941">
        <v>1</v>
      </c>
      <c r="AK941">
        <v>1</v>
      </c>
    </row>
    <row r="942" spans="1:37">
      <c r="A942">
        <v>11</v>
      </c>
      <c r="B942">
        <v>25</v>
      </c>
      <c r="C942">
        <v>2015</v>
      </c>
      <c r="D942" t="s">
        <v>283</v>
      </c>
      <c r="E942" t="s">
        <v>284</v>
      </c>
      <c r="F942" t="s">
        <v>1</v>
      </c>
      <c r="G942" t="s">
        <v>54</v>
      </c>
      <c r="H942" t="s">
        <v>38</v>
      </c>
      <c r="I942" t="s">
        <v>40</v>
      </c>
      <c r="J942" t="s">
        <v>40</v>
      </c>
      <c r="K942" t="s">
        <v>40</v>
      </c>
      <c r="L942" t="s">
        <v>40</v>
      </c>
      <c r="M942" t="s">
        <v>179</v>
      </c>
      <c r="N942" t="s">
        <v>38</v>
      </c>
      <c r="O942" t="s">
        <v>55</v>
      </c>
      <c r="P942" t="s">
        <v>38</v>
      </c>
      <c r="Q942" t="s">
        <v>42</v>
      </c>
      <c r="R942" t="s">
        <v>40</v>
      </c>
      <c r="S942" t="s">
        <v>43</v>
      </c>
      <c r="T942" t="s">
        <v>44</v>
      </c>
      <c r="U942" t="s">
        <v>22</v>
      </c>
      <c r="V942" t="s">
        <v>1104</v>
      </c>
      <c r="W942" t="s">
        <v>1215</v>
      </c>
      <c r="X942" t="s">
        <v>285</v>
      </c>
      <c r="Y942" t="s">
        <v>342</v>
      </c>
      <c r="Z942" t="s">
        <v>40</v>
      </c>
      <c r="AA942" t="s">
        <v>40</v>
      </c>
      <c r="AB942">
        <v>73.666455999999997</v>
      </c>
      <c r="AC942" t="s">
        <v>40</v>
      </c>
      <c r="AD942" t="s">
        <v>40</v>
      </c>
      <c r="AE942">
        <v>5336.4978700000001</v>
      </c>
      <c r="AF942">
        <v>12</v>
      </c>
      <c r="AG942" s="21">
        <v>53365000000000</v>
      </c>
      <c r="AH942" t="s">
        <v>40</v>
      </c>
      <c r="AI942">
        <v>12</v>
      </c>
      <c r="AJ942">
        <v>1</v>
      </c>
      <c r="AK942">
        <v>1</v>
      </c>
    </row>
    <row r="943" spans="1:37">
      <c r="A943">
        <v>11</v>
      </c>
      <c r="B943">
        <v>25</v>
      </c>
      <c r="C943">
        <v>2015</v>
      </c>
      <c r="D943" t="s">
        <v>283</v>
      </c>
      <c r="E943" t="s">
        <v>284</v>
      </c>
      <c r="F943" t="s">
        <v>1</v>
      </c>
      <c r="G943" t="s">
        <v>54</v>
      </c>
      <c r="H943" t="s">
        <v>38</v>
      </c>
      <c r="I943" t="s">
        <v>40</v>
      </c>
      <c r="J943" t="s">
        <v>40</v>
      </c>
      <c r="K943" t="s">
        <v>40</v>
      </c>
      <c r="L943" t="s">
        <v>40</v>
      </c>
      <c r="M943" t="s">
        <v>179</v>
      </c>
      <c r="N943" t="s">
        <v>38</v>
      </c>
      <c r="O943" t="s">
        <v>55</v>
      </c>
      <c r="P943" t="s">
        <v>38</v>
      </c>
      <c r="Q943" t="s">
        <v>42</v>
      </c>
      <c r="R943" t="s">
        <v>40</v>
      </c>
      <c r="S943" t="s">
        <v>43</v>
      </c>
      <c r="T943" t="s">
        <v>44</v>
      </c>
      <c r="U943" t="s">
        <v>22</v>
      </c>
      <c r="V943" t="s">
        <v>1104</v>
      </c>
      <c r="W943" t="s">
        <v>1215</v>
      </c>
      <c r="X943" t="s">
        <v>285</v>
      </c>
      <c r="Y943" t="s">
        <v>343</v>
      </c>
      <c r="Z943" t="s">
        <v>40</v>
      </c>
      <c r="AA943" t="s">
        <v>40</v>
      </c>
      <c r="AB943">
        <v>1040.6802560000001</v>
      </c>
      <c r="AC943" t="s">
        <v>40</v>
      </c>
      <c r="AD943" t="s">
        <v>40</v>
      </c>
      <c r="AE943">
        <v>1173.27682</v>
      </c>
      <c r="AF943">
        <v>9</v>
      </c>
      <c r="AG943" s="21">
        <v>11732800000000</v>
      </c>
      <c r="AH943" t="s">
        <v>40</v>
      </c>
      <c r="AI943">
        <v>9</v>
      </c>
      <c r="AJ943">
        <v>1</v>
      </c>
      <c r="AK943">
        <v>1</v>
      </c>
    </row>
    <row r="944" spans="1:37">
      <c r="A944">
        <v>11</v>
      </c>
      <c r="B944">
        <v>25</v>
      </c>
      <c r="C944">
        <v>2015</v>
      </c>
      <c r="D944" t="s">
        <v>283</v>
      </c>
      <c r="E944" t="s">
        <v>284</v>
      </c>
      <c r="F944" t="s">
        <v>1</v>
      </c>
      <c r="G944" t="s">
        <v>54</v>
      </c>
      <c r="H944" t="s">
        <v>38</v>
      </c>
      <c r="I944" t="s">
        <v>40</v>
      </c>
      <c r="J944" t="s">
        <v>40</v>
      </c>
      <c r="K944" t="s">
        <v>40</v>
      </c>
      <c r="L944" t="s">
        <v>40</v>
      </c>
      <c r="M944" t="s">
        <v>179</v>
      </c>
      <c r="N944" t="s">
        <v>38</v>
      </c>
      <c r="O944" t="s">
        <v>55</v>
      </c>
      <c r="P944" t="s">
        <v>38</v>
      </c>
      <c r="Q944" t="s">
        <v>42</v>
      </c>
      <c r="R944" t="s">
        <v>40</v>
      </c>
      <c r="S944" t="s">
        <v>43</v>
      </c>
      <c r="T944" t="s">
        <v>44</v>
      </c>
      <c r="U944" t="s">
        <v>22</v>
      </c>
      <c r="V944" t="s">
        <v>1104</v>
      </c>
      <c r="W944" t="s">
        <v>1215</v>
      </c>
      <c r="X944" t="s">
        <v>285</v>
      </c>
      <c r="Y944" t="s">
        <v>344</v>
      </c>
      <c r="Z944" t="s">
        <v>40</v>
      </c>
      <c r="AA944" t="s">
        <v>40</v>
      </c>
      <c r="AB944">
        <v>3479.5500069999998</v>
      </c>
      <c r="AC944" t="s">
        <v>40</v>
      </c>
      <c r="AD944" t="s">
        <v>40</v>
      </c>
      <c r="AE944">
        <v>37.476148000000002</v>
      </c>
      <c r="AF944">
        <v>10</v>
      </c>
      <c r="AG944" s="21">
        <v>374761000000</v>
      </c>
      <c r="AH944" t="s">
        <v>40</v>
      </c>
      <c r="AI944">
        <v>10</v>
      </c>
      <c r="AJ944">
        <v>1</v>
      </c>
      <c r="AK944">
        <v>1</v>
      </c>
    </row>
    <row r="945" spans="1:44">
      <c r="A945">
        <v>11</v>
      </c>
      <c r="B945">
        <v>25</v>
      </c>
      <c r="C945">
        <v>2015</v>
      </c>
      <c r="D945" t="s">
        <v>283</v>
      </c>
      <c r="E945" t="s">
        <v>284</v>
      </c>
      <c r="F945" t="s">
        <v>1</v>
      </c>
      <c r="G945" t="s">
        <v>54</v>
      </c>
      <c r="H945" t="s">
        <v>38</v>
      </c>
      <c r="I945" t="s">
        <v>40</v>
      </c>
      <c r="J945" t="s">
        <v>40</v>
      </c>
      <c r="K945" t="s">
        <v>40</v>
      </c>
      <c r="L945" t="s">
        <v>40</v>
      </c>
      <c r="M945" t="s">
        <v>179</v>
      </c>
      <c r="N945" t="s">
        <v>38</v>
      </c>
      <c r="O945" t="s">
        <v>55</v>
      </c>
      <c r="P945" t="s">
        <v>38</v>
      </c>
      <c r="Q945" t="s">
        <v>42</v>
      </c>
      <c r="R945" t="s">
        <v>40</v>
      </c>
      <c r="S945" t="s">
        <v>43</v>
      </c>
      <c r="T945" t="s">
        <v>44</v>
      </c>
      <c r="U945" t="s">
        <v>22</v>
      </c>
      <c r="V945" t="s">
        <v>1104</v>
      </c>
      <c r="W945" t="s">
        <v>1215</v>
      </c>
      <c r="X945" t="s">
        <v>285</v>
      </c>
      <c r="Y945" t="s">
        <v>345</v>
      </c>
      <c r="Z945" t="s">
        <v>40</v>
      </c>
      <c r="AA945" t="s">
        <v>40</v>
      </c>
      <c r="AB945">
        <v>1967.249695</v>
      </c>
      <c r="AC945" t="s">
        <v>40</v>
      </c>
      <c r="AD945" t="s">
        <v>40</v>
      </c>
      <c r="AE945">
        <v>13563.238499999999</v>
      </c>
      <c r="AF945">
        <v>11</v>
      </c>
      <c r="AG945" s="21">
        <v>135632000000000</v>
      </c>
      <c r="AH945" t="s">
        <v>40</v>
      </c>
      <c r="AI945">
        <v>11</v>
      </c>
      <c r="AJ945">
        <v>1</v>
      </c>
      <c r="AK945">
        <v>1</v>
      </c>
    </row>
    <row r="946" spans="1:44">
      <c r="A946">
        <v>11</v>
      </c>
      <c r="B946">
        <v>25</v>
      </c>
      <c r="C946">
        <v>2015</v>
      </c>
      <c r="D946" t="s">
        <v>283</v>
      </c>
      <c r="E946" t="s">
        <v>284</v>
      </c>
      <c r="F946" t="s">
        <v>1</v>
      </c>
      <c r="G946" t="s">
        <v>54</v>
      </c>
      <c r="H946" t="s">
        <v>38</v>
      </c>
      <c r="I946" t="s">
        <v>40</v>
      </c>
      <c r="J946" t="s">
        <v>40</v>
      </c>
      <c r="K946" t="s">
        <v>40</v>
      </c>
      <c r="L946" t="s">
        <v>40</v>
      </c>
      <c r="M946" t="s">
        <v>179</v>
      </c>
      <c r="N946" t="s">
        <v>38</v>
      </c>
      <c r="O946" t="s">
        <v>55</v>
      </c>
      <c r="P946" t="s">
        <v>38</v>
      </c>
      <c r="Q946" t="s">
        <v>42</v>
      </c>
      <c r="R946" t="s">
        <v>40</v>
      </c>
      <c r="S946" t="s">
        <v>43</v>
      </c>
      <c r="T946" t="s">
        <v>44</v>
      </c>
      <c r="U946" t="s">
        <v>22</v>
      </c>
      <c r="V946" t="s">
        <v>1104</v>
      </c>
      <c r="W946" t="s">
        <v>1215</v>
      </c>
      <c r="X946" t="s">
        <v>285</v>
      </c>
      <c r="Y946" t="s">
        <v>346</v>
      </c>
      <c r="Z946" t="s">
        <v>40</v>
      </c>
      <c r="AA946" t="s">
        <v>40</v>
      </c>
      <c r="AB946">
        <v>838.52039990000003</v>
      </c>
      <c r="AC946" t="s">
        <v>40</v>
      </c>
      <c r="AD946" t="s">
        <v>40</v>
      </c>
      <c r="AE946">
        <v>410.84420899999998</v>
      </c>
      <c r="AF946">
        <v>9</v>
      </c>
      <c r="AG946" s="21">
        <v>4108440000000</v>
      </c>
      <c r="AH946" t="s">
        <v>40</v>
      </c>
      <c r="AI946">
        <v>9</v>
      </c>
      <c r="AJ946">
        <v>1</v>
      </c>
      <c r="AK946">
        <v>1</v>
      </c>
    </row>
    <row r="947" spans="1:44">
      <c r="A947">
        <v>11</v>
      </c>
      <c r="B947">
        <v>25</v>
      </c>
      <c r="C947">
        <v>2015</v>
      </c>
      <c r="D947" t="s">
        <v>283</v>
      </c>
      <c r="E947" t="s">
        <v>284</v>
      </c>
      <c r="F947" t="s">
        <v>1</v>
      </c>
      <c r="G947" t="s">
        <v>54</v>
      </c>
      <c r="H947" t="s">
        <v>38</v>
      </c>
      <c r="I947" t="s">
        <v>40</v>
      </c>
      <c r="J947" t="s">
        <v>40</v>
      </c>
      <c r="K947" t="s">
        <v>40</v>
      </c>
      <c r="L947" t="s">
        <v>40</v>
      </c>
      <c r="M947" t="s">
        <v>179</v>
      </c>
      <c r="N947" t="s">
        <v>38</v>
      </c>
      <c r="O947" t="s">
        <v>55</v>
      </c>
      <c r="P947" t="s">
        <v>38</v>
      </c>
      <c r="Q947" t="s">
        <v>42</v>
      </c>
      <c r="R947" t="s">
        <v>40</v>
      </c>
      <c r="S947" t="s">
        <v>43</v>
      </c>
      <c r="T947" t="s">
        <v>44</v>
      </c>
      <c r="U947" t="s">
        <v>22</v>
      </c>
      <c r="V947" t="s">
        <v>1104</v>
      </c>
      <c r="W947" t="s">
        <v>1215</v>
      </c>
      <c r="X947" t="s">
        <v>285</v>
      </c>
      <c r="Y947" t="s">
        <v>347</v>
      </c>
      <c r="Z947" t="s">
        <v>40</v>
      </c>
      <c r="AA947" t="s">
        <v>40</v>
      </c>
      <c r="AB947">
        <v>4303.1412019999998</v>
      </c>
      <c r="AC947" t="s">
        <v>40</v>
      </c>
      <c r="AD947" t="s">
        <v>40</v>
      </c>
      <c r="AE947">
        <v>20.565977</v>
      </c>
      <c r="AF947">
        <v>9</v>
      </c>
      <c r="AG947" s="21">
        <v>205660000000</v>
      </c>
      <c r="AH947" t="s">
        <v>40</v>
      </c>
      <c r="AI947">
        <v>9</v>
      </c>
      <c r="AJ947">
        <v>1</v>
      </c>
      <c r="AK947">
        <v>1</v>
      </c>
    </row>
    <row r="948" spans="1:44">
      <c r="A948">
        <v>11</v>
      </c>
      <c r="B948">
        <v>25</v>
      </c>
      <c r="C948">
        <v>2015</v>
      </c>
      <c r="D948" t="s">
        <v>283</v>
      </c>
      <c r="E948" t="s">
        <v>284</v>
      </c>
      <c r="F948" t="s">
        <v>1</v>
      </c>
      <c r="G948" t="s">
        <v>54</v>
      </c>
      <c r="H948" t="s">
        <v>38</v>
      </c>
      <c r="I948" t="s">
        <v>40</v>
      </c>
      <c r="J948" t="s">
        <v>40</v>
      </c>
      <c r="K948" t="s">
        <v>40</v>
      </c>
      <c r="L948" t="s">
        <v>40</v>
      </c>
      <c r="M948" t="s">
        <v>179</v>
      </c>
      <c r="N948" t="s">
        <v>38</v>
      </c>
      <c r="O948" t="s">
        <v>55</v>
      </c>
      <c r="P948" t="s">
        <v>38</v>
      </c>
      <c r="Q948" t="s">
        <v>42</v>
      </c>
      <c r="R948" t="s">
        <v>40</v>
      </c>
      <c r="S948" t="s">
        <v>43</v>
      </c>
      <c r="T948" t="s">
        <v>44</v>
      </c>
      <c r="U948" t="s">
        <v>22</v>
      </c>
      <c r="V948" t="s">
        <v>1104</v>
      </c>
      <c r="W948" t="s">
        <v>1215</v>
      </c>
      <c r="X948" t="s">
        <v>285</v>
      </c>
      <c r="Y948" t="s">
        <v>348</v>
      </c>
      <c r="Z948" t="s">
        <v>40</v>
      </c>
      <c r="AA948" t="s">
        <v>40</v>
      </c>
      <c r="AB948">
        <v>3588.5527000000002</v>
      </c>
      <c r="AC948" t="s">
        <v>40</v>
      </c>
      <c r="AD948" t="s">
        <v>40</v>
      </c>
      <c r="AE948">
        <v>190.19639599999999</v>
      </c>
      <c r="AF948">
        <v>9</v>
      </c>
      <c r="AG948" s="21">
        <v>1901960000000</v>
      </c>
      <c r="AH948" t="s">
        <v>40</v>
      </c>
      <c r="AI948">
        <v>9</v>
      </c>
      <c r="AJ948">
        <v>1</v>
      </c>
      <c r="AK948">
        <v>1</v>
      </c>
    </row>
    <row r="949" spans="1:44">
      <c r="A949">
        <v>11</v>
      </c>
      <c r="B949">
        <v>26</v>
      </c>
      <c r="C949">
        <v>2015</v>
      </c>
      <c r="D949" t="s">
        <v>283</v>
      </c>
      <c r="E949" t="s">
        <v>284</v>
      </c>
      <c r="F949" t="s">
        <v>1</v>
      </c>
      <c r="G949" t="s">
        <v>54</v>
      </c>
      <c r="H949" t="s">
        <v>38</v>
      </c>
      <c r="I949" t="s">
        <v>40</v>
      </c>
      <c r="J949" t="s">
        <v>40</v>
      </c>
      <c r="K949" t="s">
        <v>40</v>
      </c>
      <c r="L949" t="s">
        <v>40</v>
      </c>
      <c r="M949" t="s">
        <v>179</v>
      </c>
      <c r="N949" t="s">
        <v>38</v>
      </c>
      <c r="O949" t="s">
        <v>55</v>
      </c>
      <c r="P949" t="s">
        <v>38</v>
      </c>
      <c r="Q949" t="s">
        <v>42</v>
      </c>
      <c r="R949" t="s">
        <v>40</v>
      </c>
      <c r="S949" t="s">
        <v>43</v>
      </c>
      <c r="T949" t="s">
        <v>44</v>
      </c>
      <c r="U949" t="s">
        <v>1259</v>
      </c>
      <c r="V949" t="s">
        <v>1104</v>
      </c>
      <c r="W949" t="s">
        <v>1215</v>
      </c>
      <c r="X949" t="s">
        <v>285</v>
      </c>
      <c r="Y949" t="s">
        <v>286</v>
      </c>
      <c r="Z949" t="s">
        <v>40</v>
      </c>
      <c r="AA949" t="s">
        <v>40</v>
      </c>
      <c r="AB949">
        <v>4282.69139</v>
      </c>
      <c r="AC949" t="s">
        <v>40</v>
      </c>
      <c r="AD949" t="s">
        <v>40</v>
      </c>
      <c r="AE949">
        <v>218.18585200000001</v>
      </c>
      <c r="AF949">
        <v>16</v>
      </c>
      <c r="AG949" s="21">
        <v>2181860000000</v>
      </c>
      <c r="AH949" t="s">
        <v>40</v>
      </c>
      <c r="AI949">
        <v>16</v>
      </c>
      <c r="AJ949">
        <v>1</v>
      </c>
      <c r="AK949">
        <v>1</v>
      </c>
    </row>
    <row r="950" spans="1:44">
      <c r="A950">
        <v>11</v>
      </c>
      <c r="B950">
        <v>26</v>
      </c>
      <c r="C950">
        <v>2015</v>
      </c>
      <c r="D950" t="s">
        <v>283</v>
      </c>
      <c r="E950" t="s">
        <v>284</v>
      </c>
      <c r="F950" t="s">
        <v>1</v>
      </c>
      <c r="G950" t="s">
        <v>54</v>
      </c>
      <c r="H950" t="s">
        <v>38</v>
      </c>
      <c r="I950" t="s">
        <v>40</v>
      </c>
      <c r="J950" t="s">
        <v>40</v>
      </c>
      <c r="K950" t="s">
        <v>40</v>
      </c>
      <c r="L950" t="s">
        <v>40</v>
      </c>
      <c r="M950" t="s">
        <v>179</v>
      </c>
      <c r="N950" t="s">
        <v>38</v>
      </c>
      <c r="O950" t="s">
        <v>55</v>
      </c>
      <c r="P950" t="s">
        <v>38</v>
      </c>
      <c r="Q950" t="s">
        <v>42</v>
      </c>
      <c r="R950" t="s">
        <v>40</v>
      </c>
      <c r="S950" t="s">
        <v>43</v>
      </c>
      <c r="T950" t="s">
        <v>44</v>
      </c>
      <c r="U950" t="s">
        <v>1259</v>
      </c>
      <c r="V950" t="s">
        <v>1104</v>
      </c>
      <c r="W950" t="s">
        <v>1215</v>
      </c>
      <c r="X950" t="s">
        <v>285</v>
      </c>
      <c r="Y950" t="s">
        <v>287</v>
      </c>
      <c r="Z950" t="s">
        <v>40</v>
      </c>
      <c r="AA950" t="s">
        <v>40</v>
      </c>
      <c r="AB950">
        <v>842.55706399999997</v>
      </c>
      <c r="AC950" t="s">
        <v>40</v>
      </c>
      <c r="AD950" t="s">
        <v>40</v>
      </c>
      <c r="AE950">
        <v>226.39748299999999</v>
      </c>
      <c r="AF950">
        <v>15</v>
      </c>
      <c r="AG950" s="21">
        <v>2263970000000</v>
      </c>
      <c r="AH950" t="s">
        <v>40</v>
      </c>
      <c r="AI950">
        <v>15</v>
      </c>
      <c r="AJ950">
        <v>1</v>
      </c>
      <c r="AK950">
        <v>1</v>
      </c>
    </row>
    <row r="951" spans="1:44">
      <c r="A951">
        <v>11</v>
      </c>
      <c r="B951">
        <v>26</v>
      </c>
      <c r="C951">
        <v>2015</v>
      </c>
      <c r="D951" t="s">
        <v>283</v>
      </c>
      <c r="E951" t="s">
        <v>284</v>
      </c>
      <c r="F951" t="s">
        <v>1</v>
      </c>
      <c r="G951" t="s">
        <v>54</v>
      </c>
      <c r="H951" t="s">
        <v>38</v>
      </c>
      <c r="I951" t="s">
        <v>40</v>
      </c>
      <c r="J951" t="s">
        <v>40</v>
      </c>
      <c r="K951" t="s">
        <v>40</v>
      </c>
      <c r="L951" t="s">
        <v>40</v>
      </c>
      <c r="M951" t="s">
        <v>179</v>
      </c>
      <c r="N951" t="s">
        <v>38</v>
      </c>
      <c r="O951" t="s">
        <v>55</v>
      </c>
      <c r="P951" t="s">
        <v>38</v>
      </c>
      <c r="Q951" t="s">
        <v>42</v>
      </c>
      <c r="R951" t="s">
        <v>40</v>
      </c>
      <c r="S951" t="s">
        <v>43</v>
      </c>
      <c r="T951" t="s">
        <v>44</v>
      </c>
      <c r="U951" t="s">
        <v>1259</v>
      </c>
      <c r="V951" t="s">
        <v>1104</v>
      </c>
      <c r="W951" t="s">
        <v>1215</v>
      </c>
      <c r="X951" t="s">
        <v>285</v>
      </c>
      <c r="Y951" t="s">
        <v>288</v>
      </c>
      <c r="Z951" t="s">
        <v>40</v>
      </c>
      <c r="AA951" t="s">
        <v>40</v>
      </c>
      <c r="AB951">
        <v>747.14834870000004</v>
      </c>
      <c r="AC951" t="s">
        <v>40</v>
      </c>
      <c r="AD951" t="s">
        <v>40</v>
      </c>
      <c r="AE951">
        <v>495.12073199999998</v>
      </c>
      <c r="AF951">
        <v>19</v>
      </c>
      <c r="AG951" s="21">
        <v>4951210000000</v>
      </c>
      <c r="AH951" t="s">
        <v>40</v>
      </c>
      <c r="AI951">
        <v>19</v>
      </c>
      <c r="AJ951">
        <v>1</v>
      </c>
      <c r="AK951">
        <v>1</v>
      </c>
    </row>
    <row r="952" spans="1:44">
      <c r="A952">
        <v>11</v>
      </c>
      <c r="B952">
        <v>26</v>
      </c>
      <c r="C952">
        <v>2015</v>
      </c>
      <c r="D952" t="s">
        <v>283</v>
      </c>
      <c r="E952" t="s">
        <v>284</v>
      </c>
      <c r="F952" t="s">
        <v>1</v>
      </c>
      <c r="G952" t="s">
        <v>54</v>
      </c>
      <c r="H952" t="s">
        <v>38</v>
      </c>
      <c r="I952" t="s">
        <v>40</v>
      </c>
      <c r="J952" t="s">
        <v>40</v>
      </c>
      <c r="K952" t="s">
        <v>40</v>
      </c>
      <c r="L952" t="s">
        <v>40</v>
      </c>
      <c r="M952" t="s">
        <v>179</v>
      </c>
      <c r="N952" t="s">
        <v>38</v>
      </c>
      <c r="O952" t="s">
        <v>55</v>
      </c>
      <c r="P952" t="s">
        <v>38</v>
      </c>
      <c r="Q952" t="s">
        <v>42</v>
      </c>
      <c r="R952" t="s">
        <v>40</v>
      </c>
      <c r="S952" t="s">
        <v>43</v>
      </c>
      <c r="T952" t="s">
        <v>44</v>
      </c>
      <c r="U952" t="s">
        <v>1259</v>
      </c>
      <c r="V952" t="s">
        <v>1104</v>
      </c>
      <c r="W952" t="s">
        <v>1215</v>
      </c>
      <c r="X952" t="s">
        <v>285</v>
      </c>
      <c r="Y952" t="s">
        <v>289</v>
      </c>
      <c r="Z952" t="s">
        <v>40</v>
      </c>
      <c r="AA952" t="s">
        <v>40</v>
      </c>
      <c r="AB952">
        <v>36.162540489999998</v>
      </c>
      <c r="AC952" t="s">
        <v>40</v>
      </c>
      <c r="AD952" t="s">
        <v>40</v>
      </c>
      <c r="AE952">
        <v>194.587425</v>
      </c>
      <c r="AF952">
        <v>15</v>
      </c>
      <c r="AG952" s="21">
        <v>1945870000000</v>
      </c>
      <c r="AH952" t="s">
        <v>40</v>
      </c>
      <c r="AI952">
        <v>15</v>
      </c>
      <c r="AJ952">
        <v>1</v>
      </c>
      <c r="AK952">
        <v>1</v>
      </c>
    </row>
    <row r="953" spans="1:44">
      <c r="A953">
        <v>11</v>
      </c>
      <c r="B953">
        <v>26</v>
      </c>
      <c r="C953">
        <v>2015</v>
      </c>
      <c r="D953" t="s">
        <v>283</v>
      </c>
      <c r="E953" t="s">
        <v>284</v>
      </c>
      <c r="F953" t="s">
        <v>1</v>
      </c>
      <c r="G953" t="s">
        <v>54</v>
      </c>
      <c r="H953" t="s">
        <v>38</v>
      </c>
      <c r="I953" t="s">
        <v>40</v>
      </c>
      <c r="J953" t="s">
        <v>40</v>
      </c>
      <c r="K953" t="s">
        <v>40</v>
      </c>
      <c r="L953" t="s">
        <v>40</v>
      </c>
      <c r="M953" t="s">
        <v>179</v>
      </c>
      <c r="N953" t="s">
        <v>38</v>
      </c>
      <c r="O953" t="s">
        <v>55</v>
      </c>
      <c r="P953" t="s">
        <v>38</v>
      </c>
      <c r="Q953" t="s">
        <v>42</v>
      </c>
      <c r="R953" t="s">
        <v>40</v>
      </c>
      <c r="S953" t="s">
        <v>43</v>
      </c>
      <c r="T953" t="s">
        <v>44</v>
      </c>
      <c r="U953" t="s">
        <v>1259</v>
      </c>
      <c r="V953" t="s">
        <v>1104</v>
      </c>
      <c r="W953" t="s">
        <v>1215</v>
      </c>
      <c r="X953" t="s">
        <v>285</v>
      </c>
      <c r="Y953" t="s">
        <v>290</v>
      </c>
      <c r="Z953" t="s">
        <v>40</v>
      </c>
      <c r="AA953" t="s">
        <v>40</v>
      </c>
      <c r="AB953">
        <v>1983.5266160000001</v>
      </c>
      <c r="AC953" t="s">
        <v>40</v>
      </c>
      <c r="AD953" t="s">
        <v>40</v>
      </c>
      <c r="AE953">
        <v>4164.1350400000001</v>
      </c>
      <c r="AF953">
        <v>16</v>
      </c>
      <c r="AG953" s="21">
        <v>41641400000000</v>
      </c>
      <c r="AH953" t="s">
        <v>40</v>
      </c>
      <c r="AI953">
        <v>16</v>
      </c>
      <c r="AJ953">
        <v>1</v>
      </c>
      <c r="AK953">
        <v>1</v>
      </c>
    </row>
    <row r="954" spans="1:44">
      <c r="A954">
        <v>11</v>
      </c>
      <c r="B954">
        <v>26</v>
      </c>
      <c r="C954">
        <v>2015</v>
      </c>
      <c r="D954" t="s">
        <v>283</v>
      </c>
      <c r="E954" t="s">
        <v>284</v>
      </c>
      <c r="F954" t="s">
        <v>1</v>
      </c>
      <c r="G954" t="s">
        <v>54</v>
      </c>
      <c r="H954" t="s">
        <v>38</v>
      </c>
      <c r="I954" t="s">
        <v>40</v>
      </c>
      <c r="J954" t="s">
        <v>40</v>
      </c>
      <c r="K954" t="s">
        <v>40</v>
      </c>
      <c r="L954" t="s">
        <v>40</v>
      </c>
      <c r="M954" t="s">
        <v>179</v>
      </c>
      <c r="N954" t="s">
        <v>38</v>
      </c>
      <c r="O954" t="s">
        <v>55</v>
      </c>
      <c r="P954" t="s">
        <v>38</v>
      </c>
      <c r="Q954" t="s">
        <v>42</v>
      </c>
      <c r="R954" t="s">
        <v>40</v>
      </c>
      <c r="S954" t="s">
        <v>43</v>
      </c>
      <c r="T954" t="s">
        <v>44</v>
      </c>
      <c r="U954" t="s">
        <v>1259</v>
      </c>
      <c r="V954" t="s">
        <v>1104</v>
      </c>
      <c r="W954" t="s">
        <v>1215</v>
      </c>
      <c r="X954" t="s">
        <v>285</v>
      </c>
      <c r="Y954" t="s">
        <v>291</v>
      </c>
      <c r="Z954" t="s">
        <v>40</v>
      </c>
      <c r="AA954" t="s">
        <v>40</v>
      </c>
      <c r="AB954">
        <v>433.95018820000001</v>
      </c>
      <c r="AC954" t="s">
        <v>40</v>
      </c>
      <c r="AD954" t="s">
        <v>40</v>
      </c>
      <c r="AE954">
        <v>16122.4601</v>
      </c>
      <c r="AF954">
        <v>15</v>
      </c>
      <c r="AG954" s="21">
        <v>161225000000000</v>
      </c>
      <c r="AH954" t="s">
        <v>40</v>
      </c>
      <c r="AI954">
        <v>15</v>
      </c>
      <c r="AJ954">
        <v>1</v>
      </c>
      <c r="AK954">
        <v>1</v>
      </c>
    </row>
    <row r="955" spans="1:44">
      <c r="A955">
        <v>11</v>
      </c>
      <c r="B955">
        <v>26</v>
      </c>
      <c r="C955">
        <v>2015</v>
      </c>
      <c r="D955" t="s">
        <v>283</v>
      </c>
      <c r="E955" t="s">
        <v>284</v>
      </c>
      <c r="F955" t="s">
        <v>1</v>
      </c>
      <c r="G955" t="s">
        <v>54</v>
      </c>
      <c r="H955" t="s">
        <v>38</v>
      </c>
      <c r="I955" t="s">
        <v>40</v>
      </c>
      <c r="J955" t="s">
        <v>40</v>
      </c>
      <c r="K955" t="s">
        <v>40</v>
      </c>
      <c r="L955" t="s">
        <v>40</v>
      </c>
      <c r="M955" t="s">
        <v>179</v>
      </c>
      <c r="N955" t="s">
        <v>38</v>
      </c>
      <c r="O955" t="s">
        <v>55</v>
      </c>
      <c r="P955" t="s">
        <v>38</v>
      </c>
      <c r="Q955" t="s">
        <v>42</v>
      </c>
      <c r="R955" t="s">
        <v>40</v>
      </c>
      <c r="S955" t="s">
        <v>43</v>
      </c>
      <c r="T955" t="s">
        <v>44</v>
      </c>
      <c r="U955" t="s">
        <v>1259</v>
      </c>
      <c r="V955" t="s">
        <v>1104</v>
      </c>
      <c r="W955" t="s">
        <v>1215</v>
      </c>
      <c r="X955" t="s">
        <v>285</v>
      </c>
      <c r="Y955" t="s">
        <v>292</v>
      </c>
      <c r="Z955" t="s">
        <v>40</v>
      </c>
      <c r="AA955" t="s">
        <v>40</v>
      </c>
      <c r="AB955">
        <v>378.34473300000002</v>
      </c>
      <c r="AC955" t="s">
        <v>40</v>
      </c>
      <c r="AD955" t="s">
        <v>40</v>
      </c>
      <c r="AE955">
        <v>465.38721800000002</v>
      </c>
      <c r="AF955">
        <v>16</v>
      </c>
      <c r="AG955" s="21">
        <v>4653870000000</v>
      </c>
      <c r="AH955" t="s">
        <v>40</v>
      </c>
      <c r="AI955">
        <v>16</v>
      </c>
      <c r="AJ955">
        <v>1</v>
      </c>
      <c r="AK955">
        <v>1</v>
      </c>
    </row>
    <row r="956" spans="1:44">
      <c r="A956">
        <v>11</v>
      </c>
      <c r="B956">
        <v>26</v>
      </c>
      <c r="C956">
        <v>2015</v>
      </c>
      <c r="D956" t="s">
        <v>283</v>
      </c>
      <c r="E956" t="s">
        <v>284</v>
      </c>
      <c r="F956" t="s">
        <v>1</v>
      </c>
      <c r="G956" t="s">
        <v>54</v>
      </c>
      <c r="H956" t="s">
        <v>38</v>
      </c>
      <c r="I956" t="s">
        <v>40</v>
      </c>
      <c r="J956" t="s">
        <v>40</v>
      </c>
      <c r="K956" t="s">
        <v>40</v>
      </c>
      <c r="L956" t="s">
        <v>40</v>
      </c>
      <c r="M956" t="s">
        <v>179</v>
      </c>
      <c r="N956" t="s">
        <v>38</v>
      </c>
      <c r="O956" t="s">
        <v>55</v>
      </c>
      <c r="P956" t="s">
        <v>38</v>
      </c>
      <c r="Q956" t="s">
        <v>42</v>
      </c>
      <c r="R956" t="s">
        <v>40</v>
      </c>
      <c r="S956" t="s">
        <v>43</v>
      </c>
      <c r="T956" t="s">
        <v>44</v>
      </c>
      <c r="U956" t="s">
        <v>1259</v>
      </c>
      <c r="V956" t="s">
        <v>1104</v>
      </c>
      <c r="W956" t="s">
        <v>1215</v>
      </c>
      <c r="X956" t="s">
        <v>285</v>
      </c>
      <c r="Y956" t="s">
        <v>293</v>
      </c>
      <c r="Z956" t="s">
        <v>40</v>
      </c>
      <c r="AA956" t="s">
        <v>40</v>
      </c>
      <c r="AB956">
        <v>1285.890155</v>
      </c>
      <c r="AC956" t="s">
        <v>40</v>
      </c>
      <c r="AD956" t="s">
        <v>40</v>
      </c>
      <c r="AE956">
        <v>100.933425</v>
      </c>
      <c r="AF956">
        <v>15</v>
      </c>
      <c r="AG956" s="21">
        <v>1009330000000</v>
      </c>
      <c r="AH956" t="s">
        <v>40</v>
      </c>
      <c r="AI956">
        <v>15</v>
      </c>
      <c r="AJ956">
        <v>1</v>
      </c>
      <c r="AK956">
        <v>1</v>
      </c>
    </row>
    <row r="957" spans="1:44">
      <c r="A957">
        <v>11</v>
      </c>
      <c r="B957">
        <v>26</v>
      </c>
      <c r="C957">
        <v>2015</v>
      </c>
      <c r="D957" t="s">
        <v>283</v>
      </c>
      <c r="E957" t="s">
        <v>284</v>
      </c>
      <c r="F957" t="s">
        <v>1</v>
      </c>
      <c r="G957" t="s">
        <v>54</v>
      </c>
      <c r="H957" t="s">
        <v>38</v>
      </c>
      <c r="I957" t="s">
        <v>40</v>
      </c>
      <c r="J957" t="s">
        <v>40</v>
      </c>
      <c r="K957" t="s">
        <v>40</v>
      </c>
      <c r="L957" t="s">
        <v>40</v>
      </c>
      <c r="M957" t="s">
        <v>179</v>
      </c>
      <c r="N957" t="s">
        <v>38</v>
      </c>
      <c r="O957" t="s">
        <v>55</v>
      </c>
      <c r="P957" t="s">
        <v>38</v>
      </c>
      <c r="Q957" t="s">
        <v>42</v>
      </c>
      <c r="R957" t="s">
        <v>40</v>
      </c>
      <c r="S957" t="s">
        <v>43</v>
      </c>
      <c r="T957" t="s">
        <v>44</v>
      </c>
      <c r="U957" t="s">
        <v>1259</v>
      </c>
      <c r="V957" t="s">
        <v>1104</v>
      </c>
      <c r="W957" t="s">
        <v>1215</v>
      </c>
      <c r="X957" t="s">
        <v>285</v>
      </c>
      <c r="Y957" t="s">
        <v>294</v>
      </c>
      <c r="Z957" t="s">
        <v>40</v>
      </c>
      <c r="AA957" t="s">
        <v>40</v>
      </c>
      <c r="AB957">
        <v>897.86451139999997</v>
      </c>
      <c r="AC957" t="s">
        <v>40</v>
      </c>
      <c r="AD957" t="s">
        <v>40</v>
      </c>
      <c r="AE957">
        <v>195.795761</v>
      </c>
      <c r="AF957">
        <v>16</v>
      </c>
      <c r="AG957" s="21">
        <v>1957960000000</v>
      </c>
      <c r="AH957" t="s">
        <v>40</v>
      </c>
      <c r="AI957">
        <v>16</v>
      </c>
      <c r="AJ957">
        <v>1</v>
      </c>
      <c r="AK957">
        <v>1</v>
      </c>
      <c r="AL957" t="s">
        <v>1262</v>
      </c>
      <c r="AQ957" s="1"/>
      <c r="AR957" s="4"/>
    </row>
    <row r="958" spans="1:44">
      <c r="A958">
        <v>11</v>
      </c>
      <c r="B958">
        <v>26</v>
      </c>
      <c r="C958">
        <v>2015</v>
      </c>
      <c r="D958" t="s">
        <v>283</v>
      </c>
      <c r="E958" t="s">
        <v>284</v>
      </c>
      <c r="F958" t="s">
        <v>1</v>
      </c>
      <c r="G958" t="s">
        <v>54</v>
      </c>
      <c r="H958" t="s">
        <v>38</v>
      </c>
      <c r="I958" t="s">
        <v>40</v>
      </c>
      <c r="J958" t="s">
        <v>40</v>
      </c>
      <c r="K958" t="s">
        <v>40</v>
      </c>
      <c r="L958" t="s">
        <v>40</v>
      </c>
      <c r="M958" t="s">
        <v>179</v>
      </c>
      <c r="N958" t="s">
        <v>38</v>
      </c>
      <c r="O958" t="s">
        <v>55</v>
      </c>
      <c r="P958" t="s">
        <v>38</v>
      </c>
      <c r="Q958" t="s">
        <v>42</v>
      </c>
      <c r="R958" t="s">
        <v>40</v>
      </c>
      <c r="S958" t="s">
        <v>43</v>
      </c>
      <c r="T958" t="s">
        <v>44</v>
      </c>
      <c r="U958" t="s">
        <v>1259</v>
      </c>
      <c r="V958" t="s">
        <v>1104</v>
      </c>
      <c r="W958" t="s">
        <v>1215</v>
      </c>
      <c r="X958" t="s">
        <v>285</v>
      </c>
      <c r="Y958" t="s">
        <v>295</v>
      </c>
      <c r="Z958" t="s">
        <v>40</v>
      </c>
      <c r="AA958" t="s">
        <v>40</v>
      </c>
      <c r="AB958">
        <v>995.86381159999996</v>
      </c>
      <c r="AC958" t="s">
        <v>40</v>
      </c>
      <c r="AD958" t="s">
        <v>40</v>
      </c>
      <c r="AE958">
        <v>5782.6011399999998</v>
      </c>
      <c r="AF958">
        <v>18</v>
      </c>
      <c r="AG958" s="21">
        <v>57826000000000</v>
      </c>
      <c r="AH958" t="s">
        <v>40</v>
      </c>
      <c r="AI958">
        <v>18</v>
      </c>
      <c r="AJ958">
        <v>1</v>
      </c>
      <c r="AK958">
        <v>1</v>
      </c>
      <c r="AQ958" s="1"/>
      <c r="AR958" s="4"/>
    </row>
    <row r="959" spans="1:44">
      <c r="A959">
        <v>11</v>
      </c>
      <c r="B959">
        <v>26</v>
      </c>
      <c r="C959">
        <v>2015</v>
      </c>
      <c r="D959" t="s">
        <v>283</v>
      </c>
      <c r="E959" t="s">
        <v>284</v>
      </c>
      <c r="F959" t="s">
        <v>1</v>
      </c>
      <c r="G959" t="s">
        <v>54</v>
      </c>
      <c r="H959" t="s">
        <v>38</v>
      </c>
      <c r="I959" t="s">
        <v>40</v>
      </c>
      <c r="J959" t="s">
        <v>40</v>
      </c>
      <c r="K959" t="s">
        <v>40</v>
      </c>
      <c r="L959" t="s">
        <v>40</v>
      </c>
      <c r="M959" t="s">
        <v>179</v>
      </c>
      <c r="N959" t="s">
        <v>38</v>
      </c>
      <c r="O959" t="s">
        <v>55</v>
      </c>
      <c r="P959" t="s">
        <v>38</v>
      </c>
      <c r="Q959" t="s">
        <v>42</v>
      </c>
      <c r="R959" t="s">
        <v>40</v>
      </c>
      <c r="S959" t="s">
        <v>43</v>
      </c>
      <c r="T959" t="s">
        <v>44</v>
      </c>
      <c r="U959" t="s">
        <v>1259</v>
      </c>
      <c r="V959" t="s">
        <v>1104</v>
      </c>
      <c r="W959" t="s">
        <v>1215</v>
      </c>
      <c r="X959" t="s">
        <v>285</v>
      </c>
      <c r="Y959" t="s">
        <v>296</v>
      </c>
      <c r="Z959" t="s">
        <v>40</v>
      </c>
      <c r="AA959" t="s">
        <v>40</v>
      </c>
      <c r="AB959">
        <v>290.53635450000002</v>
      </c>
      <c r="AC959" t="s">
        <v>40</v>
      </c>
      <c r="AD959" t="s">
        <v>40</v>
      </c>
      <c r="AE959">
        <v>9739.0748600000006</v>
      </c>
      <c r="AF959">
        <v>15</v>
      </c>
      <c r="AG959" s="21">
        <v>97390700000000</v>
      </c>
      <c r="AH959" t="s">
        <v>40</v>
      </c>
      <c r="AI959">
        <v>15</v>
      </c>
      <c r="AJ959">
        <v>1</v>
      </c>
      <c r="AK959">
        <v>1</v>
      </c>
      <c r="AQ959" s="1"/>
      <c r="AR959" s="4"/>
    </row>
    <row r="960" spans="1:44">
      <c r="A960">
        <v>11</v>
      </c>
      <c r="B960">
        <v>26</v>
      </c>
      <c r="C960">
        <v>2015</v>
      </c>
      <c r="D960" t="s">
        <v>283</v>
      </c>
      <c r="E960" t="s">
        <v>284</v>
      </c>
      <c r="F960" t="s">
        <v>1</v>
      </c>
      <c r="G960" t="s">
        <v>54</v>
      </c>
      <c r="H960" t="s">
        <v>38</v>
      </c>
      <c r="I960" t="s">
        <v>40</v>
      </c>
      <c r="J960" t="s">
        <v>40</v>
      </c>
      <c r="K960" t="s">
        <v>40</v>
      </c>
      <c r="L960" t="s">
        <v>40</v>
      </c>
      <c r="M960" t="s">
        <v>179</v>
      </c>
      <c r="N960" t="s">
        <v>38</v>
      </c>
      <c r="O960" t="s">
        <v>55</v>
      </c>
      <c r="P960" t="s">
        <v>38</v>
      </c>
      <c r="Q960" t="s">
        <v>42</v>
      </c>
      <c r="R960" t="s">
        <v>40</v>
      </c>
      <c r="S960" t="s">
        <v>43</v>
      </c>
      <c r="T960" t="s">
        <v>44</v>
      </c>
      <c r="U960" t="s">
        <v>1259</v>
      </c>
      <c r="V960" t="s">
        <v>1104</v>
      </c>
      <c r="W960" t="s">
        <v>1215</v>
      </c>
      <c r="X960" t="s">
        <v>285</v>
      </c>
      <c r="Y960" t="s">
        <v>297</v>
      </c>
      <c r="Z960" t="s">
        <v>40</v>
      </c>
      <c r="AA960" t="s">
        <v>40</v>
      </c>
      <c r="AB960">
        <v>729.92537289999996</v>
      </c>
      <c r="AC960" t="s">
        <v>40</v>
      </c>
      <c r="AD960" t="s">
        <v>40</v>
      </c>
      <c r="AE960">
        <v>4360.6519399999997</v>
      </c>
      <c r="AF960">
        <v>18</v>
      </c>
      <c r="AG960" s="21">
        <v>43606500000000</v>
      </c>
      <c r="AH960" t="s">
        <v>40</v>
      </c>
      <c r="AI960">
        <v>18</v>
      </c>
      <c r="AJ960">
        <v>1</v>
      </c>
      <c r="AK960">
        <v>1</v>
      </c>
      <c r="AQ960" s="1"/>
      <c r="AR960" s="4"/>
    </row>
    <row r="961" spans="1:44">
      <c r="A961">
        <v>11</v>
      </c>
      <c r="B961">
        <v>26</v>
      </c>
      <c r="C961">
        <v>2015</v>
      </c>
      <c r="D961" t="s">
        <v>283</v>
      </c>
      <c r="E961" t="s">
        <v>284</v>
      </c>
      <c r="F961" t="s">
        <v>1</v>
      </c>
      <c r="G961" t="s">
        <v>54</v>
      </c>
      <c r="H961" t="s">
        <v>38</v>
      </c>
      <c r="I961" t="s">
        <v>40</v>
      </c>
      <c r="J961" t="s">
        <v>40</v>
      </c>
      <c r="K961" t="s">
        <v>40</v>
      </c>
      <c r="L961" t="s">
        <v>40</v>
      </c>
      <c r="M961" t="s">
        <v>179</v>
      </c>
      <c r="N961" t="s">
        <v>38</v>
      </c>
      <c r="O961" t="s">
        <v>55</v>
      </c>
      <c r="P961" t="s">
        <v>38</v>
      </c>
      <c r="Q961" t="s">
        <v>42</v>
      </c>
      <c r="R961" t="s">
        <v>40</v>
      </c>
      <c r="S961" t="s">
        <v>43</v>
      </c>
      <c r="T961" t="s">
        <v>44</v>
      </c>
      <c r="U961" t="s">
        <v>1259</v>
      </c>
      <c r="V961" t="s">
        <v>1104</v>
      </c>
      <c r="W961" t="s">
        <v>1215</v>
      </c>
      <c r="X961" t="s">
        <v>285</v>
      </c>
      <c r="Y961" t="s">
        <v>298</v>
      </c>
      <c r="Z961" t="s">
        <v>40</v>
      </c>
      <c r="AA961" t="s">
        <v>40</v>
      </c>
      <c r="AB961">
        <v>558.29881669999997</v>
      </c>
      <c r="AC961" t="s">
        <v>40</v>
      </c>
      <c r="AD961" t="s">
        <v>40</v>
      </c>
      <c r="AE961">
        <v>323.39771000000002</v>
      </c>
      <c r="AF961">
        <v>15</v>
      </c>
      <c r="AG961" s="21">
        <v>3233980000000</v>
      </c>
      <c r="AH961" t="s">
        <v>40</v>
      </c>
      <c r="AI961">
        <v>15</v>
      </c>
      <c r="AJ961">
        <v>1</v>
      </c>
      <c r="AK961">
        <v>1</v>
      </c>
      <c r="AQ961" s="1"/>
      <c r="AR961" s="4"/>
    </row>
    <row r="962" spans="1:44">
      <c r="A962">
        <v>11</v>
      </c>
      <c r="B962">
        <v>26</v>
      </c>
      <c r="C962">
        <v>2015</v>
      </c>
      <c r="D962" t="s">
        <v>283</v>
      </c>
      <c r="E962" t="s">
        <v>284</v>
      </c>
      <c r="F962" t="s">
        <v>1</v>
      </c>
      <c r="G962" t="s">
        <v>54</v>
      </c>
      <c r="H962" t="s">
        <v>38</v>
      </c>
      <c r="I962" t="s">
        <v>40</v>
      </c>
      <c r="J962" t="s">
        <v>40</v>
      </c>
      <c r="K962" t="s">
        <v>40</v>
      </c>
      <c r="L962" t="s">
        <v>40</v>
      </c>
      <c r="M962" t="s">
        <v>179</v>
      </c>
      <c r="N962" t="s">
        <v>38</v>
      </c>
      <c r="O962" t="s">
        <v>55</v>
      </c>
      <c r="P962" t="s">
        <v>38</v>
      </c>
      <c r="Q962" t="s">
        <v>42</v>
      </c>
      <c r="R962" t="s">
        <v>40</v>
      </c>
      <c r="S962" t="s">
        <v>43</v>
      </c>
      <c r="T962" t="s">
        <v>44</v>
      </c>
      <c r="U962" t="s">
        <v>1259</v>
      </c>
      <c r="V962" t="s">
        <v>1104</v>
      </c>
      <c r="W962" t="s">
        <v>1215</v>
      </c>
      <c r="X962" t="s">
        <v>285</v>
      </c>
      <c r="Y962" t="s">
        <v>299</v>
      </c>
      <c r="Z962" t="s">
        <v>40</v>
      </c>
      <c r="AA962" t="s">
        <v>40</v>
      </c>
      <c r="AB962">
        <v>352.22320209999998</v>
      </c>
      <c r="AC962" t="s">
        <v>40</v>
      </c>
      <c r="AD962" t="s">
        <v>40</v>
      </c>
      <c r="AE962">
        <v>128.16500199999999</v>
      </c>
      <c r="AF962">
        <v>15</v>
      </c>
      <c r="AG962" s="21">
        <v>1281650000000</v>
      </c>
      <c r="AH962" t="s">
        <v>40</v>
      </c>
      <c r="AI962">
        <v>15</v>
      </c>
      <c r="AJ962">
        <v>1</v>
      </c>
      <c r="AK962">
        <v>1</v>
      </c>
      <c r="AQ962" s="1"/>
      <c r="AR962" s="4"/>
    </row>
    <row r="963" spans="1:44">
      <c r="A963">
        <v>11</v>
      </c>
      <c r="B963">
        <v>26</v>
      </c>
      <c r="C963">
        <v>2015</v>
      </c>
      <c r="D963" t="s">
        <v>283</v>
      </c>
      <c r="E963" t="s">
        <v>284</v>
      </c>
      <c r="F963" t="s">
        <v>1</v>
      </c>
      <c r="G963" t="s">
        <v>54</v>
      </c>
      <c r="H963" t="s">
        <v>38</v>
      </c>
      <c r="I963" t="s">
        <v>40</v>
      </c>
      <c r="J963" t="s">
        <v>40</v>
      </c>
      <c r="K963" t="s">
        <v>40</v>
      </c>
      <c r="L963" t="s">
        <v>40</v>
      </c>
      <c r="M963" t="s">
        <v>179</v>
      </c>
      <c r="N963" t="s">
        <v>38</v>
      </c>
      <c r="O963" t="s">
        <v>55</v>
      </c>
      <c r="P963" t="s">
        <v>38</v>
      </c>
      <c r="Q963" t="s">
        <v>42</v>
      </c>
      <c r="R963" t="s">
        <v>40</v>
      </c>
      <c r="S963" t="s">
        <v>43</v>
      </c>
      <c r="T963" t="s">
        <v>44</v>
      </c>
      <c r="U963" t="s">
        <v>1259</v>
      </c>
      <c r="V963" t="s">
        <v>1104</v>
      </c>
      <c r="W963" t="s">
        <v>1215</v>
      </c>
      <c r="X963" t="s">
        <v>285</v>
      </c>
      <c r="Y963" t="s">
        <v>300</v>
      </c>
      <c r="Z963" t="s">
        <v>40</v>
      </c>
      <c r="AA963" t="s">
        <v>40</v>
      </c>
      <c r="AB963">
        <v>376.66471339999998</v>
      </c>
      <c r="AC963" t="s">
        <v>40</v>
      </c>
      <c r="AD963" t="s">
        <v>40</v>
      </c>
      <c r="AE963">
        <v>2179.1920500000001</v>
      </c>
      <c r="AF963">
        <v>18</v>
      </c>
      <c r="AG963" s="21">
        <v>21791900000000</v>
      </c>
      <c r="AH963" t="s">
        <v>40</v>
      </c>
      <c r="AI963">
        <v>18</v>
      </c>
      <c r="AJ963">
        <v>1</v>
      </c>
      <c r="AK963">
        <v>1</v>
      </c>
      <c r="AQ963" s="1"/>
      <c r="AR963" s="4"/>
    </row>
    <row r="964" spans="1:44">
      <c r="A964">
        <v>11</v>
      </c>
      <c r="B964">
        <v>26</v>
      </c>
      <c r="C964">
        <v>2015</v>
      </c>
      <c r="D964" t="s">
        <v>283</v>
      </c>
      <c r="E964" t="s">
        <v>284</v>
      </c>
      <c r="F964" t="s">
        <v>1</v>
      </c>
      <c r="G964" t="s">
        <v>54</v>
      </c>
      <c r="H964" t="s">
        <v>38</v>
      </c>
      <c r="I964" t="s">
        <v>40</v>
      </c>
      <c r="J964" t="s">
        <v>40</v>
      </c>
      <c r="K964" t="s">
        <v>40</v>
      </c>
      <c r="L964" t="s">
        <v>40</v>
      </c>
      <c r="M964" t="s">
        <v>179</v>
      </c>
      <c r="N964" t="s">
        <v>38</v>
      </c>
      <c r="O964" t="s">
        <v>55</v>
      </c>
      <c r="P964" t="s">
        <v>38</v>
      </c>
      <c r="Q964" t="s">
        <v>42</v>
      </c>
      <c r="R964" t="s">
        <v>40</v>
      </c>
      <c r="S964" t="s">
        <v>43</v>
      </c>
      <c r="T964" t="s">
        <v>44</v>
      </c>
      <c r="U964" t="s">
        <v>1259</v>
      </c>
      <c r="V964" t="s">
        <v>1104</v>
      </c>
      <c r="W964" t="s">
        <v>1215</v>
      </c>
      <c r="X964" t="s">
        <v>285</v>
      </c>
      <c r="Y964" t="s">
        <v>301</v>
      </c>
      <c r="Z964" t="s">
        <v>40</v>
      </c>
      <c r="AA964" t="s">
        <v>40</v>
      </c>
      <c r="AB964">
        <v>5383.1991200000002</v>
      </c>
      <c r="AC964" t="s">
        <v>40</v>
      </c>
      <c r="AD964" t="s">
        <v>40</v>
      </c>
      <c r="AE964">
        <v>237.48856499999999</v>
      </c>
      <c r="AF964">
        <v>17</v>
      </c>
      <c r="AG964" s="21">
        <v>2374890000000</v>
      </c>
      <c r="AH964" t="s">
        <v>40</v>
      </c>
      <c r="AI964">
        <v>17</v>
      </c>
      <c r="AJ964">
        <v>1</v>
      </c>
      <c r="AK964">
        <v>1</v>
      </c>
      <c r="AQ964" s="1"/>
      <c r="AR964" s="4"/>
    </row>
    <row r="965" spans="1:44">
      <c r="A965">
        <v>11</v>
      </c>
      <c r="B965">
        <v>26</v>
      </c>
      <c r="C965">
        <v>2015</v>
      </c>
      <c r="D965" t="s">
        <v>283</v>
      </c>
      <c r="E965" t="s">
        <v>284</v>
      </c>
      <c r="F965" t="s">
        <v>1</v>
      </c>
      <c r="G965" t="s">
        <v>54</v>
      </c>
      <c r="H965" t="s">
        <v>38</v>
      </c>
      <c r="I965" t="s">
        <v>40</v>
      </c>
      <c r="J965" t="s">
        <v>40</v>
      </c>
      <c r="K965" t="s">
        <v>40</v>
      </c>
      <c r="L965" t="s">
        <v>40</v>
      </c>
      <c r="M965" t="s">
        <v>179</v>
      </c>
      <c r="N965" t="s">
        <v>38</v>
      </c>
      <c r="O965" t="s">
        <v>55</v>
      </c>
      <c r="P965" t="s">
        <v>38</v>
      </c>
      <c r="Q965" t="s">
        <v>42</v>
      </c>
      <c r="R965" t="s">
        <v>40</v>
      </c>
      <c r="S965" t="s">
        <v>43</v>
      </c>
      <c r="T965" t="s">
        <v>44</v>
      </c>
      <c r="U965" t="s">
        <v>1259</v>
      </c>
      <c r="V965" t="s">
        <v>1104</v>
      </c>
      <c r="W965" t="s">
        <v>1215</v>
      </c>
      <c r="X965" t="s">
        <v>285</v>
      </c>
      <c r="Y965" t="s">
        <v>302</v>
      </c>
      <c r="Z965" t="s">
        <v>40</v>
      </c>
      <c r="AA965" t="s">
        <v>40</v>
      </c>
      <c r="AB965">
        <v>455.56701629999998</v>
      </c>
      <c r="AC965" t="s">
        <v>40</v>
      </c>
      <c r="AD965" t="s">
        <v>40</v>
      </c>
      <c r="AE965">
        <v>128608.008</v>
      </c>
      <c r="AF965">
        <v>19</v>
      </c>
      <c r="AG965" s="21">
        <v>1286080000000000</v>
      </c>
      <c r="AH965" t="s">
        <v>40</v>
      </c>
      <c r="AI965">
        <v>19</v>
      </c>
      <c r="AJ965">
        <v>1</v>
      </c>
      <c r="AK965">
        <v>1</v>
      </c>
      <c r="AQ965" s="1"/>
      <c r="AR965" s="4"/>
    </row>
    <row r="966" spans="1:44">
      <c r="A966">
        <v>11</v>
      </c>
      <c r="B966">
        <v>26</v>
      </c>
      <c r="C966">
        <v>2015</v>
      </c>
      <c r="D966" t="s">
        <v>283</v>
      </c>
      <c r="E966" t="s">
        <v>284</v>
      </c>
      <c r="F966" t="s">
        <v>1</v>
      </c>
      <c r="G966" t="s">
        <v>54</v>
      </c>
      <c r="H966" t="s">
        <v>38</v>
      </c>
      <c r="I966" t="s">
        <v>40</v>
      </c>
      <c r="J966" t="s">
        <v>40</v>
      </c>
      <c r="K966" t="s">
        <v>40</v>
      </c>
      <c r="L966" t="s">
        <v>40</v>
      </c>
      <c r="M966" t="s">
        <v>179</v>
      </c>
      <c r="N966" t="s">
        <v>38</v>
      </c>
      <c r="O966" t="s">
        <v>55</v>
      </c>
      <c r="P966" t="s">
        <v>38</v>
      </c>
      <c r="Q966" t="s">
        <v>42</v>
      </c>
      <c r="R966" t="s">
        <v>40</v>
      </c>
      <c r="S966" t="s">
        <v>43</v>
      </c>
      <c r="T966" t="s">
        <v>44</v>
      </c>
      <c r="U966" t="s">
        <v>1259</v>
      </c>
      <c r="V966" t="s">
        <v>1104</v>
      </c>
      <c r="W966" t="s">
        <v>1215</v>
      </c>
      <c r="X966" t="s">
        <v>285</v>
      </c>
      <c r="Y966" t="s">
        <v>303</v>
      </c>
      <c r="Z966" t="s">
        <v>40</v>
      </c>
      <c r="AA966" t="s">
        <v>40</v>
      </c>
      <c r="AB966">
        <v>141.6181334</v>
      </c>
      <c r="AC966" t="s">
        <v>40</v>
      </c>
      <c r="AD966" t="s">
        <v>40</v>
      </c>
      <c r="AE966">
        <v>13601.7816</v>
      </c>
      <c r="AF966">
        <v>17</v>
      </c>
      <c r="AG966" s="21">
        <v>136018000000000</v>
      </c>
      <c r="AH966" t="s">
        <v>40</v>
      </c>
      <c r="AI966">
        <v>17</v>
      </c>
      <c r="AJ966">
        <v>1</v>
      </c>
      <c r="AK966">
        <v>1</v>
      </c>
      <c r="AQ966" s="1"/>
      <c r="AR966" s="4"/>
    </row>
    <row r="967" spans="1:44">
      <c r="A967">
        <v>11</v>
      </c>
      <c r="B967">
        <v>26</v>
      </c>
      <c r="C967">
        <v>2015</v>
      </c>
      <c r="D967" t="s">
        <v>283</v>
      </c>
      <c r="E967" t="s">
        <v>284</v>
      </c>
      <c r="F967" t="s">
        <v>1</v>
      </c>
      <c r="G967" t="s">
        <v>54</v>
      </c>
      <c r="H967" t="s">
        <v>38</v>
      </c>
      <c r="I967" t="s">
        <v>40</v>
      </c>
      <c r="J967" t="s">
        <v>40</v>
      </c>
      <c r="K967" t="s">
        <v>40</v>
      </c>
      <c r="L967" t="s">
        <v>40</v>
      </c>
      <c r="M967" t="s">
        <v>179</v>
      </c>
      <c r="N967" t="s">
        <v>38</v>
      </c>
      <c r="O967" t="s">
        <v>55</v>
      </c>
      <c r="P967" t="s">
        <v>38</v>
      </c>
      <c r="Q967" t="s">
        <v>42</v>
      </c>
      <c r="R967" t="s">
        <v>40</v>
      </c>
      <c r="S967" t="s">
        <v>43</v>
      </c>
      <c r="T967" t="s">
        <v>44</v>
      </c>
      <c r="U967" t="s">
        <v>1259</v>
      </c>
      <c r="V967" t="s">
        <v>1104</v>
      </c>
      <c r="W967" t="s">
        <v>1215</v>
      </c>
      <c r="X967" t="s">
        <v>285</v>
      </c>
      <c r="Y967" t="s">
        <v>304</v>
      </c>
      <c r="Z967" t="s">
        <v>40</v>
      </c>
      <c r="AA967" t="s">
        <v>40</v>
      </c>
      <c r="AB967">
        <v>537.33179940000002</v>
      </c>
      <c r="AC967" t="s">
        <v>40</v>
      </c>
      <c r="AD967" t="s">
        <v>40</v>
      </c>
      <c r="AE967">
        <v>819.47839399999998</v>
      </c>
      <c r="AF967">
        <v>18</v>
      </c>
      <c r="AG967" s="21">
        <v>8194780000000</v>
      </c>
      <c r="AH967" t="s">
        <v>40</v>
      </c>
      <c r="AI967">
        <v>18</v>
      </c>
      <c r="AJ967">
        <v>1</v>
      </c>
      <c r="AK967">
        <v>1</v>
      </c>
      <c r="AQ967" s="1"/>
      <c r="AR967" s="4"/>
    </row>
    <row r="968" spans="1:44">
      <c r="A968">
        <v>11</v>
      </c>
      <c r="B968">
        <v>26</v>
      </c>
      <c r="C968">
        <v>2015</v>
      </c>
      <c r="D968" t="s">
        <v>283</v>
      </c>
      <c r="E968" t="s">
        <v>284</v>
      </c>
      <c r="F968" t="s">
        <v>1</v>
      </c>
      <c r="G968" t="s">
        <v>54</v>
      </c>
      <c r="H968" t="s">
        <v>38</v>
      </c>
      <c r="I968" t="s">
        <v>40</v>
      </c>
      <c r="J968" t="s">
        <v>40</v>
      </c>
      <c r="K968" t="s">
        <v>40</v>
      </c>
      <c r="L968" t="s">
        <v>40</v>
      </c>
      <c r="M968" t="s">
        <v>179</v>
      </c>
      <c r="N968" t="s">
        <v>38</v>
      </c>
      <c r="O968" t="s">
        <v>55</v>
      </c>
      <c r="P968" t="s">
        <v>38</v>
      </c>
      <c r="Q968" t="s">
        <v>42</v>
      </c>
      <c r="R968" t="s">
        <v>40</v>
      </c>
      <c r="S968" t="s">
        <v>43</v>
      </c>
      <c r="T968" t="s">
        <v>44</v>
      </c>
      <c r="U968" t="s">
        <v>1259</v>
      </c>
      <c r="V968" t="s">
        <v>1104</v>
      </c>
      <c r="W968" t="s">
        <v>1215</v>
      </c>
      <c r="X968" t="s">
        <v>285</v>
      </c>
      <c r="Y968" t="s">
        <v>305</v>
      </c>
      <c r="Z968" t="s">
        <v>40</v>
      </c>
      <c r="AA968" t="s">
        <v>40</v>
      </c>
      <c r="AB968">
        <v>749.84172939999996</v>
      </c>
      <c r="AC968" t="s">
        <v>40</v>
      </c>
      <c r="AD968" t="s">
        <v>40</v>
      </c>
      <c r="AE968">
        <v>53871.468000000001</v>
      </c>
      <c r="AF968">
        <v>20</v>
      </c>
      <c r="AG968" s="21">
        <v>538715000000000</v>
      </c>
      <c r="AH968" t="s">
        <v>40</v>
      </c>
      <c r="AI968">
        <v>20</v>
      </c>
      <c r="AJ968">
        <v>1</v>
      </c>
      <c r="AK968">
        <v>1</v>
      </c>
      <c r="AQ968" s="1"/>
      <c r="AR968" s="4"/>
    </row>
    <row r="969" spans="1:44">
      <c r="A969">
        <v>11</v>
      </c>
      <c r="B969">
        <v>26</v>
      </c>
      <c r="C969">
        <v>2015</v>
      </c>
      <c r="D969" t="s">
        <v>283</v>
      </c>
      <c r="E969" t="s">
        <v>284</v>
      </c>
      <c r="F969" t="s">
        <v>1</v>
      </c>
      <c r="G969" t="s">
        <v>54</v>
      </c>
      <c r="H969" t="s">
        <v>38</v>
      </c>
      <c r="I969" t="s">
        <v>40</v>
      </c>
      <c r="J969" t="s">
        <v>40</v>
      </c>
      <c r="K969" t="s">
        <v>40</v>
      </c>
      <c r="L969" t="s">
        <v>40</v>
      </c>
      <c r="M969" t="s">
        <v>179</v>
      </c>
      <c r="N969" t="s">
        <v>38</v>
      </c>
      <c r="O969" t="s">
        <v>55</v>
      </c>
      <c r="P969" t="s">
        <v>38</v>
      </c>
      <c r="Q969" t="s">
        <v>42</v>
      </c>
      <c r="R969" t="s">
        <v>40</v>
      </c>
      <c r="S969" t="s">
        <v>43</v>
      </c>
      <c r="T969" t="s">
        <v>44</v>
      </c>
      <c r="U969" t="s">
        <v>1259</v>
      </c>
      <c r="V969" t="s">
        <v>1104</v>
      </c>
      <c r="W969" t="s">
        <v>1215</v>
      </c>
      <c r="X969" t="s">
        <v>285</v>
      </c>
      <c r="Y969" t="s">
        <v>306</v>
      </c>
      <c r="Z969" t="s">
        <v>40</v>
      </c>
      <c r="AA969" t="s">
        <v>40</v>
      </c>
      <c r="AB969">
        <v>965.07682910000005</v>
      </c>
      <c r="AC969" t="s">
        <v>40</v>
      </c>
      <c r="AD969" t="s">
        <v>40</v>
      </c>
      <c r="AE969">
        <v>32264.1999</v>
      </c>
      <c r="AF969">
        <v>16</v>
      </c>
      <c r="AG969" s="21">
        <v>322642000000000</v>
      </c>
      <c r="AH969" t="s">
        <v>40</v>
      </c>
      <c r="AI969">
        <v>16</v>
      </c>
      <c r="AJ969">
        <v>1</v>
      </c>
      <c r="AK969">
        <v>1</v>
      </c>
      <c r="AQ969" s="1"/>
      <c r="AR969" s="4"/>
    </row>
    <row r="970" spans="1:44">
      <c r="A970">
        <v>11</v>
      </c>
      <c r="B970">
        <v>26</v>
      </c>
      <c r="C970">
        <v>2015</v>
      </c>
      <c r="D970" t="s">
        <v>283</v>
      </c>
      <c r="E970" t="s">
        <v>284</v>
      </c>
      <c r="F970" t="s">
        <v>1</v>
      </c>
      <c r="G970" t="s">
        <v>54</v>
      </c>
      <c r="H970" t="s">
        <v>38</v>
      </c>
      <c r="I970" t="s">
        <v>40</v>
      </c>
      <c r="J970" t="s">
        <v>40</v>
      </c>
      <c r="K970" t="s">
        <v>40</v>
      </c>
      <c r="L970" t="s">
        <v>40</v>
      </c>
      <c r="M970" t="s">
        <v>179</v>
      </c>
      <c r="N970" t="s">
        <v>38</v>
      </c>
      <c r="O970" t="s">
        <v>55</v>
      </c>
      <c r="P970" t="s">
        <v>38</v>
      </c>
      <c r="Q970" t="s">
        <v>42</v>
      </c>
      <c r="R970" t="s">
        <v>40</v>
      </c>
      <c r="S970" t="s">
        <v>43</v>
      </c>
      <c r="T970" t="s">
        <v>44</v>
      </c>
      <c r="U970" t="s">
        <v>1259</v>
      </c>
      <c r="V970" t="s">
        <v>1104</v>
      </c>
      <c r="W970" t="s">
        <v>1215</v>
      </c>
      <c r="X970" t="s">
        <v>285</v>
      </c>
      <c r="Y970" t="s">
        <v>307</v>
      </c>
      <c r="Z970" t="s">
        <v>40</v>
      </c>
      <c r="AA970" t="s">
        <v>40</v>
      </c>
      <c r="AB970">
        <v>2112.6058929999999</v>
      </c>
      <c r="AC970" t="s">
        <v>40</v>
      </c>
      <c r="AD970" t="s">
        <v>40</v>
      </c>
      <c r="AE970">
        <v>20308.5488</v>
      </c>
      <c r="AF970">
        <v>18</v>
      </c>
      <c r="AG970" s="21">
        <v>203085000000000</v>
      </c>
      <c r="AH970" t="s">
        <v>40</v>
      </c>
      <c r="AI970">
        <v>18</v>
      </c>
      <c r="AJ970">
        <v>1</v>
      </c>
      <c r="AK970">
        <v>1</v>
      </c>
      <c r="AQ970" s="1"/>
      <c r="AR970" s="4"/>
    </row>
    <row r="971" spans="1:44">
      <c r="A971">
        <v>11</v>
      </c>
      <c r="B971">
        <v>26</v>
      </c>
      <c r="C971">
        <v>2015</v>
      </c>
      <c r="D971" t="s">
        <v>283</v>
      </c>
      <c r="E971" t="s">
        <v>284</v>
      </c>
      <c r="F971" t="s">
        <v>1</v>
      </c>
      <c r="G971" t="s">
        <v>54</v>
      </c>
      <c r="H971" t="s">
        <v>38</v>
      </c>
      <c r="I971" t="s">
        <v>40</v>
      </c>
      <c r="J971" t="s">
        <v>40</v>
      </c>
      <c r="K971" t="s">
        <v>40</v>
      </c>
      <c r="L971" t="s">
        <v>40</v>
      </c>
      <c r="M971" t="s">
        <v>179</v>
      </c>
      <c r="N971" t="s">
        <v>38</v>
      </c>
      <c r="O971" t="s">
        <v>55</v>
      </c>
      <c r="P971" t="s">
        <v>38</v>
      </c>
      <c r="Q971" t="s">
        <v>42</v>
      </c>
      <c r="R971" t="s">
        <v>40</v>
      </c>
      <c r="S971" t="s">
        <v>43</v>
      </c>
      <c r="T971" t="s">
        <v>44</v>
      </c>
      <c r="U971" t="s">
        <v>1259</v>
      </c>
      <c r="V971" t="s">
        <v>1104</v>
      </c>
      <c r="W971" t="s">
        <v>1215</v>
      </c>
      <c r="X971" t="s">
        <v>285</v>
      </c>
      <c r="Y971" t="s">
        <v>308</v>
      </c>
      <c r="Z971" t="s">
        <v>40</v>
      </c>
      <c r="AA971" t="s">
        <v>40</v>
      </c>
      <c r="AB971">
        <v>5881.3455199999999</v>
      </c>
      <c r="AC971" t="s">
        <v>40</v>
      </c>
      <c r="AD971" t="s">
        <v>40</v>
      </c>
      <c r="AE971">
        <v>2239.5526100000002</v>
      </c>
      <c r="AF971">
        <v>17</v>
      </c>
      <c r="AG971" s="21">
        <v>22395500000000</v>
      </c>
      <c r="AH971" t="s">
        <v>40</v>
      </c>
      <c r="AI971">
        <v>17</v>
      </c>
      <c r="AJ971">
        <v>1</v>
      </c>
      <c r="AK971">
        <v>1</v>
      </c>
      <c r="AQ971" s="1"/>
      <c r="AR971" s="4"/>
    </row>
    <row r="972" spans="1:44">
      <c r="A972">
        <v>11</v>
      </c>
      <c r="B972">
        <v>26</v>
      </c>
      <c r="C972">
        <v>2015</v>
      </c>
      <c r="D972" t="s">
        <v>283</v>
      </c>
      <c r="E972" t="s">
        <v>284</v>
      </c>
      <c r="F972" t="s">
        <v>1</v>
      </c>
      <c r="G972" t="s">
        <v>54</v>
      </c>
      <c r="H972" t="s">
        <v>38</v>
      </c>
      <c r="I972" t="s">
        <v>40</v>
      </c>
      <c r="J972" t="s">
        <v>40</v>
      </c>
      <c r="K972" t="s">
        <v>40</v>
      </c>
      <c r="L972" t="s">
        <v>40</v>
      </c>
      <c r="M972" t="s">
        <v>179</v>
      </c>
      <c r="N972" t="s">
        <v>38</v>
      </c>
      <c r="O972" t="s">
        <v>55</v>
      </c>
      <c r="P972" t="s">
        <v>38</v>
      </c>
      <c r="Q972" t="s">
        <v>42</v>
      </c>
      <c r="R972" t="s">
        <v>40</v>
      </c>
      <c r="S972" t="s">
        <v>43</v>
      </c>
      <c r="T972" t="s">
        <v>44</v>
      </c>
      <c r="U972" t="s">
        <v>1259</v>
      </c>
      <c r="V972" t="s">
        <v>1104</v>
      </c>
      <c r="W972" t="s">
        <v>1215</v>
      </c>
      <c r="X972" t="s">
        <v>285</v>
      </c>
      <c r="Y972" t="s">
        <v>309</v>
      </c>
      <c r="Z972" t="s">
        <v>40</v>
      </c>
      <c r="AA972" t="s">
        <v>40</v>
      </c>
      <c r="AB972">
        <v>157.57269260000001</v>
      </c>
      <c r="AC972" t="s">
        <v>40</v>
      </c>
      <c r="AD972" t="s">
        <v>40</v>
      </c>
      <c r="AE972">
        <v>336.70833499999998</v>
      </c>
      <c r="AF972">
        <v>15</v>
      </c>
      <c r="AG972" s="21">
        <v>3367080000000</v>
      </c>
      <c r="AH972" t="s">
        <v>40</v>
      </c>
      <c r="AI972">
        <v>15</v>
      </c>
      <c r="AJ972">
        <v>1</v>
      </c>
      <c r="AK972">
        <v>1</v>
      </c>
      <c r="AQ972" s="1"/>
      <c r="AR972" s="4"/>
    </row>
    <row r="973" spans="1:44">
      <c r="A973">
        <v>11</v>
      </c>
      <c r="B973">
        <v>26</v>
      </c>
      <c r="C973">
        <v>2015</v>
      </c>
      <c r="D973" t="s">
        <v>283</v>
      </c>
      <c r="E973" t="s">
        <v>284</v>
      </c>
      <c r="F973" t="s">
        <v>1</v>
      </c>
      <c r="G973" t="s">
        <v>54</v>
      </c>
      <c r="H973" t="s">
        <v>38</v>
      </c>
      <c r="I973" t="s">
        <v>40</v>
      </c>
      <c r="J973" t="s">
        <v>40</v>
      </c>
      <c r="K973" t="s">
        <v>40</v>
      </c>
      <c r="L973" t="s">
        <v>40</v>
      </c>
      <c r="M973" t="s">
        <v>179</v>
      </c>
      <c r="N973" t="s">
        <v>38</v>
      </c>
      <c r="O973" t="s">
        <v>55</v>
      </c>
      <c r="P973" t="s">
        <v>38</v>
      </c>
      <c r="Q973" t="s">
        <v>42</v>
      </c>
      <c r="R973" t="s">
        <v>40</v>
      </c>
      <c r="S973" t="s">
        <v>43</v>
      </c>
      <c r="T973" t="s">
        <v>44</v>
      </c>
      <c r="U973" t="s">
        <v>1259</v>
      </c>
      <c r="V973" t="s">
        <v>1104</v>
      </c>
      <c r="W973" t="s">
        <v>1215</v>
      </c>
      <c r="X973" t="s">
        <v>285</v>
      </c>
      <c r="Y973" t="s">
        <v>183</v>
      </c>
      <c r="Z973" t="s">
        <v>40</v>
      </c>
      <c r="AA973" t="s">
        <v>40</v>
      </c>
      <c r="AB973">
        <v>623.85169550000001</v>
      </c>
      <c r="AC973" t="s">
        <v>40</v>
      </c>
      <c r="AD973" t="s">
        <v>40</v>
      </c>
      <c r="AE973">
        <v>1808.9784299999999</v>
      </c>
      <c r="AF973">
        <v>21</v>
      </c>
      <c r="AG973" s="21">
        <v>18089800000000</v>
      </c>
      <c r="AH973" t="s">
        <v>40</v>
      </c>
      <c r="AI973">
        <v>21</v>
      </c>
      <c r="AJ973">
        <v>1</v>
      </c>
      <c r="AK973">
        <v>1</v>
      </c>
      <c r="AQ973" s="1"/>
      <c r="AR973" s="4"/>
    </row>
    <row r="974" spans="1:44">
      <c r="A974">
        <v>11</v>
      </c>
      <c r="B974">
        <v>26</v>
      </c>
      <c r="C974">
        <v>2015</v>
      </c>
      <c r="D974" t="s">
        <v>283</v>
      </c>
      <c r="E974" t="s">
        <v>284</v>
      </c>
      <c r="F974" t="s">
        <v>1</v>
      </c>
      <c r="G974" t="s">
        <v>54</v>
      </c>
      <c r="H974" t="s">
        <v>38</v>
      </c>
      <c r="I974" t="s">
        <v>40</v>
      </c>
      <c r="J974" t="s">
        <v>40</v>
      </c>
      <c r="K974" t="s">
        <v>40</v>
      </c>
      <c r="L974" t="s">
        <v>40</v>
      </c>
      <c r="M974" t="s">
        <v>179</v>
      </c>
      <c r="N974" t="s">
        <v>38</v>
      </c>
      <c r="O974" t="s">
        <v>55</v>
      </c>
      <c r="P974" t="s">
        <v>38</v>
      </c>
      <c r="Q974" t="s">
        <v>42</v>
      </c>
      <c r="R974" t="s">
        <v>40</v>
      </c>
      <c r="S974" t="s">
        <v>43</v>
      </c>
      <c r="T974" t="s">
        <v>44</v>
      </c>
      <c r="U974" t="s">
        <v>1259</v>
      </c>
      <c r="V974" t="s">
        <v>1104</v>
      </c>
      <c r="W974" t="s">
        <v>1215</v>
      </c>
      <c r="X974" t="s">
        <v>285</v>
      </c>
      <c r="Y974" t="s">
        <v>310</v>
      </c>
      <c r="Z974" t="s">
        <v>40</v>
      </c>
      <c r="AA974" t="s">
        <v>40</v>
      </c>
      <c r="AB974">
        <v>2702.566765</v>
      </c>
      <c r="AC974" t="s">
        <v>40</v>
      </c>
      <c r="AD974" t="s">
        <v>40</v>
      </c>
      <c r="AE974">
        <v>608.42748099999994</v>
      </c>
      <c r="AF974">
        <v>15</v>
      </c>
      <c r="AG974" s="21">
        <v>6084270000000</v>
      </c>
      <c r="AH974" t="s">
        <v>40</v>
      </c>
      <c r="AI974">
        <v>15</v>
      </c>
      <c r="AJ974">
        <v>1</v>
      </c>
      <c r="AK974">
        <v>1</v>
      </c>
      <c r="AQ974" s="1"/>
      <c r="AR974" s="4"/>
    </row>
    <row r="975" spans="1:44">
      <c r="A975">
        <v>11</v>
      </c>
      <c r="B975">
        <v>26</v>
      </c>
      <c r="C975">
        <v>2015</v>
      </c>
      <c r="D975" t="s">
        <v>283</v>
      </c>
      <c r="E975" t="s">
        <v>284</v>
      </c>
      <c r="F975" t="s">
        <v>1</v>
      </c>
      <c r="G975" t="s">
        <v>54</v>
      </c>
      <c r="H975" t="s">
        <v>38</v>
      </c>
      <c r="I975" t="s">
        <v>40</v>
      </c>
      <c r="J975" t="s">
        <v>40</v>
      </c>
      <c r="K975" t="s">
        <v>40</v>
      </c>
      <c r="L975" t="s">
        <v>40</v>
      </c>
      <c r="M975" t="s">
        <v>179</v>
      </c>
      <c r="N975" t="s">
        <v>38</v>
      </c>
      <c r="O975" t="s">
        <v>55</v>
      </c>
      <c r="P975" t="s">
        <v>38</v>
      </c>
      <c r="Q975" t="s">
        <v>42</v>
      </c>
      <c r="R975" t="s">
        <v>40</v>
      </c>
      <c r="S975" t="s">
        <v>43</v>
      </c>
      <c r="T975" t="s">
        <v>44</v>
      </c>
      <c r="U975" t="s">
        <v>1259</v>
      </c>
      <c r="V975" t="s">
        <v>1104</v>
      </c>
      <c r="W975" t="s">
        <v>1215</v>
      </c>
      <c r="X975" t="s">
        <v>285</v>
      </c>
      <c r="Y975" t="s">
        <v>311</v>
      </c>
      <c r="Z975" t="s">
        <v>40</v>
      </c>
      <c r="AA975" t="s">
        <v>40</v>
      </c>
      <c r="AB975">
        <v>752.77874489999999</v>
      </c>
      <c r="AC975" t="s">
        <v>40</v>
      </c>
      <c r="AD975" t="s">
        <v>40</v>
      </c>
      <c r="AE975">
        <v>30430.125599999999</v>
      </c>
      <c r="AF975">
        <v>18</v>
      </c>
      <c r="AG975" s="21">
        <v>304301000000000</v>
      </c>
      <c r="AH975" t="s">
        <v>40</v>
      </c>
      <c r="AI975">
        <v>18</v>
      </c>
      <c r="AJ975">
        <v>1</v>
      </c>
      <c r="AK975">
        <v>1</v>
      </c>
      <c r="AQ975" s="1"/>
      <c r="AR975" s="4"/>
    </row>
    <row r="976" spans="1:44">
      <c r="A976">
        <v>11</v>
      </c>
      <c r="B976">
        <v>26</v>
      </c>
      <c r="C976">
        <v>2015</v>
      </c>
      <c r="D976" t="s">
        <v>283</v>
      </c>
      <c r="E976" t="s">
        <v>284</v>
      </c>
      <c r="F976" t="s">
        <v>1</v>
      </c>
      <c r="G976" t="s">
        <v>54</v>
      </c>
      <c r="H976" t="s">
        <v>38</v>
      </c>
      <c r="I976" t="s">
        <v>40</v>
      </c>
      <c r="J976" t="s">
        <v>40</v>
      </c>
      <c r="K976" t="s">
        <v>40</v>
      </c>
      <c r="L976" t="s">
        <v>40</v>
      </c>
      <c r="M976" t="s">
        <v>179</v>
      </c>
      <c r="N976" t="s">
        <v>38</v>
      </c>
      <c r="O976" t="s">
        <v>55</v>
      </c>
      <c r="P976" t="s">
        <v>38</v>
      </c>
      <c r="Q976" t="s">
        <v>42</v>
      </c>
      <c r="R976" t="s">
        <v>40</v>
      </c>
      <c r="S976" t="s">
        <v>43</v>
      </c>
      <c r="T976" t="s">
        <v>44</v>
      </c>
      <c r="U976" t="s">
        <v>1259</v>
      </c>
      <c r="V976" t="s">
        <v>1104</v>
      </c>
      <c r="W976" t="s">
        <v>1215</v>
      </c>
      <c r="X976" t="s">
        <v>285</v>
      </c>
      <c r="Y976" t="s">
        <v>181</v>
      </c>
      <c r="Z976" t="s">
        <v>40</v>
      </c>
      <c r="AA976" t="s">
        <v>40</v>
      </c>
      <c r="AB976">
        <v>2135.202448</v>
      </c>
      <c r="AC976" t="s">
        <v>40</v>
      </c>
      <c r="AD976" t="s">
        <v>40</v>
      </c>
      <c r="AE976">
        <v>573644.27500000002</v>
      </c>
      <c r="AF976">
        <v>17</v>
      </c>
      <c r="AG976" s="21">
        <v>5736440000000000</v>
      </c>
      <c r="AH976" t="s">
        <v>40</v>
      </c>
      <c r="AI976">
        <v>17</v>
      </c>
      <c r="AJ976">
        <v>1</v>
      </c>
      <c r="AK976">
        <v>1</v>
      </c>
      <c r="AQ976" s="1"/>
      <c r="AR976" s="4"/>
    </row>
    <row r="977" spans="1:44">
      <c r="A977">
        <v>11</v>
      </c>
      <c r="B977">
        <v>26</v>
      </c>
      <c r="C977">
        <v>2015</v>
      </c>
      <c r="D977" t="s">
        <v>283</v>
      </c>
      <c r="E977" t="s">
        <v>284</v>
      </c>
      <c r="F977" t="s">
        <v>1</v>
      </c>
      <c r="G977" t="s">
        <v>54</v>
      </c>
      <c r="H977" t="s">
        <v>38</v>
      </c>
      <c r="I977" t="s">
        <v>40</v>
      </c>
      <c r="J977" t="s">
        <v>40</v>
      </c>
      <c r="K977" t="s">
        <v>40</v>
      </c>
      <c r="L977" t="s">
        <v>40</v>
      </c>
      <c r="M977" t="s">
        <v>179</v>
      </c>
      <c r="N977" t="s">
        <v>38</v>
      </c>
      <c r="O977" t="s">
        <v>55</v>
      </c>
      <c r="P977" t="s">
        <v>38</v>
      </c>
      <c r="Q977" t="s">
        <v>42</v>
      </c>
      <c r="R977" t="s">
        <v>40</v>
      </c>
      <c r="S977" t="s">
        <v>43</v>
      </c>
      <c r="T977" t="s">
        <v>44</v>
      </c>
      <c r="U977" t="s">
        <v>1259</v>
      </c>
      <c r="V977" t="s">
        <v>1104</v>
      </c>
      <c r="W977" t="s">
        <v>1215</v>
      </c>
      <c r="X977" t="s">
        <v>285</v>
      </c>
      <c r="Y977" t="s">
        <v>312</v>
      </c>
      <c r="Z977" t="s">
        <v>40</v>
      </c>
      <c r="AA977" t="s">
        <v>40</v>
      </c>
      <c r="AB977">
        <v>743.57481919999998</v>
      </c>
      <c r="AC977" t="s">
        <v>40</v>
      </c>
      <c r="AD977" t="s">
        <v>40</v>
      </c>
      <c r="AE977">
        <v>12165.3981</v>
      </c>
      <c r="AF977">
        <v>18</v>
      </c>
      <c r="AG977" s="21">
        <v>121654000000000</v>
      </c>
      <c r="AH977" t="s">
        <v>40</v>
      </c>
      <c r="AI977">
        <v>18</v>
      </c>
      <c r="AJ977">
        <v>1</v>
      </c>
      <c r="AK977">
        <v>1</v>
      </c>
      <c r="AQ977" s="1"/>
      <c r="AR977" s="4"/>
    </row>
    <row r="978" spans="1:44">
      <c r="A978">
        <v>11</v>
      </c>
      <c r="B978">
        <v>26</v>
      </c>
      <c r="C978">
        <v>2015</v>
      </c>
      <c r="D978" t="s">
        <v>283</v>
      </c>
      <c r="E978" t="s">
        <v>284</v>
      </c>
      <c r="F978" t="s">
        <v>1</v>
      </c>
      <c r="G978" t="s">
        <v>54</v>
      </c>
      <c r="H978" t="s">
        <v>38</v>
      </c>
      <c r="I978" t="s">
        <v>40</v>
      </c>
      <c r="J978" t="s">
        <v>40</v>
      </c>
      <c r="K978" t="s">
        <v>40</v>
      </c>
      <c r="L978" t="s">
        <v>40</v>
      </c>
      <c r="M978" t="s">
        <v>179</v>
      </c>
      <c r="N978" t="s">
        <v>38</v>
      </c>
      <c r="O978" t="s">
        <v>55</v>
      </c>
      <c r="P978" t="s">
        <v>38</v>
      </c>
      <c r="Q978" t="s">
        <v>42</v>
      </c>
      <c r="R978" t="s">
        <v>40</v>
      </c>
      <c r="S978" t="s">
        <v>43</v>
      </c>
      <c r="T978" t="s">
        <v>44</v>
      </c>
      <c r="U978" t="s">
        <v>1259</v>
      </c>
      <c r="V978" t="s">
        <v>1104</v>
      </c>
      <c r="W978" t="s">
        <v>1215</v>
      </c>
      <c r="X978" t="s">
        <v>285</v>
      </c>
      <c r="Y978" t="s">
        <v>313</v>
      </c>
      <c r="Z978" t="s">
        <v>40</v>
      </c>
      <c r="AA978" t="s">
        <v>40</v>
      </c>
      <c r="AB978">
        <v>895.99661360000005</v>
      </c>
      <c r="AC978" t="s">
        <v>40</v>
      </c>
      <c r="AD978" t="s">
        <v>40</v>
      </c>
      <c r="AE978">
        <v>593659.83799999999</v>
      </c>
      <c r="AF978">
        <v>38</v>
      </c>
      <c r="AG978" s="21">
        <v>5936600000000000</v>
      </c>
      <c r="AH978" t="s">
        <v>40</v>
      </c>
      <c r="AI978">
        <v>38</v>
      </c>
      <c r="AJ978">
        <v>1</v>
      </c>
      <c r="AK978">
        <v>1</v>
      </c>
      <c r="AQ978" s="1"/>
      <c r="AR978" s="4"/>
    </row>
    <row r="979" spans="1:44">
      <c r="A979">
        <v>11</v>
      </c>
      <c r="B979">
        <v>26</v>
      </c>
      <c r="C979">
        <v>2015</v>
      </c>
      <c r="D979" t="s">
        <v>283</v>
      </c>
      <c r="E979" t="s">
        <v>284</v>
      </c>
      <c r="F979" t="s">
        <v>1</v>
      </c>
      <c r="G979" t="s">
        <v>54</v>
      </c>
      <c r="H979" t="s">
        <v>38</v>
      </c>
      <c r="I979" t="s">
        <v>40</v>
      </c>
      <c r="J979" t="s">
        <v>40</v>
      </c>
      <c r="K979" t="s">
        <v>40</v>
      </c>
      <c r="L979" t="s">
        <v>40</v>
      </c>
      <c r="M979" t="s">
        <v>179</v>
      </c>
      <c r="N979" t="s">
        <v>38</v>
      </c>
      <c r="O979" t="s">
        <v>55</v>
      </c>
      <c r="P979" t="s">
        <v>38</v>
      </c>
      <c r="Q979" t="s">
        <v>42</v>
      </c>
      <c r="R979" t="s">
        <v>40</v>
      </c>
      <c r="S979" t="s">
        <v>43</v>
      </c>
      <c r="T979" t="s">
        <v>44</v>
      </c>
      <c r="U979" t="s">
        <v>1259</v>
      </c>
      <c r="V979" t="s">
        <v>1104</v>
      </c>
      <c r="W979" t="s">
        <v>1215</v>
      </c>
      <c r="X979" t="s">
        <v>285</v>
      </c>
      <c r="Y979" t="s">
        <v>314</v>
      </c>
      <c r="Z979" t="s">
        <v>40</v>
      </c>
      <c r="AA979" t="s">
        <v>40</v>
      </c>
      <c r="AB979">
        <v>3597.6219620000002</v>
      </c>
      <c r="AC979" t="s">
        <v>40</v>
      </c>
      <c r="AD979" t="s">
        <v>40</v>
      </c>
      <c r="AE979">
        <v>716.94562399999995</v>
      </c>
      <c r="AF979">
        <v>16</v>
      </c>
      <c r="AG979" s="21">
        <v>7169460000000</v>
      </c>
      <c r="AH979" t="s">
        <v>40</v>
      </c>
      <c r="AI979">
        <v>16</v>
      </c>
      <c r="AJ979">
        <v>1</v>
      </c>
      <c r="AK979">
        <v>1</v>
      </c>
      <c r="AQ979" s="1"/>
      <c r="AR979" s="4"/>
    </row>
    <row r="980" spans="1:44">
      <c r="A980">
        <v>11</v>
      </c>
      <c r="B980">
        <v>26</v>
      </c>
      <c r="C980">
        <v>2015</v>
      </c>
      <c r="D980" t="s">
        <v>283</v>
      </c>
      <c r="E980" t="s">
        <v>284</v>
      </c>
      <c r="F980" t="s">
        <v>1</v>
      </c>
      <c r="G980" t="s">
        <v>54</v>
      </c>
      <c r="H980" t="s">
        <v>38</v>
      </c>
      <c r="I980" t="s">
        <v>40</v>
      </c>
      <c r="J980" t="s">
        <v>40</v>
      </c>
      <c r="K980" t="s">
        <v>40</v>
      </c>
      <c r="L980" t="s">
        <v>40</v>
      </c>
      <c r="M980" t="s">
        <v>179</v>
      </c>
      <c r="N980" t="s">
        <v>38</v>
      </c>
      <c r="O980" t="s">
        <v>55</v>
      </c>
      <c r="P980" t="s">
        <v>38</v>
      </c>
      <c r="Q980" t="s">
        <v>42</v>
      </c>
      <c r="R980" t="s">
        <v>40</v>
      </c>
      <c r="S980" t="s">
        <v>43</v>
      </c>
      <c r="T980" t="s">
        <v>44</v>
      </c>
      <c r="U980" t="s">
        <v>1259</v>
      </c>
      <c r="V980" t="s">
        <v>1104</v>
      </c>
      <c r="W980" t="s">
        <v>1215</v>
      </c>
      <c r="X980" t="s">
        <v>285</v>
      </c>
      <c r="Y980" t="s">
        <v>315</v>
      </c>
      <c r="Z980" t="s">
        <v>40</v>
      </c>
      <c r="AA980" t="s">
        <v>40</v>
      </c>
      <c r="AB980">
        <v>816.42635370000005</v>
      </c>
      <c r="AC980" t="s">
        <v>40</v>
      </c>
      <c r="AD980" t="s">
        <v>40</v>
      </c>
      <c r="AE980">
        <v>666481.13399999996</v>
      </c>
      <c r="AF980">
        <v>21</v>
      </c>
      <c r="AG980" s="21">
        <v>6664810000000000</v>
      </c>
      <c r="AH980" t="s">
        <v>40</v>
      </c>
      <c r="AI980">
        <v>21</v>
      </c>
      <c r="AJ980">
        <v>1</v>
      </c>
      <c r="AK980">
        <v>1</v>
      </c>
      <c r="AQ980" s="1"/>
      <c r="AR980" s="4"/>
    </row>
    <row r="981" spans="1:44">
      <c r="A981">
        <v>11</v>
      </c>
      <c r="B981">
        <v>26</v>
      </c>
      <c r="C981">
        <v>2015</v>
      </c>
      <c r="D981" t="s">
        <v>283</v>
      </c>
      <c r="E981" t="s">
        <v>284</v>
      </c>
      <c r="F981" t="s">
        <v>1</v>
      </c>
      <c r="G981" t="s">
        <v>54</v>
      </c>
      <c r="H981" t="s">
        <v>38</v>
      </c>
      <c r="I981" t="s">
        <v>40</v>
      </c>
      <c r="J981" t="s">
        <v>40</v>
      </c>
      <c r="K981" t="s">
        <v>40</v>
      </c>
      <c r="L981" t="s">
        <v>40</v>
      </c>
      <c r="M981" t="s">
        <v>179</v>
      </c>
      <c r="N981" t="s">
        <v>38</v>
      </c>
      <c r="O981" t="s">
        <v>55</v>
      </c>
      <c r="P981" t="s">
        <v>38</v>
      </c>
      <c r="Q981" t="s">
        <v>42</v>
      </c>
      <c r="R981" t="s">
        <v>40</v>
      </c>
      <c r="S981" t="s">
        <v>43</v>
      </c>
      <c r="T981" t="s">
        <v>44</v>
      </c>
      <c r="U981" t="s">
        <v>1259</v>
      </c>
      <c r="V981" t="s">
        <v>1104</v>
      </c>
      <c r="W981" t="s">
        <v>1215</v>
      </c>
      <c r="X981" t="s">
        <v>285</v>
      </c>
      <c r="Y981" t="s">
        <v>316</v>
      </c>
      <c r="Z981" t="s">
        <v>40</v>
      </c>
      <c r="AA981" t="s">
        <v>40</v>
      </c>
      <c r="AB981">
        <v>707.19711519999998</v>
      </c>
      <c r="AC981" t="s">
        <v>40</v>
      </c>
      <c r="AD981" t="s">
        <v>40</v>
      </c>
      <c r="AE981">
        <v>330.79701799999998</v>
      </c>
      <c r="AF981">
        <v>17</v>
      </c>
      <c r="AG981" s="21">
        <v>3307970000000</v>
      </c>
      <c r="AH981" t="s">
        <v>40</v>
      </c>
      <c r="AI981">
        <v>17</v>
      </c>
      <c r="AJ981">
        <v>1</v>
      </c>
      <c r="AK981">
        <v>1</v>
      </c>
      <c r="AQ981" s="1"/>
      <c r="AR981" s="4"/>
    </row>
    <row r="982" spans="1:44">
      <c r="A982">
        <v>11</v>
      </c>
      <c r="B982">
        <v>26</v>
      </c>
      <c r="C982">
        <v>2015</v>
      </c>
      <c r="D982" t="s">
        <v>283</v>
      </c>
      <c r="E982" t="s">
        <v>284</v>
      </c>
      <c r="F982" t="s">
        <v>1</v>
      </c>
      <c r="G982" t="s">
        <v>54</v>
      </c>
      <c r="H982" t="s">
        <v>38</v>
      </c>
      <c r="I982" t="s">
        <v>40</v>
      </c>
      <c r="J982" t="s">
        <v>40</v>
      </c>
      <c r="K982" t="s">
        <v>40</v>
      </c>
      <c r="L982" t="s">
        <v>40</v>
      </c>
      <c r="M982" t="s">
        <v>179</v>
      </c>
      <c r="N982" t="s">
        <v>38</v>
      </c>
      <c r="O982" t="s">
        <v>55</v>
      </c>
      <c r="P982" t="s">
        <v>38</v>
      </c>
      <c r="Q982" t="s">
        <v>42</v>
      </c>
      <c r="R982" t="s">
        <v>40</v>
      </c>
      <c r="S982" t="s">
        <v>43</v>
      </c>
      <c r="T982" t="s">
        <v>44</v>
      </c>
      <c r="U982" t="s">
        <v>1259</v>
      </c>
      <c r="V982" t="s">
        <v>1104</v>
      </c>
      <c r="W982" t="s">
        <v>1215</v>
      </c>
      <c r="X982" t="s">
        <v>285</v>
      </c>
      <c r="Y982" t="s">
        <v>317</v>
      </c>
      <c r="Z982" t="s">
        <v>40</v>
      </c>
      <c r="AA982" t="s">
        <v>40</v>
      </c>
      <c r="AB982">
        <v>316.61793549999999</v>
      </c>
      <c r="AC982" t="s">
        <v>40</v>
      </c>
      <c r="AD982" t="s">
        <v>40</v>
      </c>
      <c r="AE982">
        <v>447.52197000000001</v>
      </c>
      <c r="AF982">
        <v>17</v>
      </c>
      <c r="AG982" s="21">
        <v>4475220000000</v>
      </c>
      <c r="AH982" t="s">
        <v>40</v>
      </c>
      <c r="AI982">
        <v>17</v>
      </c>
      <c r="AJ982">
        <v>1</v>
      </c>
      <c r="AK982">
        <v>1</v>
      </c>
      <c r="AQ982" s="1"/>
      <c r="AR982" s="4"/>
    </row>
    <row r="983" spans="1:44">
      <c r="A983">
        <v>11</v>
      </c>
      <c r="B983">
        <v>26</v>
      </c>
      <c r="C983">
        <v>2015</v>
      </c>
      <c r="D983" t="s">
        <v>283</v>
      </c>
      <c r="E983" t="s">
        <v>284</v>
      </c>
      <c r="F983" t="s">
        <v>1</v>
      </c>
      <c r="G983" t="s">
        <v>54</v>
      </c>
      <c r="H983" t="s">
        <v>38</v>
      </c>
      <c r="I983" t="s">
        <v>40</v>
      </c>
      <c r="J983" t="s">
        <v>40</v>
      </c>
      <c r="K983" t="s">
        <v>40</v>
      </c>
      <c r="L983" t="s">
        <v>40</v>
      </c>
      <c r="M983" t="s">
        <v>179</v>
      </c>
      <c r="N983" t="s">
        <v>38</v>
      </c>
      <c r="O983" t="s">
        <v>55</v>
      </c>
      <c r="P983" t="s">
        <v>38</v>
      </c>
      <c r="Q983" t="s">
        <v>42</v>
      </c>
      <c r="R983" t="s">
        <v>40</v>
      </c>
      <c r="S983" t="s">
        <v>43</v>
      </c>
      <c r="T983" t="s">
        <v>44</v>
      </c>
      <c r="U983" t="s">
        <v>1259</v>
      </c>
      <c r="V983" t="s">
        <v>1104</v>
      </c>
      <c r="W983" t="s">
        <v>1215</v>
      </c>
      <c r="X983" t="s">
        <v>285</v>
      </c>
      <c r="Y983" t="s">
        <v>318</v>
      </c>
      <c r="Z983" t="s">
        <v>40</v>
      </c>
      <c r="AA983" t="s">
        <v>40</v>
      </c>
      <c r="AB983">
        <v>454.66940990000001</v>
      </c>
      <c r="AC983" t="s">
        <v>40</v>
      </c>
      <c r="AD983" t="s">
        <v>40</v>
      </c>
      <c r="AE983">
        <v>1220.7399600000001</v>
      </c>
      <c r="AF983">
        <v>20</v>
      </c>
      <c r="AG983" s="21">
        <v>12207400000000</v>
      </c>
      <c r="AH983" t="s">
        <v>40</v>
      </c>
      <c r="AI983">
        <v>20</v>
      </c>
      <c r="AJ983">
        <v>1</v>
      </c>
      <c r="AK983">
        <v>1</v>
      </c>
      <c r="AQ983" s="1"/>
      <c r="AR983" s="4"/>
    </row>
    <row r="984" spans="1:44">
      <c r="A984">
        <v>11</v>
      </c>
      <c r="B984">
        <v>26</v>
      </c>
      <c r="C984">
        <v>2015</v>
      </c>
      <c r="D984" t="s">
        <v>283</v>
      </c>
      <c r="E984" t="s">
        <v>284</v>
      </c>
      <c r="F984" t="s">
        <v>1</v>
      </c>
      <c r="G984" t="s">
        <v>54</v>
      </c>
      <c r="H984" t="s">
        <v>38</v>
      </c>
      <c r="I984" t="s">
        <v>40</v>
      </c>
      <c r="J984" t="s">
        <v>40</v>
      </c>
      <c r="K984" t="s">
        <v>40</v>
      </c>
      <c r="L984" t="s">
        <v>40</v>
      </c>
      <c r="M984" t="s">
        <v>179</v>
      </c>
      <c r="N984" t="s">
        <v>38</v>
      </c>
      <c r="O984" t="s">
        <v>55</v>
      </c>
      <c r="P984" t="s">
        <v>38</v>
      </c>
      <c r="Q984" t="s">
        <v>42</v>
      </c>
      <c r="R984" t="s">
        <v>40</v>
      </c>
      <c r="S984" t="s">
        <v>43</v>
      </c>
      <c r="T984" t="s">
        <v>44</v>
      </c>
      <c r="U984" t="s">
        <v>1259</v>
      </c>
      <c r="V984" t="s">
        <v>1104</v>
      </c>
      <c r="W984" t="s">
        <v>1215</v>
      </c>
      <c r="X984" t="s">
        <v>285</v>
      </c>
      <c r="Y984" t="s">
        <v>319</v>
      </c>
      <c r="Z984" t="s">
        <v>40</v>
      </c>
      <c r="AA984" t="s">
        <v>40</v>
      </c>
      <c r="AB984">
        <v>1998.9599820000001</v>
      </c>
      <c r="AC984" t="s">
        <v>40</v>
      </c>
      <c r="AD984" t="s">
        <v>40</v>
      </c>
      <c r="AE984">
        <v>2435.0161899999998</v>
      </c>
      <c r="AF984">
        <v>20</v>
      </c>
      <c r="AG984" s="21">
        <v>24350200000000</v>
      </c>
      <c r="AH984" t="s">
        <v>40</v>
      </c>
      <c r="AI984">
        <v>20</v>
      </c>
      <c r="AJ984">
        <v>1</v>
      </c>
      <c r="AK984">
        <v>1</v>
      </c>
      <c r="AQ984" s="1"/>
      <c r="AR984" s="4"/>
    </row>
    <row r="985" spans="1:44">
      <c r="A985">
        <v>11</v>
      </c>
      <c r="B985">
        <v>26</v>
      </c>
      <c r="C985">
        <v>2015</v>
      </c>
      <c r="D985" t="s">
        <v>283</v>
      </c>
      <c r="E985" t="s">
        <v>284</v>
      </c>
      <c r="F985" t="s">
        <v>1</v>
      </c>
      <c r="G985" t="s">
        <v>54</v>
      </c>
      <c r="H985" t="s">
        <v>38</v>
      </c>
      <c r="I985" t="s">
        <v>40</v>
      </c>
      <c r="J985" t="s">
        <v>40</v>
      </c>
      <c r="K985" t="s">
        <v>40</v>
      </c>
      <c r="L985" t="s">
        <v>40</v>
      </c>
      <c r="M985" t="s">
        <v>179</v>
      </c>
      <c r="N985" t="s">
        <v>38</v>
      </c>
      <c r="O985" t="s">
        <v>55</v>
      </c>
      <c r="P985" t="s">
        <v>38</v>
      </c>
      <c r="Q985" t="s">
        <v>42</v>
      </c>
      <c r="R985" t="s">
        <v>40</v>
      </c>
      <c r="S985" t="s">
        <v>43</v>
      </c>
      <c r="T985" t="s">
        <v>44</v>
      </c>
      <c r="U985" t="s">
        <v>1259</v>
      </c>
      <c r="V985" t="s">
        <v>1104</v>
      </c>
      <c r="W985" t="s">
        <v>1215</v>
      </c>
      <c r="X985" t="s">
        <v>285</v>
      </c>
      <c r="Y985" t="s">
        <v>320</v>
      </c>
      <c r="Z985" t="s">
        <v>40</v>
      </c>
      <c r="AA985" t="s">
        <v>40</v>
      </c>
      <c r="AB985">
        <v>684.82402490000004</v>
      </c>
      <c r="AC985" t="s">
        <v>40</v>
      </c>
      <c r="AD985" t="s">
        <v>40</v>
      </c>
      <c r="AE985">
        <v>109.087744</v>
      </c>
      <c r="AF985">
        <v>17</v>
      </c>
      <c r="AG985" s="21">
        <v>1090880000000</v>
      </c>
      <c r="AH985" t="s">
        <v>40</v>
      </c>
      <c r="AI985">
        <v>17</v>
      </c>
      <c r="AJ985">
        <v>1</v>
      </c>
      <c r="AK985">
        <v>1</v>
      </c>
      <c r="AQ985" s="1"/>
      <c r="AR985" s="4"/>
    </row>
    <row r="986" spans="1:44">
      <c r="A986">
        <v>11</v>
      </c>
      <c r="B986">
        <v>26</v>
      </c>
      <c r="C986">
        <v>2015</v>
      </c>
      <c r="D986" t="s">
        <v>283</v>
      </c>
      <c r="E986" t="s">
        <v>284</v>
      </c>
      <c r="F986" t="s">
        <v>1</v>
      </c>
      <c r="G986" t="s">
        <v>54</v>
      </c>
      <c r="H986" t="s">
        <v>38</v>
      </c>
      <c r="I986" t="s">
        <v>40</v>
      </c>
      <c r="J986" t="s">
        <v>40</v>
      </c>
      <c r="K986" t="s">
        <v>40</v>
      </c>
      <c r="L986" t="s">
        <v>40</v>
      </c>
      <c r="M986" t="s">
        <v>179</v>
      </c>
      <c r="N986" t="s">
        <v>38</v>
      </c>
      <c r="O986" t="s">
        <v>55</v>
      </c>
      <c r="P986" t="s">
        <v>38</v>
      </c>
      <c r="Q986" t="s">
        <v>42</v>
      </c>
      <c r="R986" t="s">
        <v>40</v>
      </c>
      <c r="S986" t="s">
        <v>43</v>
      </c>
      <c r="T986" t="s">
        <v>44</v>
      </c>
      <c r="U986" t="s">
        <v>1259</v>
      </c>
      <c r="V986" t="s">
        <v>1104</v>
      </c>
      <c r="W986" t="s">
        <v>1215</v>
      </c>
      <c r="X986" t="s">
        <v>285</v>
      </c>
      <c r="Y986" t="s">
        <v>321</v>
      </c>
      <c r="Z986" t="s">
        <v>40</v>
      </c>
      <c r="AA986" t="s">
        <v>40</v>
      </c>
      <c r="AB986">
        <v>2896.907017</v>
      </c>
      <c r="AC986" t="s">
        <v>40</v>
      </c>
      <c r="AD986" t="s">
        <v>40</v>
      </c>
      <c r="AE986">
        <v>22.643424</v>
      </c>
      <c r="AF986">
        <v>15</v>
      </c>
      <c r="AG986" s="21">
        <v>226434000000</v>
      </c>
      <c r="AH986" t="s">
        <v>40</v>
      </c>
      <c r="AI986">
        <v>15</v>
      </c>
      <c r="AJ986">
        <v>1</v>
      </c>
      <c r="AK986">
        <v>1</v>
      </c>
      <c r="AQ986" s="1"/>
      <c r="AR986" s="4"/>
    </row>
    <row r="987" spans="1:44">
      <c r="A987">
        <v>11</v>
      </c>
      <c r="B987">
        <v>26</v>
      </c>
      <c r="C987">
        <v>2015</v>
      </c>
      <c r="D987" t="s">
        <v>283</v>
      </c>
      <c r="E987" t="s">
        <v>284</v>
      </c>
      <c r="F987" t="s">
        <v>1</v>
      </c>
      <c r="G987" t="s">
        <v>54</v>
      </c>
      <c r="H987" t="s">
        <v>38</v>
      </c>
      <c r="I987" t="s">
        <v>40</v>
      </c>
      <c r="J987" t="s">
        <v>40</v>
      </c>
      <c r="K987" t="s">
        <v>40</v>
      </c>
      <c r="L987" t="s">
        <v>40</v>
      </c>
      <c r="M987" t="s">
        <v>179</v>
      </c>
      <c r="N987" t="s">
        <v>38</v>
      </c>
      <c r="O987" t="s">
        <v>55</v>
      </c>
      <c r="P987" t="s">
        <v>38</v>
      </c>
      <c r="Q987" t="s">
        <v>42</v>
      </c>
      <c r="R987" t="s">
        <v>40</v>
      </c>
      <c r="S987" t="s">
        <v>43</v>
      </c>
      <c r="T987" t="s">
        <v>44</v>
      </c>
      <c r="U987" t="s">
        <v>1259</v>
      </c>
      <c r="V987" t="s">
        <v>1104</v>
      </c>
      <c r="W987" t="s">
        <v>1215</v>
      </c>
      <c r="X987" t="s">
        <v>285</v>
      </c>
      <c r="Y987" t="s">
        <v>322</v>
      </c>
      <c r="Z987" t="s">
        <v>40</v>
      </c>
      <c r="AA987" t="s">
        <v>40</v>
      </c>
      <c r="AB987">
        <v>85.752276069999994</v>
      </c>
      <c r="AC987" t="s">
        <v>40</v>
      </c>
      <c r="AD987" t="s">
        <v>40</v>
      </c>
      <c r="AE987">
        <v>767.07654700000001</v>
      </c>
      <c r="AF987">
        <v>15</v>
      </c>
      <c r="AG987" s="21">
        <v>7670770000000</v>
      </c>
      <c r="AH987" t="s">
        <v>40</v>
      </c>
      <c r="AI987">
        <v>15</v>
      </c>
      <c r="AJ987">
        <v>1</v>
      </c>
      <c r="AK987">
        <v>1</v>
      </c>
      <c r="AQ987" s="1"/>
      <c r="AR987" s="4"/>
    </row>
    <row r="988" spans="1:44">
      <c r="A988">
        <v>11</v>
      </c>
      <c r="B988">
        <v>26</v>
      </c>
      <c r="C988">
        <v>2015</v>
      </c>
      <c r="D988" t="s">
        <v>283</v>
      </c>
      <c r="E988" t="s">
        <v>284</v>
      </c>
      <c r="F988" t="s">
        <v>1</v>
      </c>
      <c r="G988" t="s">
        <v>54</v>
      </c>
      <c r="H988" t="s">
        <v>38</v>
      </c>
      <c r="I988" t="s">
        <v>40</v>
      </c>
      <c r="J988" t="s">
        <v>40</v>
      </c>
      <c r="K988" t="s">
        <v>40</v>
      </c>
      <c r="L988" t="s">
        <v>40</v>
      </c>
      <c r="M988" t="s">
        <v>179</v>
      </c>
      <c r="N988" t="s">
        <v>38</v>
      </c>
      <c r="O988" t="s">
        <v>55</v>
      </c>
      <c r="P988" t="s">
        <v>38</v>
      </c>
      <c r="Q988" t="s">
        <v>42</v>
      </c>
      <c r="R988" t="s">
        <v>40</v>
      </c>
      <c r="S988" t="s">
        <v>43</v>
      </c>
      <c r="T988" t="s">
        <v>44</v>
      </c>
      <c r="U988" t="s">
        <v>1259</v>
      </c>
      <c r="V988" t="s">
        <v>1104</v>
      </c>
      <c r="W988" t="s">
        <v>1215</v>
      </c>
      <c r="X988" t="s">
        <v>285</v>
      </c>
      <c r="Y988" t="s">
        <v>194</v>
      </c>
      <c r="Z988" t="s">
        <v>40</v>
      </c>
      <c r="AA988" t="s">
        <v>40</v>
      </c>
      <c r="AB988">
        <v>1501.633918</v>
      </c>
      <c r="AC988" t="s">
        <v>40</v>
      </c>
      <c r="AD988" t="s">
        <v>40</v>
      </c>
      <c r="AE988">
        <v>21751.284199999998</v>
      </c>
      <c r="AF988">
        <v>18</v>
      </c>
      <c r="AG988" s="21">
        <v>217513000000000</v>
      </c>
      <c r="AH988" t="s">
        <v>40</v>
      </c>
      <c r="AI988">
        <v>18</v>
      </c>
      <c r="AJ988">
        <v>1</v>
      </c>
      <c r="AK988">
        <v>1</v>
      </c>
      <c r="AQ988" s="1"/>
      <c r="AR988" s="4"/>
    </row>
    <row r="989" spans="1:44">
      <c r="A989">
        <v>11</v>
      </c>
      <c r="B989">
        <v>26</v>
      </c>
      <c r="C989">
        <v>2015</v>
      </c>
      <c r="D989" t="s">
        <v>283</v>
      </c>
      <c r="E989" t="s">
        <v>284</v>
      </c>
      <c r="F989" t="s">
        <v>1</v>
      </c>
      <c r="G989" t="s">
        <v>54</v>
      </c>
      <c r="H989" t="s">
        <v>38</v>
      </c>
      <c r="I989" t="s">
        <v>40</v>
      </c>
      <c r="J989" t="s">
        <v>40</v>
      </c>
      <c r="K989" t="s">
        <v>40</v>
      </c>
      <c r="L989" t="s">
        <v>40</v>
      </c>
      <c r="M989" t="s">
        <v>179</v>
      </c>
      <c r="N989" t="s">
        <v>38</v>
      </c>
      <c r="O989" t="s">
        <v>55</v>
      </c>
      <c r="P989" t="s">
        <v>38</v>
      </c>
      <c r="Q989" t="s">
        <v>42</v>
      </c>
      <c r="R989" t="s">
        <v>40</v>
      </c>
      <c r="S989" t="s">
        <v>43</v>
      </c>
      <c r="T989" t="s">
        <v>44</v>
      </c>
      <c r="U989" t="s">
        <v>1259</v>
      </c>
      <c r="V989" t="s">
        <v>1104</v>
      </c>
      <c r="W989" t="s">
        <v>1215</v>
      </c>
      <c r="X989" t="s">
        <v>285</v>
      </c>
      <c r="Y989" t="s">
        <v>323</v>
      </c>
      <c r="Z989" t="s">
        <v>40</v>
      </c>
      <c r="AA989" t="s">
        <v>40</v>
      </c>
      <c r="AB989">
        <v>2505.2914000000001</v>
      </c>
      <c r="AC989" t="s">
        <v>40</v>
      </c>
      <c r="AD989" t="s">
        <v>40</v>
      </c>
      <c r="AE989">
        <v>485335.59899999999</v>
      </c>
      <c r="AF989">
        <v>20</v>
      </c>
      <c r="AG989" s="21">
        <v>4853360000000000</v>
      </c>
      <c r="AH989" t="s">
        <v>40</v>
      </c>
      <c r="AI989">
        <v>20</v>
      </c>
      <c r="AJ989">
        <v>1</v>
      </c>
      <c r="AK989">
        <v>1</v>
      </c>
      <c r="AQ989" s="1"/>
      <c r="AR989" s="4"/>
    </row>
    <row r="990" spans="1:44">
      <c r="A990">
        <v>11</v>
      </c>
      <c r="B990">
        <v>26</v>
      </c>
      <c r="C990">
        <v>2015</v>
      </c>
      <c r="D990" t="s">
        <v>283</v>
      </c>
      <c r="E990" t="s">
        <v>284</v>
      </c>
      <c r="F990" t="s">
        <v>1</v>
      </c>
      <c r="G990" t="s">
        <v>54</v>
      </c>
      <c r="H990" t="s">
        <v>38</v>
      </c>
      <c r="I990" t="s">
        <v>40</v>
      </c>
      <c r="J990" t="s">
        <v>40</v>
      </c>
      <c r="K990" t="s">
        <v>40</v>
      </c>
      <c r="L990" t="s">
        <v>40</v>
      </c>
      <c r="M990" t="s">
        <v>179</v>
      </c>
      <c r="N990" t="s">
        <v>38</v>
      </c>
      <c r="O990" t="s">
        <v>55</v>
      </c>
      <c r="P990" t="s">
        <v>38</v>
      </c>
      <c r="Q990" t="s">
        <v>42</v>
      </c>
      <c r="R990" t="s">
        <v>40</v>
      </c>
      <c r="S990" t="s">
        <v>43</v>
      </c>
      <c r="T990" t="s">
        <v>44</v>
      </c>
      <c r="U990" t="s">
        <v>1259</v>
      </c>
      <c r="V990" t="s">
        <v>1104</v>
      </c>
      <c r="W990" t="s">
        <v>1215</v>
      </c>
      <c r="X990" t="s">
        <v>285</v>
      </c>
      <c r="Y990" t="s">
        <v>324</v>
      </c>
      <c r="Z990" t="s">
        <v>40</v>
      </c>
      <c r="AA990" t="s">
        <v>40</v>
      </c>
      <c r="AB990">
        <v>4195.3065999999999</v>
      </c>
      <c r="AC990" t="s">
        <v>40</v>
      </c>
      <c r="AD990" t="s">
        <v>40</v>
      </c>
      <c r="AE990">
        <v>297.90529800000002</v>
      </c>
      <c r="AF990">
        <v>16</v>
      </c>
      <c r="AG990" s="21">
        <v>2979050000000</v>
      </c>
      <c r="AH990" t="s">
        <v>40</v>
      </c>
      <c r="AI990">
        <v>16</v>
      </c>
      <c r="AJ990">
        <v>1</v>
      </c>
      <c r="AK990">
        <v>1</v>
      </c>
      <c r="AQ990" s="1"/>
      <c r="AR990" s="4"/>
    </row>
    <row r="991" spans="1:44">
      <c r="A991">
        <v>11</v>
      </c>
      <c r="B991">
        <v>26</v>
      </c>
      <c r="C991">
        <v>2015</v>
      </c>
      <c r="D991" t="s">
        <v>283</v>
      </c>
      <c r="E991" t="s">
        <v>284</v>
      </c>
      <c r="F991" t="s">
        <v>1</v>
      </c>
      <c r="G991" t="s">
        <v>54</v>
      </c>
      <c r="H991" t="s">
        <v>38</v>
      </c>
      <c r="I991" t="s">
        <v>40</v>
      </c>
      <c r="J991" t="s">
        <v>40</v>
      </c>
      <c r="K991" t="s">
        <v>40</v>
      </c>
      <c r="L991" t="s">
        <v>40</v>
      </c>
      <c r="M991" t="s">
        <v>179</v>
      </c>
      <c r="N991" t="s">
        <v>38</v>
      </c>
      <c r="O991" t="s">
        <v>55</v>
      </c>
      <c r="P991" t="s">
        <v>38</v>
      </c>
      <c r="Q991" t="s">
        <v>42</v>
      </c>
      <c r="R991" t="s">
        <v>40</v>
      </c>
      <c r="S991" t="s">
        <v>43</v>
      </c>
      <c r="T991" t="s">
        <v>44</v>
      </c>
      <c r="U991" t="s">
        <v>1259</v>
      </c>
      <c r="V991" t="s">
        <v>1104</v>
      </c>
      <c r="W991" t="s">
        <v>1215</v>
      </c>
      <c r="X991" t="s">
        <v>285</v>
      </c>
      <c r="Y991" t="s">
        <v>325</v>
      </c>
      <c r="Z991" t="s">
        <v>40</v>
      </c>
      <c r="AA991" t="s">
        <v>40</v>
      </c>
      <c r="AB991">
        <v>1595.3966479999999</v>
      </c>
      <c r="AC991" t="s">
        <v>40</v>
      </c>
      <c r="AD991" t="s">
        <v>40</v>
      </c>
      <c r="AE991">
        <v>63.990952999999998</v>
      </c>
      <c r="AF991">
        <v>15</v>
      </c>
      <c r="AG991" s="21">
        <v>639910000000</v>
      </c>
      <c r="AH991" t="s">
        <v>40</v>
      </c>
      <c r="AI991">
        <v>15</v>
      </c>
      <c r="AJ991">
        <v>1</v>
      </c>
      <c r="AK991">
        <v>1</v>
      </c>
      <c r="AQ991" s="1"/>
      <c r="AR991" s="4"/>
    </row>
    <row r="992" spans="1:44">
      <c r="A992">
        <v>11</v>
      </c>
      <c r="B992">
        <v>26</v>
      </c>
      <c r="C992">
        <v>2015</v>
      </c>
      <c r="D992" t="s">
        <v>283</v>
      </c>
      <c r="E992" t="s">
        <v>284</v>
      </c>
      <c r="F992" t="s">
        <v>1</v>
      </c>
      <c r="G992" t="s">
        <v>54</v>
      </c>
      <c r="H992" t="s">
        <v>38</v>
      </c>
      <c r="I992" t="s">
        <v>40</v>
      </c>
      <c r="J992" t="s">
        <v>40</v>
      </c>
      <c r="K992" t="s">
        <v>40</v>
      </c>
      <c r="L992" t="s">
        <v>40</v>
      </c>
      <c r="M992" t="s">
        <v>179</v>
      </c>
      <c r="N992" t="s">
        <v>38</v>
      </c>
      <c r="O992" t="s">
        <v>55</v>
      </c>
      <c r="P992" t="s">
        <v>38</v>
      </c>
      <c r="Q992" t="s">
        <v>42</v>
      </c>
      <c r="R992" t="s">
        <v>40</v>
      </c>
      <c r="S992" t="s">
        <v>43</v>
      </c>
      <c r="T992" t="s">
        <v>44</v>
      </c>
      <c r="U992" t="s">
        <v>1259</v>
      </c>
      <c r="V992" t="s">
        <v>1104</v>
      </c>
      <c r="W992" t="s">
        <v>1215</v>
      </c>
      <c r="X992" t="s">
        <v>285</v>
      </c>
      <c r="Y992" t="s">
        <v>326</v>
      </c>
      <c r="Z992" t="s">
        <v>40</v>
      </c>
      <c r="AA992" t="s">
        <v>40</v>
      </c>
      <c r="AB992">
        <v>561.76460269999995</v>
      </c>
      <c r="AC992" t="s">
        <v>40</v>
      </c>
      <c r="AD992" t="s">
        <v>40</v>
      </c>
      <c r="AE992">
        <v>471068.52100000001</v>
      </c>
      <c r="AF992">
        <v>19</v>
      </c>
      <c r="AG992" s="21">
        <v>4710690000000000</v>
      </c>
      <c r="AH992" t="s">
        <v>40</v>
      </c>
      <c r="AI992">
        <v>19</v>
      </c>
      <c r="AJ992">
        <v>1</v>
      </c>
      <c r="AK992">
        <v>1</v>
      </c>
      <c r="AQ992" s="1"/>
      <c r="AR992" s="4"/>
    </row>
    <row r="993" spans="1:44">
      <c r="A993">
        <v>11</v>
      </c>
      <c r="B993">
        <v>26</v>
      </c>
      <c r="C993">
        <v>2015</v>
      </c>
      <c r="D993" t="s">
        <v>283</v>
      </c>
      <c r="E993" t="s">
        <v>284</v>
      </c>
      <c r="F993" t="s">
        <v>1</v>
      </c>
      <c r="G993" t="s">
        <v>54</v>
      </c>
      <c r="H993" t="s">
        <v>38</v>
      </c>
      <c r="I993" t="s">
        <v>40</v>
      </c>
      <c r="J993" t="s">
        <v>40</v>
      </c>
      <c r="K993" t="s">
        <v>40</v>
      </c>
      <c r="L993" t="s">
        <v>40</v>
      </c>
      <c r="M993" t="s">
        <v>179</v>
      </c>
      <c r="N993" t="s">
        <v>38</v>
      </c>
      <c r="O993" t="s">
        <v>55</v>
      </c>
      <c r="P993" t="s">
        <v>38</v>
      </c>
      <c r="Q993" t="s">
        <v>42</v>
      </c>
      <c r="R993" t="s">
        <v>40</v>
      </c>
      <c r="S993" t="s">
        <v>43</v>
      </c>
      <c r="T993" t="s">
        <v>44</v>
      </c>
      <c r="U993" t="s">
        <v>1259</v>
      </c>
      <c r="V993" t="s">
        <v>1104</v>
      </c>
      <c r="W993" t="s">
        <v>1215</v>
      </c>
      <c r="X993" t="s">
        <v>285</v>
      </c>
      <c r="Y993" t="s">
        <v>327</v>
      </c>
      <c r="Z993" t="s">
        <v>40</v>
      </c>
      <c r="AA993" t="s">
        <v>40</v>
      </c>
      <c r="AB993">
        <v>1482.2466999999999</v>
      </c>
      <c r="AC993" t="s">
        <v>40</v>
      </c>
      <c r="AD993" t="s">
        <v>40</v>
      </c>
      <c r="AE993">
        <v>306308.14600000001</v>
      </c>
      <c r="AF993">
        <v>37</v>
      </c>
      <c r="AG993" s="21">
        <v>3063080000000000</v>
      </c>
      <c r="AH993" t="s">
        <v>40</v>
      </c>
      <c r="AI993">
        <v>37</v>
      </c>
      <c r="AJ993">
        <v>1</v>
      </c>
      <c r="AK993">
        <v>1</v>
      </c>
      <c r="AQ993" s="1"/>
      <c r="AR993" s="4"/>
    </row>
    <row r="994" spans="1:44">
      <c r="A994">
        <v>11</v>
      </c>
      <c r="B994">
        <v>26</v>
      </c>
      <c r="C994">
        <v>2015</v>
      </c>
      <c r="D994" t="s">
        <v>283</v>
      </c>
      <c r="E994" t="s">
        <v>284</v>
      </c>
      <c r="F994" t="s">
        <v>1</v>
      </c>
      <c r="G994" t="s">
        <v>54</v>
      </c>
      <c r="H994" t="s">
        <v>38</v>
      </c>
      <c r="I994" t="s">
        <v>40</v>
      </c>
      <c r="J994" t="s">
        <v>40</v>
      </c>
      <c r="K994" t="s">
        <v>40</v>
      </c>
      <c r="L994" t="s">
        <v>40</v>
      </c>
      <c r="M994" t="s">
        <v>179</v>
      </c>
      <c r="N994" t="s">
        <v>38</v>
      </c>
      <c r="O994" t="s">
        <v>55</v>
      </c>
      <c r="P994" t="s">
        <v>38</v>
      </c>
      <c r="Q994" t="s">
        <v>42</v>
      </c>
      <c r="R994" t="s">
        <v>40</v>
      </c>
      <c r="S994" t="s">
        <v>43</v>
      </c>
      <c r="T994" t="s">
        <v>44</v>
      </c>
      <c r="U994" t="s">
        <v>1259</v>
      </c>
      <c r="V994" t="s">
        <v>1104</v>
      </c>
      <c r="W994" t="s">
        <v>1215</v>
      </c>
      <c r="X994" t="s">
        <v>285</v>
      </c>
      <c r="Y994" t="s">
        <v>328</v>
      </c>
      <c r="Z994" t="s">
        <v>40</v>
      </c>
      <c r="AA994" t="s">
        <v>40</v>
      </c>
      <c r="AB994">
        <v>5594.7343499999997</v>
      </c>
      <c r="AC994" t="s">
        <v>40</v>
      </c>
      <c r="AD994" t="s">
        <v>40</v>
      </c>
      <c r="AE994">
        <v>51.092855999999998</v>
      </c>
      <c r="AF994">
        <v>15</v>
      </c>
      <c r="AG994" s="21">
        <v>510929000000</v>
      </c>
      <c r="AH994" t="s">
        <v>40</v>
      </c>
      <c r="AI994">
        <v>15</v>
      </c>
      <c r="AJ994">
        <v>1</v>
      </c>
      <c r="AK994">
        <v>1</v>
      </c>
      <c r="AQ994" s="1"/>
      <c r="AR994" s="4"/>
    </row>
    <row r="995" spans="1:44">
      <c r="A995">
        <v>11</v>
      </c>
      <c r="B995">
        <v>26</v>
      </c>
      <c r="C995">
        <v>2015</v>
      </c>
      <c r="D995" t="s">
        <v>283</v>
      </c>
      <c r="E995" t="s">
        <v>284</v>
      </c>
      <c r="F995" t="s">
        <v>1</v>
      </c>
      <c r="G995" t="s">
        <v>54</v>
      </c>
      <c r="H995" t="s">
        <v>38</v>
      </c>
      <c r="I995" t="s">
        <v>40</v>
      </c>
      <c r="J995" t="s">
        <v>40</v>
      </c>
      <c r="K995" t="s">
        <v>40</v>
      </c>
      <c r="L995" t="s">
        <v>40</v>
      </c>
      <c r="M995" t="s">
        <v>179</v>
      </c>
      <c r="N995" t="s">
        <v>38</v>
      </c>
      <c r="O995" t="s">
        <v>55</v>
      </c>
      <c r="P995" t="s">
        <v>38</v>
      </c>
      <c r="Q995" t="s">
        <v>42</v>
      </c>
      <c r="R995" t="s">
        <v>40</v>
      </c>
      <c r="S995" t="s">
        <v>43</v>
      </c>
      <c r="T995" t="s">
        <v>44</v>
      </c>
      <c r="U995" t="s">
        <v>1259</v>
      </c>
      <c r="V995" t="s">
        <v>1104</v>
      </c>
      <c r="W995" t="s">
        <v>1215</v>
      </c>
      <c r="X995" t="s">
        <v>285</v>
      </c>
      <c r="Y995" t="s">
        <v>329</v>
      </c>
      <c r="Z995" t="s">
        <v>40</v>
      </c>
      <c r="AA995" t="s">
        <v>40</v>
      </c>
      <c r="AB995">
        <v>793.80548380000005</v>
      </c>
      <c r="AC995" t="s">
        <v>40</v>
      </c>
      <c r="AD995" t="s">
        <v>40</v>
      </c>
      <c r="AE995">
        <v>9960.1484400000008</v>
      </c>
      <c r="AF995">
        <v>22</v>
      </c>
      <c r="AG995" s="21">
        <v>99601500000000</v>
      </c>
      <c r="AH995" t="s">
        <v>40</v>
      </c>
      <c r="AI995">
        <v>22</v>
      </c>
      <c r="AJ995">
        <v>1</v>
      </c>
      <c r="AK995">
        <v>1</v>
      </c>
      <c r="AQ995" s="1"/>
      <c r="AR995" s="4"/>
    </row>
    <row r="996" spans="1:44">
      <c r="A996">
        <v>11</v>
      </c>
      <c r="B996">
        <v>26</v>
      </c>
      <c r="C996">
        <v>2015</v>
      </c>
      <c r="D996" t="s">
        <v>283</v>
      </c>
      <c r="E996" t="s">
        <v>284</v>
      </c>
      <c r="F996" t="s">
        <v>1</v>
      </c>
      <c r="G996" t="s">
        <v>54</v>
      </c>
      <c r="H996" t="s">
        <v>38</v>
      </c>
      <c r="I996" t="s">
        <v>40</v>
      </c>
      <c r="J996" t="s">
        <v>40</v>
      </c>
      <c r="K996" t="s">
        <v>40</v>
      </c>
      <c r="L996" t="s">
        <v>40</v>
      </c>
      <c r="M996" t="s">
        <v>179</v>
      </c>
      <c r="N996" t="s">
        <v>38</v>
      </c>
      <c r="O996" t="s">
        <v>55</v>
      </c>
      <c r="P996" t="s">
        <v>38</v>
      </c>
      <c r="Q996" t="s">
        <v>42</v>
      </c>
      <c r="R996" t="s">
        <v>40</v>
      </c>
      <c r="S996" t="s">
        <v>43</v>
      </c>
      <c r="T996" t="s">
        <v>44</v>
      </c>
      <c r="U996" t="s">
        <v>1259</v>
      </c>
      <c r="V996" t="s">
        <v>1104</v>
      </c>
      <c r="W996" t="s">
        <v>1215</v>
      </c>
      <c r="X996" t="s">
        <v>285</v>
      </c>
      <c r="Y996" t="s">
        <v>330</v>
      </c>
      <c r="Z996" t="s">
        <v>40</v>
      </c>
      <c r="AA996" t="s">
        <v>40</v>
      </c>
      <c r="AB996">
        <v>1788.695706</v>
      </c>
      <c r="AC996" t="s">
        <v>40</v>
      </c>
      <c r="AD996" t="s">
        <v>40</v>
      </c>
      <c r="AE996">
        <v>3033.7226999999998</v>
      </c>
      <c r="AF996">
        <v>18</v>
      </c>
      <c r="AG996" s="21">
        <v>30337200000000</v>
      </c>
      <c r="AH996" t="s">
        <v>40</v>
      </c>
      <c r="AI996">
        <v>18</v>
      </c>
      <c r="AJ996">
        <v>1</v>
      </c>
      <c r="AK996">
        <v>1</v>
      </c>
      <c r="AQ996" s="1"/>
      <c r="AR996" s="4"/>
    </row>
    <row r="997" spans="1:44">
      <c r="A997">
        <v>11</v>
      </c>
      <c r="B997">
        <v>26</v>
      </c>
      <c r="C997">
        <v>2015</v>
      </c>
      <c r="D997" t="s">
        <v>283</v>
      </c>
      <c r="E997" t="s">
        <v>284</v>
      </c>
      <c r="F997" t="s">
        <v>1</v>
      </c>
      <c r="G997" t="s">
        <v>54</v>
      </c>
      <c r="H997" t="s">
        <v>38</v>
      </c>
      <c r="I997" t="s">
        <v>40</v>
      </c>
      <c r="J997" t="s">
        <v>40</v>
      </c>
      <c r="K997" t="s">
        <v>40</v>
      </c>
      <c r="L997" t="s">
        <v>40</v>
      </c>
      <c r="M997" t="s">
        <v>179</v>
      </c>
      <c r="N997" t="s">
        <v>38</v>
      </c>
      <c r="O997" t="s">
        <v>55</v>
      </c>
      <c r="P997" t="s">
        <v>38</v>
      </c>
      <c r="Q997" t="s">
        <v>42</v>
      </c>
      <c r="R997" t="s">
        <v>40</v>
      </c>
      <c r="S997" t="s">
        <v>43</v>
      </c>
      <c r="T997" t="s">
        <v>44</v>
      </c>
      <c r="U997" t="s">
        <v>1259</v>
      </c>
      <c r="V997" t="s">
        <v>1104</v>
      </c>
      <c r="W997" t="s">
        <v>1215</v>
      </c>
      <c r="X997" t="s">
        <v>285</v>
      </c>
      <c r="Y997" t="s">
        <v>331</v>
      </c>
      <c r="Z997" t="s">
        <v>40</v>
      </c>
      <c r="AA997" t="s">
        <v>40</v>
      </c>
      <c r="AB997">
        <v>4113.7624800000003</v>
      </c>
      <c r="AC997" t="s">
        <v>40</v>
      </c>
      <c r="AD997" t="s">
        <v>40</v>
      </c>
      <c r="AE997">
        <v>3047.6165000000001</v>
      </c>
      <c r="AF997">
        <v>18</v>
      </c>
      <c r="AG997" s="21">
        <v>30476200000000</v>
      </c>
      <c r="AH997" t="s">
        <v>40</v>
      </c>
      <c r="AI997">
        <v>18</v>
      </c>
      <c r="AJ997">
        <v>1</v>
      </c>
      <c r="AK997">
        <v>1</v>
      </c>
      <c r="AQ997" s="1"/>
      <c r="AR997" s="4"/>
    </row>
    <row r="998" spans="1:44">
      <c r="A998">
        <v>11</v>
      </c>
      <c r="B998">
        <v>26</v>
      </c>
      <c r="C998">
        <v>2015</v>
      </c>
      <c r="D998" t="s">
        <v>283</v>
      </c>
      <c r="E998" t="s">
        <v>284</v>
      </c>
      <c r="F998" t="s">
        <v>1</v>
      </c>
      <c r="G998" t="s">
        <v>54</v>
      </c>
      <c r="H998" t="s">
        <v>38</v>
      </c>
      <c r="I998" t="s">
        <v>40</v>
      </c>
      <c r="J998" t="s">
        <v>40</v>
      </c>
      <c r="K998" t="s">
        <v>40</v>
      </c>
      <c r="L998" t="s">
        <v>40</v>
      </c>
      <c r="M998" t="s">
        <v>179</v>
      </c>
      <c r="N998" t="s">
        <v>38</v>
      </c>
      <c r="O998" t="s">
        <v>55</v>
      </c>
      <c r="P998" t="s">
        <v>38</v>
      </c>
      <c r="Q998" t="s">
        <v>42</v>
      </c>
      <c r="R998" t="s">
        <v>40</v>
      </c>
      <c r="S998" t="s">
        <v>43</v>
      </c>
      <c r="T998" t="s">
        <v>44</v>
      </c>
      <c r="U998" t="s">
        <v>1259</v>
      </c>
      <c r="V998" t="s">
        <v>1104</v>
      </c>
      <c r="W998" t="s">
        <v>1215</v>
      </c>
      <c r="X998" t="s">
        <v>285</v>
      </c>
      <c r="Y998" t="s">
        <v>332</v>
      </c>
      <c r="Z998" t="s">
        <v>40</v>
      </c>
      <c r="AA998" t="s">
        <v>40</v>
      </c>
      <c r="AB998">
        <v>247.25744349999999</v>
      </c>
      <c r="AC998" t="s">
        <v>40</v>
      </c>
      <c r="AD998" t="s">
        <v>40</v>
      </c>
      <c r="AE998">
        <v>1142.24441</v>
      </c>
      <c r="AF998">
        <v>20</v>
      </c>
      <c r="AG998" s="21">
        <v>11422400000000</v>
      </c>
      <c r="AH998" t="s">
        <v>40</v>
      </c>
      <c r="AI998">
        <v>20</v>
      </c>
      <c r="AJ998">
        <v>1</v>
      </c>
      <c r="AK998">
        <v>1</v>
      </c>
      <c r="AL998" t="s">
        <v>422</v>
      </c>
    </row>
    <row r="999" spans="1:44">
      <c r="A999">
        <v>11</v>
      </c>
      <c r="B999">
        <v>26</v>
      </c>
      <c r="C999">
        <v>2015</v>
      </c>
      <c r="D999" t="s">
        <v>283</v>
      </c>
      <c r="E999" t="s">
        <v>284</v>
      </c>
      <c r="F999" t="s">
        <v>1</v>
      </c>
      <c r="G999" t="s">
        <v>54</v>
      </c>
      <c r="H999" t="s">
        <v>38</v>
      </c>
      <c r="I999" t="s">
        <v>40</v>
      </c>
      <c r="J999" t="s">
        <v>40</v>
      </c>
      <c r="K999" t="s">
        <v>40</v>
      </c>
      <c r="L999" t="s">
        <v>40</v>
      </c>
      <c r="M999" t="s">
        <v>179</v>
      </c>
      <c r="N999" t="s">
        <v>38</v>
      </c>
      <c r="O999" t="s">
        <v>55</v>
      </c>
      <c r="P999" t="s">
        <v>38</v>
      </c>
      <c r="Q999" t="s">
        <v>42</v>
      </c>
      <c r="R999" t="s">
        <v>40</v>
      </c>
      <c r="S999" t="s">
        <v>43</v>
      </c>
      <c r="T999" t="s">
        <v>44</v>
      </c>
      <c r="U999" t="s">
        <v>1259</v>
      </c>
      <c r="V999" t="s">
        <v>1104</v>
      </c>
      <c r="W999" t="s">
        <v>1215</v>
      </c>
      <c r="X999" t="s">
        <v>285</v>
      </c>
      <c r="Y999" t="s">
        <v>333</v>
      </c>
      <c r="Z999" t="s">
        <v>40</v>
      </c>
      <c r="AA999" t="s">
        <v>40</v>
      </c>
      <c r="AB999">
        <v>1236.923575</v>
      </c>
      <c r="AC999" t="s">
        <v>40</v>
      </c>
      <c r="AD999" t="s">
        <v>40</v>
      </c>
      <c r="AE999">
        <v>523.47666400000003</v>
      </c>
      <c r="AF999">
        <v>17</v>
      </c>
      <c r="AG999" s="21">
        <v>5234770000000</v>
      </c>
      <c r="AH999" t="s">
        <v>40</v>
      </c>
      <c r="AI999">
        <v>17</v>
      </c>
      <c r="AJ999">
        <v>1</v>
      </c>
      <c r="AK999">
        <v>1</v>
      </c>
      <c r="AL999" t="s">
        <v>1270</v>
      </c>
    </row>
    <row r="1000" spans="1:44">
      <c r="A1000">
        <v>11</v>
      </c>
      <c r="B1000">
        <v>26</v>
      </c>
      <c r="C1000">
        <v>2015</v>
      </c>
      <c r="D1000" t="s">
        <v>283</v>
      </c>
      <c r="E1000" t="s">
        <v>284</v>
      </c>
      <c r="F1000" t="s">
        <v>1</v>
      </c>
      <c r="G1000" t="s">
        <v>54</v>
      </c>
      <c r="H1000" t="s">
        <v>38</v>
      </c>
      <c r="I1000" t="s">
        <v>40</v>
      </c>
      <c r="J1000" t="s">
        <v>40</v>
      </c>
      <c r="K1000" t="s">
        <v>40</v>
      </c>
      <c r="L1000" t="s">
        <v>40</v>
      </c>
      <c r="M1000" t="s">
        <v>179</v>
      </c>
      <c r="N1000" t="s">
        <v>38</v>
      </c>
      <c r="O1000" t="s">
        <v>55</v>
      </c>
      <c r="P1000" t="s">
        <v>38</v>
      </c>
      <c r="Q1000" t="s">
        <v>42</v>
      </c>
      <c r="R1000" t="s">
        <v>40</v>
      </c>
      <c r="S1000" t="s">
        <v>43</v>
      </c>
      <c r="T1000" t="s">
        <v>44</v>
      </c>
      <c r="U1000" t="s">
        <v>1259</v>
      </c>
      <c r="V1000" t="s">
        <v>1104</v>
      </c>
      <c r="W1000" t="s">
        <v>1215</v>
      </c>
      <c r="X1000" t="s">
        <v>285</v>
      </c>
      <c r="Y1000" t="s">
        <v>334</v>
      </c>
      <c r="Z1000" t="s">
        <v>40</v>
      </c>
      <c r="AA1000" t="s">
        <v>40</v>
      </c>
      <c r="AB1000">
        <v>1734.6698429999999</v>
      </c>
      <c r="AC1000" t="s">
        <v>40</v>
      </c>
      <c r="AD1000" t="s">
        <v>40</v>
      </c>
      <c r="AE1000">
        <v>29258.589</v>
      </c>
      <c r="AF1000">
        <v>17</v>
      </c>
      <c r="AG1000" s="21">
        <v>292586000000000</v>
      </c>
      <c r="AH1000" t="s">
        <v>40</v>
      </c>
      <c r="AI1000">
        <v>17</v>
      </c>
      <c r="AJ1000">
        <v>1</v>
      </c>
      <c r="AK1000">
        <v>1</v>
      </c>
      <c r="AL1000" t="s">
        <v>1271</v>
      </c>
      <c r="AM1000" t="s">
        <v>1272</v>
      </c>
      <c r="AN1000" t="s">
        <v>1273</v>
      </c>
    </row>
    <row r="1001" spans="1:44">
      <c r="A1001">
        <v>11</v>
      </c>
      <c r="B1001">
        <v>26</v>
      </c>
      <c r="C1001">
        <v>2015</v>
      </c>
      <c r="D1001" t="s">
        <v>283</v>
      </c>
      <c r="E1001" t="s">
        <v>284</v>
      </c>
      <c r="F1001" t="s">
        <v>1</v>
      </c>
      <c r="G1001" t="s">
        <v>54</v>
      </c>
      <c r="H1001" t="s">
        <v>38</v>
      </c>
      <c r="I1001" t="s">
        <v>40</v>
      </c>
      <c r="J1001" t="s">
        <v>40</v>
      </c>
      <c r="K1001" t="s">
        <v>40</v>
      </c>
      <c r="L1001" t="s">
        <v>40</v>
      </c>
      <c r="M1001" t="s">
        <v>179</v>
      </c>
      <c r="N1001" t="s">
        <v>38</v>
      </c>
      <c r="O1001" t="s">
        <v>55</v>
      </c>
      <c r="P1001" t="s">
        <v>38</v>
      </c>
      <c r="Q1001" t="s">
        <v>42</v>
      </c>
      <c r="R1001" t="s">
        <v>40</v>
      </c>
      <c r="S1001" t="s">
        <v>43</v>
      </c>
      <c r="T1001" t="s">
        <v>44</v>
      </c>
      <c r="U1001" t="s">
        <v>1259</v>
      </c>
      <c r="V1001" t="s">
        <v>1104</v>
      </c>
      <c r="W1001" t="s">
        <v>1215</v>
      </c>
      <c r="X1001" t="s">
        <v>285</v>
      </c>
      <c r="Y1001" t="s">
        <v>335</v>
      </c>
      <c r="Z1001" t="s">
        <v>40</v>
      </c>
      <c r="AA1001" t="s">
        <v>40</v>
      </c>
      <c r="AB1001">
        <v>222.9346185</v>
      </c>
      <c r="AC1001" t="s">
        <v>40</v>
      </c>
      <c r="AD1001" t="s">
        <v>40</v>
      </c>
      <c r="AE1001">
        <v>67226.251600000003</v>
      </c>
      <c r="AF1001">
        <v>24</v>
      </c>
      <c r="AG1001" s="21">
        <v>672263000000000</v>
      </c>
      <c r="AH1001" t="s">
        <v>40</v>
      </c>
      <c r="AI1001">
        <v>24</v>
      </c>
      <c r="AJ1001">
        <v>1</v>
      </c>
      <c r="AK1001">
        <v>1</v>
      </c>
      <c r="AL1001" t="s">
        <v>1274</v>
      </c>
    </row>
    <row r="1002" spans="1:44">
      <c r="A1002">
        <v>11</v>
      </c>
      <c r="B1002">
        <v>26</v>
      </c>
      <c r="C1002">
        <v>2015</v>
      </c>
      <c r="D1002" t="s">
        <v>283</v>
      </c>
      <c r="E1002" t="s">
        <v>284</v>
      </c>
      <c r="F1002" t="s">
        <v>1</v>
      </c>
      <c r="G1002" t="s">
        <v>54</v>
      </c>
      <c r="H1002" t="s">
        <v>38</v>
      </c>
      <c r="I1002" t="s">
        <v>40</v>
      </c>
      <c r="J1002" t="s">
        <v>40</v>
      </c>
      <c r="K1002" t="s">
        <v>40</v>
      </c>
      <c r="L1002" t="s">
        <v>40</v>
      </c>
      <c r="M1002" t="s">
        <v>179</v>
      </c>
      <c r="N1002" t="s">
        <v>38</v>
      </c>
      <c r="O1002" t="s">
        <v>55</v>
      </c>
      <c r="P1002" t="s">
        <v>38</v>
      </c>
      <c r="Q1002" t="s">
        <v>42</v>
      </c>
      <c r="R1002" t="s">
        <v>40</v>
      </c>
      <c r="S1002" t="s">
        <v>43</v>
      </c>
      <c r="T1002" t="s">
        <v>44</v>
      </c>
      <c r="U1002" t="s">
        <v>1259</v>
      </c>
      <c r="V1002" t="s">
        <v>1104</v>
      </c>
      <c r="W1002" t="s">
        <v>1215</v>
      </c>
      <c r="X1002" t="s">
        <v>285</v>
      </c>
      <c r="Y1002" t="s">
        <v>336</v>
      </c>
      <c r="Z1002" t="s">
        <v>40</v>
      </c>
      <c r="AA1002" t="s">
        <v>40</v>
      </c>
      <c r="AB1002">
        <v>1941.969758</v>
      </c>
      <c r="AC1002" t="s">
        <v>40</v>
      </c>
      <c r="AD1002" t="s">
        <v>40</v>
      </c>
      <c r="AE1002">
        <v>141.08111400000001</v>
      </c>
      <c r="AF1002">
        <v>17</v>
      </c>
      <c r="AG1002" s="21">
        <v>1410810000000</v>
      </c>
      <c r="AH1002" t="s">
        <v>40</v>
      </c>
      <c r="AI1002">
        <v>17</v>
      </c>
      <c r="AJ1002">
        <v>1</v>
      </c>
      <c r="AK1002">
        <v>1</v>
      </c>
      <c r="AL1002" t="s">
        <v>1471</v>
      </c>
      <c r="AM1002" t="e">
        <f>AVERAGE(AC998:AC1003)</f>
        <v>#DIV/0!</v>
      </c>
    </row>
    <row r="1003" spans="1:44">
      <c r="A1003">
        <v>11</v>
      </c>
      <c r="B1003">
        <v>26</v>
      </c>
      <c r="C1003">
        <v>2015</v>
      </c>
      <c r="D1003" t="s">
        <v>283</v>
      </c>
      <c r="E1003" t="s">
        <v>284</v>
      </c>
      <c r="F1003" t="s">
        <v>1</v>
      </c>
      <c r="G1003" t="s">
        <v>54</v>
      </c>
      <c r="H1003" t="s">
        <v>38</v>
      </c>
      <c r="I1003" t="s">
        <v>40</v>
      </c>
      <c r="J1003" t="s">
        <v>40</v>
      </c>
      <c r="K1003" t="s">
        <v>40</v>
      </c>
      <c r="L1003" t="s">
        <v>40</v>
      </c>
      <c r="M1003" t="s">
        <v>179</v>
      </c>
      <c r="N1003" t="s">
        <v>38</v>
      </c>
      <c r="O1003" t="s">
        <v>55</v>
      </c>
      <c r="P1003" t="s">
        <v>38</v>
      </c>
      <c r="Q1003" t="s">
        <v>42</v>
      </c>
      <c r="R1003" t="s">
        <v>40</v>
      </c>
      <c r="S1003" t="s">
        <v>43</v>
      </c>
      <c r="T1003" t="s">
        <v>44</v>
      </c>
      <c r="U1003" t="s">
        <v>1259</v>
      </c>
      <c r="V1003" t="s">
        <v>1104</v>
      </c>
      <c r="W1003" t="s">
        <v>1215</v>
      </c>
      <c r="X1003" t="s">
        <v>285</v>
      </c>
      <c r="Y1003" t="s">
        <v>337</v>
      </c>
      <c r="Z1003" t="s">
        <v>40</v>
      </c>
      <c r="AA1003" t="s">
        <v>40</v>
      </c>
      <c r="AB1003">
        <v>743.91584350000005</v>
      </c>
      <c r="AC1003" t="s">
        <v>40</v>
      </c>
      <c r="AD1003" t="s">
        <v>40</v>
      </c>
      <c r="AE1003">
        <v>295.10805499999998</v>
      </c>
      <c r="AF1003">
        <v>19</v>
      </c>
      <c r="AG1003" s="21">
        <v>2951080000000</v>
      </c>
      <c r="AH1003" t="s">
        <v>40</v>
      </c>
      <c r="AI1003">
        <v>19</v>
      </c>
      <c r="AJ1003">
        <v>1</v>
      </c>
      <c r="AK1003">
        <v>1</v>
      </c>
    </row>
    <row r="1004" spans="1:44">
      <c r="A1004">
        <v>11</v>
      </c>
      <c r="B1004">
        <v>26</v>
      </c>
      <c r="C1004">
        <v>2015</v>
      </c>
      <c r="D1004" t="s">
        <v>283</v>
      </c>
      <c r="E1004" t="s">
        <v>284</v>
      </c>
      <c r="F1004" t="s">
        <v>1</v>
      </c>
      <c r="G1004" t="s">
        <v>54</v>
      </c>
      <c r="H1004" t="s">
        <v>38</v>
      </c>
      <c r="I1004" t="s">
        <v>40</v>
      </c>
      <c r="J1004" t="s">
        <v>40</v>
      </c>
      <c r="K1004" t="s">
        <v>40</v>
      </c>
      <c r="L1004" t="s">
        <v>40</v>
      </c>
      <c r="M1004" t="s">
        <v>179</v>
      </c>
      <c r="N1004" t="s">
        <v>38</v>
      </c>
      <c r="O1004" t="s">
        <v>55</v>
      </c>
      <c r="P1004" t="s">
        <v>38</v>
      </c>
      <c r="Q1004" t="s">
        <v>42</v>
      </c>
      <c r="R1004" t="s">
        <v>40</v>
      </c>
      <c r="S1004" t="s">
        <v>43</v>
      </c>
      <c r="T1004" t="s">
        <v>44</v>
      </c>
      <c r="U1004" t="s">
        <v>1259</v>
      </c>
      <c r="V1004" t="s">
        <v>1104</v>
      </c>
      <c r="W1004" t="s">
        <v>1215</v>
      </c>
      <c r="X1004" t="s">
        <v>285</v>
      </c>
      <c r="Y1004" t="s">
        <v>338</v>
      </c>
      <c r="Z1004" t="s">
        <v>40</v>
      </c>
      <c r="AA1004" t="s">
        <v>40</v>
      </c>
      <c r="AB1004">
        <v>372.71229010000002</v>
      </c>
      <c r="AC1004" t="s">
        <v>40</v>
      </c>
      <c r="AD1004" t="s">
        <v>40</v>
      </c>
      <c r="AE1004">
        <v>656.30607299999997</v>
      </c>
      <c r="AF1004">
        <v>19</v>
      </c>
      <c r="AG1004" s="21">
        <v>6563060000000</v>
      </c>
      <c r="AH1004" t="s">
        <v>40</v>
      </c>
      <c r="AI1004">
        <v>19</v>
      </c>
      <c r="AJ1004">
        <v>1</v>
      </c>
      <c r="AK1004">
        <v>1</v>
      </c>
      <c r="AL1004" t="s">
        <v>1277</v>
      </c>
    </row>
    <row r="1005" spans="1:44">
      <c r="A1005">
        <v>11</v>
      </c>
      <c r="B1005">
        <v>26</v>
      </c>
      <c r="C1005">
        <v>2015</v>
      </c>
      <c r="D1005" t="s">
        <v>283</v>
      </c>
      <c r="E1005" t="s">
        <v>284</v>
      </c>
      <c r="F1005" t="s">
        <v>1</v>
      </c>
      <c r="G1005" t="s">
        <v>54</v>
      </c>
      <c r="H1005" t="s">
        <v>38</v>
      </c>
      <c r="I1005" t="s">
        <v>40</v>
      </c>
      <c r="J1005" t="s">
        <v>40</v>
      </c>
      <c r="K1005" t="s">
        <v>40</v>
      </c>
      <c r="L1005" t="s">
        <v>40</v>
      </c>
      <c r="M1005" t="s">
        <v>179</v>
      </c>
      <c r="N1005" t="s">
        <v>38</v>
      </c>
      <c r="O1005" t="s">
        <v>55</v>
      </c>
      <c r="P1005" t="s">
        <v>38</v>
      </c>
      <c r="Q1005" t="s">
        <v>42</v>
      </c>
      <c r="R1005" t="s">
        <v>40</v>
      </c>
      <c r="S1005" t="s">
        <v>43</v>
      </c>
      <c r="T1005" t="s">
        <v>44</v>
      </c>
      <c r="U1005" t="s">
        <v>1259</v>
      </c>
      <c r="V1005" t="s">
        <v>1104</v>
      </c>
      <c r="W1005" t="s">
        <v>1215</v>
      </c>
      <c r="X1005" t="s">
        <v>285</v>
      </c>
      <c r="Y1005" t="s">
        <v>339</v>
      </c>
      <c r="Z1005" t="s">
        <v>40</v>
      </c>
      <c r="AA1005" t="s">
        <v>40</v>
      </c>
      <c r="AB1005">
        <v>290.90303269999998</v>
      </c>
      <c r="AC1005" t="s">
        <v>40</v>
      </c>
      <c r="AD1005" t="s">
        <v>40</v>
      </c>
      <c r="AE1005">
        <v>415.14469600000001</v>
      </c>
      <c r="AF1005">
        <v>17</v>
      </c>
      <c r="AG1005" s="21">
        <v>4151450000000</v>
      </c>
      <c r="AH1005" t="s">
        <v>40</v>
      </c>
      <c r="AI1005">
        <v>17</v>
      </c>
      <c r="AJ1005">
        <v>1</v>
      </c>
      <c r="AK1005">
        <v>1</v>
      </c>
      <c r="AL1005" t="s">
        <v>1278</v>
      </c>
    </row>
    <row r="1006" spans="1:44">
      <c r="A1006">
        <v>11</v>
      </c>
      <c r="B1006">
        <v>26</v>
      </c>
      <c r="C1006">
        <v>2015</v>
      </c>
      <c r="D1006" t="s">
        <v>283</v>
      </c>
      <c r="E1006" t="s">
        <v>284</v>
      </c>
      <c r="F1006" t="s">
        <v>1</v>
      </c>
      <c r="G1006" t="s">
        <v>54</v>
      </c>
      <c r="H1006" t="s">
        <v>38</v>
      </c>
      <c r="I1006" t="s">
        <v>40</v>
      </c>
      <c r="J1006" t="s">
        <v>40</v>
      </c>
      <c r="K1006" t="s">
        <v>40</v>
      </c>
      <c r="L1006" t="s">
        <v>40</v>
      </c>
      <c r="M1006" t="s">
        <v>179</v>
      </c>
      <c r="N1006" t="s">
        <v>38</v>
      </c>
      <c r="O1006" t="s">
        <v>55</v>
      </c>
      <c r="P1006" t="s">
        <v>38</v>
      </c>
      <c r="Q1006" t="s">
        <v>42</v>
      </c>
      <c r="R1006" t="s">
        <v>40</v>
      </c>
      <c r="S1006" t="s">
        <v>43</v>
      </c>
      <c r="T1006" t="s">
        <v>44</v>
      </c>
      <c r="U1006" t="s">
        <v>1259</v>
      </c>
      <c r="V1006" t="s">
        <v>1104</v>
      </c>
      <c r="W1006" t="s">
        <v>1215</v>
      </c>
      <c r="X1006" t="s">
        <v>285</v>
      </c>
      <c r="Y1006" t="s">
        <v>340</v>
      </c>
      <c r="Z1006" t="s">
        <v>40</v>
      </c>
      <c r="AA1006" t="s">
        <v>40</v>
      </c>
      <c r="AB1006">
        <v>4345.60329</v>
      </c>
      <c r="AC1006" t="s">
        <v>40</v>
      </c>
      <c r="AD1006" t="s">
        <v>40</v>
      </c>
      <c r="AE1006">
        <v>7.5603619999999996</v>
      </c>
      <c r="AF1006">
        <v>16</v>
      </c>
      <c r="AG1006">
        <v>75603620000</v>
      </c>
      <c r="AH1006" t="s">
        <v>40</v>
      </c>
      <c r="AI1006">
        <v>16</v>
      </c>
      <c r="AJ1006">
        <v>1</v>
      </c>
      <c r="AK1006">
        <v>1</v>
      </c>
      <c r="AL1006" t="s">
        <v>1279</v>
      </c>
    </row>
    <row r="1007" spans="1:44">
      <c r="A1007">
        <v>11</v>
      </c>
      <c r="B1007">
        <v>26</v>
      </c>
      <c r="C1007">
        <v>2015</v>
      </c>
      <c r="D1007" t="s">
        <v>283</v>
      </c>
      <c r="E1007" t="s">
        <v>284</v>
      </c>
      <c r="F1007" t="s">
        <v>1</v>
      </c>
      <c r="G1007" t="s">
        <v>54</v>
      </c>
      <c r="H1007" t="s">
        <v>38</v>
      </c>
      <c r="I1007" t="s">
        <v>40</v>
      </c>
      <c r="J1007" t="s">
        <v>40</v>
      </c>
      <c r="K1007" t="s">
        <v>40</v>
      </c>
      <c r="L1007" t="s">
        <v>40</v>
      </c>
      <c r="M1007" t="s">
        <v>179</v>
      </c>
      <c r="N1007" t="s">
        <v>38</v>
      </c>
      <c r="O1007" t="s">
        <v>55</v>
      </c>
      <c r="P1007" t="s">
        <v>38</v>
      </c>
      <c r="Q1007" t="s">
        <v>42</v>
      </c>
      <c r="R1007" t="s">
        <v>40</v>
      </c>
      <c r="S1007" t="s">
        <v>43</v>
      </c>
      <c r="T1007" t="s">
        <v>44</v>
      </c>
      <c r="U1007" t="s">
        <v>1259</v>
      </c>
      <c r="V1007" t="s">
        <v>1104</v>
      </c>
      <c r="W1007" t="s">
        <v>1215</v>
      </c>
      <c r="X1007" t="s">
        <v>285</v>
      </c>
      <c r="Y1007" t="s">
        <v>341</v>
      </c>
      <c r="Z1007" t="s">
        <v>40</v>
      </c>
      <c r="AA1007" t="s">
        <v>40</v>
      </c>
      <c r="AB1007">
        <v>3621.58547</v>
      </c>
      <c r="AC1007" t="s">
        <v>40</v>
      </c>
      <c r="AD1007" t="s">
        <v>40</v>
      </c>
      <c r="AE1007">
        <v>526.13574100000005</v>
      </c>
      <c r="AF1007">
        <v>16</v>
      </c>
      <c r="AG1007" s="21">
        <v>5261360000000</v>
      </c>
      <c r="AH1007" t="s">
        <v>40</v>
      </c>
      <c r="AI1007">
        <v>16</v>
      </c>
      <c r="AJ1007">
        <v>1</v>
      </c>
      <c r="AK1007">
        <v>1</v>
      </c>
    </row>
    <row r="1008" spans="1:44">
      <c r="A1008">
        <v>11</v>
      </c>
      <c r="B1008">
        <v>26</v>
      </c>
      <c r="C1008">
        <v>2015</v>
      </c>
      <c r="D1008" t="s">
        <v>283</v>
      </c>
      <c r="E1008" t="s">
        <v>284</v>
      </c>
      <c r="F1008" t="s">
        <v>1</v>
      </c>
      <c r="G1008" t="s">
        <v>54</v>
      </c>
      <c r="H1008" t="s">
        <v>38</v>
      </c>
      <c r="I1008" t="s">
        <v>40</v>
      </c>
      <c r="J1008" t="s">
        <v>40</v>
      </c>
      <c r="K1008" t="s">
        <v>40</v>
      </c>
      <c r="L1008" t="s">
        <v>40</v>
      </c>
      <c r="M1008" t="s">
        <v>179</v>
      </c>
      <c r="N1008" t="s">
        <v>38</v>
      </c>
      <c r="O1008" t="s">
        <v>55</v>
      </c>
      <c r="P1008" t="s">
        <v>38</v>
      </c>
      <c r="Q1008" t="s">
        <v>42</v>
      </c>
      <c r="R1008" t="s">
        <v>40</v>
      </c>
      <c r="S1008" t="s">
        <v>43</v>
      </c>
      <c r="T1008" t="s">
        <v>44</v>
      </c>
      <c r="U1008" t="s">
        <v>1259</v>
      </c>
      <c r="V1008" t="s">
        <v>1104</v>
      </c>
      <c r="W1008" t="s">
        <v>1215</v>
      </c>
      <c r="X1008" t="s">
        <v>285</v>
      </c>
      <c r="Y1008" t="s">
        <v>342</v>
      </c>
      <c r="Z1008" t="s">
        <v>40</v>
      </c>
      <c r="AA1008" t="s">
        <v>40</v>
      </c>
      <c r="AB1008">
        <v>73.666455999999997</v>
      </c>
      <c r="AC1008" t="s">
        <v>40</v>
      </c>
      <c r="AD1008" t="s">
        <v>40</v>
      </c>
      <c r="AE1008">
        <v>5336.4978700000001</v>
      </c>
      <c r="AF1008">
        <v>19</v>
      </c>
      <c r="AG1008" s="21">
        <v>53365000000000</v>
      </c>
      <c r="AH1008" t="s">
        <v>40</v>
      </c>
      <c r="AI1008">
        <v>19</v>
      </c>
      <c r="AJ1008">
        <v>1</v>
      </c>
      <c r="AK1008">
        <v>1</v>
      </c>
      <c r="AL1008" t="s">
        <v>1280</v>
      </c>
      <c r="AM1008" t="s">
        <v>1406</v>
      </c>
    </row>
    <row r="1009" spans="1:41">
      <c r="A1009">
        <v>11</v>
      </c>
      <c r="B1009">
        <v>26</v>
      </c>
      <c r="C1009">
        <v>2015</v>
      </c>
      <c r="D1009" t="s">
        <v>283</v>
      </c>
      <c r="E1009" t="s">
        <v>284</v>
      </c>
      <c r="F1009" t="s">
        <v>1</v>
      </c>
      <c r="G1009" t="s">
        <v>54</v>
      </c>
      <c r="H1009" t="s">
        <v>38</v>
      </c>
      <c r="I1009" t="s">
        <v>40</v>
      </c>
      <c r="J1009" t="s">
        <v>40</v>
      </c>
      <c r="K1009" t="s">
        <v>40</v>
      </c>
      <c r="L1009" t="s">
        <v>40</v>
      </c>
      <c r="M1009" t="s">
        <v>179</v>
      </c>
      <c r="N1009" t="s">
        <v>38</v>
      </c>
      <c r="O1009" t="s">
        <v>55</v>
      </c>
      <c r="P1009" t="s">
        <v>38</v>
      </c>
      <c r="Q1009" t="s">
        <v>42</v>
      </c>
      <c r="R1009" t="s">
        <v>40</v>
      </c>
      <c r="S1009" t="s">
        <v>43</v>
      </c>
      <c r="T1009" t="s">
        <v>44</v>
      </c>
      <c r="U1009" t="s">
        <v>1259</v>
      </c>
      <c r="V1009" t="s">
        <v>1104</v>
      </c>
      <c r="W1009" t="s">
        <v>1215</v>
      </c>
      <c r="X1009" t="s">
        <v>285</v>
      </c>
      <c r="Y1009" t="s">
        <v>343</v>
      </c>
      <c r="Z1009" t="s">
        <v>40</v>
      </c>
      <c r="AA1009" t="s">
        <v>40</v>
      </c>
      <c r="AB1009">
        <v>1040.6802560000001</v>
      </c>
      <c r="AC1009" t="s">
        <v>40</v>
      </c>
      <c r="AD1009" t="s">
        <v>40</v>
      </c>
      <c r="AE1009">
        <v>1173.27682</v>
      </c>
      <c r="AF1009">
        <v>16</v>
      </c>
      <c r="AG1009" s="21">
        <v>11732800000000</v>
      </c>
      <c r="AH1009" t="s">
        <v>40</v>
      </c>
      <c r="AI1009">
        <v>16</v>
      </c>
      <c r="AJ1009">
        <v>1</v>
      </c>
      <c r="AK1009">
        <v>1</v>
      </c>
      <c r="AL1009" t="s">
        <v>1282</v>
      </c>
      <c r="AM1009" t="s">
        <v>1281</v>
      </c>
    </row>
    <row r="1010" spans="1:41">
      <c r="A1010">
        <v>11</v>
      </c>
      <c r="B1010">
        <v>26</v>
      </c>
      <c r="C1010">
        <v>2015</v>
      </c>
      <c r="D1010" t="s">
        <v>283</v>
      </c>
      <c r="E1010" t="s">
        <v>284</v>
      </c>
      <c r="F1010" t="s">
        <v>1</v>
      </c>
      <c r="G1010" t="s">
        <v>54</v>
      </c>
      <c r="H1010" t="s">
        <v>38</v>
      </c>
      <c r="I1010" t="s">
        <v>40</v>
      </c>
      <c r="J1010" t="s">
        <v>40</v>
      </c>
      <c r="K1010" t="s">
        <v>40</v>
      </c>
      <c r="L1010" t="s">
        <v>40</v>
      </c>
      <c r="M1010" t="s">
        <v>179</v>
      </c>
      <c r="N1010" t="s">
        <v>38</v>
      </c>
      <c r="O1010" t="s">
        <v>55</v>
      </c>
      <c r="P1010" t="s">
        <v>38</v>
      </c>
      <c r="Q1010" t="s">
        <v>42</v>
      </c>
      <c r="R1010" t="s">
        <v>40</v>
      </c>
      <c r="S1010" t="s">
        <v>43</v>
      </c>
      <c r="T1010" t="s">
        <v>44</v>
      </c>
      <c r="U1010" t="s">
        <v>1259</v>
      </c>
      <c r="V1010" t="s">
        <v>1104</v>
      </c>
      <c r="W1010" t="s">
        <v>1215</v>
      </c>
      <c r="X1010" t="s">
        <v>285</v>
      </c>
      <c r="Y1010" t="s">
        <v>344</v>
      </c>
      <c r="Z1010" t="s">
        <v>40</v>
      </c>
      <c r="AA1010" t="s">
        <v>40</v>
      </c>
      <c r="AB1010">
        <v>3479.5500069999998</v>
      </c>
      <c r="AC1010" t="s">
        <v>40</v>
      </c>
      <c r="AD1010" t="s">
        <v>40</v>
      </c>
      <c r="AE1010">
        <v>37.476148000000002</v>
      </c>
      <c r="AF1010">
        <v>16</v>
      </c>
      <c r="AG1010" s="21">
        <v>374761000000</v>
      </c>
      <c r="AH1010" t="s">
        <v>40</v>
      </c>
      <c r="AI1010">
        <v>16</v>
      </c>
      <c r="AJ1010">
        <v>1</v>
      </c>
      <c r="AK1010">
        <v>1</v>
      </c>
      <c r="AL1010" t="s">
        <v>1283</v>
      </c>
      <c r="AM1010" t="s">
        <v>1284</v>
      </c>
    </row>
    <row r="1011" spans="1:41">
      <c r="A1011">
        <v>11</v>
      </c>
      <c r="B1011">
        <v>26</v>
      </c>
      <c r="C1011">
        <v>2015</v>
      </c>
      <c r="D1011" t="s">
        <v>283</v>
      </c>
      <c r="E1011" t="s">
        <v>284</v>
      </c>
      <c r="F1011" t="s">
        <v>1</v>
      </c>
      <c r="G1011" t="s">
        <v>54</v>
      </c>
      <c r="H1011" t="s">
        <v>38</v>
      </c>
      <c r="I1011" t="s">
        <v>40</v>
      </c>
      <c r="J1011" t="s">
        <v>40</v>
      </c>
      <c r="K1011" t="s">
        <v>40</v>
      </c>
      <c r="L1011" t="s">
        <v>40</v>
      </c>
      <c r="M1011" t="s">
        <v>179</v>
      </c>
      <c r="N1011" t="s">
        <v>38</v>
      </c>
      <c r="O1011" t="s">
        <v>55</v>
      </c>
      <c r="P1011" t="s">
        <v>38</v>
      </c>
      <c r="Q1011" t="s">
        <v>42</v>
      </c>
      <c r="R1011" t="s">
        <v>40</v>
      </c>
      <c r="S1011" t="s">
        <v>43</v>
      </c>
      <c r="T1011" t="s">
        <v>44</v>
      </c>
      <c r="U1011" t="s">
        <v>1259</v>
      </c>
      <c r="V1011" t="s">
        <v>1104</v>
      </c>
      <c r="W1011" t="s">
        <v>1215</v>
      </c>
      <c r="X1011" t="s">
        <v>285</v>
      </c>
      <c r="Y1011" t="s">
        <v>345</v>
      </c>
      <c r="Z1011" t="s">
        <v>40</v>
      </c>
      <c r="AA1011" t="s">
        <v>40</v>
      </c>
      <c r="AB1011">
        <v>1967.249695</v>
      </c>
      <c r="AC1011" t="s">
        <v>40</v>
      </c>
      <c r="AD1011" t="s">
        <v>40</v>
      </c>
      <c r="AE1011">
        <v>13563.238499999999</v>
      </c>
      <c r="AF1011">
        <v>17</v>
      </c>
      <c r="AG1011" s="21">
        <v>135632000000000</v>
      </c>
      <c r="AH1011" t="s">
        <v>40</v>
      </c>
      <c r="AI1011">
        <v>17</v>
      </c>
      <c r="AJ1011">
        <v>1</v>
      </c>
      <c r="AK1011">
        <v>1</v>
      </c>
      <c r="AL1011" t="s">
        <v>1285</v>
      </c>
    </row>
    <row r="1012" spans="1:41">
      <c r="A1012">
        <v>11</v>
      </c>
      <c r="B1012">
        <v>26</v>
      </c>
      <c r="C1012">
        <v>2015</v>
      </c>
      <c r="D1012" t="s">
        <v>283</v>
      </c>
      <c r="E1012" t="s">
        <v>284</v>
      </c>
      <c r="F1012" t="s">
        <v>1</v>
      </c>
      <c r="G1012" t="s">
        <v>54</v>
      </c>
      <c r="H1012" t="s">
        <v>38</v>
      </c>
      <c r="I1012" t="s">
        <v>40</v>
      </c>
      <c r="J1012" t="s">
        <v>40</v>
      </c>
      <c r="K1012" t="s">
        <v>40</v>
      </c>
      <c r="L1012" t="s">
        <v>40</v>
      </c>
      <c r="M1012" t="s">
        <v>179</v>
      </c>
      <c r="N1012" t="s">
        <v>38</v>
      </c>
      <c r="O1012" t="s">
        <v>55</v>
      </c>
      <c r="P1012" t="s">
        <v>38</v>
      </c>
      <c r="Q1012" t="s">
        <v>42</v>
      </c>
      <c r="R1012" t="s">
        <v>40</v>
      </c>
      <c r="S1012" t="s">
        <v>43</v>
      </c>
      <c r="T1012" t="s">
        <v>44</v>
      </c>
      <c r="U1012" t="s">
        <v>1259</v>
      </c>
      <c r="V1012" t="s">
        <v>1104</v>
      </c>
      <c r="W1012" t="s">
        <v>1215</v>
      </c>
      <c r="X1012" t="s">
        <v>285</v>
      </c>
      <c r="Y1012" t="s">
        <v>346</v>
      </c>
      <c r="Z1012" t="s">
        <v>40</v>
      </c>
      <c r="AA1012" t="s">
        <v>40</v>
      </c>
      <c r="AB1012">
        <v>838.52039990000003</v>
      </c>
      <c r="AC1012" t="s">
        <v>40</v>
      </c>
      <c r="AD1012" t="s">
        <v>40</v>
      </c>
      <c r="AE1012">
        <v>410.84420899999998</v>
      </c>
      <c r="AF1012">
        <v>15</v>
      </c>
      <c r="AG1012" s="21">
        <v>4108440000000</v>
      </c>
      <c r="AH1012" t="s">
        <v>40</v>
      </c>
      <c r="AI1012">
        <v>15</v>
      </c>
      <c r="AJ1012">
        <v>1</v>
      </c>
      <c r="AK1012">
        <v>1</v>
      </c>
    </row>
    <row r="1013" spans="1:41">
      <c r="A1013">
        <v>11</v>
      </c>
      <c r="B1013">
        <v>26</v>
      </c>
      <c r="C1013">
        <v>2015</v>
      </c>
      <c r="D1013" t="s">
        <v>283</v>
      </c>
      <c r="E1013" t="s">
        <v>284</v>
      </c>
      <c r="F1013" t="s">
        <v>1</v>
      </c>
      <c r="G1013" t="s">
        <v>54</v>
      </c>
      <c r="H1013" t="s">
        <v>38</v>
      </c>
      <c r="I1013" t="s">
        <v>40</v>
      </c>
      <c r="J1013" t="s">
        <v>40</v>
      </c>
      <c r="K1013" t="s">
        <v>40</v>
      </c>
      <c r="L1013" t="s">
        <v>40</v>
      </c>
      <c r="M1013" t="s">
        <v>179</v>
      </c>
      <c r="N1013" t="s">
        <v>38</v>
      </c>
      <c r="O1013" t="s">
        <v>55</v>
      </c>
      <c r="P1013" t="s">
        <v>38</v>
      </c>
      <c r="Q1013" t="s">
        <v>42</v>
      </c>
      <c r="R1013" t="s">
        <v>40</v>
      </c>
      <c r="S1013" t="s">
        <v>43</v>
      </c>
      <c r="T1013" t="s">
        <v>44</v>
      </c>
      <c r="U1013" t="s">
        <v>1259</v>
      </c>
      <c r="V1013" t="s">
        <v>1104</v>
      </c>
      <c r="W1013" t="s">
        <v>1215</v>
      </c>
      <c r="X1013" t="s">
        <v>285</v>
      </c>
      <c r="Y1013" t="s">
        <v>347</v>
      </c>
      <c r="Z1013" t="s">
        <v>40</v>
      </c>
      <c r="AA1013" t="s">
        <v>40</v>
      </c>
      <c r="AB1013">
        <v>4303.1412019999998</v>
      </c>
      <c r="AC1013" t="s">
        <v>40</v>
      </c>
      <c r="AD1013" t="s">
        <v>40</v>
      </c>
      <c r="AE1013">
        <v>20.565977</v>
      </c>
      <c r="AF1013">
        <v>15</v>
      </c>
      <c r="AG1013" s="21">
        <v>205660000000</v>
      </c>
      <c r="AH1013" t="s">
        <v>40</v>
      </c>
      <c r="AI1013">
        <v>15</v>
      </c>
      <c r="AJ1013">
        <v>1</v>
      </c>
      <c r="AK1013">
        <v>1</v>
      </c>
    </row>
    <row r="1014" spans="1:41">
      <c r="A1014">
        <v>11</v>
      </c>
      <c r="B1014">
        <v>26</v>
      </c>
      <c r="C1014">
        <v>2015</v>
      </c>
      <c r="D1014" t="s">
        <v>283</v>
      </c>
      <c r="E1014" t="s">
        <v>284</v>
      </c>
      <c r="F1014" t="s">
        <v>1</v>
      </c>
      <c r="G1014" t="s">
        <v>54</v>
      </c>
      <c r="H1014" t="s">
        <v>38</v>
      </c>
      <c r="I1014" t="s">
        <v>40</v>
      </c>
      <c r="J1014" t="s">
        <v>40</v>
      </c>
      <c r="K1014" t="s">
        <v>40</v>
      </c>
      <c r="L1014" t="s">
        <v>40</v>
      </c>
      <c r="M1014" t="s">
        <v>179</v>
      </c>
      <c r="N1014" t="s">
        <v>38</v>
      </c>
      <c r="O1014" t="s">
        <v>55</v>
      </c>
      <c r="P1014" t="s">
        <v>38</v>
      </c>
      <c r="Q1014" t="s">
        <v>42</v>
      </c>
      <c r="R1014" t="s">
        <v>40</v>
      </c>
      <c r="S1014" t="s">
        <v>43</v>
      </c>
      <c r="T1014" t="s">
        <v>44</v>
      </c>
      <c r="U1014" t="s">
        <v>1259</v>
      </c>
      <c r="V1014" t="s">
        <v>1104</v>
      </c>
      <c r="W1014" t="s">
        <v>1215</v>
      </c>
      <c r="X1014" t="s">
        <v>285</v>
      </c>
      <c r="Y1014" t="s">
        <v>348</v>
      </c>
      <c r="Z1014" t="s">
        <v>40</v>
      </c>
      <c r="AA1014" t="s">
        <v>40</v>
      </c>
      <c r="AB1014">
        <v>3588.5527000000002</v>
      </c>
      <c r="AC1014" t="s">
        <v>40</v>
      </c>
      <c r="AD1014" t="s">
        <v>40</v>
      </c>
      <c r="AE1014">
        <v>190.19639599999999</v>
      </c>
      <c r="AF1014">
        <v>16</v>
      </c>
      <c r="AG1014" s="21">
        <v>1901960000000</v>
      </c>
      <c r="AH1014" t="s">
        <v>40</v>
      </c>
      <c r="AI1014">
        <v>16</v>
      </c>
      <c r="AJ1014">
        <v>1</v>
      </c>
      <c r="AK1014">
        <v>1</v>
      </c>
      <c r="AL1014" t="s">
        <v>1287</v>
      </c>
      <c r="AM1014" t="s">
        <v>1286</v>
      </c>
    </row>
    <row r="1015" spans="1:41">
      <c r="A1015">
        <v>12</v>
      </c>
      <c r="B1015">
        <v>27</v>
      </c>
      <c r="C1015">
        <v>2014</v>
      </c>
      <c r="D1015" t="s">
        <v>349</v>
      </c>
      <c r="E1015" t="s">
        <v>350</v>
      </c>
      <c r="F1015" t="s">
        <v>1</v>
      </c>
      <c r="G1015" t="s">
        <v>54</v>
      </c>
      <c r="H1015" t="s">
        <v>38</v>
      </c>
      <c r="I1015" t="s">
        <v>40</v>
      </c>
      <c r="J1015" t="s">
        <v>40</v>
      </c>
      <c r="K1015" t="s">
        <v>40</v>
      </c>
      <c r="L1015" t="s">
        <v>40</v>
      </c>
      <c r="M1015" t="s">
        <v>179</v>
      </c>
      <c r="N1015" t="s">
        <v>38</v>
      </c>
      <c r="O1015" t="s">
        <v>55</v>
      </c>
      <c r="P1015" t="s">
        <v>38</v>
      </c>
      <c r="Q1015" t="s">
        <v>42</v>
      </c>
      <c r="R1015" t="s">
        <v>40</v>
      </c>
      <c r="S1015" t="s">
        <v>43</v>
      </c>
      <c r="T1015" t="s">
        <v>44</v>
      </c>
      <c r="U1015" t="s">
        <v>1259</v>
      </c>
      <c r="V1015" t="s">
        <v>1104</v>
      </c>
      <c r="W1015" t="s">
        <v>1215</v>
      </c>
      <c r="X1015" t="s">
        <v>285</v>
      </c>
      <c r="Y1015" t="s">
        <v>367</v>
      </c>
      <c r="Z1015">
        <v>51</v>
      </c>
      <c r="AA1015">
        <v>20</v>
      </c>
      <c r="AB1015">
        <v>400</v>
      </c>
      <c r="AC1015" t="s">
        <v>40</v>
      </c>
      <c r="AD1015" t="s">
        <v>40</v>
      </c>
      <c r="AE1015">
        <v>68890</v>
      </c>
      <c r="AF1015">
        <v>2</v>
      </c>
      <c r="AG1015" s="21">
        <v>688900000000000</v>
      </c>
      <c r="AH1015" t="s">
        <v>40</v>
      </c>
      <c r="AI1015">
        <v>2</v>
      </c>
      <c r="AJ1015">
        <v>1</v>
      </c>
      <c r="AK1015">
        <v>1</v>
      </c>
      <c r="AL1015">
        <f>(2645+7076+4829)/3</f>
        <v>4850</v>
      </c>
    </row>
    <row r="1016" spans="1:41">
      <c r="A1016">
        <v>12</v>
      </c>
      <c r="B1016">
        <v>27</v>
      </c>
      <c r="C1016">
        <v>2014</v>
      </c>
      <c r="D1016" t="s">
        <v>349</v>
      </c>
      <c r="E1016" t="s">
        <v>350</v>
      </c>
      <c r="F1016" t="s">
        <v>1</v>
      </c>
      <c r="G1016" t="s">
        <v>54</v>
      </c>
      <c r="H1016" t="s">
        <v>38</v>
      </c>
      <c r="I1016" t="s">
        <v>40</v>
      </c>
      <c r="J1016" t="s">
        <v>40</v>
      </c>
      <c r="K1016" t="s">
        <v>40</v>
      </c>
      <c r="L1016" t="s">
        <v>40</v>
      </c>
      <c r="M1016" t="s">
        <v>179</v>
      </c>
      <c r="N1016" t="s">
        <v>38</v>
      </c>
      <c r="O1016" t="s">
        <v>55</v>
      </c>
      <c r="P1016" t="s">
        <v>38</v>
      </c>
      <c r="Q1016" t="s">
        <v>42</v>
      </c>
      <c r="R1016" t="s">
        <v>40</v>
      </c>
      <c r="S1016" t="s">
        <v>43</v>
      </c>
      <c r="T1016" t="s">
        <v>44</v>
      </c>
      <c r="U1016" t="s">
        <v>1259</v>
      </c>
      <c r="V1016" t="s">
        <v>1104</v>
      </c>
      <c r="W1016" t="s">
        <v>1215</v>
      </c>
      <c r="X1016" t="s">
        <v>285</v>
      </c>
      <c r="Y1016" t="s">
        <v>381</v>
      </c>
      <c r="Z1016">
        <v>70</v>
      </c>
      <c r="AA1016">
        <v>1</v>
      </c>
      <c r="AB1016">
        <v>450</v>
      </c>
      <c r="AC1016" t="s">
        <v>40</v>
      </c>
      <c r="AD1016" t="s">
        <v>40</v>
      </c>
      <c r="AE1016">
        <v>1210.7</v>
      </c>
      <c r="AF1016">
        <v>7</v>
      </c>
      <c r="AG1016" s="21">
        <v>12107000000000</v>
      </c>
      <c r="AH1016" t="s">
        <v>40</v>
      </c>
      <c r="AI1016">
        <v>7</v>
      </c>
      <c r="AJ1016">
        <v>1</v>
      </c>
      <c r="AK1016">
        <v>1</v>
      </c>
    </row>
    <row r="1017" spans="1:41">
      <c r="A1017">
        <v>12</v>
      </c>
      <c r="B1017">
        <v>27</v>
      </c>
      <c r="C1017">
        <v>2014</v>
      </c>
      <c r="D1017" t="s">
        <v>349</v>
      </c>
      <c r="E1017" t="s">
        <v>350</v>
      </c>
      <c r="F1017" t="s">
        <v>1</v>
      </c>
      <c r="G1017" t="s">
        <v>54</v>
      </c>
      <c r="H1017" t="s">
        <v>38</v>
      </c>
      <c r="I1017" t="s">
        <v>40</v>
      </c>
      <c r="J1017" t="s">
        <v>40</v>
      </c>
      <c r="K1017" t="s">
        <v>40</v>
      </c>
      <c r="L1017" t="s">
        <v>40</v>
      </c>
      <c r="M1017" t="s">
        <v>179</v>
      </c>
      <c r="N1017" t="s">
        <v>38</v>
      </c>
      <c r="O1017" t="s">
        <v>55</v>
      </c>
      <c r="P1017" t="s">
        <v>38</v>
      </c>
      <c r="Q1017" t="s">
        <v>42</v>
      </c>
      <c r="R1017" t="s">
        <v>40</v>
      </c>
      <c r="S1017" t="s">
        <v>43</v>
      </c>
      <c r="T1017" t="s">
        <v>44</v>
      </c>
      <c r="U1017" t="s">
        <v>1259</v>
      </c>
      <c r="V1017" t="s">
        <v>1104</v>
      </c>
      <c r="W1017" t="s">
        <v>1215</v>
      </c>
      <c r="X1017" t="s">
        <v>285</v>
      </c>
      <c r="Y1017" t="s">
        <v>358</v>
      </c>
      <c r="Z1017">
        <v>78</v>
      </c>
      <c r="AA1017">
        <v>144</v>
      </c>
      <c r="AB1017">
        <v>447</v>
      </c>
      <c r="AC1017" t="s">
        <v>40</v>
      </c>
      <c r="AD1017" t="s">
        <v>40</v>
      </c>
      <c r="AE1017">
        <v>124</v>
      </c>
      <c r="AF1017">
        <v>2</v>
      </c>
      <c r="AG1017" s="21">
        <v>1240000000000</v>
      </c>
      <c r="AH1017" t="s">
        <v>40</v>
      </c>
      <c r="AI1017">
        <v>2</v>
      </c>
      <c r="AJ1017">
        <v>1</v>
      </c>
      <c r="AK1017">
        <v>1</v>
      </c>
      <c r="AN1017" t="s">
        <v>1297</v>
      </c>
      <c r="AO1017" t="s">
        <v>1296</v>
      </c>
    </row>
    <row r="1018" spans="1:41">
      <c r="A1018">
        <v>12</v>
      </c>
      <c r="B1018">
        <v>27</v>
      </c>
      <c r="C1018">
        <v>2014</v>
      </c>
      <c r="D1018" t="s">
        <v>349</v>
      </c>
      <c r="E1018" t="s">
        <v>350</v>
      </c>
      <c r="F1018" t="s">
        <v>1</v>
      </c>
      <c r="G1018" t="s">
        <v>54</v>
      </c>
      <c r="H1018" t="s">
        <v>38</v>
      </c>
      <c r="I1018" t="s">
        <v>40</v>
      </c>
      <c r="J1018" t="s">
        <v>40</v>
      </c>
      <c r="K1018" t="s">
        <v>40</v>
      </c>
      <c r="L1018" t="s">
        <v>40</v>
      </c>
      <c r="M1018" t="s">
        <v>179</v>
      </c>
      <c r="N1018" t="s">
        <v>38</v>
      </c>
      <c r="O1018" t="s">
        <v>55</v>
      </c>
      <c r="P1018" t="s">
        <v>38</v>
      </c>
      <c r="Q1018" t="s">
        <v>42</v>
      </c>
      <c r="R1018" t="s">
        <v>40</v>
      </c>
      <c r="S1018" t="s">
        <v>43</v>
      </c>
      <c r="T1018" t="s">
        <v>44</v>
      </c>
      <c r="U1018" t="s">
        <v>1259</v>
      </c>
      <c r="V1018" t="s">
        <v>1104</v>
      </c>
      <c r="W1018" t="s">
        <v>1215</v>
      </c>
      <c r="X1018" t="s">
        <v>285</v>
      </c>
      <c r="Y1018" t="s">
        <v>335</v>
      </c>
      <c r="Z1018">
        <v>80</v>
      </c>
      <c r="AA1018">
        <v>54</v>
      </c>
      <c r="AB1018">
        <v>29</v>
      </c>
      <c r="AC1018" t="s">
        <v>40</v>
      </c>
      <c r="AD1018" t="s">
        <v>40</v>
      </c>
      <c r="AE1018">
        <v>64630</v>
      </c>
      <c r="AF1018">
        <v>6</v>
      </c>
      <c r="AG1018" s="21">
        <v>646300000000000</v>
      </c>
      <c r="AH1018" t="s">
        <v>40</v>
      </c>
      <c r="AI1018">
        <v>6</v>
      </c>
      <c r="AJ1018">
        <v>1</v>
      </c>
      <c r="AK1018">
        <v>1</v>
      </c>
      <c r="AL1018" s="1" t="s">
        <v>1293</v>
      </c>
      <c r="AM1018" s="3">
        <v>0.37358000000000047</v>
      </c>
      <c r="AN1018">
        <f>(AM1018*2.3)</f>
        <v>0.85923400000000105</v>
      </c>
      <c r="AO1018">
        <f>SUM(AN1018:AN1041)/24</f>
        <v>0.40684316666666626</v>
      </c>
    </row>
    <row r="1019" spans="1:41" ht="19">
      <c r="A1019">
        <v>12</v>
      </c>
      <c r="B1019">
        <v>27</v>
      </c>
      <c r="C1019">
        <v>2014</v>
      </c>
      <c r="D1019" t="s">
        <v>349</v>
      </c>
      <c r="E1019" t="s">
        <v>350</v>
      </c>
      <c r="F1019" t="s">
        <v>1</v>
      </c>
      <c r="G1019" t="s">
        <v>54</v>
      </c>
      <c r="H1019" t="s">
        <v>38</v>
      </c>
      <c r="I1019" t="s">
        <v>40</v>
      </c>
      <c r="J1019" t="s">
        <v>40</v>
      </c>
      <c r="K1019" t="s">
        <v>40</v>
      </c>
      <c r="L1019" t="s">
        <v>40</v>
      </c>
      <c r="M1019" t="s">
        <v>179</v>
      </c>
      <c r="N1019" t="s">
        <v>38</v>
      </c>
      <c r="O1019" t="s">
        <v>55</v>
      </c>
      <c r="P1019" t="s">
        <v>38</v>
      </c>
      <c r="Q1019" t="s">
        <v>42</v>
      </c>
      <c r="R1019" t="s">
        <v>40</v>
      </c>
      <c r="S1019" t="s">
        <v>43</v>
      </c>
      <c r="T1019" t="s">
        <v>44</v>
      </c>
      <c r="U1019" t="s">
        <v>1259</v>
      </c>
      <c r="V1019" t="s">
        <v>1104</v>
      </c>
      <c r="W1019" t="s">
        <v>1215</v>
      </c>
      <c r="X1019" t="s">
        <v>285</v>
      </c>
      <c r="Y1019" t="s">
        <v>370</v>
      </c>
      <c r="Z1019">
        <v>83</v>
      </c>
      <c r="AA1019">
        <v>25</v>
      </c>
      <c r="AB1019">
        <v>1400</v>
      </c>
      <c r="AC1019" t="s">
        <v>40</v>
      </c>
      <c r="AD1019" t="s">
        <v>40</v>
      </c>
      <c r="AE1019">
        <v>138793.60000000001</v>
      </c>
      <c r="AF1019">
        <v>7</v>
      </c>
      <c r="AG1019" s="21">
        <v>1387940000000000</v>
      </c>
      <c r="AH1019" t="s">
        <v>40</v>
      </c>
      <c r="AI1019">
        <v>7</v>
      </c>
      <c r="AJ1019">
        <v>1</v>
      </c>
      <c r="AK1019">
        <v>1</v>
      </c>
      <c r="AL1019" t="s">
        <v>1294</v>
      </c>
      <c r="AM1019" s="3">
        <v>0.28152000000000044</v>
      </c>
      <c r="AN1019">
        <f t="shared" ref="AN1019:AN1041" si="1">(AM1019*2.3)</f>
        <v>0.64749600000000096</v>
      </c>
    </row>
    <row r="1020" spans="1:41">
      <c r="A1020">
        <v>12</v>
      </c>
      <c r="B1020">
        <v>27</v>
      </c>
      <c r="C1020">
        <v>2014</v>
      </c>
      <c r="D1020" t="s">
        <v>349</v>
      </c>
      <c r="E1020" t="s">
        <v>350</v>
      </c>
      <c r="F1020" t="s">
        <v>1</v>
      </c>
      <c r="G1020" t="s">
        <v>54</v>
      </c>
      <c r="H1020" t="s">
        <v>38</v>
      </c>
      <c r="I1020" t="s">
        <v>40</v>
      </c>
      <c r="J1020" t="s">
        <v>40</v>
      </c>
      <c r="K1020" t="s">
        <v>40</v>
      </c>
      <c r="L1020" t="s">
        <v>40</v>
      </c>
      <c r="M1020" t="s">
        <v>179</v>
      </c>
      <c r="N1020" t="s">
        <v>38</v>
      </c>
      <c r="O1020" t="s">
        <v>55</v>
      </c>
      <c r="P1020" t="s">
        <v>38</v>
      </c>
      <c r="Q1020" t="s">
        <v>42</v>
      </c>
      <c r="R1020" t="s">
        <v>40</v>
      </c>
      <c r="S1020" t="s">
        <v>43</v>
      </c>
      <c r="T1020" t="s">
        <v>44</v>
      </c>
      <c r="U1020" t="s">
        <v>1259</v>
      </c>
      <c r="V1020" t="s">
        <v>1104</v>
      </c>
      <c r="W1020" t="s">
        <v>1215</v>
      </c>
      <c r="X1020" t="s">
        <v>285</v>
      </c>
      <c r="Y1020" t="s">
        <v>353</v>
      </c>
      <c r="Z1020">
        <v>84</v>
      </c>
      <c r="AA1020">
        <v>2.3199999999999998</v>
      </c>
      <c r="AB1020">
        <v>1205</v>
      </c>
      <c r="AC1020" t="s">
        <v>40</v>
      </c>
      <c r="AD1020" t="s">
        <v>40</v>
      </c>
      <c r="AE1020">
        <v>5416.4</v>
      </c>
      <c r="AF1020">
        <v>7</v>
      </c>
      <c r="AG1020" s="21">
        <v>54164000000000</v>
      </c>
      <c r="AH1020" t="s">
        <v>40</v>
      </c>
      <c r="AI1020">
        <v>7</v>
      </c>
      <c r="AJ1020">
        <v>1</v>
      </c>
      <c r="AK1020">
        <v>1</v>
      </c>
      <c r="AL1020" s="1" t="s">
        <v>1295</v>
      </c>
      <c r="AM1020" s="3">
        <v>4.7420000000000018E-2</v>
      </c>
      <c r="AN1020">
        <f t="shared" si="1"/>
        <v>0.10906600000000004</v>
      </c>
    </row>
    <row r="1021" spans="1:41">
      <c r="A1021">
        <v>12</v>
      </c>
      <c r="B1021">
        <v>27</v>
      </c>
      <c r="C1021">
        <v>2014</v>
      </c>
      <c r="D1021" t="s">
        <v>349</v>
      </c>
      <c r="E1021" t="s">
        <v>350</v>
      </c>
      <c r="F1021" t="s">
        <v>1</v>
      </c>
      <c r="G1021" t="s">
        <v>54</v>
      </c>
      <c r="H1021" t="s">
        <v>38</v>
      </c>
      <c r="I1021" t="s">
        <v>40</v>
      </c>
      <c r="J1021" t="s">
        <v>40</v>
      </c>
      <c r="K1021" t="s">
        <v>40</v>
      </c>
      <c r="L1021" t="s">
        <v>40</v>
      </c>
      <c r="M1021" t="s">
        <v>179</v>
      </c>
      <c r="N1021" t="s">
        <v>38</v>
      </c>
      <c r="O1021" t="s">
        <v>55</v>
      </c>
      <c r="P1021" t="s">
        <v>38</v>
      </c>
      <c r="Q1021" t="s">
        <v>42</v>
      </c>
      <c r="R1021" t="s">
        <v>40</v>
      </c>
      <c r="S1021" t="s">
        <v>43</v>
      </c>
      <c r="T1021" t="s">
        <v>44</v>
      </c>
      <c r="U1021" t="s">
        <v>1259</v>
      </c>
      <c r="V1021" t="s">
        <v>1104</v>
      </c>
      <c r="W1021" t="s">
        <v>1215</v>
      </c>
      <c r="X1021" t="s">
        <v>285</v>
      </c>
      <c r="Y1021" t="s">
        <v>355</v>
      </c>
      <c r="Z1021">
        <v>85</v>
      </c>
      <c r="AA1021">
        <v>125</v>
      </c>
      <c r="AB1021">
        <v>550</v>
      </c>
      <c r="AC1021" t="s">
        <v>40</v>
      </c>
      <c r="AD1021" t="s">
        <v>40</v>
      </c>
      <c r="AE1021">
        <v>748168.1</v>
      </c>
      <c r="AF1021">
        <v>4</v>
      </c>
      <c r="AG1021" s="21">
        <v>7481680000000000</v>
      </c>
      <c r="AH1021" t="s">
        <v>40</v>
      </c>
      <c r="AI1021">
        <v>4</v>
      </c>
      <c r="AJ1021">
        <v>1</v>
      </c>
      <c r="AK1021">
        <v>1</v>
      </c>
      <c r="AL1021" s="1"/>
      <c r="AM1021" s="3">
        <v>8.2499999999999574E-2</v>
      </c>
      <c r="AN1021">
        <f t="shared" si="1"/>
        <v>0.189749999999999</v>
      </c>
    </row>
    <row r="1022" spans="1:41">
      <c r="A1022">
        <v>12</v>
      </c>
      <c r="B1022">
        <v>27</v>
      </c>
      <c r="C1022">
        <v>2014</v>
      </c>
      <c r="D1022" t="s">
        <v>349</v>
      </c>
      <c r="E1022" t="s">
        <v>350</v>
      </c>
      <c r="F1022" t="s">
        <v>1</v>
      </c>
      <c r="G1022" t="s">
        <v>54</v>
      </c>
      <c r="H1022" t="s">
        <v>38</v>
      </c>
      <c r="I1022" t="s">
        <v>40</v>
      </c>
      <c r="J1022" t="s">
        <v>40</v>
      </c>
      <c r="K1022" t="s">
        <v>40</v>
      </c>
      <c r="L1022" t="s">
        <v>40</v>
      </c>
      <c r="M1022" t="s">
        <v>179</v>
      </c>
      <c r="N1022" t="s">
        <v>38</v>
      </c>
      <c r="O1022" t="s">
        <v>55</v>
      </c>
      <c r="P1022" t="s">
        <v>38</v>
      </c>
      <c r="Q1022" t="s">
        <v>42</v>
      </c>
      <c r="R1022" t="s">
        <v>40</v>
      </c>
      <c r="S1022" t="s">
        <v>43</v>
      </c>
      <c r="T1022" t="s">
        <v>44</v>
      </c>
      <c r="U1022" t="s">
        <v>1259</v>
      </c>
      <c r="V1022" t="s">
        <v>1104</v>
      </c>
      <c r="W1022" t="s">
        <v>1215</v>
      </c>
      <c r="X1022" t="s">
        <v>285</v>
      </c>
      <c r="Y1022" t="s">
        <v>383</v>
      </c>
      <c r="Z1022">
        <v>86</v>
      </c>
      <c r="AA1022">
        <v>0.81</v>
      </c>
      <c r="AB1022">
        <v>1432</v>
      </c>
      <c r="AC1022" t="s">
        <v>40</v>
      </c>
      <c r="AD1022" t="s">
        <v>40</v>
      </c>
      <c r="AE1022">
        <v>580.5</v>
      </c>
      <c r="AF1022">
        <v>3</v>
      </c>
      <c r="AG1022" s="21">
        <v>5805000000000</v>
      </c>
      <c r="AH1022" t="s">
        <v>40</v>
      </c>
      <c r="AI1022">
        <v>3</v>
      </c>
      <c r="AJ1022">
        <v>1</v>
      </c>
      <c r="AK1022">
        <v>1</v>
      </c>
      <c r="AL1022" s="1" t="s">
        <v>1298</v>
      </c>
      <c r="AM1022" s="3">
        <v>0.14692999999999756</v>
      </c>
      <c r="AN1022">
        <f t="shared" si="1"/>
        <v>0.33793899999999438</v>
      </c>
    </row>
    <row r="1023" spans="1:41">
      <c r="A1023">
        <v>12</v>
      </c>
      <c r="B1023">
        <v>27</v>
      </c>
      <c r="C1023">
        <v>2014</v>
      </c>
      <c r="D1023" t="s">
        <v>349</v>
      </c>
      <c r="E1023" t="s">
        <v>350</v>
      </c>
      <c r="F1023" t="s">
        <v>1</v>
      </c>
      <c r="G1023" t="s">
        <v>54</v>
      </c>
      <c r="H1023" t="s">
        <v>38</v>
      </c>
      <c r="I1023" t="s">
        <v>40</v>
      </c>
      <c r="J1023" t="s">
        <v>40</v>
      </c>
      <c r="K1023" t="s">
        <v>40</v>
      </c>
      <c r="L1023" t="s">
        <v>40</v>
      </c>
      <c r="M1023" t="s">
        <v>179</v>
      </c>
      <c r="N1023" t="s">
        <v>38</v>
      </c>
      <c r="O1023" t="s">
        <v>55</v>
      </c>
      <c r="P1023" t="s">
        <v>38</v>
      </c>
      <c r="Q1023" t="s">
        <v>42</v>
      </c>
      <c r="R1023" t="s">
        <v>40</v>
      </c>
      <c r="S1023" t="s">
        <v>43</v>
      </c>
      <c r="T1023" t="s">
        <v>44</v>
      </c>
      <c r="U1023" t="s">
        <v>1259</v>
      </c>
      <c r="V1023" t="s">
        <v>1104</v>
      </c>
      <c r="W1023" t="s">
        <v>1215</v>
      </c>
      <c r="X1023" t="s">
        <v>285</v>
      </c>
      <c r="Y1023" t="s">
        <v>382</v>
      </c>
      <c r="Z1023">
        <v>87</v>
      </c>
      <c r="AA1023">
        <v>125</v>
      </c>
      <c r="AB1023">
        <v>1100</v>
      </c>
      <c r="AC1023" t="s">
        <v>40</v>
      </c>
      <c r="AD1023" t="s">
        <v>40</v>
      </c>
      <c r="AE1023">
        <v>180680.7</v>
      </c>
      <c r="AF1023">
        <v>7</v>
      </c>
      <c r="AG1023" s="21">
        <v>1806810000000000</v>
      </c>
      <c r="AH1023" t="s">
        <v>40</v>
      </c>
      <c r="AI1023">
        <v>7</v>
      </c>
      <c r="AJ1023">
        <v>1</v>
      </c>
      <c r="AK1023">
        <v>1</v>
      </c>
      <c r="AL1023" s="1"/>
      <c r="AM1023" s="3">
        <v>0.16995999999999967</v>
      </c>
      <c r="AN1023">
        <f t="shared" si="1"/>
        <v>0.3909079999999992</v>
      </c>
    </row>
    <row r="1024" spans="1:41">
      <c r="A1024">
        <v>12</v>
      </c>
      <c r="B1024">
        <v>27</v>
      </c>
      <c r="C1024">
        <v>2014</v>
      </c>
      <c r="D1024" t="s">
        <v>349</v>
      </c>
      <c r="E1024" t="s">
        <v>350</v>
      </c>
      <c r="F1024" t="s">
        <v>1</v>
      </c>
      <c r="G1024" t="s">
        <v>54</v>
      </c>
      <c r="H1024" t="s">
        <v>38</v>
      </c>
      <c r="I1024" t="s">
        <v>40</v>
      </c>
      <c r="J1024" t="s">
        <v>40</v>
      </c>
      <c r="K1024" t="s">
        <v>40</v>
      </c>
      <c r="L1024" t="s">
        <v>40</v>
      </c>
      <c r="M1024" t="s">
        <v>179</v>
      </c>
      <c r="N1024" t="s">
        <v>38</v>
      </c>
      <c r="O1024" t="s">
        <v>55</v>
      </c>
      <c r="P1024" t="s">
        <v>38</v>
      </c>
      <c r="Q1024" t="s">
        <v>42</v>
      </c>
      <c r="R1024" t="s">
        <v>40</v>
      </c>
      <c r="S1024" t="s">
        <v>43</v>
      </c>
      <c r="T1024" t="s">
        <v>44</v>
      </c>
      <c r="U1024" t="s">
        <v>1259</v>
      </c>
      <c r="V1024" t="s">
        <v>1104</v>
      </c>
      <c r="W1024" t="s">
        <v>1215</v>
      </c>
      <c r="X1024" t="s">
        <v>285</v>
      </c>
      <c r="Y1024" t="s">
        <v>363</v>
      </c>
      <c r="Z1024">
        <v>88</v>
      </c>
      <c r="AA1024">
        <v>50</v>
      </c>
      <c r="AB1024">
        <v>1350</v>
      </c>
      <c r="AC1024" t="s">
        <v>40</v>
      </c>
      <c r="AD1024" t="s">
        <v>40</v>
      </c>
      <c r="AE1024">
        <v>18039.599999999999</v>
      </c>
      <c r="AF1024">
        <v>5</v>
      </c>
      <c r="AG1024" s="21">
        <v>180396000000000</v>
      </c>
      <c r="AH1024" t="s">
        <v>40</v>
      </c>
      <c r="AI1024">
        <v>5</v>
      </c>
      <c r="AJ1024">
        <v>1</v>
      </c>
      <c r="AK1024">
        <v>1</v>
      </c>
      <c r="AL1024" s="1">
        <f>AVERAGE(AG1018:AG1021)</f>
        <v>2392521000000000</v>
      </c>
      <c r="AM1024" s="3">
        <v>1.7699999999999827E-2</v>
      </c>
      <c r="AN1024">
        <f t="shared" si="1"/>
        <v>4.0709999999999601E-2</v>
      </c>
    </row>
    <row r="1025" spans="1:40">
      <c r="A1025">
        <v>12</v>
      </c>
      <c r="B1025">
        <v>27</v>
      </c>
      <c r="C1025">
        <v>2014</v>
      </c>
      <c r="D1025" t="s">
        <v>349</v>
      </c>
      <c r="E1025" t="s">
        <v>350</v>
      </c>
      <c r="F1025" t="s">
        <v>1</v>
      </c>
      <c r="G1025" t="s">
        <v>54</v>
      </c>
      <c r="H1025" t="s">
        <v>38</v>
      </c>
      <c r="I1025" t="s">
        <v>40</v>
      </c>
      <c r="J1025" t="s">
        <v>40</v>
      </c>
      <c r="K1025" t="s">
        <v>40</v>
      </c>
      <c r="L1025" t="s">
        <v>40</v>
      </c>
      <c r="M1025" t="s">
        <v>179</v>
      </c>
      <c r="N1025" t="s">
        <v>38</v>
      </c>
      <c r="O1025" t="s">
        <v>55</v>
      </c>
      <c r="P1025" t="s">
        <v>38</v>
      </c>
      <c r="Q1025" t="s">
        <v>42</v>
      </c>
      <c r="R1025" t="s">
        <v>40</v>
      </c>
      <c r="S1025" t="s">
        <v>43</v>
      </c>
      <c r="T1025" t="s">
        <v>44</v>
      </c>
      <c r="U1025" t="s">
        <v>1259</v>
      </c>
      <c r="V1025" t="s">
        <v>1104</v>
      </c>
      <c r="W1025" t="s">
        <v>1215</v>
      </c>
      <c r="X1025" t="s">
        <v>285</v>
      </c>
      <c r="Y1025" t="s">
        <v>351</v>
      </c>
      <c r="Z1025">
        <v>89</v>
      </c>
      <c r="AA1025">
        <v>31.72</v>
      </c>
      <c r="AB1025">
        <v>641</v>
      </c>
      <c r="AC1025" t="s">
        <v>40</v>
      </c>
      <c r="AD1025" t="s">
        <v>40</v>
      </c>
      <c r="AE1025">
        <v>2119.6999999999998</v>
      </c>
      <c r="AF1025">
        <v>5</v>
      </c>
      <c r="AG1025" s="21">
        <v>21197000000000</v>
      </c>
      <c r="AH1025" t="s">
        <v>40</v>
      </c>
      <c r="AI1025">
        <v>5</v>
      </c>
      <c r="AJ1025">
        <v>1</v>
      </c>
      <c r="AK1025">
        <v>1</v>
      </c>
      <c r="AL1025" s="1">
        <f>AVERAGE(AG1022:AG1025)</f>
        <v>503552000000000</v>
      </c>
      <c r="AM1025" s="3">
        <v>1.3039999999999941E-2</v>
      </c>
      <c r="AN1025">
        <f t="shared" si="1"/>
        <v>2.9991999999999863E-2</v>
      </c>
    </row>
    <row r="1026" spans="1:40">
      <c r="A1026">
        <v>12</v>
      </c>
      <c r="B1026">
        <v>27</v>
      </c>
      <c r="C1026">
        <v>2014</v>
      </c>
      <c r="D1026" t="s">
        <v>349</v>
      </c>
      <c r="E1026" t="s">
        <v>350</v>
      </c>
      <c r="F1026" t="s">
        <v>1</v>
      </c>
      <c r="G1026" t="s">
        <v>54</v>
      </c>
      <c r="H1026" t="s">
        <v>38</v>
      </c>
      <c r="I1026" t="s">
        <v>40</v>
      </c>
      <c r="J1026" t="s">
        <v>40</v>
      </c>
      <c r="K1026" t="s">
        <v>40</v>
      </c>
      <c r="L1026" t="s">
        <v>40</v>
      </c>
      <c r="M1026" t="s">
        <v>179</v>
      </c>
      <c r="N1026" t="s">
        <v>38</v>
      </c>
      <c r="O1026" t="s">
        <v>55</v>
      </c>
      <c r="P1026" t="s">
        <v>38</v>
      </c>
      <c r="Q1026" t="s">
        <v>42</v>
      </c>
      <c r="R1026" t="s">
        <v>40</v>
      </c>
      <c r="S1026" t="s">
        <v>43</v>
      </c>
      <c r="T1026" t="s">
        <v>44</v>
      </c>
      <c r="U1026" t="s">
        <v>1259</v>
      </c>
      <c r="V1026" t="s">
        <v>1104</v>
      </c>
      <c r="W1026" t="s">
        <v>1215</v>
      </c>
      <c r="X1026" t="s">
        <v>285</v>
      </c>
      <c r="Y1026" t="s">
        <v>374</v>
      </c>
      <c r="Z1026">
        <v>90</v>
      </c>
      <c r="AA1026">
        <v>19.5</v>
      </c>
      <c r="AB1026">
        <v>19.5</v>
      </c>
      <c r="AC1026" t="s">
        <v>40</v>
      </c>
      <c r="AD1026" t="s">
        <v>40</v>
      </c>
      <c r="AE1026">
        <v>5764.7</v>
      </c>
      <c r="AF1026">
        <v>5</v>
      </c>
      <c r="AG1026" s="21">
        <v>57647000000000</v>
      </c>
      <c r="AH1026" t="s">
        <v>40</v>
      </c>
      <c r="AI1026">
        <v>5</v>
      </c>
      <c r="AJ1026">
        <v>1</v>
      </c>
      <c r="AK1026">
        <v>1</v>
      </c>
      <c r="AL1026" s="1">
        <f>AVERAGE(AG1026:AG1029)</f>
        <v>3972531250000000</v>
      </c>
      <c r="AM1026" s="3">
        <v>0.22522999999999982</v>
      </c>
      <c r="AN1026">
        <f t="shared" si="1"/>
        <v>0.51802899999999952</v>
      </c>
    </row>
    <row r="1027" spans="1:40">
      <c r="A1027">
        <v>12</v>
      </c>
      <c r="B1027">
        <v>27</v>
      </c>
      <c r="C1027">
        <v>2014</v>
      </c>
      <c r="D1027" t="s">
        <v>349</v>
      </c>
      <c r="E1027" t="s">
        <v>350</v>
      </c>
      <c r="F1027" t="s">
        <v>1</v>
      </c>
      <c r="G1027" t="s">
        <v>54</v>
      </c>
      <c r="H1027" t="s">
        <v>38</v>
      </c>
      <c r="I1027" t="s">
        <v>40</v>
      </c>
      <c r="J1027" t="s">
        <v>40</v>
      </c>
      <c r="K1027" t="s">
        <v>40</v>
      </c>
      <c r="L1027" t="s">
        <v>40</v>
      </c>
      <c r="M1027" t="s">
        <v>179</v>
      </c>
      <c r="N1027" t="s">
        <v>38</v>
      </c>
      <c r="O1027" t="s">
        <v>55</v>
      </c>
      <c r="P1027" t="s">
        <v>38</v>
      </c>
      <c r="Q1027" t="s">
        <v>42</v>
      </c>
      <c r="R1027" t="s">
        <v>40</v>
      </c>
      <c r="S1027" t="s">
        <v>43</v>
      </c>
      <c r="T1027" t="s">
        <v>44</v>
      </c>
      <c r="U1027" t="s">
        <v>1259</v>
      </c>
      <c r="V1027" t="s">
        <v>1104</v>
      </c>
      <c r="W1027" t="s">
        <v>1215</v>
      </c>
      <c r="X1027" t="s">
        <v>285</v>
      </c>
      <c r="Y1027" t="s">
        <v>375</v>
      </c>
      <c r="Z1027">
        <v>92</v>
      </c>
      <c r="AA1027">
        <v>155</v>
      </c>
      <c r="AB1027">
        <v>155</v>
      </c>
      <c r="AC1027" t="s">
        <v>40</v>
      </c>
      <c r="AD1027" t="s">
        <v>40</v>
      </c>
      <c r="AE1027">
        <v>785753</v>
      </c>
      <c r="AF1027">
        <v>5</v>
      </c>
      <c r="AG1027" s="21">
        <v>7857530000000000</v>
      </c>
      <c r="AH1027" t="s">
        <v>40</v>
      </c>
      <c r="AI1027">
        <v>5</v>
      </c>
      <c r="AJ1027">
        <v>1</v>
      </c>
      <c r="AK1027">
        <v>1</v>
      </c>
      <c r="AL1027" s="1">
        <f>AVERAGE(AG1030:AG1033)</f>
        <v>1988410500000000</v>
      </c>
      <c r="AM1027" s="3">
        <v>0.16474999999999795</v>
      </c>
      <c r="AN1027">
        <f t="shared" si="1"/>
        <v>0.37892499999999524</v>
      </c>
    </row>
    <row r="1028" spans="1:40">
      <c r="A1028">
        <v>12</v>
      </c>
      <c r="B1028">
        <v>27</v>
      </c>
      <c r="C1028">
        <v>2014</v>
      </c>
      <c r="D1028" t="s">
        <v>349</v>
      </c>
      <c r="E1028" t="s">
        <v>350</v>
      </c>
      <c r="F1028" t="s">
        <v>1</v>
      </c>
      <c r="G1028" t="s">
        <v>54</v>
      </c>
      <c r="H1028" t="s">
        <v>38</v>
      </c>
      <c r="I1028" t="s">
        <v>40</v>
      </c>
      <c r="J1028" t="s">
        <v>40</v>
      </c>
      <c r="K1028" t="s">
        <v>40</v>
      </c>
      <c r="L1028" t="s">
        <v>40</v>
      </c>
      <c r="M1028" t="s">
        <v>179</v>
      </c>
      <c r="N1028" t="s">
        <v>38</v>
      </c>
      <c r="O1028" t="s">
        <v>55</v>
      </c>
      <c r="P1028" t="s">
        <v>38</v>
      </c>
      <c r="Q1028" t="s">
        <v>42</v>
      </c>
      <c r="R1028" t="s">
        <v>40</v>
      </c>
      <c r="S1028" t="s">
        <v>43</v>
      </c>
      <c r="T1028" t="s">
        <v>44</v>
      </c>
      <c r="U1028" t="s">
        <v>1259</v>
      </c>
      <c r="V1028" t="s">
        <v>1104</v>
      </c>
      <c r="W1028" t="s">
        <v>1215</v>
      </c>
      <c r="X1028" t="s">
        <v>285</v>
      </c>
      <c r="Y1028" t="s">
        <v>359</v>
      </c>
      <c r="Z1028">
        <v>93</v>
      </c>
      <c r="AA1028">
        <v>2</v>
      </c>
      <c r="AB1028">
        <v>100</v>
      </c>
      <c r="AC1028" t="s">
        <v>40</v>
      </c>
      <c r="AD1028" t="s">
        <v>40</v>
      </c>
      <c r="AE1028">
        <v>11741.8</v>
      </c>
      <c r="AF1028">
        <v>3</v>
      </c>
      <c r="AG1028" s="21">
        <v>117418000000000</v>
      </c>
      <c r="AH1028" t="s">
        <v>40</v>
      </c>
      <c r="AI1028">
        <v>3</v>
      </c>
      <c r="AJ1028">
        <v>1</v>
      </c>
      <c r="AK1028">
        <v>1</v>
      </c>
      <c r="AL1028" s="1">
        <f>AVERAGE(AG1034:AG1037)</f>
        <v>24533450000000</v>
      </c>
      <c r="AM1028" s="3">
        <v>7.6930000000000165E-2</v>
      </c>
      <c r="AN1028">
        <f t="shared" si="1"/>
        <v>0.17693900000000037</v>
      </c>
    </row>
    <row r="1029" spans="1:40">
      <c r="A1029">
        <v>12</v>
      </c>
      <c r="B1029">
        <v>27</v>
      </c>
      <c r="C1029">
        <v>2014</v>
      </c>
      <c r="D1029" t="s">
        <v>349</v>
      </c>
      <c r="E1029" t="s">
        <v>350</v>
      </c>
      <c r="F1029" t="s">
        <v>1</v>
      </c>
      <c r="G1029" t="s">
        <v>54</v>
      </c>
      <c r="H1029" t="s">
        <v>38</v>
      </c>
      <c r="I1029" t="s">
        <v>40</v>
      </c>
      <c r="J1029" t="s">
        <v>40</v>
      </c>
      <c r="K1029" t="s">
        <v>40</v>
      </c>
      <c r="L1029" t="s">
        <v>40</v>
      </c>
      <c r="M1029" t="s">
        <v>179</v>
      </c>
      <c r="N1029" t="s">
        <v>38</v>
      </c>
      <c r="O1029" t="s">
        <v>55</v>
      </c>
      <c r="P1029" t="s">
        <v>38</v>
      </c>
      <c r="Q1029" t="s">
        <v>42</v>
      </c>
      <c r="R1029" t="s">
        <v>40</v>
      </c>
      <c r="S1029" t="s">
        <v>43</v>
      </c>
      <c r="T1029" t="s">
        <v>44</v>
      </c>
      <c r="U1029" t="s">
        <v>1259</v>
      </c>
      <c r="V1029" t="s">
        <v>1104</v>
      </c>
      <c r="W1029" t="s">
        <v>1215</v>
      </c>
      <c r="X1029" t="s">
        <v>285</v>
      </c>
      <c r="Y1029" t="s">
        <v>375</v>
      </c>
      <c r="Z1029">
        <v>94</v>
      </c>
      <c r="AA1029">
        <v>155</v>
      </c>
      <c r="AB1029">
        <v>155</v>
      </c>
      <c r="AC1029" t="s">
        <v>40</v>
      </c>
      <c r="AD1029" t="s">
        <v>40</v>
      </c>
      <c r="AE1029">
        <v>785753</v>
      </c>
      <c r="AF1029">
        <v>3</v>
      </c>
      <c r="AG1029" s="21">
        <v>7857530000000000</v>
      </c>
      <c r="AH1029" t="s">
        <v>40</v>
      </c>
      <c r="AI1029">
        <v>3</v>
      </c>
      <c r="AJ1029">
        <v>1</v>
      </c>
      <c r="AK1029">
        <v>1</v>
      </c>
      <c r="AL1029" s="1">
        <f>AVERAGE(AG1038:AG1041)</f>
        <v>46402500000000</v>
      </c>
      <c r="AM1029" s="3">
        <v>3.7029999999999896E-2</v>
      </c>
      <c r="AN1029">
        <f t="shared" si="1"/>
        <v>8.5168999999999759E-2</v>
      </c>
    </row>
    <row r="1030" spans="1:40">
      <c r="A1030">
        <v>12</v>
      </c>
      <c r="B1030">
        <v>27</v>
      </c>
      <c r="C1030">
        <v>2014</v>
      </c>
      <c r="D1030" t="s">
        <v>349</v>
      </c>
      <c r="E1030" t="s">
        <v>350</v>
      </c>
      <c r="F1030" t="s">
        <v>1</v>
      </c>
      <c r="G1030" t="s">
        <v>54</v>
      </c>
      <c r="H1030" t="s">
        <v>38</v>
      </c>
      <c r="I1030" t="s">
        <v>40</v>
      </c>
      <c r="J1030" t="s">
        <v>40</v>
      </c>
      <c r="K1030" t="s">
        <v>40</v>
      </c>
      <c r="L1030" t="s">
        <v>40</v>
      </c>
      <c r="M1030" t="s">
        <v>179</v>
      </c>
      <c r="N1030" t="s">
        <v>38</v>
      </c>
      <c r="O1030" t="s">
        <v>55</v>
      </c>
      <c r="P1030" t="s">
        <v>38</v>
      </c>
      <c r="Q1030" t="s">
        <v>42</v>
      </c>
      <c r="R1030" t="s">
        <v>40</v>
      </c>
      <c r="S1030" t="s">
        <v>43</v>
      </c>
      <c r="T1030" t="s">
        <v>44</v>
      </c>
      <c r="U1030" t="s">
        <v>1259</v>
      </c>
      <c r="V1030" t="s">
        <v>1104</v>
      </c>
      <c r="W1030" t="s">
        <v>1215</v>
      </c>
      <c r="X1030" t="s">
        <v>285</v>
      </c>
      <c r="Y1030" t="s">
        <v>375</v>
      </c>
      <c r="Z1030">
        <v>95</v>
      </c>
      <c r="AA1030">
        <v>155</v>
      </c>
      <c r="AB1030">
        <v>155</v>
      </c>
      <c r="AC1030" t="s">
        <v>40</v>
      </c>
      <c r="AD1030" t="s">
        <v>40</v>
      </c>
      <c r="AE1030">
        <v>785753</v>
      </c>
      <c r="AF1030">
        <v>3</v>
      </c>
      <c r="AG1030" s="21">
        <v>7857530000000000</v>
      </c>
      <c r="AH1030" t="s">
        <v>40</v>
      </c>
      <c r="AI1030">
        <v>3</v>
      </c>
      <c r="AJ1030">
        <v>1</v>
      </c>
      <c r="AK1030">
        <v>1</v>
      </c>
      <c r="AL1030" s="1"/>
      <c r="AM1030" s="3">
        <v>0.29480000000000217</v>
      </c>
      <c r="AN1030">
        <f t="shared" si="1"/>
        <v>0.67804000000000497</v>
      </c>
    </row>
    <row r="1031" spans="1:40">
      <c r="A1031">
        <v>12</v>
      </c>
      <c r="B1031">
        <v>27</v>
      </c>
      <c r="C1031">
        <v>2014</v>
      </c>
      <c r="D1031" t="s">
        <v>349</v>
      </c>
      <c r="E1031" t="s">
        <v>350</v>
      </c>
      <c r="F1031" t="s">
        <v>1</v>
      </c>
      <c r="G1031" t="s">
        <v>54</v>
      </c>
      <c r="H1031" t="s">
        <v>38</v>
      </c>
      <c r="I1031" t="s">
        <v>40</v>
      </c>
      <c r="J1031" t="s">
        <v>40</v>
      </c>
      <c r="K1031" t="s">
        <v>40</v>
      </c>
      <c r="L1031" t="s">
        <v>40</v>
      </c>
      <c r="M1031" t="s">
        <v>179</v>
      </c>
      <c r="N1031" t="s">
        <v>38</v>
      </c>
      <c r="O1031" t="s">
        <v>55</v>
      </c>
      <c r="P1031" t="s">
        <v>38</v>
      </c>
      <c r="Q1031" t="s">
        <v>42</v>
      </c>
      <c r="R1031" t="s">
        <v>40</v>
      </c>
      <c r="S1031" t="s">
        <v>43</v>
      </c>
      <c r="T1031" t="s">
        <v>44</v>
      </c>
      <c r="U1031" t="s">
        <v>1259</v>
      </c>
      <c r="V1031" t="s">
        <v>1104</v>
      </c>
      <c r="W1031" t="s">
        <v>1215</v>
      </c>
      <c r="X1031" t="s">
        <v>285</v>
      </c>
      <c r="Y1031" t="s">
        <v>373</v>
      </c>
      <c r="Z1031">
        <v>96</v>
      </c>
      <c r="AA1031">
        <v>280</v>
      </c>
      <c r="AB1031">
        <v>1050</v>
      </c>
      <c r="AC1031" t="s">
        <v>40</v>
      </c>
      <c r="AD1031" t="s">
        <v>40</v>
      </c>
      <c r="AE1031">
        <v>1940.2</v>
      </c>
      <c r="AF1031">
        <v>4</v>
      </c>
      <c r="AG1031" s="21">
        <v>19402000000000</v>
      </c>
      <c r="AH1031" t="s">
        <v>40</v>
      </c>
      <c r="AI1031">
        <v>4</v>
      </c>
      <c r="AJ1031">
        <v>1</v>
      </c>
      <c r="AK1031">
        <v>1</v>
      </c>
      <c r="AL1031" s="1"/>
      <c r="AM1031" s="3">
        <v>0.27242000000000033</v>
      </c>
      <c r="AN1031">
        <f t="shared" si="1"/>
        <v>0.62656600000000073</v>
      </c>
    </row>
    <row r="1032" spans="1:40">
      <c r="A1032">
        <v>12</v>
      </c>
      <c r="B1032">
        <v>27</v>
      </c>
      <c r="C1032">
        <v>2014</v>
      </c>
      <c r="D1032" t="s">
        <v>349</v>
      </c>
      <c r="E1032" t="s">
        <v>350</v>
      </c>
      <c r="F1032" t="s">
        <v>1</v>
      </c>
      <c r="G1032" t="s">
        <v>54</v>
      </c>
      <c r="H1032" t="s">
        <v>38</v>
      </c>
      <c r="I1032" t="s">
        <v>40</v>
      </c>
      <c r="J1032" t="s">
        <v>40</v>
      </c>
      <c r="K1032" t="s">
        <v>40</v>
      </c>
      <c r="L1032" t="s">
        <v>40</v>
      </c>
      <c r="M1032" t="s">
        <v>179</v>
      </c>
      <c r="N1032" t="s">
        <v>38</v>
      </c>
      <c r="O1032" t="s">
        <v>55</v>
      </c>
      <c r="P1032" t="s">
        <v>38</v>
      </c>
      <c r="Q1032" t="s">
        <v>42</v>
      </c>
      <c r="R1032" t="s">
        <v>40</v>
      </c>
      <c r="S1032" t="s">
        <v>43</v>
      </c>
      <c r="T1032" t="s">
        <v>44</v>
      </c>
      <c r="U1032" t="s">
        <v>1259</v>
      </c>
      <c r="V1032" t="s">
        <v>1104</v>
      </c>
      <c r="W1032" t="s">
        <v>1215</v>
      </c>
      <c r="X1032" t="s">
        <v>285</v>
      </c>
      <c r="Y1032" t="s">
        <v>376</v>
      </c>
      <c r="Z1032">
        <v>97</v>
      </c>
      <c r="AA1032">
        <v>35</v>
      </c>
      <c r="AB1032">
        <v>1350</v>
      </c>
      <c r="AC1032" t="s">
        <v>40</v>
      </c>
      <c r="AD1032" t="s">
        <v>40</v>
      </c>
      <c r="AE1032">
        <v>7404.5</v>
      </c>
      <c r="AF1032">
        <v>5</v>
      </c>
      <c r="AG1032" s="21">
        <v>74045000000000</v>
      </c>
      <c r="AH1032" t="s">
        <v>40</v>
      </c>
      <c r="AI1032">
        <v>5</v>
      </c>
      <c r="AJ1032">
        <v>1</v>
      </c>
      <c r="AK1032">
        <v>1</v>
      </c>
      <c r="AL1032" s="1"/>
      <c r="AM1032" s="3">
        <v>8.6320000000000618E-2</v>
      </c>
      <c r="AN1032">
        <f t="shared" si="1"/>
        <v>0.19853600000000141</v>
      </c>
    </row>
    <row r="1033" spans="1:40">
      <c r="A1033">
        <v>12</v>
      </c>
      <c r="B1033">
        <v>27</v>
      </c>
      <c r="C1033">
        <v>2014</v>
      </c>
      <c r="D1033" t="s">
        <v>349</v>
      </c>
      <c r="E1033" t="s">
        <v>350</v>
      </c>
      <c r="F1033" t="s">
        <v>1</v>
      </c>
      <c r="G1033" t="s">
        <v>54</v>
      </c>
      <c r="H1033" t="s">
        <v>38</v>
      </c>
      <c r="I1033" t="s">
        <v>40</v>
      </c>
      <c r="J1033" t="s">
        <v>40</v>
      </c>
      <c r="K1033" t="s">
        <v>40</v>
      </c>
      <c r="L1033" t="s">
        <v>40</v>
      </c>
      <c r="M1033" t="s">
        <v>179</v>
      </c>
      <c r="N1033" t="s">
        <v>38</v>
      </c>
      <c r="O1033" t="s">
        <v>55</v>
      </c>
      <c r="P1033" t="s">
        <v>38</v>
      </c>
      <c r="Q1033" t="s">
        <v>42</v>
      </c>
      <c r="R1033" t="s">
        <v>40</v>
      </c>
      <c r="S1033" t="s">
        <v>43</v>
      </c>
      <c r="T1033" t="s">
        <v>44</v>
      </c>
      <c r="U1033" t="s">
        <v>1259</v>
      </c>
      <c r="V1033" t="s">
        <v>1104</v>
      </c>
      <c r="W1033" t="s">
        <v>1215</v>
      </c>
      <c r="X1033" t="s">
        <v>285</v>
      </c>
      <c r="Y1033" t="s">
        <v>371</v>
      </c>
      <c r="Z1033">
        <v>98</v>
      </c>
      <c r="AA1033">
        <v>75</v>
      </c>
      <c r="AB1033">
        <v>950</v>
      </c>
      <c r="AC1033" t="s">
        <v>40</v>
      </c>
      <c r="AD1033" t="s">
        <v>40</v>
      </c>
      <c r="AE1033">
        <v>266.5</v>
      </c>
      <c r="AF1033">
        <v>3</v>
      </c>
      <c r="AG1033" s="21">
        <v>2665000000000</v>
      </c>
      <c r="AH1033" t="s">
        <v>40</v>
      </c>
      <c r="AI1033">
        <v>3</v>
      </c>
      <c r="AJ1033">
        <v>1</v>
      </c>
      <c r="AK1033">
        <v>1</v>
      </c>
      <c r="AL1033" s="1"/>
      <c r="AM1033" s="3">
        <v>3.1039999999999957E-2</v>
      </c>
      <c r="AN1033">
        <f t="shared" si="1"/>
        <v>7.13919999999999E-2</v>
      </c>
    </row>
    <row r="1034" spans="1:40">
      <c r="A1034">
        <v>12</v>
      </c>
      <c r="B1034">
        <v>27</v>
      </c>
      <c r="C1034">
        <v>2014</v>
      </c>
      <c r="D1034" t="s">
        <v>349</v>
      </c>
      <c r="E1034" t="s">
        <v>350</v>
      </c>
      <c r="F1034" t="s">
        <v>1</v>
      </c>
      <c r="G1034" t="s">
        <v>54</v>
      </c>
      <c r="H1034" t="s">
        <v>38</v>
      </c>
      <c r="I1034" t="s">
        <v>40</v>
      </c>
      <c r="J1034" t="s">
        <v>40</v>
      </c>
      <c r="K1034" t="s">
        <v>40</v>
      </c>
      <c r="L1034" t="s">
        <v>40</v>
      </c>
      <c r="M1034" t="s">
        <v>179</v>
      </c>
      <c r="N1034" t="s">
        <v>38</v>
      </c>
      <c r="O1034" t="s">
        <v>55</v>
      </c>
      <c r="P1034" t="s">
        <v>38</v>
      </c>
      <c r="Q1034" t="s">
        <v>42</v>
      </c>
      <c r="R1034" t="s">
        <v>40</v>
      </c>
      <c r="S1034" t="s">
        <v>43</v>
      </c>
      <c r="T1034" t="s">
        <v>44</v>
      </c>
      <c r="U1034" t="s">
        <v>1259</v>
      </c>
      <c r="V1034" t="s">
        <v>1104</v>
      </c>
      <c r="W1034" t="s">
        <v>1215</v>
      </c>
      <c r="X1034" t="s">
        <v>285</v>
      </c>
      <c r="Y1034" t="s">
        <v>356</v>
      </c>
      <c r="Z1034">
        <v>99</v>
      </c>
      <c r="AA1034">
        <v>50</v>
      </c>
      <c r="AB1034">
        <v>1500</v>
      </c>
      <c r="AC1034" t="s">
        <v>40</v>
      </c>
      <c r="AD1034" t="s">
        <v>40</v>
      </c>
      <c r="AE1034">
        <v>9317.7999999999993</v>
      </c>
      <c r="AF1034">
        <v>5</v>
      </c>
      <c r="AG1034" s="21">
        <v>93178000000000</v>
      </c>
      <c r="AH1034" t="s">
        <v>40</v>
      </c>
      <c r="AI1034">
        <v>5</v>
      </c>
      <c r="AJ1034">
        <v>1</v>
      </c>
      <c r="AK1034">
        <v>1</v>
      </c>
      <c r="AL1034" s="1"/>
      <c r="AM1034" s="3">
        <v>0.29117000000000104</v>
      </c>
      <c r="AN1034">
        <f t="shared" si="1"/>
        <v>0.66969100000000237</v>
      </c>
    </row>
    <row r="1035" spans="1:40">
      <c r="A1035">
        <v>12</v>
      </c>
      <c r="B1035">
        <v>27</v>
      </c>
      <c r="C1035">
        <v>2014</v>
      </c>
      <c r="D1035" t="s">
        <v>349</v>
      </c>
      <c r="E1035" t="s">
        <v>350</v>
      </c>
      <c r="F1035" t="s">
        <v>1</v>
      </c>
      <c r="G1035" t="s">
        <v>54</v>
      </c>
      <c r="H1035" t="s">
        <v>38</v>
      </c>
      <c r="I1035" t="s">
        <v>40</v>
      </c>
      <c r="J1035" t="s">
        <v>40</v>
      </c>
      <c r="K1035" t="s">
        <v>40</v>
      </c>
      <c r="L1035" t="s">
        <v>40</v>
      </c>
      <c r="M1035" t="s">
        <v>179</v>
      </c>
      <c r="N1035" t="s">
        <v>38</v>
      </c>
      <c r="O1035" t="s">
        <v>55</v>
      </c>
      <c r="P1035" t="s">
        <v>38</v>
      </c>
      <c r="Q1035" t="s">
        <v>42</v>
      </c>
      <c r="R1035" t="s">
        <v>40</v>
      </c>
      <c r="S1035" t="s">
        <v>43</v>
      </c>
      <c r="T1035" t="s">
        <v>44</v>
      </c>
      <c r="U1035" t="s">
        <v>1259</v>
      </c>
      <c r="V1035" t="s">
        <v>1104</v>
      </c>
      <c r="W1035" t="s">
        <v>1215</v>
      </c>
      <c r="X1035" t="s">
        <v>285</v>
      </c>
      <c r="Y1035" t="s">
        <v>385</v>
      </c>
      <c r="Z1035">
        <v>100</v>
      </c>
      <c r="AA1035">
        <v>211</v>
      </c>
      <c r="AB1035">
        <v>2218</v>
      </c>
      <c r="AC1035" t="s">
        <v>40</v>
      </c>
      <c r="AD1035" t="s">
        <v>40</v>
      </c>
      <c r="AE1035">
        <v>5</v>
      </c>
      <c r="AF1035">
        <v>3</v>
      </c>
      <c r="AG1035">
        <v>50000000000</v>
      </c>
      <c r="AH1035" t="s">
        <v>40</v>
      </c>
      <c r="AI1035">
        <v>3</v>
      </c>
      <c r="AJ1035">
        <v>1</v>
      </c>
      <c r="AK1035">
        <v>1</v>
      </c>
      <c r="AL1035" s="1"/>
      <c r="AM1035" s="3">
        <v>0.27709999999999724</v>
      </c>
      <c r="AN1035">
        <f t="shared" si="1"/>
        <v>0.63732999999999362</v>
      </c>
    </row>
    <row r="1036" spans="1:40">
      <c r="A1036">
        <v>12</v>
      </c>
      <c r="B1036">
        <v>27</v>
      </c>
      <c r="C1036">
        <v>2014</v>
      </c>
      <c r="D1036" t="s">
        <v>349</v>
      </c>
      <c r="E1036" t="s">
        <v>350</v>
      </c>
      <c r="F1036" t="s">
        <v>1</v>
      </c>
      <c r="G1036" t="s">
        <v>54</v>
      </c>
      <c r="H1036" t="s">
        <v>38</v>
      </c>
      <c r="I1036" t="s">
        <v>40</v>
      </c>
      <c r="J1036" t="s">
        <v>40</v>
      </c>
      <c r="K1036" t="s">
        <v>40</v>
      </c>
      <c r="L1036" t="s">
        <v>40</v>
      </c>
      <c r="M1036" t="s">
        <v>179</v>
      </c>
      <c r="N1036" t="s">
        <v>38</v>
      </c>
      <c r="O1036" t="s">
        <v>55</v>
      </c>
      <c r="P1036" t="s">
        <v>38</v>
      </c>
      <c r="Q1036" t="s">
        <v>42</v>
      </c>
      <c r="R1036" t="s">
        <v>40</v>
      </c>
      <c r="S1036" t="s">
        <v>43</v>
      </c>
      <c r="T1036" t="s">
        <v>44</v>
      </c>
      <c r="U1036" t="s">
        <v>1259</v>
      </c>
      <c r="V1036" t="s">
        <v>1104</v>
      </c>
      <c r="W1036" t="s">
        <v>1215</v>
      </c>
      <c r="X1036" t="s">
        <v>285</v>
      </c>
      <c r="Y1036" t="s">
        <v>378</v>
      </c>
      <c r="Z1036">
        <v>101</v>
      </c>
      <c r="AA1036">
        <v>6</v>
      </c>
      <c r="AB1036">
        <v>1200</v>
      </c>
      <c r="AC1036" t="s">
        <v>40</v>
      </c>
      <c r="AD1036" t="s">
        <v>40</v>
      </c>
      <c r="AE1036">
        <v>490.5</v>
      </c>
      <c r="AF1036">
        <v>5</v>
      </c>
      <c r="AG1036" s="21">
        <v>4905000000000</v>
      </c>
      <c r="AH1036" t="s">
        <v>40</v>
      </c>
      <c r="AI1036">
        <v>5</v>
      </c>
      <c r="AJ1036">
        <v>1</v>
      </c>
      <c r="AK1036">
        <v>1</v>
      </c>
      <c r="AL1036" s="1"/>
      <c r="AM1036" s="3">
        <v>9.7500000000000142E-2</v>
      </c>
      <c r="AN1036">
        <f t="shared" si="1"/>
        <v>0.22425000000000031</v>
      </c>
    </row>
    <row r="1037" spans="1:40">
      <c r="A1037">
        <v>12</v>
      </c>
      <c r="B1037">
        <v>27</v>
      </c>
      <c r="C1037">
        <v>2014</v>
      </c>
      <c r="D1037" t="s">
        <v>349</v>
      </c>
      <c r="E1037" t="s">
        <v>350</v>
      </c>
      <c r="F1037" t="s">
        <v>1</v>
      </c>
      <c r="G1037" t="s">
        <v>54</v>
      </c>
      <c r="H1037" t="s">
        <v>38</v>
      </c>
      <c r="I1037" t="s">
        <v>40</v>
      </c>
      <c r="J1037" t="s">
        <v>40</v>
      </c>
      <c r="K1037" t="s">
        <v>40</v>
      </c>
      <c r="L1037" t="s">
        <v>40</v>
      </c>
      <c r="M1037" t="s">
        <v>179</v>
      </c>
      <c r="N1037" t="s">
        <v>38</v>
      </c>
      <c r="O1037" t="s">
        <v>55</v>
      </c>
      <c r="P1037" t="s">
        <v>38</v>
      </c>
      <c r="Q1037" t="s">
        <v>42</v>
      </c>
      <c r="R1037" t="s">
        <v>40</v>
      </c>
      <c r="S1037" t="s">
        <v>43</v>
      </c>
      <c r="T1037" t="s">
        <v>44</v>
      </c>
      <c r="U1037" t="s">
        <v>1259</v>
      </c>
      <c r="V1037" t="s">
        <v>1104</v>
      </c>
      <c r="W1037" t="s">
        <v>1215</v>
      </c>
      <c r="X1037" t="s">
        <v>285</v>
      </c>
      <c r="Y1037" t="s">
        <v>354</v>
      </c>
      <c r="Z1037">
        <v>102</v>
      </c>
      <c r="AA1037">
        <v>0.73</v>
      </c>
      <c r="AB1037">
        <v>2880</v>
      </c>
      <c r="AC1037" t="s">
        <v>40</v>
      </c>
      <c r="AD1037" t="s">
        <v>40</v>
      </c>
      <c r="AE1037">
        <v>0.08</v>
      </c>
      <c r="AF1037">
        <v>4</v>
      </c>
      <c r="AG1037">
        <v>800000000</v>
      </c>
      <c r="AH1037" t="s">
        <v>40</v>
      </c>
      <c r="AI1037">
        <v>4</v>
      </c>
      <c r="AJ1037">
        <v>1</v>
      </c>
      <c r="AK1037">
        <v>1</v>
      </c>
      <c r="AL1037" s="1"/>
      <c r="AM1037" s="3">
        <v>0.12794999999999845</v>
      </c>
      <c r="AN1037">
        <f t="shared" si="1"/>
        <v>0.29428499999999641</v>
      </c>
    </row>
    <row r="1038" spans="1:40">
      <c r="A1038">
        <v>12</v>
      </c>
      <c r="B1038">
        <v>27</v>
      </c>
      <c r="C1038">
        <v>2014</v>
      </c>
      <c r="D1038" t="s">
        <v>349</v>
      </c>
      <c r="E1038" t="s">
        <v>350</v>
      </c>
      <c r="F1038" t="s">
        <v>1</v>
      </c>
      <c r="G1038" t="s">
        <v>54</v>
      </c>
      <c r="H1038" t="s">
        <v>38</v>
      </c>
      <c r="I1038" t="s">
        <v>40</v>
      </c>
      <c r="J1038" t="s">
        <v>40</v>
      </c>
      <c r="K1038" t="s">
        <v>40</v>
      </c>
      <c r="L1038" t="s">
        <v>40</v>
      </c>
      <c r="M1038" t="s">
        <v>179</v>
      </c>
      <c r="N1038" t="s">
        <v>38</v>
      </c>
      <c r="O1038" t="s">
        <v>55</v>
      </c>
      <c r="P1038" t="s">
        <v>38</v>
      </c>
      <c r="Q1038" t="s">
        <v>42</v>
      </c>
      <c r="R1038" t="s">
        <v>40</v>
      </c>
      <c r="S1038" t="s">
        <v>43</v>
      </c>
      <c r="T1038" t="s">
        <v>44</v>
      </c>
      <c r="U1038" t="s">
        <v>1259</v>
      </c>
      <c r="V1038" t="s">
        <v>1104</v>
      </c>
      <c r="W1038" t="s">
        <v>1215</v>
      </c>
      <c r="X1038" t="s">
        <v>285</v>
      </c>
      <c r="Y1038" t="s">
        <v>194</v>
      </c>
      <c r="Z1038">
        <v>103</v>
      </c>
      <c r="AA1038">
        <v>1100</v>
      </c>
      <c r="AB1038">
        <v>1200</v>
      </c>
      <c r="AC1038" t="s">
        <v>40</v>
      </c>
      <c r="AD1038" t="s">
        <v>40</v>
      </c>
      <c r="AE1038">
        <v>16648.400000000001</v>
      </c>
      <c r="AF1038">
        <v>5</v>
      </c>
      <c r="AG1038" s="21">
        <v>166484000000000</v>
      </c>
      <c r="AH1038" t="s">
        <v>40</v>
      </c>
      <c r="AI1038">
        <v>5</v>
      </c>
      <c r="AJ1038">
        <v>1</v>
      </c>
      <c r="AK1038">
        <v>1</v>
      </c>
      <c r="AL1038" s="1"/>
      <c r="AM1038" s="3">
        <v>0.75106999999999857</v>
      </c>
      <c r="AN1038">
        <f t="shared" si="1"/>
        <v>1.7274609999999966</v>
      </c>
    </row>
    <row r="1039" spans="1:40">
      <c r="A1039">
        <v>12</v>
      </c>
      <c r="B1039">
        <v>27</v>
      </c>
      <c r="C1039">
        <v>2014</v>
      </c>
      <c r="D1039" t="s">
        <v>349</v>
      </c>
      <c r="E1039" t="s">
        <v>350</v>
      </c>
      <c r="F1039" t="s">
        <v>1</v>
      </c>
      <c r="G1039" t="s">
        <v>54</v>
      </c>
      <c r="H1039" t="s">
        <v>38</v>
      </c>
      <c r="I1039" t="s">
        <v>40</v>
      </c>
      <c r="J1039" t="s">
        <v>40</v>
      </c>
      <c r="K1039" t="s">
        <v>40</v>
      </c>
      <c r="L1039" t="s">
        <v>40</v>
      </c>
      <c r="M1039" t="s">
        <v>179</v>
      </c>
      <c r="N1039" t="s">
        <v>38</v>
      </c>
      <c r="O1039" t="s">
        <v>55</v>
      </c>
      <c r="P1039" t="s">
        <v>38</v>
      </c>
      <c r="Q1039" t="s">
        <v>42</v>
      </c>
      <c r="R1039" t="s">
        <v>40</v>
      </c>
      <c r="S1039" t="s">
        <v>43</v>
      </c>
      <c r="T1039" t="s">
        <v>44</v>
      </c>
      <c r="U1039" t="s">
        <v>1259</v>
      </c>
      <c r="V1039" t="s">
        <v>1104</v>
      </c>
      <c r="W1039" t="s">
        <v>1215</v>
      </c>
      <c r="X1039" t="s">
        <v>285</v>
      </c>
      <c r="Y1039" t="s">
        <v>368</v>
      </c>
      <c r="Z1039">
        <v>104</v>
      </c>
      <c r="AA1039">
        <v>400</v>
      </c>
      <c r="AB1039">
        <v>1900</v>
      </c>
      <c r="AC1039" t="s">
        <v>40</v>
      </c>
      <c r="AD1039" t="s">
        <v>40</v>
      </c>
      <c r="AE1039">
        <v>442.5</v>
      </c>
      <c r="AF1039">
        <v>0</v>
      </c>
      <c r="AG1039" s="21">
        <v>4425000000000</v>
      </c>
      <c r="AH1039" t="s">
        <v>40</v>
      </c>
      <c r="AI1039">
        <v>0</v>
      </c>
      <c r="AJ1039">
        <v>1</v>
      </c>
      <c r="AK1039">
        <v>1</v>
      </c>
      <c r="AL1039" s="1"/>
      <c r="AM1039" s="3">
        <v>0.27340000000000231</v>
      </c>
      <c r="AN1039">
        <f t="shared" si="1"/>
        <v>0.62882000000000526</v>
      </c>
    </row>
    <row r="1040" spans="1:40">
      <c r="A1040">
        <v>12</v>
      </c>
      <c r="B1040">
        <v>27</v>
      </c>
      <c r="C1040">
        <v>2014</v>
      </c>
      <c r="D1040" t="s">
        <v>349</v>
      </c>
      <c r="E1040" t="s">
        <v>350</v>
      </c>
      <c r="F1040" t="s">
        <v>1</v>
      </c>
      <c r="G1040" t="s">
        <v>54</v>
      </c>
      <c r="H1040" t="s">
        <v>38</v>
      </c>
      <c r="I1040" t="s">
        <v>40</v>
      </c>
      <c r="J1040" t="s">
        <v>40</v>
      </c>
      <c r="K1040" t="s">
        <v>40</v>
      </c>
      <c r="L1040" t="s">
        <v>40</v>
      </c>
      <c r="M1040" t="s">
        <v>179</v>
      </c>
      <c r="N1040" t="s">
        <v>38</v>
      </c>
      <c r="O1040" t="s">
        <v>55</v>
      </c>
      <c r="P1040" t="s">
        <v>38</v>
      </c>
      <c r="Q1040" t="s">
        <v>42</v>
      </c>
      <c r="R1040" t="s">
        <v>40</v>
      </c>
      <c r="S1040" t="s">
        <v>43</v>
      </c>
      <c r="T1040" t="s">
        <v>44</v>
      </c>
      <c r="U1040" t="s">
        <v>1259</v>
      </c>
      <c r="V1040" t="s">
        <v>1104</v>
      </c>
      <c r="W1040" t="s">
        <v>1215</v>
      </c>
      <c r="X1040" t="s">
        <v>285</v>
      </c>
      <c r="Y1040" t="s">
        <v>377</v>
      </c>
      <c r="Z1040">
        <v>105</v>
      </c>
      <c r="AA1040">
        <v>40</v>
      </c>
      <c r="AB1040">
        <v>7300</v>
      </c>
      <c r="AC1040" t="s">
        <v>40</v>
      </c>
      <c r="AD1040" t="s">
        <v>40</v>
      </c>
      <c r="AE1040">
        <v>345</v>
      </c>
      <c r="AF1040">
        <v>3</v>
      </c>
      <c r="AG1040" s="21">
        <v>3450000000000</v>
      </c>
      <c r="AH1040" t="s">
        <v>40</v>
      </c>
      <c r="AI1040">
        <v>3</v>
      </c>
      <c r="AJ1040">
        <v>1</v>
      </c>
      <c r="AK1040">
        <v>1</v>
      </c>
      <c r="AL1040" s="1"/>
      <c r="AM1040" s="3">
        <v>4.4640000000000013E-2</v>
      </c>
      <c r="AN1040">
        <f t="shared" si="1"/>
        <v>0.10267200000000003</v>
      </c>
    </row>
    <row r="1041" spans="1:42">
      <c r="A1041">
        <v>12</v>
      </c>
      <c r="B1041">
        <v>27</v>
      </c>
      <c r="C1041">
        <v>2014</v>
      </c>
      <c r="D1041" t="s">
        <v>349</v>
      </c>
      <c r="E1041" t="s">
        <v>350</v>
      </c>
      <c r="F1041" t="s">
        <v>1</v>
      </c>
      <c r="G1041" t="s">
        <v>54</v>
      </c>
      <c r="H1041" t="s">
        <v>38</v>
      </c>
      <c r="I1041" t="s">
        <v>40</v>
      </c>
      <c r="J1041" t="s">
        <v>40</v>
      </c>
      <c r="K1041" t="s">
        <v>40</v>
      </c>
      <c r="L1041" t="s">
        <v>40</v>
      </c>
      <c r="M1041" t="s">
        <v>179</v>
      </c>
      <c r="N1041" t="s">
        <v>38</v>
      </c>
      <c r="O1041" t="s">
        <v>55</v>
      </c>
      <c r="P1041" t="s">
        <v>38</v>
      </c>
      <c r="Q1041" t="s">
        <v>42</v>
      </c>
      <c r="R1041" t="s">
        <v>40</v>
      </c>
      <c r="S1041" t="s">
        <v>43</v>
      </c>
      <c r="T1041" t="s">
        <v>44</v>
      </c>
      <c r="U1041" t="s">
        <v>1259</v>
      </c>
      <c r="V1041" t="s">
        <v>1104</v>
      </c>
      <c r="W1041" t="s">
        <v>1215</v>
      </c>
      <c r="X1041" t="s">
        <v>285</v>
      </c>
      <c r="Y1041" t="s">
        <v>386</v>
      </c>
      <c r="Z1041">
        <v>106</v>
      </c>
      <c r="AA1041">
        <v>10</v>
      </c>
      <c r="AB1041">
        <v>3800</v>
      </c>
      <c r="AC1041" t="s">
        <v>40</v>
      </c>
      <c r="AD1041" t="s">
        <v>40</v>
      </c>
      <c r="AE1041">
        <v>1125.0999999999999</v>
      </c>
      <c r="AF1041">
        <v>4</v>
      </c>
      <c r="AG1041" s="21">
        <v>11251000000000</v>
      </c>
      <c r="AH1041" t="s">
        <v>40</v>
      </c>
      <c r="AI1041">
        <v>4</v>
      </c>
      <c r="AJ1041">
        <v>1</v>
      </c>
      <c r="AK1041">
        <v>1</v>
      </c>
      <c r="AL1041" s="1"/>
      <c r="AM1041" s="3">
        <v>6.1320000000000041E-2</v>
      </c>
      <c r="AN1041">
        <f t="shared" si="1"/>
        <v>0.14103600000000008</v>
      </c>
      <c r="AP1041" t="s">
        <v>1304</v>
      </c>
    </row>
    <row r="1042" spans="1:42">
      <c r="A1042">
        <v>12</v>
      </c>
      <c r="B1042">
        <v>27</v>
      </c>
      <c r="C1042">
        <v>2014</v>
      </c>
      <c r="D1042" t="s">
        <v>349</v>
      </c>
      <c r="E1042" t="s">
        <v>350</v>
      </c>
      <c r="F1042" t="s">
        <v>1</v>
      </c>
      <c r="G1042" t="s">
        <v>54</v>
      </c>
      <c r="H1042" t="s">
        <v>38</v>
      </c>
      <c r="I1042" t="s">
        <v>40</v>
      </c>
      <c r="J1042" t="s">
        <v>40</v>
      </c>
      <c r="K1042" t="s">
        <v>40</v>
      </c>
      <c r="L1042" t="s">
        <v>40</v>
      </c>
      <c r="M1042" t="s">
        <v>179</v>
      </c>
      <c r="N1042" t="s">
        <v>38</v>
      </c>
      <c r="O1042" t="s">
        <v>55</v>
      </c>
      <c r="P1042" t="s">
        <v>38</v>
      </c>
      <c r="Q1042" t="s">
        <v>42</v>
      </c>
      <c r="R1042" t="s">
        <v>40</v>
      </c>
      <c r="S1042" t="s">
        <v>43</v>
      </c>
      <c r="T1042" t="s">
        <v>44</v>
      </c>
      <c r="U1042" t="s">
        <v>1259</v>
      </c>
      <c r="V1042" t="s">
        <v>1104</v>
      </c>
      <c r="W1042" t="s">
        <v>1215</v>
      </c>
      <c r="X1042" t="s">
        <v>285</v>
      </c>
      <c r="Y1042" t="s">
        <v>357</v>
      </c>
      <c r="Z1042">
        <v>107</v>
      </c>
      <c r="AA1042">
        <v>120</v>
      </c>
      <c r="AB1042">
        <v>3500</v>
      </c>
      <c r="AC1042" t="s">
        <v>40</v>
      </c>
      <c r="AD1042" t="s">
        <v>40</v>
      </c>
      <c r="AE1042">
        <v>11.7</v>
      </c>
      <c r="AF1042">
        <v>4</v>
      </c>
      <c r="AG1042" s="21">
        <v>117000000000</v>
      </c>
      <c r="AH1042" t="s">
        <v>40</v>
      </c>
      <c r="AI1042">
        <v>4</v>
      </c>
      <c r="AJ1042">
        <v>1</v>
      </c>
      <c r="AK1042">
        <v>1</v>
      </c>
      <c r="AO1042">
        <v>4.016666667</v>
      </c>
      <c r="AP1042">
        <f>AVERAGE(AO1042:AO1581)</f>
        <v>21.730636107109454</v>
      </c>
    </row>
    <row r="1043" spans="1:42">
      <c r="A1043">
        <v>12</v>
      </c>
      <c r="B1043">
        <v>27</v>
      </c>
      <c r="C1043">
        <v>2014</v>
      </c>
      <c r="D1043" t="s">
        <v>349</v>
      </c>
      <c r="E1043" t="s">
        <v>350</v>
      </c>
      <c r="F1043" t="s">
        <v>1</v>
      </c>
      <c r="G1043" t="s">
        <v>54</v>
      </c>
      <c r="H1043" t="s">
        <v>38</v>
      </c>
      <c r="I1043" t="s">
        <v>40</v>
      </c>
      <c r="J1043" t="s">
        <v>40</v>
      </c>
      <c r="K1043" t="s">
        <v>40</v>
      </c>
      <c r="L1043" t="s">
        <v>40</v>
      </c>
      <c r="M1043" t="s">
        <v>179</v>
      </c>
      <c r="N1043" t="s">
        <v>38</v>
      </c>
      <c r="O1043" t="s">
        <v>55</v>
      </c>
      <c r="P1043" t="s">
        <v>38</v>
      </c>
      <c r="Q1043" t="s">
        <v>42</v>
      </c>
      <c r="R1043" t="s">
        <v>40</v>
      </c>
      <c r="S1043" t="s">
        <v>43</v>
      </c>
      <c r="T1043" t="s">
        <v>44</v>
      </c>
      <c r="U1043" t="s">
        <v>1259</v>
      </c>
      <c r="V1043" t="s">
        <v>1104</v>
      </c>
      <c r="W1043" t="s">
        <v>1215</v>
      </c>
      <c r="X1043" t="s">
        <v>285</v>
      </c>
      <c r="Y1043" t="s">
        <v>369</v>
      </c>
      <c r="Z1043">
        <v>108</v>
      </c>
      <c r="AA1043">
        <v>130</v>
      </c>
      <c r="AB1043">
        <v>3400</v>
      </c>
      <c r="AC1043" t="s">
        <v>40</v>
      </c>
      <c r="AD1043" t="s">
        <v>40</v>
      </c>
      <c r="AE1043">
        <v>3.6</v>
      </c>
      <c r="AF1043">
        <v>4</v>
      </c>
      <c r="AG1043">
        <v>36000000000</v>
      </c>
      <c r="AH1043" t="s">
        <v>40</v>
      </c>
      <c r="AI1043">
        <v>4</v>
      </c>
      <c r="AJ1043">
        <v>1</v>
      </c>
      <c r="AK1043">
        <v>1</v>
      </c>
      <c r="AL1043" t="s">
        <v>1299</v>
      </c>
      <c r="AO1043">
        <v>2.1444444439999999</v>
      </c>
    </row>
    <row r="1044" spans="1:42">
      <c r="A1044">
        <v>12</v>
      </c>
      <c r="B1044">
        <v>27</v>
      </c>
      <c r="C1044">
        <v>2014</v>
      </c>
      <c r="D1044" t="s">
        <v>349</v>
      </c>
      <c r="E1044" t="s">
        <v>350</v>
      </c>
      <c r="F1044" t="s">
        <v>1</v>
      </c>
      <c r="G1044" t="s">
        <v>54</v>
      </c>
      <c r="H1044" t="s">
        <v>38</v>
      </c>
      <c r="I1044" t="s">
        <v>40</v>
      </c>
      <c r="J1044" t="s">
        <v>40</v>
      </c>
      <c r="K1044" t="s">
        <v>40</v>
      </c>
      <c r="L1044" t="s">
        <v>40</v>
      </c>
      <c r="M1044" t="s">
        <v>179</v>
      </c>
      <c r="N1044" t="s">
        <v>38</v>
      </c>
      <c r="O1044" t="s">
        <v>55</v>
      </c>
      <c r="P1044" t="s">
        <v>38</v>
      </c>
      <c r="Q1044" t="s">
        <v>42</v>
      </c>
      <c r="R1044" t="s">
        <v>40</v>
      </c>
      <c r="S1044" t="s">
        <v>43</v>
      </c>
      <c r="T1044" t="s">
        <v>44</v>
      </c>
      <c r="U1044" t="s">
        <v>1259</v>
      </c>
      <c r="V1044" t="s">
        <v>1104</v>
      </c>
      <c r="W1044" t="s">
        <v>1215</v>
      </c>
      <c r="X1044" t="s">
        <v>285</v>
      </c>
      <c r="Y1044" t="s">
        <v>379</v>
      </c>
      <c r="Z1044">
        <v>109</v>
      </c>
      <c r="AA1044">
        <v>50</v>
      </c>
      <c r="AB1044">
        <v>3400</v>
      </c>
      <c r="AC1044" t="s">
        <v>40</v>
      </c>
      <c r="AD1044" t="s">
        <v>40</v>
      </c>
      <c r="AE1044">
        <v>0.8</v>
      </c>
      <c r="AF1044">
        <v>4</v>
      </c>
      <c r="AG1044">
        <v>8000000000</v>
      </c>
      <c r="AH1044" t="s">
        <v>40</v>
      </c>
      <c r="AI1044">
        <v>4</v>
      </c>
      <c r="AJ1044">
        <v>1</v>
      </c>
      <c r="AK1044">
        <v>1</v>
      </c>
      <c r="AL1044" t="s">
        <v>1300</v>
      </c>
      <c r="AO1044">
        <v>8.5666666669999998</v>
      </c>
    </row>
    <row r="1045" spans="1:42">
      <c r="A1045">
        <v>12</v>
      </c>
      <c r="B1045">
        <v>27</v>
      </c>
      <c r="C1045">
        <v>2014</v>
      </c>
      <c r="D1045" t="s">
        <v>349</v>
      </c>
      <c r="E1045" t="s">
        <v>350</v>
      </c>
      <c r="F1045" t="s">
        <v>1</v>
      </c>
      <c r="G1045" t="s">
        <v>54</v>
      </c>
      <c r="H1045" t="s">
        <v>38</v>
      </c>
      <c r="I1045" t="s">
        <v>40</v>
      </c>
      <c r="J1045" t="s">
        <v>40</v>
      </c>
      <c r="K1045" t="s">
        <v>40</v>
      </c>
      <c r="L1045" t="s">
        <v>40</v>
      </c>
      <c r="M1045" t="s">
        <v>179</v>
      </c>
      <c r="N1045" t="s">
        <v>38</v>
      </c>
      <c r="O1045" t="s">
        <v>55</v>
      </c>
      <c r="P1045" t="s">
        <v>38</v>
      </c>
      <c r="Q1045" t="s">
        <v>42</v>
      </c>
      <c r="R1045" t="s">
        <v>40</v>
      </c>
      <c r="S1045" t="s">
        <v>43</v>
      </c>
      <c r="T1045" t="s">
        <v>44</v>
      </c>
      <c r="U1045" t="s">
        <v>1259</v>
      </c>
      <c r="V1045" t="s">
        <v>1104</v>
      </c>
      <c r="W1045" t="s">
        <v>1215</v>
      </c>
      <c r="X1045" t="s">
        <v>285</v>
      </c>
      <c r="Y1045" t="s">
        <v>387</v>
      </c>
      <c r="Z1045">
        <v>110</v>
      </c>
      <c r="AA1045">
        <v>100</v>
      </c>
      <c r="AB1045">
        <v>2500</v>
      </c>
      <c r="AC1045" t="s">
        <v>40</v>
      </c>
      <c r="AD1045" t="s">
        <v>40</v>
      </c>
      <c r="AE1045">
        <v>105.4</v>
      </c>
      <c r="AF1045">
        <v>5</v>
      </c>
      <c r="AG1045" s="21">
        <v>1054000000000</v>
      </c>
      <c r="AH1045" t="s">
        <v>40</v>
      </c>
      <c r="AI1045">
        <v>5</v>
      </c>
      <c r="AJ1045">
        <v>1</v>
      </c>
      <c r="AK1045">
        <v>1</v>
      </c>
      <c r="AL1045" t="s">
        <v>1301</v>
      </c>
      <c r="AO1045">
        <v>2.1833333330000002</v>
      </c>
    </row>
    <row r="1046" spans="1:42">
      <c r="A1046">
        <v>12</v>
      </c>
      <c r="B1046">
        <v>27</v>
      </c>
      <c r="C1046">
        <v>2014</v>
      </c>
      <c r="D1046" t="s">
        <v>349</v>
      </c>
      <c r="E1046" t="s">
        <v>350</v>
      </c>
      <c r="F1046" t="s">
        <v>1</v>
      </c>
      <c r="G1046" t="s">
        <v>54</v>
      </c>
      <c r="H1046" t="s">
        <v>38</v>
      </c>
      <c r="I1046" t="s">
        <v>40</v>
      </c>
      <c r="J1046" t="s">
        <v>40</v>
      </c>
      <c r="K1046" t="s">
        <v>40</v>
      </c>
      <c r="L1046" t="s">
        <v>40</v>
      </c>
      <c r="M1046" t="s">
        <v>179</v>
      </c>
      <c r="N1046" t="s">
        <v>38</v>
      </c>
      <c r="O1046" t="s">
        <v>55</v>
      </c>
      <c r="P1046" t="s">
        <v>38</v>
      </c>
      <c r="Q1046" t="s">
        <v>42</v>
      </c>
      <c r="R1046" t="s">
        <v>40</v>
      </c>
      <c r="S1046" t="s">
        <v>43</v>
      </c>
      <c r="T1046" t="s">
        <v>44</v>
      </c>
      <c r="U1046" t="s">
        <v>1259</v>
      </c>
      <c r="V1046" t="s">
        <v>1104</v>
      </c>
      <c r="W1046" t="s">
        <v>1215</v>
      </c>
      <c r="X1046" t="s">
        <v>285</v>
      </c>
      <c r="Y1046" t="s">
        <v>352</v>
      </c>
      <c r="Z1046">
        <v>111</v>
      </c>
      <c r="AA1046">
        <v>2</v>
      </c>
      <c r="AB1046">
        <v>2500</v>
      </c>
      <c r="AC1046" t="s">
        <v>40</v>
      </c>
      <c r="AD1046" t="s">
        <v>40</v>
      </c>
      <c r="AE1046">
        <v>374.1</v>
      </c>
      <c r="AF1046">
        <v>4</v>
      </c>
      <c r="AG1046" s="21">
        <v>3741000000000</v>
      </c>
      <c r="AH1046" t="s">
        <v>40</v>
      </c>
      <c r="AI1046">
        <v>4</v>
      </c>
      <c r="AJ1046">
        <v>1</v>
      </c>
      <c r="AK1046">
        <v>1</v>
      </c>
      <c r="AL1046" t="s">
        <v>1302</v>
      </c>
      <c r="AO1046">
        <v>7.0555555559999998</v>
      </c>
    </row>
    <row r="1047" spans="1:42">
      <c r="A1047">
        <v>12</v>
      </c>
      <c r="B1047">
        <v>27</v>
      </c>
      <c r="C1047">
        <v>2014</v>
      </c>
      <c r="D1047" t="s">
        <v>349</v>
      </c>
      <c r="E1047" t="s">
        <v>350</v>
      </c>
      <c r="F1047" t="s">
        <v>1</v>
      </c>
      <c r="G1047" t="s">
        <v>54</v>
      </c>
      <c r="H1047" t="s">
        <v>38</v>
      </c>
      <c r="I1047" t="s">
        <v>40</v>
      </c>
      <c r="J1047" t="s">
        <v>40</v>
      </c>
      <c r="K1047" t="s">
        <v>40</v>
      </c>
      <c r="L1047" t="s">
        <v>40</v>
      </c>
      <c r="M1047" t="s">
        <v>179</v>
      </c>
      <c r="N1047" t="s">
        <v>38</v>
      </c>
      <c r="O1047" t="s">
        <v>55</v>
      </c>
      <c r="P1047" t="s">
        <v>38</v>
      </c>
      <c r="Q1047" t="s">
        <v>42</v>
      </c>
      <c r="R1047" t="s">
        <v>40</v>
      </c>
      <c r="S1047" t="s">
        <v>43</v>
      </c>
      <c r="T1047" t="s">
        <v>44</v>
      </c>
      <c r="U1047" t="s">
        <v>1259</v>
      </c>
      <c r="V1047" t="s">
        <v>1104</v>
      </c>
      <c r="W1047" t="s">
        <v>1215</v>
      </c>
      <c r="X1047" t="s">
        <v>285</v>
      </c>
      <c r="Y1047" t="s">
        <v>372</v>
      </c>
      <c r="Z1047">
        <v>112</v>
      </c>
      <c r="AA1047">
        <v>15</v>
      </c>
      <c r="AB1047">
        <v>600</v>
      </c>
      <c r="AC1047" t="s">
        <v>40</v>
      </c>
      <c r="AD1047" t="s">
        <v>40</v>
      </c>
      <c r="AE1047">
        <v>109964.9</v>
      </c>
      <c r="AF1047">
        <v>6</v>
      </c>
      <c r="AG1047" s="21">
        <v>1099650000000000</v>
      </c>
      <c r="AH1047" t="s">
        <v>40</v>
      </c>
      <c r="AI1047">
        <v>6</v>
      </c>
      <c r="AJ1047">
        <v>1</v>
      </c>
      <c r="AK1047">
        <v>1</v>
      </c>
      <c r="AL1047" t="s">
        <v>1303</v>
      </c>
      <c r="AO1047">
        <v>6.407407407</v>
      </c>
    </row>
    <row r="1048" spans="1:42">
      <c r="A1048">
        <v>12</v>
      </c>
      <c r="B1048">
        <v>27</v>
      </c>
      <c r="C1048">
        <v>2014</v>
      </c>
      <c r="D1048" t="s">
        <v>349</v>
      </c>
      <c r="E1048" t="s">
        <v>350</v>
      </c>
      <c r="F1048" t="s">
        <v>1</v>
      </c>
      <c r="G1048" t="s">
        <v>54</v>
      </c>
      <c r="H1048" t="s">
        <v>38</v>
      </c>
      <c r="I1048" t="s">
        <v>40</v>
      </c>
      <c r="J1048" t="s">
        <v>40</v>
      </c>
      <c r="K1048" t="s">
        <v>40</v>
      </c>
      <c r="L1048" t="s">
        <v>40</v>
      </c>
      <c r="M1048" t="s">
        <v>179</v>
      </c>
      <c r="N1048" t="s">
        <v>38</v>
      </c>
      <c r="O1048" t="s">
        <v>55</v>
      </c>
      <c r="P1048" t="s">
        <v>38</v>
      </c>
      <c r="Q1048" t="s">
        <v>42</v>
      </c>
      <c r="R1048" t="s">
        <v>40</v>
      </c>
      <c r="S1048" t="s">
        <v>43</v>
      </c>
      <c r="T1048" t="s">
        <v>44</v>
      </c>
      <c r="U1048" t="s">
        <v>1259</v>
      </c>
      <c r="V1048" t="s">
        <v>1104</v>
      </c>
      <c r="W1048" t="s">
        <v>1215</v>
      </c>
      <c r="X1048" t="s">
        <v>285</v>
      </c>
      <c r="Y1048" t="s">
        <v>361</v>
      </c>
      <c r="Z1048">
        <v>113</v>
      </c>
      <c r="AA1048">
        <v>130</v>
      </c>
      <c r="AB1048">
        <v>130</v>
      </c>
      <c r="AC1048" t="s">
        <v>40</v>
      </c>
      <c r="AD1048" t="s">
        <v>40</v>
      </c>
      <c r="AE1048">
        <v>34506.6</v>
      </c>
      <c r="AF1048">
        <v>7</v>
      </c>
      <c r="AG1048" s="21">
        <v>345066000000000</v>
      </c>
      <c r="AH1048" t="s">
        <v>40</v>
      </c>
      <c r="AI1048">
        <v>7</v>
      </c>
      <c r="AJ1048">
        <v>1</v>
      </c>
      <c r="AK1048">
        <v>1</v>
      </c>
      <c r="AL1048" t="s">
        <v>1305</v>
      </c>
      <c r="AO1048">
        <v>6.2111111110000001</v>
      </c>
    </row>
    <row r="1049" spans="1:42">
      <c r="A1049">
        <v>12</v>
      </c>
      <c r="B1049">
        <v>27</v>
      </c>
      <c r="C1049">
        <v>2014</v>
      </c>
      <c r="D1049" t="s">
        <v>349</v>
      </c>
      <c r="E1049" t="s">
        <v>350</v>
      </c>
      <c r="F1049" t="s">
        <v>1</v>
      </c>
      <c r="G1049" t="s">
        <v>54</v>
      </c>
      <c r="H1049" t="s">
        <v>38</v>
      </c>
      <c r="I1049" t="s">
        <v>40</v>
      </c>
      <c r="J1049" t="s">
        <v>40</v>
      </c>
      <c r="K1049" t="s">
        <v>40</v>
      </c>
      <c r="L1049" t="s">
        <v>40</v>
      </c>
      <c r="M1049" t="s">
        <v>179</v>
      </c>
      <c r="N1049" t="s">
        <v>38</v>
      </c>
      <c r="O1049" t="s">
        <v>55</v>
      </c>
      <c r="P1049" t="s">
        <v>38</v>
      </c>
      <c r="Q1049" t="s">
        <v>42</v>
      </c>
      <c r="R1049" t="s">
        <v>40</v>
      </c>
      <c r="S1049" t="s">
        <v>43</v>
      </c>
      <c r="T1049" t="s">
        <v>44</v>
      </c>
      <c r="U1049" t="s">
        <v>1259</v>
      </c>
      <c r="V1049" t="s">
        <v>1104</v>
      </c>
      <c r="W1049" t="s">
        <v>1215</v>
      </c>
      <c r="X1049" t="s">
        <v>285</v>
      </c>
      <c r="Y1049" t="s">
        <v>366</v>
      </c>
      <c r="Z1049">
        <v>117</v>
      </c>
      <c r="AA1049">
        <v>4</v>
      </c>
      <c r="AB1049">
        <v>175</v>
      </c>
      <c r="AC1049" t="s">
        <v>40</v>
      </c>
      <c r="AD1049" t="s">
        <v>40</v>
      </c>
      <c r="AE1049">
        <v>225800</v>
      </c>
      <c r="AF1049">
        <v>8</v>
      </c>
      <c r="AG1049" s="21">
        <v>2258000000000000</v>
      </c>
      <c r="AH1049" t="s">
        <v>40</v>
      </c>
      <c r="AI1049">
        <v>8</v>
      </c>
      <c r="AJ1049">
        <v>1</v>
      </c>
      <c r="AK1049">
        <v>1</v>
      </c>
      <c r="AL1049" t="s">
        <v>1298</v>
      </c>
      <c r="AO1049">
        <v>3.5461538460000002</v>
      </c>
    </row>
    <row r="1050" spans="1:42">
      <c r="A1050">
        <v>12</v>
      </c>
      <c r="B1050">
        <v>27</v>
      </c>
      <c r="C1050">
        <v>2014</v>
      </c>
      <c r="D1050" t="s">
        <v>349</v>
      </c>
      <c r="E1050" t="s">
        <v>350</v>
      </c>
      <c r="F1050" t="s">
        <v>1</v>
      </c>
      <c r="G1050" t="s">
        <v>54</v>
      </c>
      <c r="H1050" t="s">
        <v>38</v>
      </c>
      <c r="I1050" t="s">
        <v>40</v>
      </c>
      <c r="J1050" t="s">
        <v>40</v>
      </c>
      <c r="K1050" t="s">
        <v>40</v>
      </c>
      <c r="L1050" t="s">
        <v>40</v>
      </c>
      <c r="M1050" t="s">
        <v>179</v>
      </c>
      <c r="N1050" t="s">
        <v>38</v>
      </c>
      <c r="O1050" t="s">
        <v>55</v>
      </c>
      <c r="P1050" t="s">
        <v>38</v>
      </c>
      <c r="Q1050" t="s">
        <v>42</v>
      </c>
      <c r="R1050" t="s">
        <v>40</v>
      </c>
      <c r="S1050" t="s">
        <v>43</v>
      </c>
      <c r="T1050" t="s">
        <v>44</v>
      </c>
      <c r="U1050" t="s">
        <v>1259</v>
      </c>
      <c r="V1050" t="s">
        <v>1104</v>
      </c>
      <c r="W1050" t="s">
        <v>1215</v>
      </c>
      <c r="X1050" t="s">
        <v>285</v>
      </c>
      <c r="Y1050" t="s">
        <v>365</v>
      </c>
      <c r="Z1050">
        <v>118</v>
      </c>
      <c r="AA1050">
        <v>20</v>
      </c>
      <c r="AB1050">
        <v>290</v>
      </c>
      <c r="AC1050" t="s">
        <v>40</v>
      </c>
      <c r="AD1050" t="s">
        <v>40</v>
      </c>
      <c r="AE1050">
        <v>78719</v>
      </c>
      <c r="AF1050">
        <v>5</v>
      </c>
      <c r="AG1050" s="21">
        <v>787190000000000</v>
      </c>
      <c r="AH1050" t="s">
        <v>40</v>
      </c>
      <c r="AI1050">
        <v>5</v>
      </c>
      <c r="AJ1050">
        <v>1</v>
      </c>
      <c r="AK1050">
        <v>1</v>
      </c>
      <c r="AO1050">
        <v>11.26111111</v>
      </c>
    </row>
    <row r="1051" spans="1:42" ht="19">
      <c r="A1051">
        <v>12</v>
      </c>
      <c r="B1051">
        <v>27</v>
      </c>
      <c r="C1051">
        <v>2014</v>
      </c>
      <c r="D1051" t="s">
        <v>349</v>
      </c>
      <c r="E1051" t="s">
        <v>350</v>
      </c>
      <c r="F1051" t="s">
        <v>1</v>
      </c>
      <c r="G1051" t="s">
        <v>54</v>
      </c>
      <c r="H1051" t="s">
        <v>38</v>
      </c>
      <c r="I1051" t="s">
        <v>40</v>
      </c>
      <c r="J1051" t="s">
        <v>40</v>
      </c>
      <c r="K1051" t="s">
        <v>40</v>
      </c>
      <c r="L1051" t="s">
        <v>40</v>
      </c>
      <c r="M1051" t="s">
        <v>179</v>
      </c>
      <c r="N1051" t="s">
        <v>38</v>
      </c>
      <c r="O1051" t="s">
        <v>55</v>
      </c>
      <c r="P1051" t="s">
        <v>38</v>
      </c>
      <c r="Q1051" t="s">
        <v>42</v>
      </c>
      <c r="R1051" t="s">
        <v>40</v>
      </c>
      <c r="S1051" t="s">
        <v>43</v>
      </c>
      <c r="T1051" t="s">
        <v>44</v>
      </c>
      <c r="U1051" t="s">
        <v>1259</v>
      </c>
      <c r="V1051" t="s">
        <v>1104</v>
      </c>
      <c r="W1051" t="s">
        <v>1215</v>
      </c>
      <c r="X1051" t="s">
        <v>285</v>
      </c>
      <c r="Y1051" t="s">
        <v>380</v>
      </c>
      <c r="Z1051">
        <v>119</v>
      </c>
      <c r="AA1051">
        <v>15</v>
      </c>
      <c r="AB1051">
        <v>15</v>
      </c>
      <c r="AC1051" t="s">
        <v>40</v>
      </c>
      <c r="AD1051" t="s">
        <v>40</v>
      </c>
      <c r="AE1051">
        <v>72492</v>
      </c>
      <c r="AF1051">
        <v>2</v>
      </c>
      <c r="AG1051" s="21">
        <v>724920000000000</v>
      </c>
      <c r="AH1051" t="s">
        <v>40</v>
      </c>
      <c r="AI1051">
        <v>2</v>
      </c>
      <c r="AJ1051">
        <v>1</v>
      </c>
      <c r="AK1051">
        <v>1</v>
      </c>
      <c r="AL1051" t="s">
        <v>1336</v>
      </c>
      <c r="AO1051">
        <v>7.4</v>
      </c>
    </row>
    <row r="1052" spans="1:42">
      <c r="A1052">
        <v>12</v>
      </c>
      <c r="B1052">
        <v>27</v>
      </c>
      <c r="C1052">
        <v>2014</v>
      </c>
      <c r="D1052" t="s">
        <v>349</v>
      </c>
      <c r="E1052" t="s">
        <v>350</v>
      </c>
      <c r="F1052" t="s">
        <v>1</v>
      </c>
      <c r="G1052" t="s">
        <v>54</v>
      </c>
      <c r="H1052" t="s">
        <v>38</v>
      </c>
      <c r="I1052" t="s">
        <v>40</v>
      </c>
      <c r="J1052" t="s">
        <v>40</v>
      </c>
      <c r="K1052" t="s">
        <v>40</v>
      </c>
      <c r="L1052" t="s">
        <v>40</v>
      </c>
      <c r="M1052" t="s">
        <v>179</v>
      </c>
      <c r="N1052" t="s">
        <v>38</v>
      </c>
      <c r="O1052" t="s">
        <v>55</v>
      </c>
      <c r="P1052" t="s">
        <v>38</v>
      </c>
      <c r="Q1052" t="s">
        <v>42</v>
      </c>
      <c r="R1052" t="s">
        <v>40</v>
      </c>
      <c r="S1052" t="s">
        <v>43</v>
      </c>
      <c r="T1052" t="s">
        <v>44</v>
      </c>
      <c r="U1052" t="s">
        <v>1259</v>
      </c>
      <c r="V1052" t="s">
        <v>1104</v>
      </c>
      <c r="W1052" t="s">
        <v>1215</v>
      </c>
      <c r="X1052" t="s">
        <v>285</v>
      </c>
      <c r="Y1052" t="s">
        <v>362</v>
      </c>
      <c r="Z1052">
        <v>131</v>
      </c>
      <c r="AA1052">
        <v>228</v>
      </c>
      <c r="AB1052">
        <v>63</v>
      </c>
      <c r="AC1052" t="s">
        <v>40</v>
      </c>
      <c r="AD1052" t="s">
        <v>40</v>
      </c>
      <c r="AE1052">
        <v>1374.8</v>
      </c>
      <c r="AF1052">
        <v>0</v>
      </c>
      <c r="AG1052" s="21">
        <v>13748000000000</v>
      </c>
      <c r="AH1052" t="s">
        <v>40</v>
      </c>
      <c r="AI1052">
        <v>0</v>
      </c>
      <c r="AJ1052">
        <v>1</v>
      </c>
      <c r="AK1052">
        <v>1</v>
      </c>
      <c r="AL1052" t="s">
        <v>1337</v>
      </c>
      <c r="AO1052">
        <v>12.711111109999999</v>
      </c>
    </row>
    <row r="1053" spans="1:42">
      <c r="A1053">
        <v>12</v>
      </c>
      <c r="B1053">
        <v>27</v>
      </c>
      <c r="C1053">
        <v>2014</v>
      </c>
      <c r="D1053" t="s">
        <v>349</v>
      </c>
      <c r="E1053" t="s">
        <v>350</v>
      </c>
      <c r="F1053" t="s">
        <v>1</v>
      </c>
      <c r="G1053" t="s">
        <v>54</v>
      </c>
      <c r="H1053" t="s">
        <v>38</v>
      </c>
      <c r="I1053" t="s">
        <v>40</v>
      </c>
      <c r="J1053" t="s">
        <v>40</v>
      </c>
      <c r="K1053" t="s">
        <v>40</v>
      </c>
      <c r="L1053" t="s">
        <v>40</v>
      </c>
      <c r="M1053" t="s">
        <v>179</v>
      </c>
      <c r="N1053" t="s">
        <v>38</v>
      </c>
      <c r="O1053" t="s">
        <v>55</v>
      </c>
      <c r="P1053" t="s">
        <v>38</v>
      </c>
      <c r="Q1053" t="s">
        <v>42</v>
      </c>
      <c r="R1053" t="s">
        <v>40</v>
      </c>
      <c r="S1053" t="s">
        <v>43</v>
      </c>
      <c r="T1053" t="s">
        <v>44</v>
      </c>
      <c r="U1053" t="s">
        <v>1259</v>
      </c>
      <c r="V1053" t="s">
        <v>1104</v>
      </c>
      <c r="W1053" t="s">
        <v>1215</v>
      </c>
      <c r="X1053" t="s">
        <v>285</v>
      </c>
      <c r="Y1053" t="s">
        <v>364</v>
      </c>
      <c r="Z1053">
        <v>160</v>
      </c>
      <c r="AA1053">
        <v>80</v>
      </c>
      <c r="AB1053">
        <v>575</v>
      </c>
      <c r="AC1053" t="s">
        <v>40</v>
      </c>
      <c r="AD1053" t="s">
        <v>40</v>
      </c>
      <c r="AE1053">
        <v>73929</v>
      </c>
      <c r="AF1053">
        <v>7</v>
      </c>
      <c r="AG1053" s="21">
        <v>739290000000000</v>
      </c>
      <c r="AH1053" t="s">
        <v>40</v>
      </c>
      <c r="AI1053">
        <v>7</v>
      </c>
      <c r="AJ1053">
        <v>1</v>
      </c>
      <c r="AK1053">
        <v>1</v>
      </c>
      <c r="AL1053" t="s">
        <v>1338</v>
      </c>
      <c r="AO1053">
        <v>2.9</v>
      </c>
    </row>
    <row r="1054" spans="1:42">
      <c r="A1054">
        <v>12</v>
      </c>
      <c r="B1054">
        <v>27</v>
      </c>
      <c r="C1054">
        <v>2014</v>
      </c>
      <c r="D1054" t="s">
        <v>349</v>
      </c>
      <c r="E1054" t="s">
        <v>350</v>
      </c>
      <c r="F1054" t="s">
        <v>1</v>
      </c>
      <c r="G1054" t="s">
        <v>54</v>
      </c>
      <c r="H1054" t="s">
        <v>38</v>
      </c>
      <c r="I1054" t="s">
        <v>40</v>
      </c>
      <c r="J1054" t="s">
        <v>40</v>
      </c>
      <c r="K1054" t="s">
        <v>40</v>
      </c>
      <c r="L1054" t="s">
        <v>40</v>
      </c>
      <c r="M1054" t="s">
        <v>179</v>
      </c>
      <c r="N1054" t="s">
        <v>38</v>
      </c>
      <c r="O1054" t="s">
        <v>55</v>
      </c>
      <c r="P1054" t="s">
        <v>38</v>
      </c>
      <c r="Q1054" t="s">
        <v>42</v>
      </c>
      <c r="R1054" t="s">
        <v>40</v>
      </c>
      <c r="S1054" t="s">
        <v>43</v>
      </c>
      <c r="T1054" t="s">
        <v>44</v>
      </c>
      <c r="U1054" t="s">
        <v>1259</v>
      </c>
      <c r="V1054" t="s">
        <v>1104</v>
      </c>
      <c r="W1054" t="s">
        <v>1215</v>
      </c>
      <c r="X1054" t="s">
        <v>285</v>
      </c>
      <c r="Y1054" t="s">
        <v>360</v>
      </c>
      <c r="Z1054">
        <v>161</v>
      </c>
      <c r="AA1054">
        <v>35</v>
      </c>
      <c r="AB1054">
        <v>500</v>
      </c>
      <c r="AC1054" t="s">
        <v>40</v>
      </c>
      <c r="AD1054" t="s">
        <v>40</v>
      </c>
      <c r="AE1054">
        <v>787.3</v>
      </c>
      <c r="AF1054">
        <v>6</v>
      </c>
      <c r="AG1054" s="21">
        <v>7873000000000</v>
      </c>
      <c r="AH1054" t="s">
        <v>40</v>
      </c>
      <c r="AI1054">
        <v>6</v>
      </c>
      <c r="AJ1054">
        <v>1</v>
      </c>
      <c r="AK1054">
        <v>1</v>
      </c>
      <c r="AO1054">
        <v>10.68333333</v>
      </c>
    </row>
    <row r="1055" spans="1:42">
      <c r="A1055">
        <v>12</v>
      </c>
      <c r="B1055">
        <v>27</v>
      </c>
      <c r="C1055">
        <v>2014</v>
      </c>
      <c r="D1055" t="s">
        <v>349</v>
      </c>
      <c r="E1055" t="s">
        <v>350</v>
      </c>
      <c r="F1055" t="s">
        <v>1</v>
      </c>
      <c r="G1055" t="s">
        <v>54</v>
      </c>
      <c r="H1055" t="s">
        <v>38</v>
      </c>
      <c r="I1055" t="s">
        <v>40</v>
      </c>
      <c r="J1055" t="s">
        <v>40</v>
      </c>
      <c r="K1055" t="s">
        <v>40</v>
      </c>
      <c r="L1055" t="s">
        <v>40</v>
      </c>
      <c r="M1055" t="s">
        <v>179</v>
      </c>
      <c r="N1055" t="s">
        <v>38</v>
      </c>
      <c r="O1055" t="s">
        <v>55</v>
      </c>
      <c r="P1055" t="s">
        <v>38</v>
      </c>
      <c r="Q1055" t="s">
        <v>42</v>
      </c>
      <c r="R1055" t="s">
        <v>40</v>
      </c>
      <c r="S1055" t="s">
        <v>43</v>
      </c>
      <c r="T1055" t="s">
        <v>44</v>
      </c>
      <c r="U1055" t="s">
        <v>1259</v>
      </c>
      <c r="V1055" t="s">
        <v>1104</v>
      </c>
      <c r="W1055" t="s">
        <v>1215</v>
      </c>
      <c r="X1055" t="s">
        <v>285</v>
      </c>
      <c r="Y1055" t="s">
        <v>384</v>
      </c>
      <c r="Z1055">
        <v>186</v>
      </c>
      <c r="AA1055">
        <v>4</v>
      </c>
      <c r="AB1055">
        <v>4</v>
      </c>
      <c r="AC1055" t="s">
        <v>40</v>
      </c>
      <c r="AD1055" t="s">
        <v>40</v>
      </c>
      <c r="AE1055">
        <v>47401.1</v>
      </c>
      <c r="AF1055">
        <v>0</v>
      </c>
      <c r="AG1055" s="21">
        <v>474011000000000</v>
      </c>
      <c r="AH1055" t="s">
        <v>40</v>
      </c>
      <c r="AI1055">
        <v>0</v>
      </c>
      <c r="AJ1055">
        <v>1</v>
      </c>
      <c r="AK1055">
        <v>1</v>
      </c>
      <c r="AO1055">
        <v>3.9483333329999999</v>
      </c>
    </row>
    <row r="1056" spans="1:42">
      <c r="A1056">
        <v>13</v>
      </c>
      <c r="B1056">
        <v>28</v>
      </c>
      <c r="C1056">
        <v>2013</v>
      </c>
      <c r="D1056" t="s">
        <v>417</v>
      </c>
      <c r="E1056" t="s">
        <v>418</v>
      </c>
      <c r="F1056" t="s">
        <v>419</v>
      </c>
      <c r="G1056" t="s">
        <v>54</v>
      </c>
      <c r="H1056" t="s">
        <v>38</v>
      </c>
      <c r="I1056" t="s">
        <v>41</v>
      </c>
      <c r="J1056" t="s">
        <v>38</v>
      </c>
      <c r="K1056" t="s">
        <v>57</v>
      </c>
      <c r="L1056" t="s">
        <v>38</v>
      </c>
      <c r="M1056" t="s">
        <v>40</v>
      </c>
      <c r="N1056" t="s">
        <v>40</v>
      </c>
      <c r="O1056" t="s">
        <v>1269</v>
      </c>
      <c r="P1056" t="s">
        <v>38</v>
      </c>
      <c r="Q1056" t="s">
        <v>51</v>
      </c>
      <c r="R1056" t="s">
        <v>52</v>
      </c>
      <c r="S1056" t="s">
        <v>43</v>
      </c>
      <c r="T1056" t="s">
        <v>44</v>
      </c>
      <c r="U1056" t="s">
        <v>22</v>
      </c>
      <c r="V1056" t="s">
        <v>1494</v>
      </c>
      <c r="W1056" t="s">
        <v>1495</v>
      </c>
      <c r="X1056" t="s">
        <v>420</v>
      </c>
      <c r="Y1056" t="s">
        <v>421</v>
      </c>
      <c r="Z1056" t="s">
        <v>40</v>
      </c>
      <c r="AA1056" t="s">
        <v>40</v>
      </c>
      <c r="AB1056" t="s">
        <v>40</v>
      </c>
      <c r="AC1056">
        <v>44</v>
      </c>
      <c r="AD1056">
        <v>3.0000000000000001E-3</v>
      </c>
      <c r="AE1056">
        <v>0.13800000000000001</v>
      </c>
      <c r="AF1056">
        <v>83</v>
      </c>
      <c r="AG1056">
        <v>1380000000</v>
      </c>
      <c r="AH1056" s="21">
        <v>3000000000000</v>
      </c>
      <c r="AI1056">
        <v>83</v>
      </c>
      <c r="AJ1056">
        <v>5720</v>
      </c>
      <c r="AK1056">
        <v>36693800</v>
      </c>
      <c r="AO1056">
        <v>3.4</v>
      </c>
    </row>
    <row r="1057" spans="1:41">
      <c r="A1057">
        <v>13</v>
      </c>
      <c r="B1057">
        <v>28</v>
      </c>
      <c r="C1057">
        <v>2013</v>
      </c>
      <c r="D1057" t="s">
        <v>417</v>
      </c>
      <c r="E1057" t="s">
        <v>418</v>
      </c>
      <c r="F1057" t="s">
        <v>419</v>
      </c>
      <c r="G1057" t="s">
        <v>54</v>
      </c>
      <c r="H1057" t="s">
        <v>38</v>
      </c>
      <c r="I1057" t="s">
        <v>41</v>
      </c>
      <c r="J1057" t="s">
        <v>38</v>
      </c>
      <c r="K1057" t="s">
        <v>57</v>
      </c>
      <c r="L1057" t="s">
        <v>38</v>
      </c>
      <c r="M1057" t="s">
        <v>40</v>
      </c>
      <c r="N1057" t="s">
        <v>40</v>
      </c>
      <c r="O1057" t="s">
        <v>1269</v>
      </c>
      <c r="P1057" t="s">
        <v>38</v>
      </c>
      <c r="Q1057" t="s">
        <v>51</v>
      </c>
      <c r="R1057" t="s">
        <v>52</v>
      </c>
      <c r="S1057" t="s">
        <v>43</v>
      </c>
      <c r="T1057" t="s">
        <v>44</v>
      </c>
      <c r="U1057" t="s">
        <v>22</v>
      </c>
      <c r="V1057" t="s">
        <v>1494</v>
      </c>
      <c r="W1057" t="s">
        <v>1495</v>
      </c>
      <c r="X1057" t="s">
        <v>420</v>
      </c>
      <c r="Y1057" t="s">
        <v>423</v>
      </c>
      <c r="Z1057" t="s">
        <v>40</v>
      </c>
      <c r="AA1057" t="s">
        <v>40</v>
      </c>
      <c r="AB1057" t="s">
        <v>40</v>
      </c>
      <c r="AC1057">
        <v>98</v>
      </c>
      <c r="AD1057">
        <v>2E-3</v>
      </c>
      <c r="AE1057">
        <v>0.44</v>
      </c>
      <c r="AF1057">
        <v>134</v>
      </c>
      <c r="AG1057">
        <v>4400000000</v>
      </c>
      <c r="AH1057" s="21">
        <v>2000000000000</v>
      </c>
      <c r="AI1057">
        <v>134</v>
      </c>
      <c r="AJ1057">
        <v>5720</v>
      </c>
      <c r="AK1057">
        <v>36693800</v>
      </c>
      <c r="AO1057">
        <v>2.6333333329999999</v>
      </c>
    </row>
    <row r="1058" spans="1:41">
      <c r="A1058">
        <v>13</v>
      </c>
      <c r="B1058">
        <v>28</v>
      </c>
      <c r="C1058">
        <v>2013</v>
      </c>
      <c r="D1058" t="s">
        <v>417</v>
      </c>
      <c r="E1058" t="s">
        <v>418</v>
      </c>
      <c r="F1058" t="s">
        <v>419</v>
      </c>
      <c r="G1058" t="s">
        <v>54</v>
      </c>
      <c r="H1058" t="s">
        <v>38</v>
      </c>
      <c r="I1058" t="s">
        <v>41</v>
      </c>
      <c r="J1058" t="s">
        <v>38</v>
      </c>
      <c r="K1058" t="s">
        <v>57</v>
      </c>
      <c r="L1058" t="s">
        <v>38</v>
      </c>
      <c r="M1058" t="s">
        <v>40</v>
      </c>
      <c r="N1058" t="s">
        <v>40</v>
      </c>
      <c r="O1058" t="s">
        <v>1269</v>
      </c>
      <c r="P1058" t="s">
        <v>38</v>
      </c>
      <c r="Q1058" t="s">
        <v>51</v>
      </c>
      <c r="R1058" t="s">
        <v>52</v>
      </c>
      <c r="S1058" t="s">
        <v>43</v>
      </c>
      <c r="T1058" t="s">
        <v>44</v>
      </c>
      <c r="U1058" t="s">
        <v>22</v>
      </c>
      <c r="V1058" t="s">
        <v>1494</v>
      </c>
      <c r="W1058" t="s">
        <v>1495</v>
      </c>
      <c r="X1058" t="s">
        <v>420</v>
      </c>
      <c r="Y1058" t="s">
        <v>424</v>
      </c>
      <c r="Z1058" t="s">
        <v>40</v>
      </c>
      <c r="AA1058" t="s">
        <v>40</v>
      </c>
      <c r="AB1058" t="s">
        <v>40</v>
      </c>
      <c r="AC1058">
        <v>37.4</v>
      </c>
      <c r="AD1058">
        <v>5.0000000000000001E-3</v>
      </c>
      <c r="AE1058">
        <v>0.33</v>
      </c>
      <c r="AF1058">
        <v>136</v>
      </c>
      <c r="AG1058">
        <v>3300000000</v>
      </c>
      <c r="AH1058" s="21">
        <v>5000000000000</v>
      </c>
      <c r="AI1058">
        <v>136</v>
      </c>
      <c r="AJ1058">
        <v>5720</v>
      </c>
      <c r="AK1058">
        <v>36693800</v>
      </c>
      <c r="AO1058">
        <v>4.4041666670000001</v>
      </c>
    </row>
    <row r="1059" spans="1:41">
      <c r="A1059">
        <v>13</v>
      </c>
      <c r="B1059">
        <v>28</v>
      </c>
      <c r="C1059">
        <v>2013</v>
      </c>
      <c r="D1059" t="s">
        <v>417</v>
      </c>
      <c r="E1059" t="s">
        <v>418</v>
      </c>
      <c r="F1059" t="s">
        <v>419</v>
      </c>
      <c r="G1059" t="s">
        <v>54</v>
      </c>
      <c r="H1059" t="s">
        <v>38</v>
      </c>
      <c r="I1059" t="s">
        <v>41</v>
      </c>
      <c r="J1059" t="s">
        <v>38</v>
      </c>
      <c r="K1059" t="s">
        <v>57</v>
      </c>
      <c r="L1059" t="s">
        <v>38</v>
      </c>
      <c r="M1059" t="s">
        <v>40</v>
      </c>
      <c r="N1059" t="s">
        <v>40</v>
      </c>
      <c r="O1059" t="s">
        <v>1269</v>
      </c>
      <c r="P1059" t="s">
        <v>38</v>
      </c>
      <c r="Q1059" t="s">
        <v>51</v>
      </c>
      <c r="R1059" t="s">
        <v>52</v>
      </c>
      <c r="S1059" t="s">
        <v>43</v>
      </c>
      <c r="T1059" t="s">
        <v>44</v>
      </c>
      <c r="U1059" t="s">
        <v>22</v>
      </c>
      <c r="V1059" t="s">
        <v>1494</v>
      </c>
      <c r="W1059" t="s">
        <v>1495</v>
      </c>
      <c r="X1059" t="s">
        <v>420</v>
      </c>
      <c r="Y1059" t="s">
        <v>425</v>
      </c>
      <c r="Z1059" t="s">
        <v>40</v>
      </c>
      <c r="AA1059" t="s">
        <v>40</v>
      </c>
      <c r="AB1059" t="s">
        <v>40</v>
      </c>
      <c r="AC1059">
        <v>145</v>
      </c>
      <c r="AD1059">
        <v>3.6</v>
      </c>
      <c r="AE1059">
        <v>44.5</v>
      </c>
      <c r="AF1059">
        <v>175</v>
      </c>
      <c r="AG1059" s="21">
        <v>445000000000</v>
      </c>
      <c r="AH1059" s="21">
        <v>3600000000000000</v>
      </c>
      <c r="AI1059">
        <v>175</v>
      </c>
      <c r="AJ1059">
        <v>5720</v>
      </c>
      <c r="AK1059">
        <v>36693800</v>
      </c>
      <c r="AO1059">
        <v>10.1</v>
      </c>
    </row>
    <row r="1060" spans="1:41">
      <c r="A1060">
        <v>13</v>
      </c>
      <c r="B1060">
        <v>28</v>
      </c>
      <c r="C1060">
        <v>2013</v>
      </c>
      <c r="D1060" t="s">
        <v>417</v>
      </c>
      <c r="E1060" t="s">
        <v>418</v>
      </c>
      <c r="F1060" t="s">
        <v>419</v>
      </c>
      <c r="G1060" t="s">
        <v>54</v>
      </c>
      <c r="H1060" t="s">
        <v>38</v>
      </c>
      <c r="I1060" t="s">
        <v>41</v>
      </c>
      <c r="J1060" t="s">
        <v>38</v>
      </c>
      <c r="K1060" t="s">
        <v>57</v>
      </c>
      <c r="L1060" t="s">
        <v>38</v>
      </c>
      <c r="M1060" t="s">
        <v>40</v>
      </c>
      <c r="N1060" t="s">
        <v>40</v>
      </c>
      <c r="O1060" t="s">
        <v>1269</v>
      </c>
      <c r="P1060" t="s">
        <v>38</v>
      </c>
      <c r="Q1060" t="s">
        <v>51</v>
      </c>
      <c r="R1060" t="s">
        <v>52</v>
      </c>
      <c r="S1060" t="s">
        <v>43</v>
      </c>
      <c r="T1060" t="s">
        <v>44</v>
      </c>
      <c r="U1060" t="s">
        <v>22</v>
      </c>
      <c r="V1060" t="s">
        <v>1494</v>
      </c>
      <c r="W1060" t="s">
        <v>1495</v>
      </c>
      <c r="X1060" t="s">
        <v>420</v>
      </c>
      <c r="Y1060" t="s">
        <v>426</v>
      </c>
      <c r="Z1060" t="s">
        <v>40</v>
      </c>
      <c r="AA1060" t="s">
        <v>40</v>
      </c>
      <c r="AB1060" t="s">
        <v>40</v>
      </c>
      <c r="AC1060">
        <v>15.5</v>
      </c>
      <c r="AD1060">
        <v>4.0000000000000001E-3</v>
      </c>
      <c r="AE1060">
        <v>0.65</v>
      </c>
      <c r="AF1060">
        <v>163</v>
      </c>
      <c r="AG1060">
        <v>6500000000</v>
      </c>
      <c r="AH1060" s="21">
        <v>4000000000000</v>
      </c>
      <c r="AI1060">
        <v>163</v>
      </c>
      <c r="AJ1060">
        <v>5720</v>
      </c>
      <c r="AK1060">
        <v>36693800</v>
      </c>
      <c r="AO1060">
        <v>2.823636364</v>
      </c>
    </row>
    <row r="1061" spans="1:41">
      <c r="A1061">
        <v>13</v>
      </c>
      <c r="B1061">
        <v>28</v>
      </c>
      <c r="C1061">
        <v>2013</v>
      </c>
      <c r="D1061" t="s">
        <v>417</v>
      </c>
      <c r="E1061" t="s">
        <v>418</v>
      </c>
      <c r="F1061" t="s">
        <v>419</v>
      </c>
      <c r="G1061" t="s">
        <v>54</v>
      </c>
      <c r="H1061" t="s">
        <v>38</v>
      </c>
      <c r="I1061" t="s">
        <v>41</v>
      </c>
      <c r="J1061" t="s">
        <v>38</v>
      </c>
      <c r="K1061" t="s">
        <v>57</v>
      </c>
      <c r="L1061" t="s">
        <v>38</v>
      </c>
      <c r="M1061" t="s">
        <v>40</v>
      </c>
      <c r="N1061" t="s">
        <v>40</v>
      </c>
      <c r="O1061" t="s">
        <v>1269</v>
      </c>
      <c r="P1061" t="s">
        <v>38</v>
      </c>
      <c r="Q1061" t="s">
        <v>51</v>
      </c>
      <c r="R1061" t="s">
        <v>52</v>
      </c>
      <c r="S1061" t="s">
        <v>43</v>
      </c>
      <c r="T1061" t="s">
        <v>44</v>
      </c>
      <c r="U1061" t="s">
        <v>22</v>
      </c>
      <c r="V1061" t="s">
        <v>1494</v>
      </c>
      <c r="W1061" t="s">
        <v>1495</v>
      </c>
      <c r="X1061" t="s">
        <v>420</v>
      </c>
      <c r="Y1061" t="s">
        <v>427</v>
      </c>
      <c r="Z1061" t="s">
        <v>40</v>
      </c>
      <c r="AA1061" t="s">
        <v>40</v>
      </c>
      <c r="AB1061" t="s">
        <v>40</v>
      </c>
      <c r="AC1061">
        <v>45</v>
      </c>
      <c r="AD1061">
        <v>6.2E-2</v>
      </c>
      <c r="AE1061">
        <v>7</v>
      </c>
      <c r="AF1061">
        <v>155</v>
      </c>
      <c r="AG1061">
        <v>70000000000</v>
      </c>
      <c r="AH1061" s="21">
        <v>62000000000000</v>
      </c>
      <c r="AI1061">
        <v>155</v>
      </c>
      <c r="AJ1061">
        <v>5720</v>
      </c>
      <c r="AK1061">
        <v>36693800</v>
      </c>
      <c r="AO1061">
        <v>16.366666670000001</v>
      </c>
    </row>
    <row r="1062" spans="1:41">
      <c r="A1062">
        <v>14</v>
      </c>
      <c r="B1062">
        <v>29</v>
      </c>
      <c r="C1062">
        <v>2013</v>
      </c>
      <c r="D1062" t="s">
        <v>428</v>
      </c>
      <c r="E1062" t="s">
        <v>429</v>
      </c>
      <c r="F1062" t="s">
        <v>36</v>
      </c>
      <c r="G1062" t="s">
        <v>54</v>
      </c>
      <c r="H1062" t="s">
        <v>38</v>
      </c>
      <c r="I1062" t="s">
        <v>41</v>
      </c>
      <c r="J1062" t="s">
        <v>38</v>
      </c>
      <c r="K1062" t="s">
        <v>40</v>
      </c>
      <c r="L1062" t="s">
        <v>40</v>
      </c>
      <c r="M1062" t="s">
        <v>40</v>
      </c>
      <c r="N1062" t="s">
        <v>40</v>
      </c>
      <c r="O1062" t="s">
        <v>50</v>
      </c>
      <c r="P1062" t="s">
        <v>38</v>
      </c>
      <c r="Q1062" t="s">
        <v>51</v>
      </c>
      <c r="R1062" t="s">
        <v>76</v>
      </c>
      <c r="S1062" t="s">
        <v>43</v>
      </c>
      <c r="T1062" t="s">
        <v>44</v>
      </c>
      <c r="U1062" t="s">
        <v>18</v>
      </c>
      <c r="V1062" t="s">
        <v>1494</v>
      </c>
      <c r="W1062" t="s">
        <v>1496</v>
      </c>
      <c r="X1062" t="s">
        <v>430</v>
      </c>
      <c r="Y1062" t="s">
        <v>431</v>
      </c>
      <c r="Z1062" t="s">
        <v>40</v>
      </c>
      <c r="AA1062" t="s">
        <v>40</v>
      </c>
      <c r="AB1062" t="s">
        <v>40</v>
      </c>
      <c r="AC1062">
        <v>14</v>
      </c>
      <c r="AD1062" t="s">
        <v>40</v>
      </c>
      <c r="AE1062">
        <v>176</v>
      </c>
      <c r="AF1062">
        <v>9</v>
      </c>
      <c r="AG1062" s="21">
        <v>1760000000000</v>
      </c>
      <c r="AH1062" s="21">
        <v>2464000000000000</v>
      </c>
      <c r="AI1062">
        <v>9</v>
      </c>
      <c r="AJ1062">
        <v>10000000</v>
      </c>
      <c r="AK1062">
        <v>30800000000</v>
      </c>
      <c r="AO1062">
        <v>4.0733333329999999</v>
      </c>
    </row>
    <row r="1063" spans="1:41">
      <c r="A1063">
        <v>14</v>
      </c>
      <c r="B1063">
        <v>29</v>
      </c>
      <c r="C1063">
        <v>2013</v>
      </c>
      <c r="D1063" t="s">
        <v>428</v>
      </c>
      <c r="E1063" t="s">
        <v>429</v>
      </c>
      <c r="F1063" t="s">
        <v>36</v>
      </c>
      <c r="G1063" t="s">
        <v>54</v>
      </c>
      <c r="H1063" t="s">
        <v>38</v>
      </c>
      <c r="I1063" t="s">
        <v>41</v>
      </c>
      <c r="J1063" t="s">
        <v>38</v>
      </c>
      <c r="K1063" t="s">
        <v>40</v>
      </c>
      <c r="L1063" t="s">
        <v>40</v>
      </c>
      <c r="M1063" t="s">
        <v>40</v>
      </c>
      <c r="N1063" t="s">
        <v>40</v>
      </c>
      <c r="O1063" t="s">
        <v>50</v>
      </c>
      <c r="P1063" t="s">
        <v>38</v>
      </c>
      <c r="Q1063" t="s">
        <v>51</v>
      </c>
      <c r="R1063" t="s">
        <v>76</v>
      </c>
      <c r="S1063" t="s">
        <v>43</v>
      </c>
      <c r="T1063" t="s">
        <v>44</v>
      </c>
      <c r="U1063" t="s">
        <v>18</v>
      </c>
      <c r="V1063" t="s">
        <v>1494</v>
      </c>
      <c r="W1063" t="s">
        <v>1496</v>
      </c>
      <c r="X1063" t="s">
        <v>430</v>
      </c>
      <c r="Y1063" t="s">
        <v>432</v>
      </c>
      <c r="Z1063" t="s">
        <v>40</v>
      </c>
      <c r="AA1063" t="s">
        <v>40</v>
      </c>
      <c r="AB1063" t="s">
        <v>40</v>
      </c>
      <c r="AC1063">
        <v>30</v>
      </c>
      <c r="AD1063" t="s">
        <v>40</v>
      </c>
      <c r="AE1063">
        <v>0.54</v>
      </c>
      <c r="AF1063">
        <v>8</v>
      </c>
      <c r="AG1063">
        <v>5400000000</v>
      </c>
      <c r="AH1063" s="21">
        <v>16200000000000</v>
      </c>
      <c r="AI1063">
        <v>8</v>
      </c>
      <c r="AJ1063">
        <v>10000000</v>
      </c>
      <c r="AK1063">
        <v>30800000000</v>
      </c>
      <c r="AO1063">
        <v>14.75</v>
      </c>
    </row>
    <row r="1064" spans="1:41">
      <c r="A1064">
        <v>14</v>
      </c>
      <c r="B1064">
        <v>29</v>
      </c>
      <c r="C1064">
        <v>2013</v>
      </c>
      <c r="D1064" t="s">
        <v>428</v>
      </c>
      <c r="E1064" t="s">
        <v>429</v>
      </c>
      <c r="F1064" t="s">
        <v>36</v>
      </c>
      <c r="G1064" t="s">
        <v>54</v>
      </c>
      <c r="H1064" t="s">
        <v>38</v>
      </c>
      <c r="I1064" t="s">
        <v>41</v>
      </c>
      <c r="J1064" t="s">
        <v>38</v>
      </c>
      <c r="K1064" t="s">
        <v>40</v>
      </c>
      <c r="L1064" t="s">
        <v>40</v>
      </c>
      <c r="M1064" t="s">
        <v>40</v>
      </c>
      <c r="N1064" t="s">
        <v>40</v>
      </c>
      <c r="O1064" t="s">
        <v>50</v>
      </c>
      <c r="P1064" t="s">
        <v>38</v>
      </c>
      <c r="Q1064" t="s">
        <v>51</v>
      </c>
      <c r="R1064" t="s">
        <v>76</v>
      </c>
      <c r="S1064" t="s">
        <v>43</v>
      </c>
      <c r="T1064" t="s">
        <v>44</v>
      </c>
      <c r="U1064" t="s">
        <v>18</v>
      </c>
      <c r="V1064" t="s">
        <v>1494</v>
      </c>
      <c r="W1064" t="s">
        <v>1496</v>
      </c>
      <c r="X1064" t="s">
        <v>430</v>
      </c>
      <c r="Y1064" t="s">
        <v>433</v>
      </c>
      <c r="Z1064" t="s">
        <v>40</v>
      </c>
      <c r="AA1064" t="s">
        <v>40</v>
      </c>
      <c r="AB1064" t="s">
        <v>40</v>
      </c>
      <c r="AC1064">
        <v>8</v>
      </c>
      <c r="AD1064" t="s">
        <v>40</v>
      </c>
      <c r="AE1064">
        <v>44</v>
      </c>
      <c r="AF1064">
        <v>3</v>
      </c>
      <c r="AG1064" s="21">
        <v>440000000000</v>
      </c>
      <c r="AH1064" s="21">
        <v>352000000000000</v>
      </c>
      <c r="AI1064">
        <v>3</v>
      </c>
      <c r="AJ1064">
        <v>10000000</v>
      </c>
      <c r="AK1064">
        <v>30800000000</v>
      </c>
      <c r="AO1064">
        <v>3.920833333</v>
      </c>
    </row>
    <row r="1065" spans="1:41">
      <c r="A1065">
        <v>14</v>
      </c>
      <c r="B1065">
        <v>29</v>
      </c>
      <c r="C1065">
        <v>2013</v>
      </c>
      <c r="D1065" t="s">
        <v>428</v>
      </c>
      <c r="E1065" t="s">
        <v>429</v>
      </c>
      <c r="F1065" t="s">
        <v>36</v>
      </c>
      <c r="G1065" t="s">
        <v>54</v>
      </c>
      <c r="H1065" t="s">
        <v>38</v>
      </c>
      <c r="I1065" t="s">
        <v>41</v>
      </c>
      <c r="J1065" t="s">
        <v>38</v>
      </c>
      <c r="K1065" t="s">
        <v>40</v>
      </c>
      <c r="L1065" t="s">
        <v>40</v>
      </c>
      <c r="M1065" t="s">
        <v>40</v>
      </c>
      <c r="N1065" t="s">
        <v>40</v>
      </c>
      <c r="O1065" t="s">
        <v>50</v>
      </c>
      <c r="P1065" t="s">
        <v>38</v>
      </c>
      <c r="Q1065" t="s">
        <v>51</v>
      </c>
      <c r="R1065" t="s">
        <v>76</v>
      </c>
      <c r="S1065" t="s">
        <v>43</v>
      </c>
      <c r="T1065" t="s">
        <v>44</v>
      </c>
      <c r="U1065" t="s">
        <v>18</v>
      </c>
      <c r="V1065" t="s">
        <v>1494</v>
      </c>
      <c r="W1065" t="s">
        <v>1496</v>
      </c>
      <c r="X1065" t="s">
        <v>430</v>
      </c>
      <c r="Y1065" t="s">
        <v>434</v>
      </c>
      <c r="Z1065" t="s">
        <v>40</v>
      </c>
      <c r="AA1065" t="s">
        <v>40</v>
      </c>
      <c r="AB1065" t="s">
        <v>40</v>
      </c>
      <c r="AC1065">
        <v>15</v>
      </c>
      <c r="AD1065" t="s">
        <v>40</v>
      </c>
      <c r="AE1065">
        <v>0.8</v>
      </c>
      <c r="AF1065">
        <v>26</v>
      </c>
      <c r="AG1065">
        <v>8000000000</v>
      </c>
      <c r="AH1065" s="21">
        <v>12000000000000</v>
      </c>
      <c r="AI1065">
        <v>26</v>
      </c>
      <c r="AJ1065">
        <v>10000000</v>
      </c>
      <c r="AK1065">
        <v>30800000000</v>
      </c>
      <c r="AO1065">
        <v>19.774999999999999</v>
      </c>
    </row>
    <row r="1066" spans="1:41">
      <c r="A1066">
        <v>14</v>
      </c>
      <c r="B1066">
        <v>29</v>
      </c>
      <c r="C1066">
        <v>2013</v>
      </c>
      <c r="D1066" t="s">
        <v>428</v>
      </c>
      <c r="E1066" t="s">
        <v>429</v>
      </c>
      <c r="F1066" t="s">
        <v>36</v>
      </c>
      <c r="G1066" t="s">
        <v>54</v>
      </c>
      <c r="H1066" t="s">
        <v>38</v>
      </c>
      <c r="I1066" t="s">
        <v>41</v>
      </c>
      <c r="J1066" t="s">
        <v>38</v>
      </c>
      <c r="K1066" t="s">
        <v>40</v>
      </c>
      <c r="L1066" t="s">
        <v>40</v>
      </c>
      <c r="M1066" t="s">
        <v>40</v>
      </c>
      <c r="N1066" t="s">
        <v>40</v>
      </c>
      <c r="O1066" t="s">
        <v>50</v>
      </c>
      <c r="P1066" t="s">
        <v>38</v>
      </c>
      <c r="Q1066" t="s">
        <v>51</v>
      </c>
      <c r="R1066" t="s">
        <v>76</v>
      </c>
      <c r="S1066" t="s">
        <v>43</v>
      </c>
      <c r="T1066" t="s">
        <v>44</v>
      </c>
      <c r="U1066" t="s">
        <v>18</v>
      </c>
      <c r="V1066" t="s">
        <v>1494</v>
      </c>
      <c r="W1066" t="s">
        <v>1496</v>
      </c>
      <c r="X1066" t="s">
        <v>430</v>
      </c>
      <c r="Y1066" t="s">
        <v>435</v>
      </c>
      <c r="Z1066" t="s">
        <v>40</v>
      </c>
      <c r="AA1066" t="s">
        <v>40</v>
      </c>
      <c r="AB1066" t="s">
        <v>40</v>
      </c>
      <c r="AC1066">
        <v>87</v>
      </c>
      <c r="AD1066" t="s">
        <v>40</v>
      </c>
      <c r="AE1066">
        <v>329</v>
      </c>
      <c r="AF1066">
        <v>2</v>
      </c>
      <c r="AG1066" s="21">
        <v>3290000000000</v>
      </c>
      <c r="AH1066" s="21">
        <v>2.8623E+16</v>
      </c>
      <c r="AI1066">
        <v>2</v>
      </c>
      <c r="AJ1066">
        <v>10000000</v>
      </c>
      <c r="AK1066">
        <v>30800000000</v>
      </c>
      <c r="AO1066">
        <v>8.9833333329999991</v>
      </c>
    </row>
    <row r="1067" spans="1:41">
      <c r="A1067">
        <v>14</v>
      </c>
      <c r="B1067">
        <v>29</v>
      </c>
      <c r="C1067">
        <v>2013</v>
      </c>
      <c r="D1067" t="s">
        <v>428</v>
      </c>
      <c r="E1067" t="s">
        <v>429</v>
      </c>
      <c r="F1067" t="s">
        <v>36</v>
      </c>
      <c r="G1067" t="s">
        <v>54</v>
      </c>
      <c r="H1067" t="s">
        <v>38</v>
      </c>
      <c r="I1067" t="s">
        <v>41</v>
      </c>
      <c r="J1067" t="s">
        <v>38</v>
      </c>
      <c r="K1067" t="s">
        <v>40</v>
      </c>
      <c r="L1067" t="s">
        <v>40</v>
      </c>
      <c r="M1067" t="s">
        <v>40</v>
      </c>
      <c r="N1067" t="s">
        <v>40</v>
      </c>
      <c r="O1067" t="s">
        <v>50</v>
      </c>
      <c r="P1067" t="s">
        <v>38</v>
      </c>
      <c r="Q1067" t="s">
        <v>51</v>
      </c>
      <c r="R1067" t="s">
        <v>76</v>
      </c>
      <c r="S1067" t="s">
        <v>43</v>
      </c>
      <c r="T1067" t="s">
        <v>44</v>
      </c>
      <c r="U1067" t="s">
        <v>19</v>
      </c>
      <c r="V1067" t="s">
        <v>1494</v>
      </c>
      <c r="W1067" t="s">
        <v>1496</v>
      </c>
      <c r="X1067" t="s">
        <v>430</v>
      </c>
      <c r="Y1067" t="s">
        <v>431</v>
      </c>
      <c r="Z1067" t="s">
        <v>40</v>
      </c>
      <c r="AA1067" t="s">
        <v>40</v>
      </c>
      <c r="AB1067" t="s">
        <v>40</v>
      </c>
      <c r="AC1067">
        <v>14</v>
      </c>
      <c r="AD1067" t="s">
        <v>40</v>
      </c>
      <c r="AE1067">
        <v>176</v>
      </c>
      <c r="AF1067">
        <v>253</v>
      </c>
      <c r="AG1067" s="21">
        <v>1760000000000</v>
      </c>
      <c r="AH1067" s="21">
        <v>2464000000000000</v>
      </c>
      <c r="AI1067">
        <v>253</v>
      </c>
      <c r="AJ1067">
        <v>6000000</v>
      </c>
      <c r="AK1067">
        <v>18480000000</v>
      </c>
      <c r="AO1067">
        <v>3.9953124999999998</v>
      </c>
    </row>
    <row r="1068" spans="1:41">
      <c r="A1068">
        <v>14</v>
      </c>
      <c r="B1068">
        <v>30</v>
      </c>
      <c r="C1068">
        <v>2013</v>
      </c>
      <c r="D1068" t="s">
        <v>428</v>
      </c>
      <c r="E1068" t="s">
        <v>429</v>
      </c>
      <c r="F1068" t="s">
        <v>36</v>
      </c>
      <c r="G1068" t="s">
        <v>54</v>
      </c>
      <c r="H1068" t="s">
        <v>38</v>
      </c>
      <c r="I1068" t="s">
        <v>41</v>
      </c>
      <c r="J1068" t="s">
        <v>38</v>
      </c>
      <c r="K1068" t="s">
        <v>40</v>
      </c>
      <c r="L1068" t="s">
        <v>40</v>
      </c>
      <c r="M1068" t="s">
        <v>40</v>
      </c>
      <c r="N1068" t="s">
        <v>40</v>
      </c>
      <c r="O1068" t="s">
        <v>50</v>
      </c>
      <c r="P1068" t="s">
        <v>38</v>
      </c>
      <c r="Q1068" t="s">
        <v>51</v>
      </c>
      <c r="R1068" t="s">
        <v>76</v>
      </c>
      <c r="S1068" t="s">
        <v>43</v>
      </c>
      <c r="T1068" t="s">
        <v>44</v>
      </c>
      <c r="U1068" t="s">
        <v>19</v>
      </c>
      <c r="V1068" t="s">
        <v>1494</v>
      </c>
      <c r="W1068" t="s">
        <v>1496</v>
      </c>
      <c r="X1068" t="s">
        <v>430</v>
      </c>
      <c r="Y1068" t="s">
        <v>432</v>
      </c>
      <c r="Z1068" t="s">
        <v>40</v>
      </c>
      <c r="AA1068" t="s">
        <v>40</v>
      </c>
      <c r="AB1068" t="s">
        <v>40</v>
      </c>
      <c r="AC1068">
        <v>30</v>
      </c>
      <c r="AD1068" t="s">
        <v>40</v>
      </c>
      <c r="AE1068">
        <v>0.54</v>
      </c>
      <c r="AF1068">
        <v>243</v>
      </c>
      <c r="AG1068">
        <v>5400000000</v>
      </c>
      <c r="AH1068" s="21">
        <v>16200000000000</v>
      </c>
      <c r="AI1068">
        <v>243</v>
      </c>
      <c r="AJ1068">
        <v>6000000</v>
      </c>
      <c r="AK1068">
        <v>18480000000</v>
      </c>
      <c r="AO1068">
        <v>14.04166667</v>
      </c>
    </row>
    <row r="1069" spans="1:41">
      <c r="A1069">
        <v>14</v>
      </c>
      <c r="B1069">
        <v>30</v>
      </c>
      <c r="C1069">
        <v>2013</v>
      </c>
      <c r="D1069" t="s">
        <v>428</v>
      </c>
      <c r="E1069" t="s">
        <v>429</v>
      </c>
      <c r="F1069" t="s">
        <v>36</v>
      </c>
      <c r="G1069" t="s">
        <v>54</v>
      </c>
      <c r="H1069" t="s">
        <v>38</v>
      </c>
      <c r="I1069" t="s">
        <v>41</v>
      </c>
      <c r="J1069" t="s">
        <v>38</v>
      </c>
      <c r="K1069" t="s">
        <v>40</v>
      </c>
      <c r="L1069" t="s">
        <v>40</v>
      </c>
      <c r="M1069" t="s">
        <v>40</v>
      </c>
      <c r="N1069" t="s">
        <v>40</v>
      </c>
      <c r="O1069" t="s">
        <v>50</v>
      </c>
      <c r="P1069" t="s">
        <v>38</v>
      </c>
      <c r="Q1069" t="s">
        <v>51</v>
      </c>
      <c r="R1069" t="s">
        <v>76</v>
      </c>
      <c r="S1069" t="s">
        <v>43</v>
      </c>
      <c r="T1069" t="s">
        <v>44</v>
      </c>
      <c r="U1069" t="s">
        <v>19</v>
      </c>
      <c r="V1069" t="s">
        <v>1494</v>
      </c>
      <c r="W1069" t="s">
        <v>1496</v>
      </c>
      <c r="X1069" t="s">
        <v>430</v>
      </c>
      <c r="Y1069" t="s">
        <v>433</v>
      </c>
      <c r="Z1069" t="s">
        <v>40</v>
      </c>
      <c r="AA1069" t="s">
        <v>40</v>
      </c>
      <c r="AB1069" t="s">
        <v>40</v>
      </c>
      <c r="AC1069">
        <v>8</v>
      </c>
      <c r="AD1069" t="s">
        <v>40</v>
      </c>
      <c r="AE1069">
        <v>44</v>
      </c>
      <c r="AF1069">
        <v>494</v>
      </c>
      <c r="AG1069" s="21">
        <v>440000000000</v>
      </c>
      <c r="AH1069" s="21">
        <v>352000000000000</v>
      </c>
      <c r="AI1069">
        <v>494</v>
      </c>
      <c r="AJ1069">
        <v>6000000</v>
      </c>
      <c r="AK1069">
        <v>18480000000</v>
      </c>
      <c r="AO1069">
        <v>13.722222220000001</v>
      </c>
    </row>
    <row r="1070" spans="1:41">
      <c r="A1070">
        <v>14</v>
      </c>
      <c r="B1070">
        <v>30</v>
      </c>
      <c r="C1070">
        <v>2013</v>
      </c>
      <c r="D1070" t="s">
        <v>428</v>
      </c>
      <c r="E1070" t="s">
        <v>429</v>
      </c>
      <c r="F1070" t="s">
        <v>36</v>
      </c>
      <c r="G1070" t="s">
        <v>54</v>
      </c>
      <c r="H1070" t="s">
        <v>38</v>
      </c>
      <c r="I1070" t="s">
        <v>41</v>
      </c>
      <c r="J1070" t="s">
        <v>38</v>
      </c>
      <c r="K1070" t="s">
        <v>40</v>
      </c>
      <c r="L1070" t="s">
        <v>40</v>
      </c>
      <c r="M1070" t="s">
        <v>40</v>
      </c>
      <c r="N1070" t="s">
        <v>40</v>
      </c>
      <c r="O1070" t="s">
        <v>50</v>
      </c>
      <c r="P1070" t="s">
        <v>38</v>
      </c>
      <c r="Q1070" t="s">
        <v>51</v>
      </c>
      <c r="R1070" t="s">
        <v>76</v>
      </c>
      <c r="S1070" t="s">
        <v>43</v>
      </c>
      <c r="T1070" t="s">
        <v>44</v>
      </c>
      <c r="U1070" t="s">
        <v>19</v>
      </c>
      <c r="V1070" t="s">
        <v>1494</v>
      </c>
      <c r="W1070" t="s">
        <v>1496</v>
      </c>
      <c r="X1070" t="s">
        <v>430</v>
      </c>
      <c r="Y1070" t="s">
        <v>434</v>
      </c>
      <c r="Z1070" t="s">
        <v>40</v>
      </c>
      <c r="AA1070" t="s">
        <v>40</v>
      </c>
      <c r="AB1070" t="s">
        <v>40</v>
      </c>
      <c r="AC1070">
        <v>15</v>
      </c>
      <c r="AD1070" t="s">
        <v>40</v>
      </c>
      <c r="AE1070">
        <v>0.8</v>
      </c>
      <c r="AF1070">
        <v>424</v>
      </c>
      <c r="AG1070">
        <v>8000000000</v>
      </c>
      <c r="AH1070" s="21">
        <v>12000000000000</v>
      </c>
      <c r="AI1070">
        <v>424</v>
      </c>
      <c r="AJ1070">
        <v>6000000</v>
      </c>
      <c r="AK1070">
        <v>18480000000</v>
      </c>
      <c r="AO1070">
        <v>12.3</v>
      </c>
    </row>
    <row r="1071" spans="1:41">
      <c r="A1071">
        <v>14</v>
      </c>
      <c r="B1071">
        <v>30</v>
      </c>
      <c r="C1071">
        <v>2013</v>
      </c>
      <c r="D1071" t="s">
        <v>428</v>
      </c>
      <c r="E1071" t="s">
        <v>429</v>
      </c>
      <c r="F1071" t="s">
        <v>36</v>
      </c>
      <c r="G1071" t="s">
        <v>54</v>
      </c>
      <c r="H1071" t="s">
        <v>38</v>
      </c>
      <c r="I1071" t="s">
        <v>41</v>
      </c>
      <c r="J1071" t="s">
        <v>38</v>
      </c>
      <c r="K1071" t="s">
        <v>40</v>
      </c>
      <c r="L1071" t="s">
        <v>40</v>
      </c>
      <c r="M1071" t="s">
        <v>40</v>
      </c>
      <c r="N1071" t="s">
        <v>40</v>
      </c>
      <c r="O1071" t="s">
        <v>50</v>
      </c>
      <c r="P1071" t="s">
        <v>38</v>
      </c>
      <c r="Q1071" t="s">
        <v>51</v>
      </c>
      <c r="R1071" t="s">
        <v>76</v>
      </c>
      <c r="S1071" t="s">
        <v>43</v>
      </c>
      <c r="T1071" t="s">
        <v>44</v>
      </c>
      <c r="U1071" t="s">
        <v>19</v>
      </c>
      <c r="V1071" t="s">
        <v>1494</v>
      </c>
      <c r="W1071" t="s">
        <v>1496</v>
      </c>
      <c r="X1071" t="s">
        <v>430</v>
      </c>
      <c r="Y1071" t="s">
        <v>435</v>
      </c>
      <c r="Z1071" t="s">
        <v>40</v>
      </c>
      <c r="AA1071" t="s">
        <v>40</v>
      </c>
      <c r="AB1071" t="s">
        <v>40</v>
      </c>
      <c r="AC1071">
        <v>87</v>
      </c>
      <c r="AD1071" t="s">
        <v>40</v>
      </c>
      <c r="AE1071">
        <v>329</v>
      </c>
      <c r="AF1071">
        <v>225</v>
      </c>
      <c r="AG1071" s="21">
        <v>3290000000000</v>
      </c>
      <c r="AH1071" s="21">
        <v>2.8623E+16</v>
      </c>
      <c r="AI1071">
        <v>225</v>
      </c>
      <c r="AJ1071">
        <v>6000000</v>
      </c>
      <c r="AK1071">
        <v>18480000000</v>
      </c>
      <c r="AO1071">
        <v>13.38888889</v>
      </c>
    </row>
    <row r="1072" spans="1:41">
      <c r="A1072">
        <v>15</v>
      </c>
      <c r="B1072">
        <v>31</v>
      </c>
      <c r="C1072">
        <v>2012</v>
      </c>
      <c r="D1072" t="s">
        <v>436</v>
      </c>
      <c r="E1072" t="s">
        <v>437</v>
      </c>
      <c r="F1072" t="s">
        <v>49</v>
      </c>
      <c r="G1072" t="s">
        <v>54</v>
      </c>
      <c r="H1072" t="s">
        <v>38</v>
      </c>
      <c r="I1072" t="s">
        <v>41</v>
      </c>
      <c r="J1072" t="s">
        <v>38</v>
      </c>
      <c r="K1072" t="s">
        <v>40</v>
      </c>
      <c r="L1072" t="s">
        <v>40</v>
      </c>
      <c r="M1072" t="s">
        <v>40</v>
      </c>
      <c r="N1072" t="s">
        <v>40</v>
      </c>
      <c r="O1072" t="s">
        <v>438</v>
      </c>
      <c r="P1072" t="s">
        <v>38</v>
      </c>
      <c r="Q1072" t="s">
        <v>51</v>
      </c>
      <c r="R1072" t="s">
        <v>52</v>
      </c>
      <c r="S1072" t="s">
        <v>43</v>
      </c>
      <c r="T1072" t="s">
        <v>44</v>
      </c>
      <c r="U1072" t="s">
        <v>21</v>
      </c>
      <c r="V1072" t="s">
        <v>1494</v>
      </c>
      <c r="W1072" t="s">
        <v>1496</v>
      </c>
      <c r="X1072" t="s">
        <v>439</v>
      </c>
      <c r="Y1072" t="s">
        <v>440</v>
      </c>
      <c r="Z1072" t="s">
        <v>40</v>
      </c>
      <c r="AA1072" t="s">
        <v>40</v>
      </c>
      <c r="AB1072" t="s">
        <v>40</v>
      </c>
      <c r="AC1072">
        <v>24</v>
      </c>
      <c r="AD1072" t="s">
        <v>40</v>
      </c>
      <c r="AE1072">
        <v>6.3E-2</v>
      </c>
      <c r="AF1072">
        <v>22</v>
      </c>
      <c r="AG1072">
        <v>630000000</v>
      </c>
      <c r="AH1072" s="21">
        <v>1512000000000</v>
      </c>
      <c r="AI1072">
        <v>22</v>
      </c>
      <c r="AJ1072">
        <v>4850</v>
      </c>
      <c r="AK1072">
        <v>8123750</v>
      </c>
      <c r="AO1072">
        <v>62.866666670000001</v>
      </c>
    </row>
    <row r="1073" spans="1:41">
      <c r="A1073">
        <v>15</v>
      </c>
      <c r="B1073">
        <v>31</v>
      </c>
      <c r="C1073">
        <v>2012</v>
      </c>
      <c r="D1073" t="s">
        <v>436</v>
      </c>
      <c r="E1073" t="s">
        <v>437</v>
      </c>
      <c r="F1073" t="s">
        <v>49</v>
      </c>
      <c r="G1073" t="s">
        <v>54</v>
      </c>
      <c r="H1073" t="s">
        <v>38</v>
      </c>
      <c r="I1073" t="s">
        <v>41</v>
      </c>
      <c r="J1073" t="s">
        <v>38</v>
      </c>
      <c r="K1073" t="s">
        <v>40</v>
      </c>
      <c r="L1073" t="s">
        <v>40</v>
      </c>
      <c r="M1073" t="s">
        <v>40</v>
      </c>
      <c r="N1073" t="s">
        <v>40</v>
      </c>
      <c r="O1073" t="s">
        <v>438</v>
      </c>
      <c r="P1073" t="s">
        <v>38</v>
      </c>
      <c r="Q1073" t="s">
        <v>51</v>
      </c>
      <c r="R1073" t="s">
        <v>52</v>
      </c>
      <c r="S1073" t="s">
        <v>43</v>
      </c>
      <c r="T1073" t="s">
        <v>44</v>
      </c>
      <c r="U1073" t="s">
        <v>21</v>
      </c>
      <c r="V1073" t="s">
        <v>1494</v>
      </c>
      <c r="W1073" t="s">
        <v>1496</v>
      </c>
      <c r="X1073" t="s">
        <v>439</v>
      </c>
      <c r="Y1073" t="s">
        <v>441</v>
      </c>
      <c r="Z1073" t="s">
        <v>40</v>
      </c>
      <c r="AA1073" t="s">
        <v>40</v>
      </c>
      <c r="AB1073" t="s">
        <v>40</v>
      </c>
      <c r="AC1073">
        <v>10</v>
      </c>
      <c r="AD1073" t="s">
        <v>40</v>
      </c>
      <c r="AE1073">
        <v>0.16</v>
      </c>
      <c r="AF1073">
        <v>38</v>
      </c>
      <c r="AG1073">
        <v>1600000000</v>
      </c>
      <c r="AH1073" s="21">
        <v>1600000000000</v>
      </c>
      <c r="AI1073">
        <v>38</v>
      </c>
      <c r="AJ1073">
        <v>4850</v>
      </c>
      <c r="AK1073">
        <v>8123750</v>
      </c>
      <c r="AO1073">
        <v>10.88888889</v>
      </c>
    </row>
    <row r="1074" spans="1:41">
      <c r="A1074">
        <v>15</v>
      </c>
      <c r="B1074">
        <v>31</v>
      </c>
      <c r="C1074">
        <v>2012</v>
      </c>
      <c r="D1074" t="s">
        <v>436</v>
      </c>
      <c r="E1074" t="s">
        <v>437</v>
      </c>
      <c r="F1074" t="s">
        <v>49</v>
      </c>
      <c r="G1074" t="s">
        <v>54</v>
      </c>
      <c r="H1074" t="s">
        <v>38</v>
      </c>
      <c r="I1074" t="s">
        <v>41</v>
      </c>
      <c r="J1074" t="s">
        <v>38</v>
      </c>
      <c r="K1074" t="s">
        <v>40</v>
      </c>
      <c r="L1074" t="s">
        <v>40</v>
      </c>
      <c r="M1074" t="s">
        <v>40</v>
      </c>
      <c r="N1074" t="s">
        <v>40</v>
      </c>
      <c r="O1074" t="s">
        <v>438</v>
      </c>
      <c r="P1074" t="s">
        <v>38</v>
      </c>
      <c r="Q1074" t="s">
        <v>51</v>
      </c>
      <c r="R1074" t="s">
        <v>52</v>
      </c>
      <c r="S1074" t="s">
        <v>43</v>
      </c>
      <c r="T1074" t="s">
        <v>44</v>
      </c>
      <c r="U1074" t="s">
        <v>21</v>
      </c>
      <c r="V1074" t="s">
        <v>1494</v>
      </c>
      <c r="W1074" t="s">
        <v>1496</v>
      </c>
      <c r="X1074" t="s">
        <v>439</v>
      </c>
      <c r="Y1074" t="s">
        <v>442</v>
      </c>
      <c r="Z1074" t="s">
        <v>40</v>
      </c>
      <c r="AA1074" t="s">
        <v>40</v>
      </c>
      <c r="AB1074" t="s">
        <v>40</v>
      </c>
      <c r="AC1074">
        <v>8</v>
      </c>
      <c r="AD1074" t="s">
        <v>40</v>
      </c>
      <c r="AE1074">
        <v>7.0999999999999994E-2</v>
      </c>
      <c r="AF1074">
        <v>18</v>
      </c>
      <c r="AG1074">
        <v>710000000</v>
      </c>
      <c r="AH1074" s="21">
        <v>568000000000</v>
      </c>
      <c r="AI1074">
        <v>18</v>
      </c>
      <c r="AJ1074">
        <v>4850</v>
      </c>
      <c r="AK1074">
        <v>8123750</v>
      </c>
      <c r="AO1074">
        <v>14.96666667</v>
      </c>
    </row>
    <row r="1075" spans="1:41">
      <c r="A1075">
        <v>15</v>
      </c>
      <c r="B1075">
        <v>31</v>
      </c>
      <c r="C1075">
        <v>2012</v>
      </c>
      <c r="D1075" t="s">
        <v>436</v>
      </c>
      <c r="E1075" t="s">
        <v>437</v>
      </c>
      <c r="F1075" t="s">
        <v>49</v>
      </c>
      <c r="G1075" t="s">
        <v>54</v>
      </c>
      <c r="H1075" t="s">
        <v>38</v>
      </c>
      <c r="I1075" t="s">
        <v>41</v>
      </c>
      <c r="J1075" t="s">
        <v>38</v>
      </c>
      <c r="K1075" t="s">
        <v>40</v>
      </c>
      <c r="L1075" t="s">
        <v>40</v>
      </c>
      <c r="M1075" t="s">
        <v>40</v>
      </c>
      <c r="N1075" t="s">
        <v>40</v>
      </c>
      <c r="O1075" t="s">
        <v>438</v>
      </c>
      <c r="P1075" t="s">
        <v>38</v>
      </c>
      <c r="Q1075" t="s">
        <v>51</v>
      </c>
      <c r="R1075" t="s">
        <v>52</v>
      </c>
      <c r="S1075" t="s">
        <v>43</v>
      </c>
      <c r="T1075" t="s">
        <v>44</v>
      </c>
      <c r="U1075" t="s">
        <v>21</v>
      </c>
      <c r="V1075" t="s">
        <v>1494</v>
      </c>
      <c r="W1075" t="s">
        <v>1496</v>
      </c>
      <c r="X1075" t="s">
        <v>439</v>
      </c>
      <c r="Y1075" t="s">
        <v>443</v>
      </c>
      <c r="Z1075" t="s">
        <v>40</v>
      </c>
      <c r="AA1075" t="s">
        <v>40</v>
      </c>
      <c r="AB1075" t="s">
        <v>40</v>
      </c>
      <c r="AC1075">
        <v>25</v>
      </c>
      <c r="AD1075" t="s">
        <v>40</v>
      </c>
      <c r="AE1075">
        <v>0.36699999999999999</v>
      </c>
      <c r="AF1075">
        <v>30</v>
      </c>
      <c r="AG1075">
        <v>3670000000</v>
      </c>
      <c r="AH1075" s="21">
        <v>9175000000000</v>
      </c>
      <c r="AI1075">
        <v>30</v>
      </c>
      <c r="AJ1075">
        <v>4850</v>
      </c>
      <c r="AK1075">
        <v>8123750</v>
      </c>
      <c r="AO1075">
        <v>15.83333333</v>
      </c>
    </row>
    <row r="1076" spans="1:41">
      <c r="A1076">
        <v>16</v>
      </c>
      <c r="B1076">
        <v>32</v>
      </c>
      <c r="C1076">
        <v>2012</v>
      </c>
      <c r="D1076" t="s">
        <v>444</v>
      </c>
      <c r="E1076" t="s">
        <v>445</v>
      </c>
      <c r="F1076" t="s">
        <v>1</v>
      </c>
      <c r="G1076" t="s">
        <v>75</v>
      </c>
      <c r="H1076" t="s">
        <v>38</v>
      </c>
      <c r="I1076" t="s">
        <v>40</v>
      </c>
      <c r="J1076" t="s">
        <v>40</v>
      </c>
      <c r="K1076" t="s">
        <v>40</v>
      </c>
      <c r="L1076" t="s">
        <v>40</v>
      </c>
      <c r="M1076" t="s">
        <v>40</v>
      </c>
      <c r="N1076" t="s">
        <v>40</v>
      </c>
      <c r="O1076" t="s">
        <v>50</v>
      </c>
      <c r="P1076" t="s">
        <v>38</v>
      </c>
      <c r="Q1076" t="s">
        <v>42</v>
      </c>
      <c r="R1076" t="s">
        <v>40</v>
      </c>
      <c r="S1076" t="s">
        <v>43</v>
      </c>
      <c r="T1076" t="s">
        <v>44</v>
      </c>
      <c r="U1076" t="s">
        <v>20</v>
      </c>
      <c r="V1076" t="s">
        <v>1210</v>
      </c>
      <c r="W1076" t="s">
        <v>1219</v>
      </c>
      <c r="X1076" t="s">
        <v>1290</v>
      </c>
      <c r="Y1076" t="s">
        <v>1288</v>
      </c>
      <c r="Z1076" t="s">
        <v>40</v>
      </c>
      <c r="AA1076" t="s">
        <v>40</v>
      </c>
      <c r="AB1076" t="s">
        <v>40</v>
      </c>
      <c r="AC1076" t="s">
        <v>40</v>
      </c>
      <c r="AD1076" t="s">
        <v>40</v>
      </c>
      <c r="AE1076">
        <v>58.091999999999999</v>
      </c>
      <c r="AF1076">
        <v>59</v>
      </c>
      <c r="AG1076">
        <v>58.091999999999999</v>
      </c>
      <c r="AH1076" t="s">
        <v>40</v>
      </c>
      <c r="AI1076">
        <v>59</v>
      </c>
      <c r="AJ1076" t="s">
        <v>40</v>
      </c>
      <c r="AK1076">
        <v>10</v>
      </c>
      <c r="AO1076">
        <v>3.441071429</v>
      </c>
    </row>
    <row r="1077" spans="1:41">
      <c r="A1077">
        <v>16</v>
      </c>
      <c r="B1077">
        <v>32</v>
      </c>
      <c r="C1077">
        <v>2012</v>
      </c>
      <c r="D1077" t="s">
        <v>444</v>
      </c>
      <c r="E1077" t="s">
        <v>445</v>
      </c>
      <c r="F1077" t="s">
        <v>1</v>
      </c>
      <c r="G1077" t="s">
        <v>75</v>
      </c>
      <c r="H1077" t="s">
        <v>38</v>
      </c>
      <c r="I1077" t="s">
        <v>40</v>
      </c>
      <c r="J1077" t="s">
        <v>40</v>
      </c>
      <c r="K1077" t="s">
        <v>40</v>
      </c>
      <c r="L1077" t="s">
        <v>40</v>
      </c>
      <c r="M1077" t="s">
        <v>40</v>
      </c>
      <c r="N1077" t="s">
        <v>40</v>
      </c>
      <c r="O1077" t="s">
        <v>50</v>
      </c>
      <c r="P1077" t="s">
        <v>38</v>
      </c>
      <c r="Q1077" t="s">
        <v>42</v>
      </c>
      <c r="R1077" t="s">
        <v>40</v>
      </c>
      <c r="S1077" t="s">
        <v>43</v>
      </c>
      <c r="T1077" t="s">
        <v>44</v>
      </c>
      <c r="U1077" t="s">
        <v>20</v>
      </c>
      <c r="V1077" t="s">
        <v>1210</v>
      </c>
      <c r="W1077" t="s">
        <v>1219</v>
      </c>
      <c r="X1077" t="s">
        <v>1290</v>
      </c>
      <c r="Y1077" t="s">
        <v>1288</v>
      </c>
      <c r="Z1077" t="s">
        <v>40</v>
      </c>
      <c r="AA1077" t="s">
        <v>40</v>
      </c>
      <c r="AB1077" t="s">
        <v>40</v>
      </c>
      <c r="AC1077" t="s">
        <v>40</v>
      </c>
      <c r="AD1077" t="s">
        <v>40</v>
      </c>
      <c r="AE1077">
        <v>36.024000000000001</v>
      </c>
      <c r="AF1077">
        <v>94</v>
      </c>
      <c r="AG1077">
        <v>36.024000000000001</v>
      </c>
      <c r="AH1077" t="s">
        <v>40</v>
      </c>
      <c r="AI1077">
        <v>94</v>
      </c>
      <c r="AJ1077" t="s">
        <v>40</v>
      </c>
      <c r="AK1077">
        <v>10</v>
      </c>
      <c r="AO1077">
        <v>4.3444444439999996</v>
      </c>
    </row>
    <row r="1078" spans="1:41">
      <c r="A1078">
        <v>16</v>
      </c>
      <c r="B1078">
        <v>32</v>
      </c>
      <c r="C1078">
        <v>2012</v>
      </c>
      <c r="D1078" t="s">
        <v>444</v>
      </c>
      <c r="E1078" t="s">
        <v>445</v>
      </c>
      <c r="F1078" t="s">
        <v>1</v>
      </c>
      <c r="G1078" t="s">
        <v>75</v>
      </c>
      <c r="H1078" t="s">
        <v>38</v>
      </c>
      <c r="I1078" t="s">
        <v>40</v>
      </c>
      <c r="J1078" t="s">
        <v>40</v>
      </c>
      <c r="K1078" t="s">
        <v>40</v>
      </c>
      <c r="L1078" t="s">
        <v>40</v>
      </c>
      <c r="M1078" t="s">
        <v>40</v>
      </c>
      <c r="N1078" t="s">
        <v>40</v>
      </c>
      <c r="O1078" t="s">
        <v>50</v>
      </c>
      <c r="P1078" t="s">
        <v>38</v>
      </c>
      <c r="Q1078" t="s">
        <v>42</v>
      </c>
      <c r="R1078" t="s">
        <v>40</v>
      </c>
      <c r="S1078" t="s">
        <v>43</v>
      </c>
      <c r="T1078" t="s">
        <v>44</v>
      </c>
      <c r="U1078" t="s">
        <v>20</v>
      </c>
      <c r="V1078" t="s">
        <v>1210</v>
      </c>
      <c r="W1078" t="s">
        <v>1219</v>
      </c>
      <c r="X1078" t="s">
        <v>1290</v>
      </c>
      <c r="Y1078" t="s">
        <v>1288</v>
      </c>
      <c r="Z1078" t="s">
        <v>40</v>
      </c>
      <c r="AA1078" t="s">
        <v>40</v>
      </c>
      <c r="AB1078" t="s">
        <v>40</v>
      </c>
      <c r="AC1078" t="s">
        <v>40</v>
      </c>
      <c r="AD1078" t="s">
        <v>40</v>
      </c>
      <c r="AE1078">
        <v>28.379000000000001</v>
      </c>
      <c r="AF1078">
        <v>96</v>
      </c>
      <c r="AG1078">
        <v>28.379000000000001</v>
      </c>
      <c r="AH1078" t="s">
        <v>40</v>
      </c>
      <c r="AI1078">
        <v>96</v>
      </c>
      <c r="AJ1078" t="s">
        <v>40</v>
      </c>
      <c r="AK1078">
        <v>10</v>
      </c>
      <c r="AO1078">
        <v>9.1027777780000001</v>
      </c>
    </row>
    <row r="1079" spans="1:41">
      <c r="A1079">
        <v>16</v>
      </c>
      <c r="B1079">
        <v>32</v>
      </c>
      <c r="C1079">
        <v>2012</v>
      </c>
      <c r="D1079" t="s">
        <v>444</v>
      </c>
      <c r="E1079" t="s">
        <v>445</v>
      </c>
      <c r="F1079" t="s">
        <v>1</v>
      </c>
      <c r="G1079" t="s">
        <v>75</v>
      </c>
      <c r="H1079" t="s">
        <v>38</v>
      </c>
      <c r="I1079" t="s">
        <v>40</v>
      </c>
      <c r="J1079" t="s">
        <v>40</v>
      </c>
      <c r="K1079" t="s">
        <v>40</v>
      </c>
      <c r="L1079" t="s">
        <v>40</v>
      </c>
      <c r="M1079" t="s">
        <v>40</v>
      </c>
      <c r="N1079" t="s">
        <v>40</v>
      </c>
      <c r="O1079" t="s">
        <v>50</v>
      </c>
      <c r="P1079" t="s">
        <v>38</v>
      </c>
      <c r="Q1079" t="s">
        <v>42</v>
      </c>
      <c r="R1079" t="s">
        <v>40</v>
      </c>
      <c r="S1079" t="s">
        <v>43</v>
      </c>
      <c r="T1079" t="s">
        <v>44</v>
      </c>
      <c r="U1079" t="s">
        <v>20</v>
      </c>
      <c r="V1079" t="s">
        <v>1210</v>
      </c>
      <c r="W1079" t="s">
        <v>1219</v>
      </c>
      <c r="X1079" t="s">
        <v>1290</v>
      </c>
      <c r="Y1079" t="s">
        <v>1288</v>
      </c>
      <c r="Z1079" t="s">
        <v>40</v>
      </c>
      <c r="AA1079" t="s">
        <v>40</v>
      </c>
      <c r="AB1079" t="s">
        <v>40</v>
      </c>
      <c r="AC1079" t="s">
        <v>40</v>
      </c>
      <c r="AD1079" t="s">
        <v>40</v>
      </c>
      <c r="AE1079">
        <v>16.5</v>
      </c>
      <c r="AF1079">
        <v>116</v>
      </c>
      <c r="AG1079">
        <v>16.5</v>
      </c>
      <c r="AH1079" t="s">
        <v>40</v>
      </c>
      <c r="AI1079">
        <v>116</v>
      </c>
      <c r="AJ1079" t="s">
        <v>40</v>
      </c>
      <c r="AK1079">
        <v>10</v>
      </c>
      <c r="AO1079">
        <v>3.7625000000000002</v>
      </c>
    </row>
    <row r="1080" spans="1:41">
      <c r="A1080">
        <v>16</v>
      </c>
      <c r="B1080">
        <v>32</v>
      </c>
      <c r="C1080">
        <v>2012</v>
      </c>
      <c r="D1080" t="s">
        <v>444</v>
      </c>
      <c r="E1080" t="s">
        <v>445</v>
      </c>
      <c r="F1080" t="s">
        <v>1</v>
      </c>
      <c r="G1080" t="s">
        <v>75</v>
      </c>
      <c r="H1080" t="s">
        <v>38</v>
      </c>
      <c r="I1080" t="s">
        <v>40</v>
      </c>
      <c r="J1080" t="s">
        <v>40</v>
      </c>
      <c r="K1080" t="s">
        <v>40</v>
      </c>
      <c r="L1080" t="s">
        <v>40</v>
      </c>
      <c r="M1080" t="s">
        <v>40</v>
      </c>
      <c r="N1080" t="s">
        <v>40</v>
      </c>
      <c r="O1080" t="s">
        <v>50</v>
      </c>
      <c r="P1080" t="s">
        <v>38</v>
      </c>
      <c r="Q1080" t="s">
        <v>42</v>
      </c>
      <c r="R1080" t="s">
        <v>40</v>
      </c>
      <c r="S1080" t="s">
        <v>43</v>
      </c>
      <c r="T1080" t="s">
        <v>44</v>
      </c>
      <c r="U1080" t="s">
        <v>20</v>
      </c>
      <c r="V1080" t="s">
        <v>1210</v>
      </c>
      <c r="W1080" t="s">
        <v>1219</v>
      </c>
      <c r="X1080" t="s">
        <v>1290</v>
      </c>
      <c r="Y1080" t="s">
        <v>1289</v>
      </c>
      <c r="Z1080" t="s">
        <v>40</v>
      </c>
      <c r="AA1080" t="s">
        <v>40</v>
      </c>
      <c r="AB1080" t="s">
        <v>40</v>
      </c>
      <c r="AC1080" t="s">
        <v>40</v>
      </c>
      <c r="AD1080" t="s">
        <v>40</v>
      </c>
      <c r="AE1080">
        <v>35.746000000000002</v>
      </c>
      <c r="AF1080">
        <v>93</v>
      </c>
      <c r="AG1080">
        <v>35.746000000000002</v>
      </c>
      <c r="AH1080" t="s">
        <v>40</v>
      </c>
      <c r="AI1080">
        <v>93</v>
      </c>
      <c r="AJ1080" t="s">
        <v>40</v>
      </c>
      <c r="AK1080">
        <v>10</v>
      </c>
      <c r="AO1080">
        <v>22.383333329999999</v>
      </c>
    </row>
    <row r="1081" spans="1:41">
      <c r="A1081">
        <v>16</v>
      </c>
      <c r="B1081">
        <v>32</v>
      </c>
      <c r="C1081">
        <v>2012</v>
      </c>
      <c r="D1081" t="s">
        <v>444</v>
      </c>
      <c r="E1081" t="s">
        <v>445</v>
      </c>
      <c r="F1081" t="s">
        <v>1</v>
      </c>
      <c r="G1081" t="s">
        <v>75</v>
      </c>
      <c r="H1081" t="s">
        <v>38</v>
      </c>
      <c r="I1081" t="s">
        <v>40</v>
      </c>
      <c r="J1081" t="s">
        <v>40</v>
      </c>
      <c r="K1081" t="s">
        <v>40</v>
      </c>
      <c r="L1081" t="s">
        <v>40</v>
      </c>
      <c r="M1081" t="s">
        <v>40</v>
      </c>
      <c r="N1081" t="s">
        <v>40</v>
      </c>
      <c r="O1081" t="s">
        <v>50</v>
      </c>
      <c r="P1081" t="s">
        <v>38</v>
      </c>
      <c r="Q1081" t="s">
        <v>42</v>
      </c>
      <c r="R1081" t="s">
        <v>40</v>
      </c>
      <c r="S1081" t="s">
        <v>43</v>
      </c>
      <c r="T1081" t="s">
        <v>44</v>
      </c>
      <c r="U1081" t="s">
        <v>20</v>
      </c>
      <c r="V1081" t="s">
        <v>1210</v>
      </c>
      <c r="W1081" t="s">
        <v>1219</v>
      </c>
      <c r="X1081" t="s">
        <v>1290</v>
      </c>
      <c r="Y1081" t="s">
        <v>1289</v>
      </c>
      <c r="Z1081" t="s">
        <v>40</v>
      </c>
      <c r="AA1081" t="s">
        <v>40</v>
      </c>
      <c r="AB1081" t="s">
        <v>40</v>
      </c>
      <c r="AC1081" t="s">
        <v>40</v>
      </c>
      <c r="AD1081" t="s">
        <v>40</v>
      </c>
      <c r="AE1081">
        <v>24.792999999999999</v>
      </c>
      <c r="AF1081">
        <v>99</v>
      </c>
      <c r="AG1081">
        <v>24.792999999999999</v>
      </c>
      <c r="AH1081" t="s">
        <v>40</v>
      </c>
      <c r="AI1081">
        <v>99</v>
      </c>
      <c r="AJ1081" t="s">
        <v>40</v>
      </c>
      <c r="AK1081">
        <v>10</v>
      </c>
      <c r="AO1081">
        <v>1.7</v>
      </c>
    </row>
    <row r="1082" spans="1:41">
      <c r="A1082">
        <v>16</v>
      </c>
      <c r="B1082">
        <v>32</v>
      </c>
      <c r="C1082">
        <v>2012</v>
      </c>
      <c r="D1082" t="s">
        <v>444</v>
      </c>
      <c r="E1082" t="s">
        <v>445</v>
      </c>
      <c r="F1082" t="s">
        <v>1</v>
      </c>
      <c r="G1082" t="s">
        <v>75</v>
      </c>
      <c r="H1082" t="s">
        <v>38</v>
      </c>
      <c r="I1082" t="s">
        <v>40</v>
      </c>
      <c r="J1082" t="s">
        <v>40</v>
      </c>
      <c r="K1082" t="s">
        <v>40</v>
      </c>
      <c r="L1082" t="s">
        <v>40</v>
      </c>
      <c r="M1082" t="s">
        <v>40</v>
      </c>
      <c r="N1082" t="s">
        <v>40</v>
      </c>
      <c r="O1082" t="s">
        <v>50</v>
      </c>
      <c r="P1082" t="s">
        <v>38</v>
      </c>
      <c r="Q1082" t="s">
        <v>42</v>
      </c>
      <c r="R1082" t="s">
        <v>40</v>
      </c>
      <c r="S1082" t="s">
        <v>43</v>
      </c>
      <c r="T1082" t="s">
        <v>44</v>
      </c>
      <c r="U1082" t="s">
        <v>20</v>
      </c>
      <c r="V1082" t="s">
        <v>1210</v>
      </c>
      <c r="W1082" t="s">
        <v>1219</v>
      </c>
      <c r="X1082" t="s">
        <v>1290</v>
      </c>
      <c r="Y1082" t="s">
        <v>1289</v>
      </c>
      <c r="Z1082" t="s">
        <v>40</v>
      </c>
      <c r="AA1082" t="s">
        <v>40</v>
      </c>
      <c r="AB1082" t="s">
        <v>40</v>
      </c>
      <c r="AC1082" t="s">
        <v>40</v>
      </c>
      <c r="AD1082" t="s">
        <v>40</v>
      </c>
      <c r="AE1082">
        <v>6.39</v>
      </c>
      <c r="AF1082">
        <v>91</v>
      </c>
      <c r="AG1082">
        <v>6.39</v>
      </c>
      <c r="AH1082" t="s">
        <v>40</v>
      </c>
      <c r="AI1082">
        <v>91</v>
      </c>
      <c r="AJ1082" t="s">
        <v>40</v>
      </c>
      <c r="AK1082">
        <v>10</v>
      </c>
      <c r="AO1082">
        <v>4.8111111109999998</v>
      </c>
    </row>
    <row r="1083" spans="1:41">
      <c r="A1083">
        <v>16</v>
      </c>
      <c r="B1083">
        <v>32</v>
      </c>
      <c r="C1083">
        <v>2012</v>
      </c>
      <c r="D1083" t="s">
        <v>444</v>
      </c>
      <c r="E1083" t="s">
        <v>445</v>
      </c>
      <c r="F1083" t="s">
        <v>1</v>
      </c>
      <c r="G1083" t="s">
        <v>75</v>
      </c>
      <c r="H1083" t="s">
        <v>38</v>
      </c>
      <c r="I1083" t="s">
        <v>40</v>
      </c>
      <c r="J1083" t="s">
        <v>40</v>
      </c>
      <c r="K1083" t="s">
        <v>40</v>
      </c>
      <c r="L1083" t="s">
        <v>40</v>
      </c>
      <c r="M1083" t="s">
        <v>40</v>
      </c>
      <c r="N1083" t="s">
        <v>40</v>
      </c>
      <c r="O1083" t="s">
        <v>50</v>
      </c>
      <c r="P1083" t="s">
        <v>38</v>
      </c>
      <c r="Q1083" t="s">
        <v>42</v>
      </c>
      <c r="R1083" t="s">
        <v>40</v>
      </c>
      <c r="S1083" t="s">
        <v>43</v>
      </c>
      <c r="T1083" t="s">
        <v>44</v>
      </c>
      <c r="U1083" t="s">
        <v>20</v>
      </c>
      <c r="V1083" t="s">
        <v>1210</v>
      </c>
      <c r="W1083" t="s">
        <v>1219</v>
      </c>
      <c r="X1083" t="s">
        <v>1290</v>
      </c>
      <c r="Y1083" t="s">
        <v>1289</v>
      </c>
      <c r="Z1083" t="s">
        <v>40</v>
      </c>
      <c r="AA1083" t="s">
        <v>40</v>
      </c>
      <c r="AB1083" t="s">
        <v>40</v>
      </c>
      <c r="AC1083" t="s">
        <v>40</v>
      </c>
      <c r="AD1083" t="s">
        <v>40</v>
      </c>
      <c r="AE1083">
        <v>25.18</v>
      </c>
      <c r="AF1083">
        <v>143</v>
      </c>
      <c r="AG1083">
        <v>25.18</v>
      </c>
      <c r="AH1083" t="s">
        <v>40</v>
      </c>
      <c r="AI1083">
        <v>143</v>
      </c>
      <c r="AJ1083" t="s">
        <v>40</v>
      </c>
      <c r="AK1083">
        <v>10</v>
      </c>
      <c r="AO1083">
        <v>3.1916666669999998</v>
      </c>
    </row>
    <row r="1084" spans="1:41">
      <c r="A1084">
        <v>16</v>
      </c>
      <c r="B1084">
        <v>33</v>
      </c>
      <c r="C1084">
        <v>2012</v>
      </c>
      <c r="D1084" t="s">
        <v>444</v>
      </c>
      <c r="E1084" t="s">
        <v>445</v>
      </c>
      <c r="F1084" t="s">
        <v>1</v>
      </c>
      <c r="G1084" t="s">
        <v>75</v>
      </c>
      <c r="H1084" t="s">
        <v>38</v>
      </c>
      <c r="I1084" t="s">
        <v>40</v>
      </c>
      <c r="J1084" t="s">
        <v>40</v>
      </c>
      <c r="K1084" t="s">
        <v>40</v>
      </c>
      <c r="L1084" t="s">
        <v>40</v>
      </c>
      <c r="M1084" t="s">
        <v>40</v>
      </c>
      <c r="N1084" t="s">
        <v>40</v>
      </c>
      <c r="O1084" t="s">
        <v>50</v>
      </c>
      <c r="P1084" t="s">
        <v>38</v>
      </c>
      <c r="Q1084" t="s">
        <v>42</v>
      </c>
      <c r="R1084" t="s">
        <v>40</v>
      </c>
      <c r="S1084" t="s">
        <v>43</v>
      </c>
      <c r="T1084" t="s">
        <v>44</v>
      </c>
      <c r="U1084" t="s">
        <v>20</v>
      </c>
      <c r="V1084" t="s">
        <v>1210</v>
      </c>
      <c r="W1084" t="s">
        <v>1219</v>
      </c>
      <c r="X1084" t="s">
        <v>1291</v>
      </c>
      <c r="Y1084" t="s">
        <v>1288</v>
      </c>
      <c r="Z1084" t="s">
        <v>40</v>
      </c>
      <c r="AA1084" t="s">
        <v>40</v>
      </c>
      <c r="AB1084" t="s">
        <v>40</v>
      </c>
      <c r="AC1084" t="s">
        <v>40</v>
      </c>
      <c r="AD1084" t="s">
        <v>40</v>
      </c>
      <c r="AE1084">
        <v>47.624000000000002</v>
      </c>
      <c r="AF1084">
        <v>127</v>
      </c>
      <c r="AG1084">
        <v>47.624000000000002</v>
      </c>
      <c r="AH1084" t="s">
        <v>40</v>
      </c>
      <c r="AI1084">
        <v>127</v>
      </c>
      <c r="AJ1084" t="s">
        <v>40</v>
      </c>
      <c r="AK1084">
        <v>10</v>
      </c>
      <c r="AO1084">
        <v>5.8</v>
      </c>
    </row>
    <row r="1085" spans="1:41">
      <c r="A1085">
        <v>16</v>
      </c>
      <c r="B1085">
        <v>33</v>
      </c>
      <c r="C1085">
        <v>2012</v>
      </c>
      <c r="D1085" t="s">
        <v>444</v>
      </c>
      <c r="E1085" t="s">
        <v>445</v>
      </c>
      <c r="F1085" t="s">
        <v>1</v>
      </c>
      <c r="G1085" t="s">
        <v>75</v>
      </c>
      <c r="H1085" t="s">
        <v>38</v>
      </c>
      <c r="I1085" t="s">
        <v>40</v>
      </c>
      <c r="J1085" t="s">
        <v>40</v>
      </c>
      <c r="K1085" t="s">
        <v>40</v>
      </c>
      <c r="L1085" t="s">
        <v>40</v>
      </c>
      <c r="M1085" t="s">
        <v>40</v>
      </c>
      <c r="N1085" t="s">
        <v>40</v>
      </c>
      <c r="O1085" t="s">
        <v>50</v>
      </c>
      <c r="P1085" t="s">
        <v>38</v>
      </c>
      <c r="Q1085" t="s">
        <v>42</v>
      </c>
      <c r="R1085" t="s">
        <v>40</v>
      </c>
      <c r="S1085" t="s">
        <v>43</v>
      </c>
      <c r="T1085" t="s">
        <v>44</v>
      </c>
      <c r="U1085" t="s">
        <v>20</v>
      </c>
      <c r="V1085" t="s">
        <v>1210</v>
      </c>
      <c r="W1085" t="s">
        <v>1219</v>
      </c>
      <c r="X1085" t="s">
        <v>1291</v>
      </c>
      <c r="Y1085" t="s">
        <v>1288</v>
      </c>
      <c r="Z1085" t="s">
        <v>40</v>
      </c>
      <c r="AA1085" t="s">
        <v>40</v>
      </c>
      <c r="AB1085" t="s">
        <v>40</v>
      </c>
      <c r="AC1085" t="s">
        <v>40</v>
      </c>
      <c r="AD1085" t="s">
        <v>40</v>
      </c>
      <c r="AE1085">
        <v>36.378999999999998</v>
      </c>
      <c r="AF1085">
        <v>155</v>
      </c>
      <c r="AG1085">
        <v>36.378999999999998</v>
      </c>
      <c r="AH1085" t="s">
        <v>40</v>
      </c>
      <c r="AI1085">
        <v>155</v>
      </c>
      <c r="AJ1085" t="s">
        <v>40</v>
      </c>
      <c r="AK1085">
        <v>10</v>
      </c>
      <c r="AO1085">
        <v>3.5642857139999999</v>
      </c>
    </row>
    <row r="1086" spans="1:41">
      <c r="A1086">
        <v>16</v>
      </c>
      <c r="B1086">
        <v>33</v>
      </c>
      <c r="C1086">
        <v>2012</v>
      </c>
      <c r="D1086" t="s">
        <v>444</v>
      </c>
      <c r="E1086" t="s">
        <v>445</v>
      </c>
      <c r="F1086" t="s">
        <v>1</v>
      </c>
      <c r="G1086" t="s">
        <v>75</v>
      </c>
      <c r="H1086" t="s">
        <v>38</v>
      </c>
      <c r="I1086" t="s">
        <v>40</v>
      </c>
      <c r="J1086" t="s">
        <v>40</v>
      </c>
      <c r="K1086" t="s">
        <v>40</v>
      </c>
      <c r="L1086" t="s">
        <v>40</v>
      </c>
      <c r="M1086" t="s">
        <v>40</v>
      </c>
      <c r="N1086" t="s">
        <v>40</v>
      </c>
      <c r="O1086" t="s">
        <v>50</v>
      </c>
      <c r="P1086" t="s">
        <v>38</v>
      </c>
      <c r="Q1086" t="s">
        <v>42</v>
      </c>
      <c r="R1086" t="s">
        <v>40</v>
      </c>
      <c r="S1086" t="s">
        <v>43</v>
      </c>
      <c r="T1086" t="s">
        <v>44</v>
      </c>
      <c r="U1086" t="s">
        <v>20</v>
      </c>
      <c r="V1086" t="s">
        <v>1210</v>
      </c>
      <c r="W1086" t="s">
        <v>1219</v>
      </c>
      <c r="X1086" t="s">
        <v>1291</v>
      </c>
      <c r="Y1086" t="s">
        <v>1288</v>
      </c>
      <c r="Z1086" t="s">
        <v>40</v>
      </c>
      <c r="AA1086" t="s">
        <v>40</v>
      </c>
      <c r="AB1086" t="s">
        <v>40</v>
      </c>
      <c r="AC1086" t="s">
        <v>40</v>
      </c>
      <c r="AD1086" t="s">
        <v>40</v>
      </c>
      <c r="AE1086">
        <v>10.113</v>
      </c>
      <c r="AF1086">
        <v>77</v>
      </c>
      <c r="AG1086">
        <v>10.113</v>
      </c>
      <c r="AH1086" t="s">
        <v>40</v>
      </c>
      <c r="AI1086">
        <v>77</v>
      </c>
      <c r="AJ1086" t="s">
        <v>40</v>
      </c>
      <c r="AK1086">
        <v>10</v>
      </c>
      <c r="AO1086">
        <v>0.78571428600000004</v>
      </c>
    </row>
    <row r="1087" spans="1:41">
      <c r="A1087">
        <v>16</v>
      </c>
      <c r="B1087">
        <v>33</v>
      </c>
      <c r="C1087">
        <v>2012</v>
      </c>
      <c r="D1087" t="s">
        <v>444</v>
      </c>
      <c r="E1087" t="s">
        <v>445</v>
      </c>
      <c r="F1087" t="s">
        <v>1</v>
      </c>
      <c r="G1087" t="s">
        <v>75</v>
      </c>
      <c r="H1087" t="s">
        <v>38</v>
      </c>
      <c r="I1087" t="s">
        <v>40</v>
      </c>
      <c r="J1087" t="s">
        <v>40</v>
      </c>
      <c r="K1087" t="s">
        <v>40</v>
      </c>
      <c r="L1087" t="s">
        <v>40</v>
      </c>
      <c r="M1087" t="s">
        <v>40</v>
      </c>
      <c r="N1087" t="s">
        <v>40</v>
      </c>
      <c r="O1087" t="s">
        <v>50</v>
      </c>
      <c r="P1087" t="s">
        <v>38</v>
      </c>
      <c r="Q1087" t="s">
        <v>42</v>
      </c>
      <c r="R1087" t="s">
        <v>40</v>
      </c>
      <c r="S1087" t="s">
        <v>43</v>
      </c>
      <c r="T1087" t="s">
        <v>44</v>
      </c>
      <c r="U1087" t="s">
        <v>20</v>
      </c>
      <c r="V1087" t="s">
        <v>1210</v>
      </c>
      <c r="W1087" t="s">
        <v>1219</v>
      </c>
      <c r="X1087" t="s">
        <v>1291</v>
      </c>
      <c r="Y1087" t="s">
        <v>1288</v>
      </c>
      <c r="Z1087" t="s">
        <v>40</v>
      </c>
      <c r="AA1087" t="s">
        <v>40</v>
      </c>
      <c r="AB1087" t="s">
        <v>40</v>
      </c>
      <c r="AC1087" t="s">
        <v>40</v>
      </c>
      <c r="AD1087" t="s">
        <v>40</v>
      </c>
      <c r="AE1087">
        <v>11.561</v>
      </c>
      <c r="AF1087">
        <v>110</v>
      </c>
      <c r="AG1087">
        <v>11.561</v>
      </c>
      <c r="AH1087" t="s">
        <v>40</v>
      </c>
      <c r="AI1087">
        <v>110</v>
      </c>
      <c r="AJ1087" t="s">
        <v>40</v>
      </c>
      <c r="AK1087">
        <v>10</v>
      </c>
      <c r="AO1087">
        <v>4.5250000000000004</v>
      </c>
    </row>
    <row r="1088" spans="1:41">
      <c r="A1088">
        <v>16</v>
      </c>
      <c r="B1088">
        <v>33</v>
      </c>
      <c r="C1088">
        <v>2012</v>
      </c>
      <c r="D1088" t="s">
        <v>444</v>
      </c>
      <c r="E1088" t="s">
        <v>445</v>
      </c>
      <c r="F1088" t="s">
        <v>1</v>
      </c>
      <c r="G1088" t="s">
        <v>75</v>
      </c>
      <c r="H1088" t="s">
        <v>38</v>
      </c>
      <c r="I1088" t="s">
        <v>40</v>
      </c>
      <c r="J1088" t="s">
        <v>40</v>
      </c>
      <c r="K1088" t="s">
        <v>40</v>
      </c>
      <c r="L1088" t="s">
        <v>40</v>
      </c>
      <c r="M1088" t="s">
        <v>40</v>
      </c>
      <c r="N1088" t="s">
        <v>40</v>
      </c>
      <c r="O1088" t="s">
        <v>50</v>
      </c>
      <c r="P1088" t="s">
        <v>38</v>
      </c>
      <c r="Q1088" t="s">
        <v>42</v>
      </c>
      <c r="R1088" t="s">
        <v>40</v>
      </c>
      <c r="S1088" t="s">
        <v>43</v>
      </c>
      <c r="T1088" t="s">
        <v>44</v>
      </c>
      <c r="U1088" t="s">
        <v>20</v>
      </c>
      <c r="V1088" t="s">
        <v>1210</v>
      </c>
      <c r="W1088" t="s">
        <v>1219</v>
      </c>
      <c r="X1088" t="s">
        <v>1291</v>
      </c>
      <c r="Y1088" t="s">
        <v>1289</v>
      </c>
      <c r="Z1088" t="s">
        <v>40</v>
      </c>
      <c r="AA1088" t="s">
        <v>40</v>
      </c>
      <c r="AB1088" t="s">
        <v>40</v>
      </c>
      <c r="AC1088" t="s">
        <v>40</v>
      </c>
      <c r="AD1088" t="s">
        <v>40</v>
      </c>
      <c r="AE1088">
        <v>53.62</v>
      </c>
      <c r="AF1088">
        <v>61</v>
      </c>
      <c r="AG1088">
        <v>53.62</v>
      </c>
      <c r="AH1088" t="s">
        <v>40</v>
      </c>
      <c r="AI1088">
        <v>61</v>
      </c>
      <c r="AJ1088" t="s">
        <v>40</v>
      </c>
      <c r="AK1088">
        <v>10</v>
      </c>
      <c r="AO1088">
        <v>26.783333330000001</v>
      </c>
    </row>
    <row r="1089" spans="1:41">
      <c r="A1089">
        <v>16</v>
      </c>
      <c r="B1089">
        <v>33</v>
      </c>
      <c r="C1089">
        <v>2012</v>
      </c>
      <c r="D1089" t="s">
        <v>444</v>
      </c>
      <c r="E1089" t="s">
        <v>445</v>
      </c>
      <c r="F1089" t="s">
        <v>1</v>
      </c>
      <c r="G1089" t="s">
        <v>75</v>
      </c>
      <c r="H1089" t="s">
        <v>38</v>
      </c>
      <c r="I1089" t="s">
        <v>40</v>
      </c>
      <c r="J1089" t="s">
        <v>40</v>
      </c>
      <c r="K1089" t="s">
        <v>40</v>
      </c>
      <c r="L1089" t="s">
        <v>40</v>
      </c>
      <c r="M1089" t="s">
        <v>40</v>
      </c>
      <c r="N1089" t="s">
        <v>40</v>
      </c>
      <c r="O1089" t="s">
        <v>50</v>
      </c>
      <c r="P1089" t="s">
        <v>38</v>
      </c>
      <c r="Q1089" t="s">
        <v>42</v>
      </c>
      <c r="R1089" t="s">
        <v>40</v>
      </c>
      <c r="S1089" t="s">
        <v>43</v>
      </c>
      <c r="T1089" t="s">
        <v>44</v>
      </c>
      <c r="U1089" t="s">
        <v>20</v>
      </c>
      <c r="V1089" t="s">
        <v>1210</v>
      </c>
      <c r="W1089" t="s">
        <v>1219</v>
      </c>
      <c r="X1089" t="s">
        <v>1291</v>
      </c>
      <c r="Y1089" t="s">
        <v>1289</v>
      </c>
      <c r="Z1089" t="s">
        <v>40</v>
      </c>
      <c r="AA1089" t="s">
        <v>40</v>
      </c>
      <c r="AB1089" t="s">
        <v>40</v>
      </c>
      <c r="AC1089" t="s">
        <v>40</v>
      </c>
      <c r="AD1089" t="s">
        <v>40</v>
      </c>
      <c r="AE1089">
        <v>37.423000000000002</v>
      </c>
      <c r="AF1089">
        <v>86</v>
      </c>
      <c r="AG1089">
        <v>37.423000000000002</v>
      </c>
      <c r="AH1089" t="s">
        <v>40</v>
      </c>
      <c r="AI1089">
        <v>86</v>
      </c>
      <c r="AJ1089" t="s">
        <v>40</v>
      </c>
      <c r="AK1089">
        <v>10</v>
      </c>
      <c r="AO1089">
        <v>6.2166666670000001</v>
      </c>
    </row>
    <row r="1090" spans="1:41">
      <c r="A1090">
        <v>16</v>
      </c>
      <c r="B1090">
        <v>33</v>
      </c>
      <c r="C1090">
        <v>2012</v>
      </c>
      <c r="D1090" t="s">
        <v>444</v>
      </c>
      <c r="E1090" t="s">
        <v>445</v>
      </c>
      <c r="F1090" t="s">
        <v>1</v>
      </c>
      <c r="G1090" t="s">
        <v>75</v>
      </c>
      <c r="H1090" t="s">
        <v>38</v>
      </c>
      <c r="I1090" t="s">
        <v>40</v>
      </c>
      <c r="J1090" t="s">
        <v>40</v>
      </c>
      <c r="K1090" t="s">
        <v>40</v>
      </c>
      <c r="L1090" t="s">
        <v>40</v>
      </c>
      <c r="M1090" t="s">
        <v>40</v>
      </c>
      <c r="N1090" t="s">
        <v>40</v>
      </c>
      <c r="O1090" t="s">
        <v>50</v>
      </c>
      <c r="P1090" t="s">
        <v>38</v>
      </c>
      <c r="Q1090" t="s">
        <v>42</v>
      </c>
      <c r="R1090" t="s">
        <v>40</v>
      </c>
      <c r="S1090" t="s">
        <v>43</v>
      </c>
      <c r="T1090" t="s">
        <v>44</v>
      </c>
      <c r="U1090" t="s">
        <v>20</v>
      </c>
      <c r="V1090" t="s">
        <v>1210</v>
      </c>
      <c r="W1090" t="s">
        <v>1219</v>
      </c>
      <c r="X1090" t="s">
        <v>1291</v>
      </c>
      <c r="Y1090" t="s">
        <v>1289</v>
      </c>
      <c r="Z1090" t="s">
        <v>40</v>
      </c>
      <c r="AA1090" t="s">
        <v>40</v>
      </c>
      <c r="AB1090" t="s">
        <v>40</v>
      </c>
      <c r="AC1090" t="s">
        <v>40</v>
      </c>
      <c r="AD1090" t="s">
        <v>40</v>
      </c>
      <c r="AE1090">
        <v>12.443</v>
      </c>
      <c r="AF1090">
        <v>116</v>
      </c>
      <c r="AG1090">
        <v>12.443</v>
      </c>
      <c r="AH1090" t="s">
        <v>40</v>
      </c>
      <c r="AI1090">
        <v>116</v>
      </c>
      <c r="AJ1090" t="s">
        <v>40</v>
      </c>
      <c r="AK1090">
        <v>10</v>
      </c>
      <c r="AO1090">
        <v>8.6583333329999999</v>
      </c>
    </row>
    <row r="1091" spans="1:41">
      <c r="A1091">
        <v>16</v>
      </c>
      <c r="B1091">
        <v>33</v>
      </c>
      <c r="C1091">
        <v>2012</v>
      </c>
      <c r="D1091" t="s">
        <v>444</v>
      </c>
      <c r="E1091" t="s">
        <v>445</v>
      </c>
      <c r="F1091" t="s">
        <v>1</v>
      </c>
      <c r="G1091" t="s">
        <v>75</v>
      </c>
      <c r="H1091" t="s">
        <v>38</v>
      </c>
      <c r="I1091" t="s">
        <v>40</v>
      </c>
      <c r="J1091" t="s">
        <v>40</v>
      </c>
      <c r="K1091" t="s">
        <v>40</v>
      </c>
      <c r="L1091" t="s">
        <v>40</v>
      </c>
      <c r="M1091" t="s">
        <v>40</v>
      </c>
      <c r="N1091" t="s">
        <v>40</v>
      </c>
      <c r="O1091" t="s">
        <v>50</v>
      </c>
      <c r="P1091" t="s">
        <v>38</v>
      </c>
      <c r="Q1091" t="s">
        <v>42</v>
      </c>
      <c r="R1091" t="s">
        <v>40</v>
      </c>
      <c r="S1091" t="s">
        <v>43</v>
      </c>
      <c r="T1091" t="s">
        <v>44</v>
      </c>
      <c r="U1091" t="s">
        <v>20</v>
      </c>
      <c r="V1091" t="s">
        <v>1210</v>
      </c>
      <c r="W1091" t="s">
        <v>1219</v>
      </c>
      <c r="X1091" t="s">
        <v>1291</v>
      </c>
      <c r="Y1091" t="s">
        <v>1289</v>
      </c>
      <c r="Z1091" t="s">
        <v>40</v>
      </c>
      <c r="AA1091" t="s">
        <v>40</v>
      </c>
      <c r="AB1091" t="s">
        <v>40</v>
      </c>
      <c r="AC1091" t="s">
        <v>40</v>
      </c>
      <c r="AD1091" t="s">
        <v>40</v>
      </c>
      <c r="AE1091">
        <v>15.32</v>
      </c>
      <c r="AF1091">
        <v>158</v>
      </c>
      <c r="AG1091">
        <v>15.32</v>
      </c>
      <c r="AH1091" t="s">
        <v>40</v>
      </c>
      <c r="AI1091">
        <v>158</v>
      </c>
      <c r="AJ1091" t="s">
        <v>40</v>
      </c>
      <c r="AK1091">
        <v>10</v>
      </c>
      <c r="AO1091">
        <v>2.5499999999999998</v>
      </c>
    </row>
    <row r="1092" spans="1:41">
      <c r="A1092">
        <v>16</v>
      </c>
      <c r="B1092">
        <v>34</v>
      </c>
      <c r="C1092">
        <v>2012</v>
      </c>
      <c r="D1092" t="s">
        <v>444</v>
      </c>
      <c r="E1092" t="s">
        <v>445</v>
      </c>
      <c r="F1092" t="s">
        <v>1</v>
      </c>
      <c r="G1092" t="s">
        <v>75</v>
      </c>
      <c r="H1092" t="s">
        <v>38</v>
      </c>
      <c r="I1092" t="s">
        <v>40</v>
      </c>
      <c r="J1092" t="s">
        <v>40</v>
      </c>
      <c r="K1092" t="s">
        <v>40</v>
      </c>
      <c r="L1092" t="s">
        <v>40</v>
      </c>
      <c r="M1092" t="s">
        <v>40</v>
      </c>
      <c r="N1092" t="s">
        <v>40</v>
      </c>
      <c r="O1092" t="s">
        <v>50</v>
      </c>
      <c r="P1092" t="s">
        <v>38</v>
      </c>
      <c r="Q1092" t="s">
        <v>42</v>
      </c>
      <c r="R1092" t="s">
        <v>40</v>
      </c>
      <c r="S1092" t="s">
        <v>43</v>
      </c>
      <c r="T1092" t="s">
        <v>44</v>
      </c>
      <c r="U1092" t="s">
        <v>20</v>
      </c>
      <c r="V1092" t="s">
        <v>1210</v>
      </c>
      <c r="W1092" t="s">
        <v>1219</v>
      </c>
      <c r="X1092" t="s">
        <v>1292</v>
      </c>
      <c r="Y1092" t="s">
        <v>1288</v>
      </c>
      <c r="Z1092" t="s">
        <v>40</v>
      </c>
      <c r="AA1092" t="s">
        <v>40</v>
      </c>
      <c r="AB1092" t="s">
        <v>40</v>
      </c>
      <c r="AC1092" t="s">
        <v>40</v>
      </c>
      <c r="AD1092" t="s">
        <v>40</v>
      </c>
      <c r="AE1092">
        <v>63.744999999999997</v>
      </c>
      <c r="AF1092">
        <v>150</v>
      </c>
      <c r="AG1092">
        <v>63.744999999999997</v>
      </c>
      <c r="AH1092" t="s">
        <v>40</v>
      </c>
      <c r="AI1092">
        <v>150</v>
      </c>
      <c r="AJ1092" t="s">
        <v>40</v>
      </c>
      <c r="AK1092">
        <v>10</v>
      </c>
      <c r="AO1092">
        <v>3.1</v>
      </c>
    </row>
    <row r="1093" spans="1:41">
      <c r="A1093">
        <v>16</v>
      </c>
      <c r="B1093">
        <v>34</v>
      </c>
      <c r="C1093">
        <v>2012</v>
      </c>
      <c r="D1093" t="s">
        <v>444</v>
      </c>
      <c r="E1093" t="s">
        <v>445</v>
      </c>
      <c r="F1093" t="s">
        <v>1</v>
      </c>
      <c r="G1093" t="s">
        <v>75</v>
      </c>
      <c r="H1093" t="s">
        <v>38</v>
      </c>
      <c r="I1093" t="s">
        <v>40</v>
      </c>
      <c r="J1093" t="s">
        <v>40</v>
      </c>
      <c r="K1093" t="s">
        <v>40</v>
      </c>
      <c r="L1093" t="s">
        <v>40</v>
      </c>
      <c r="M1093" t="s">
        <v>40</v>
      </c>
      <c r="N1093" t="s">
        <v>40</v>
      </c>
      <c r="O1093" t="s">
        <v>50</v>
      </c>
      <c r="P1093" t="s">
        <v>38</v>
      </c>
      <c r="Q1093" t="s">
        <v>42</v>
      </c>
      <c r="R1093" t="s">
        <v>40</v>
      </c>
      <c r="S1093" t="s">
        <v>43</v>
      </c>
      <c r="T1093" t="s">
        <v>44</v>
      </c>
      <c r="U1093" t="s">
        <v>20</v>
      </c>
      <c r="V1093" t="s">
        <v>1210</v>
      </c>
      <c r="W1093" t="s">
        <v>1219</v>
      </c>
      <c r="X1093" t="s">
        <v>1292</v>
      </c>
      <c r="Y1093" t="s">
        <v>1288</v>
      </c>
      <c r="Z1093" t="s">
        <v>40</v>
      </c>
      <c r="AA1093" t="s">
        <v>40</v>
      </c>
      <c r="AB1093" t="s">
        <v>40</v>
      </c>
      <c r="AC1093" t="s">
        <v>40</v>
      </c>
      <c r="AD1093" t="s">
        <v>40</v>
      </c>
      <c r="AE1093">
        <v>42.354999999999997</v>
      </c>
      <c r="AF1093">
        <v>143</v>
      </c>
      <c r="AG1093">
        <v>42.354999999999997</v>
      </c>
      <c r="AH1093" t="s">
        <v>40</v>
      </c>
      <c r="AI1093">
        <v>143</v>
      </c>
      <c r="AJ1093" t="s">
        <v>40</v>
      </c>
      <c r="AK1093">
        <v>10</v>
      </c>
      <c r="AO1093">
        <v>6.6333333330000004</v>
      </c>
    </row>
    <row r="1094" spans="1:41">
      <c r="A1094">
        <v>16</v>
      </c>
      <c r="B1094">
        <v>34</v>
      </c>
      <c r="C1094">
        <v>2012</v>
      </c>
      <c r="D1094" t="s">
        <v>444</v>
      </c>
      <c r="E1094" t="s">
        <v>445</v>
      </c>
      <c r="F1094" t="s">
        <v>1</v>
      </c>
      <c r="G1094" t="s">
        <v>75</v>
      </c>
      <c r="H1094" t="s">
        <v>38</v>
      </c>
      <c r="I1094" t="s">
        <v>40</v>
      </c>
      <c r="J1094" t="s">
        <v>40</v>
      </c>
      <c r="K1094" t="s">
        <v>40</v>
      </c>
      <c r="L1094" t="s">
        <v>40</v>
      </c>
      <c r="M1094" t="s">
        <v>40</v>
      </c>
      <c r="N1094" t="s">
        <v>40</v>
      </c>
      <c r="O1094" t="s">
        <v>50</v>
      </c>
      <c r="P1094" t="s">
        <v>38</v>
      </c>
      <c r="Q1094" t="s">
        <v>42</v>
      </c>
      <c r="R1094" t="s">
        <v>40</v>
      </c>
      <c r="S1094" t="s">
        <v>43</v>
      </c>
      <c r="T1094" t="s">
        <v>44</v>
      </c>
      <c r="U1094" t="s">
        <v>20</v>
      </c>
      <c r="V1094" t="s">
        <v>1210</v>
      </c>
      <c r="W1094" t="s">
        <v>1219</v>
      </c>
      <c r="X1094" t="s">
        <v>1292</v>
      </c>
      <c r="Y1094" t="s">
        <v>1288</v>
      </c>
      <c r="Z1094" t="s">
        <v>40</v>
      </c>
      <c r="AA1094" t="s">
        <v>40</v>
      </c>
      <c r="AB1094" t="s">
        <v>40</v>
      </c>
      <c r="AC1094" t="s">
        <v>40</v>
      </c>
      <c r="AD1094" t="s">
        <v>40</v>
      </c>
      <c r="AE1094">
        <v>16.491</v>
      </c>
      <c r="AF1094">
        <v>124</v>
      </c>
      <c r="AG1094">
        <v>16.491</v>
      </c>
      <c r="AH1094" t="s">
        <v>40</v>
      </c>
      <c r="AI1094">
        <v>124</v>
      </c>
      <c r="AJ1094" t="s">
        <v>40</v>
      </c>
      <c r="AK1094">
        <v>10</v>
      </c>
      <c r="AO1094">
        <v>15.93333333</v>
      </c>
    </row>
    <row r="1095" spans="1:41">
      <c r="A1095">
        <v>16</v>
      </c>
      <c r="B1095">
        <v>34</v>
      </c>
      <c r="C1095">
        <v>2012</v>
      </c>
      <c r="D1095" t="s">
        <v>444</v>
      </c>
      <c r="E1095" t="s">
        <v>445</v>
      </c>
      <c r="F1095" t="s">
        <v>1</v>
      </c>
      <c r="G1095" t="s">
        <v>75</v>
      </c>
      <c r="H1095" t="s">
        <v>38</v>
      </c>
      <c r="I1095" t="s">
        <v>40</v>
      </c>
      <c r="J1095" t="s">
        <v>40</v>
      </c>
      <c r="K1095" t="s">
        <v>40</v>
      </c>
      <c r="L1095" t="s">
        <v>40</v>
      </c>
      <c r="M1095" t="s">
        <v>40</v>
      </c>
      <c r="N1095" t="s">
        <v>40</v>
      </c>
      <c r="O1095" t="s">
        <v>50</v>
      </c>
      <c r="P1095" t="s">
        <v>38</v>
      </c>
      <c r="Q1095" t="s">
        <v>42</v>
      </c>
      <c r="R1095" t="s">
        <v>40</v>
      </c>
      <c r="S1095" t="s">
        <v>43</v>
      </c>
      <c r="T1095" t="s">
        <v>44</v>
      </c>
      <c r="U1095" t="s">
        <v>20</v>
      </c>
      <c r="V1095" t="s">
        <v>1210</v>
      </c>
      <c r="W1095" t="s">
        <v>1219</v>
      </c>
      <c r="X1095" t="s">
        <v>1292</v>
      </c>
      <c r="Y1095" t="s">
        <v>1288</v>
      </c>
      <c r="Z1095" t="s">
        <v>40</v>
      </c>
      <c r="AA1095" t="s">
        <v>40</v>
      </c>
      <c r="AB1095" t="s">
        <v>40</v>
      </c>
      <c r="AC1095" t="s">
        <v>40</v>
      </c>
      <c r="AD1095" t="s">
        <v>40</v>
      </c>
      <c r="AE1095">
        <v>29.933</v>
      </c>
      <c r="AF1095">
        <v>116</v>
      </c>
      <c r="AG1095">
        <v>29.933</v>
      </c>
      <c r="AH1095" t="s">
        <v>40</v>
      </c>
      <c r="AI1095">
        <v>116</v>
      </c>
      <c r="AJ1095" t="s">
        <v>40</v>
      </c>
      <c r="AK1095">
        <v>10</v>
      </c>
      <c r="AO1095">
        <v>6.3888888890000004</v>
      </c>
    </row>
    <row r="1096" spans="1:41">
      <c r="A1096">
        <v>16</v>
      </c>
      <c r="B1096">
        <v>34</v>
      </c>
      <c r="C1096">
        <v>2012</v>
      </c>
      <c r="D1096" t="s">
        <v>444</v>
      </c>
      <c r="E1096" t="s">
        <v>445</v>
      </c>
      <c r="F1096" t="s">
        <v>1</v>
      </c>
      <c r="G1096" t="s">
        <v>75</v>
      </c>
      <c r="H1096" t="s">
        <v>38</v>
      </c>
      <c r="I1096" t="s">
        <v>40</v>
      </c>
      <c r="J1096" t="s">
        <v>40</v>
      </c>
      <c r="K1096" t="s">
        <v>40</v>
      </c>
      <c r="L1096" t="s">
        <v>40</v>
      </c>
      <c r="M1096" t="s">
        <v>40</v>
      </c>
      <c r="N1096" t="s">
        <v>40</v>
      </c>
      <c r="O1096" t="s">
        <v>50</v>
      </c>
      <c r="P1096" t="s">
        <v>38</v>
      </c>
      <c r="Q1096" t="s">
        <v>42</v>
      </c>
      <c r="R1096" t="s">
        <v>40</v>
      </c>
      <c r="S1096" t="s">
        <v>43</v>
      </c>
      <c r="T1096" t="s">
        <v>44</v>
      </c>
      <c r="U1096" t="s">
        <v>20</v>
      </c>
      <c r="V1096" t="s">
        <v>1210</v>
      </c>
      <c r="W1096" t="s">
        <v>1219</v>
      </c>
      <c r="X1096" t="s">
        <v>1292</v>
      </c>
      <c r="Y1096" t="s">
        <v>1289</v>
      </c>
      <c r="Z1096" t="s">
        <v>40</v>
      </c>
      <c r="AA1096" t="s">
        <v>40</v>
      </c>
      <c r="AB1096" t="s">
        <v>40</v>
      </c>
      <c r="AC1096" t="s">
        <v>40</v>
      </c>
      <c r="AD1096" t="s">
        <v>40</v>
      </c>
      <c r="AE1096">
        <v>94.471000000000004</v>
      </c>
      <c r="AF1096">
        <v>121</v>
      </c>
      <c r="AG1096">
        <v>94.471000000000004</v>
      </c>
      <c r="AH1096" t="s">
        <v>40</v>
      </c>
      <c r="AI1096">
        <v>121</v>
      </c>
      <c r="AJ1096" t="s">
        <v>40</v>
      </c>
      <c r="AK1096">
        <v>10</v>
      </c>
      <c r="AO1096">
        <v>9.1222222219999995</v>
      </c>
    </row>
    <row r="1097" spans="1:41">
      <c r="A1097">
        <v>16</v>
      </c>
      <c r="B1097">
        <v>34</v>
      </c>
      <c r="C1097">
        <v>2012</v>
      </c>
      <c r="D1097" t="s">
        <v>444</v>
      </c>
      <c r="E1097" t="s">
        <v>445</v>
      </c>
      <c r="F1097" t="s">
        <v>1</v>
      </c>
      <c r="G1097" t="s">
        <v>75</v>
      </c>
      <c r="H1097" t="s">
        <v>38</v>
      </c>
      <c r="I1097" t="s">
        <v>40</v>
      </c>
      <c r="J1097" t="s">
        <v>40</v>
      </c>
      <c r="K1097" t="s">
        <v>40</v>
      </c>
      <c r="L1097" t="s">
        <v>40</v>
      </c>
      <c r="M1097" t="s">
        <v>40</v>
      </c>
      <c r="N1097" t="s">
        <v>40</v>
      </c>
      <c r="O1097" t="s">
        <v>50</v>
      </c>
      <c r="P1097" t="s">
        <v>38</v>
      </c>
      <c r="Q1097" t="s">
        <v>42</v>
      </c>
      <c r="R1097" t="s">
        <v>40</v>
      </c>
      <c r="S1097" t="s">
        <v>43</v>
      </c>
      <c r="T1097" t="s">
        <v>44</v>
      </c>
      <c r="U1097" t="s">
        <v>20</v>
      </c>
      <c r="V1097" t="s">
        <v>1210</v>
      </c>
      <c r="W1097" t="s">
        <v>1219</v>
      </c>
      <c r="X1097" t="s">
        <v>1292</v>
      </c>
      <c r="Y1097" t="s">
        <v>1289</v>
      </c>
      <c r="Z1097" t="s">
        <v>40</v>
      </c>
      <c r="AA1097" t="s">
        <v>40</v>
      </c>
      <c r="AB1097" t="s">
        <v>40</v>
      </c>
      <c r="AC1097" t="s">
        <v>40</v>
      </c>
      <c r="AD1097" t="s">
        <v>40</v>
      </c>
      <c r="AE1097">
        <v>44.593000000000004</v>
      </c>
      <c r="AF1097">
        <v>87</v>
      </c>
      <c r="AG1097">
        <v>44.593000000000004</v>
      </c>
      <c r="AH1097" t="s">
        <v>40</v>
      </c>
      <c r="AI1097">
        <v>87</v>
      </c>
      <c r="AJ1097" t="s">
        <v>40</v>
      </c>
      <c r="AK1097">
        <v>10</v>
      </c>
      <c r="AO1097">
        <v>4.0875000000000004</v>
      </c>
    </row>
    <row r="1098" spans="1:41">
      <c r="A1098">
        <v>16</v>
      </c>
      <c r="B1098">
        <v>34</v>
      </c>
      <c r="C1098">
        <v>2012</v>
      </c>
      <c r="D1098" t="s">
        <v>444</v>
      </c>
      <c r="E1098" t="s">
        <v>445</v>
      </c>
      <c r="F1098" t="s">
        <v>1</v>
      </c>
      <c r="G1098" t="s">
        <v>75</v>
      </c>
      <c r="H1098" t="s">
        <v>38</v>
      </c>
      <c r="I1098" t="s">
        <v>40</v>
      </c>
      <c r="J1098" t="s">
        <v>40</v>
      </c>
      <c r="K1098" t="s">
        <v>40</v>
      </c>
      <c r="L1098" t="s">
        <v>40</v>
      </c>
      <c r="M1098" t="s">
        <v>40</v>
      </c>
      <c r="N1098" t="s">
        <v>40</v>
      </c>
      <c r="O1098" t="s">
        <v>50</v>
      </c>
      <c r="P1098" t="s">
        <v>38</v>
      </c>
      <c r="Q1098" t="s">
        <v>42</v>
      </c>
      <c r="R1098" t="s">
        <v>40</v>
      </c>
      <c r="S1098" t="s">
        <v>43</v>
      </c>
      <c r="T1098" t="s">
        <v>44</v>
      </c>
      <c r="U1098" t="s">
        <v>20</v>
      </c>
      <c r="V1098" t="s">
        <v>1210</v>
      </c>
      <c r="W1098" t="s">
        <v>1219</v>
      </c>
      <c r="X1098" t="s">
        <v>1292</v>
      </c>
      <c r="Y1098" t="s">
        <v>1289</v>
      </c>
      <c r="Z1098" t="s">
        <v>40</v>
      </c>
      <c r="AA1098" t="s">
        <v>40</v>
      </c>
      <c r="AB1098" t="s">
        <v>40</v>
      </c>
      <c r="AC1098" t="s">
        <v>40</v>
      </c>
      <c r="AD1098" t="s">
        <v>40</v>
      </c>
      <c r="AE1098">
        <v>13.12</v>
      </c>
      <c r="AF1098">
        <v>138</v>
      </c>
      <c r="AG1098">
        <v>13.12</v>
      </c>
      <c r="AH1098" t="s">
        <v>40</v>
      </c>
      <c r="AI1098">
        <v>138</v>
      </c>
      <c r="AJ1098" t="s">
        <v>40</v>
      </c>
      <c r="AK1098">
        <v>10</v>
      </c>
      <c r="AO1098">
        <v>1.7</v>
      </c>
    </row>
    <row r="1099" spans="1:41">
      <c r="A1099">
        <v>16</v>
      </c>
      <c r="B1099">
        <v>34</v>
      </c>
      <c r="C1099">
        <v>2012</v>
      </c>
      <c r="D1099" t="s">
        <v>444</v>
      </c>
      <c r="E1099" t="s">
        <v>445</v>
      </c>
      <c r="F1099" t="s">
        <v>1</v>
      </c>
      <c r="G1099" t="s">
        <v>75</v>
      </c>
      <c r="H1099" t="s">
        <v>38</v>
      </c>
      <c r="I1099" t="s">
        <v>40</v>
      </c>
      <c r="J1099" t="s">
        <v>40</v>
      </c>
      <c r="K1099" t="s">
        <v>40</v>
      </c>
      <c r="L1099" t="s">
        <v>40</v>
      </c>
      <c r="M1099" t="s">
        <v>40</v>
      </c>
      <c r="N1099" t="s">
        <v>40</v>
      </c>
      <c r="O1099" t="s">
        <v>50</v>
      </c>
      <c r="P1099" t="s">
        <v>38</v>
      </c>
      <c r="Q1099" t="s">
        <v>42</v>
      </c>
      <c r="R1099" t="s">
        <v>40</v>
      </c>
      <c r="S1099" t="s">
        <v>43</v>
      </c>
      <c r="T1099" t="s">
        <v>44</v>
      </c>
      <c r="U1099" t="s">
        <v>20</v>
      </c>
      <c r="V1099" t="s">
        <v>1210</v>
      </c>
      <c r="W1099" t="s">
        <v>1219</v>
      </c>
      <c r="X1099" t="s">
        <v>1292</v>
      </c>
      <c r="Y1099" t="s">
        <v>1289</v>
      </c>
      <c r="Z1099" t="s">
        <v>40</v>
      </c>
      <c r="AA1099" t="s">
        <v>40</v>
      </c>
      <c r="AB1099" t="s">
        <v>40</v>
      </c>
      <c r="AC1099" t="s">
        <v>40</v>
      </c>
      <c r="AD1099" t="s">
        <v>40</v>
      </c>
      <c r="AE1099">
        <v>15.243</v>
      </c>
      <c r="AF1099">
        <v>141</v>
      </c>
      <c r="AG1099">
        <v>15.243</v>
      </c>
      <c r="AH1099" t="s">
        <v>40</v>
      </c>
      <c r="AI1099">
        <v>141</v>
      </c>
      <c r="AJ1099" t="s">
        <v>40</v>
      </c>
      <c r="AK1099">
        <v>10</v>
      </c>
      <c r="AO1099">
        <v>1.8</v>
      </c>
    </row>
    <row r="1100" spans="1:41">
      <c r="A1100">
        <v>17</v>
      </c>
      <c r="B1100">
        <v>35</v>
      </c>
      <c r="C1100">
        <v>2011</v>
      </c>
      <c r="D1100" t="s">
        <v>446</v>
      </c>
      <c r="E1100" t="s">
        <v>447</v>
      </c>
      <c r="F1100" t="s">
        <v>1</v>
      </c>
      <c r="G1100" t="s">
        <v>54</v>
      </c>
      <c r="H1100" t="s">
        <v>38</v>
      </c>
      <c r="I1100" t="s">
        <v>41</v>
      </c>
      <c r="J1100" t="s">
        <v>38</v>
      </c>
      <c r="K1100" t="s">
        <v>40</v>
      </c>
      <c r="L1100" t="s">
        <v>40</v>
      </c>
      <c r="M1100" t="s">
        <v>40</v>
      </c>
      <c r="N1100" t="s">
        <v>40</v>
      </c>
      <c r="O1100" t="s">
        <v>55</v>
      </c>
      <c r="P1100" t="s">
        <v>38</v>
      </c>
      <c r="Q1100" t="s">
        <v>51</v>
      </c>
      <c r="R1100" t="s">
        <v>52</v>
      </c>
      <c r="S1100" t="s">
        <v>43</v>
      </c>
      <c r="T1100" t="s">
        <v>53</v>
      </c>
      <c r="U1100" t="s">
        <v>21</v>
      </c>
      <c r="V1100" t="s">
        <v>1494</v>
      </c>
      <c r="W1100" t="s">
        <v>1495</v>
      </c>
      <c r="X1100" t="s">
        <v>448</v>
      </c>
      <c r="Y1100" t="s">
        <v>449</v>
      </c>
      <c r="Z1100" t="s">
        <v>40</v>
      </c>
      <c r="AA1100" t="s">
        <v>40</v>
      </c>
      <c r="AB1100" t="s">
        <v>40</v>
      </c>
      <c r="AC1100">
        <v>3.1000000010000002</v>
      </c>
      <c r="AD1100" t="s">
        <v>40</v>
      </c>
      <c r="AE1100">
        <v>37.229999999999997</v>
      </c>
      <c r="AF1100">
        <v>39</v>
      </c>
      <c r="AG1100" s="21">
        <v>372300000000</v>
      </c>
      <c r="AH1100" s="21">
        <v>115413000000000</v>
      </c>
      <c r="AI1100">
        <v>39</v>
      </c>
      <c r="AJ1100">
        <v>3562</v>
      </c>
      <c r="AK1100">
        <v>3256586.5860000001</v>
      </c>
      <c r="AO1100">
        <v>13.877777780000001</v>
      </c>
    </row>
    <row r="1101" spans="1:41">
      <c r="A1101">
        <v>17</v>
      </c>
      <c r="B1101">
        <v>35</v>
      </c>
      <c r="C1101">
        <v>2011</v>
      </c>
      <c r="D1101" t="s">
        <v>446</v>
      </c>
      <c r="E1101" t="s">
        <v>447</v>
      </c>
      <c r="F1101" t="s">
        <v>1</v>
      </c>
      <c r="G1101" t="s">
        <v>54</v>
      </c>
      <c r="H1101" t="s">
        <v>38</v>
      </c>
      <c r="I1101" t="s">
        <v>41</v>
      </c>
      <c r="J1101" t="s">
        <v>38</v>
      </c>
      <c r="K1101" t="s">
        <v>40</v>
      </c>
      <c r="L1101" t="s">
        <v>40</v>
      </c>
      <c r="M1101" t="s">
        <v>40</v>
      </c>
      <c r="N1101" t="s">
        <v>40</v>
      </c>
      <c r="O1101" t="s">
        <v>55</v>
      </c>
      <c r="P1101" t="s">
        <v>38</v>
      </c>
      <c r="Q1101" t="s">
        <v>51</v>
      </c>
      <c r="R1101" t="s">
        <v>52</v>
      </c>
      <c r="S1101" t="s">
        <v>43</v>
      </c>
      <c r="T1101" t="s">
        <v>53</v>
      </c>
      <c r="U1101" t="s">
        <v>21</v>
      </c>
      <c r="V1101" t="s">
        <v>1494</v>
      </c>
      <c r="W1101" t="s">
        <v>1495</v>
      </c>
      <c r="X1101" t="s">
        <v>448</v>
      </c>
      <c r="Y1101" t="s">
        <v>450</v>
      </c>
      <c r="Z1101" t="s">
        <v>40</v>
      </c>
      <c r="AA1101" t="s">
        <v>40</v>
      </c>
      <c r="AB1101" t="s">
        <v>40</v>
      </c>
      <c r="AC1101">
        <v>1.400000001</v>
      </c>
      <c r="AD1101" t="s">
        <v>40</v>
      </c>
      <c r="AE1101">
        <v>11.2</v>
      </c>
      <c r="AF1101">
        <v>23</v>
      </c>
      <c r="AG1101" s="21">
        <v>112000000000</v>
      </c>
      <c r="AH1101" s="21">
        <v>15680000000000</v>
      </c>
      <c r="AI1101">
        <v>23</v>
      </c>
      <c r="AJ1101">
        <v>3562</v>
      </c>
      <c r="AK1101">
        <v>3256586.5860000001</v>
      </c>
      <c r="AO1101">
        <v>3.34</v>
      </c>
    </row>
    <row r="1102" spans="1:41">
      <c r="A1102">
        <v>17</v>
      </c>
      <c r="B1102">
        <v>35</v>
      </c>
      <c r="C1102">
        <v>2011</v>
      </c>
      <c r="D1102" t="s">
        <v>446</v>
      </c>
      <c r="E1102" t="s">
        <v>447</v>
      </c>
      <c r="F1102" t="s">
        <v>1</v>
      </c>
      <c r="G1102" t="s">
        <v>54</v>
      </c>
      <c r="H1102" t="s">
        <v>38</v>
      </c>
      <c r="I1102" t="s">
        <v>41</v>
      </c>
      <c r="J1102" t="s">
        <v>38</v>
      </c>
      <c r="K1102" t="s">
        <v>40</v>
      </c>
      <c r="L1102" t="s">
        <v>40</v>
      </c>
      <c r="M1102" t="s">
        <v>40</v>
      </c>
      <c r="N1102" t="s">
        <v>40</v>
      </c>
      <c r="O1102" t="s">
        <v>55</v>
      </c>
      <c r="P1102" t="s">
        <v>38</v>
      </c>
      <c r="Q1102" t="s">
        <v>51</v>
      </c>
      <c r="R1102" t="s">
        <v>52</v>
      </c>
      <c r="S1102" t="s">
        <v>43</v>
      </c>
      <c r="T1102" t="s">
        <v>53</v>
      </c>
      <c r="U1102" t="s">
        <v>21</v>
      </c>
      <c r="V1102" t="s">
        <v>1494</v>
      </c>
      <c r="W1102" t="s">
        <v>1495</v>
      </c>
      <c r="X1102" t="s">
        <v>448</v>
      </c>
      <c r="Y1102" t="s">
        <v>451</v>
      </c>
      <c r="Z1102" t="s">
        <v>40</v>
      </c>
      <c r="AA1102" t="s">
        <v>40</v>
      </c>
      <c r="AB1102" t="s">
        <v>40</v>
      </c>
      <c r="AC1102">
        <v>4.6000000029999999</v>
      </c>
      <c r="AD1102" t="s">
        <v>40</v>
      </c>
      <c r="AE1102">
        <v>274.99</v>
      </c>
      <c r="AF1102">
        <v>36</v>
      </c>
      <c r="AG1102" s="21">
        <v>2749900000000</v>
      </c>
      <c r="AH1102" s="21">
        <v>1264950000000000</v>
      </c>
      <c r="AI1102">
        <v>36</v>
      </c>
      <c r="AJ1102">
        <v>3562</v>
      </c>
      <c r="AK1102">
        <v>3256586.5860000001</v>
      </c>
      <c r="AO1102">
        <v>2.9</v>
      </c>
    </row>
    <row r="1103" spans="1:41">
      <c r="A1103">
        <v>17</v>
      </c>
      <c r="B1103">
        <v>35</v>
      </c>
      <c r="C1103">
        <v>2011</v>
      </c>
      <c r="D1103" t="s">
        <v>446</v>
      </c>
      <c r="E1103" t="s">
        <v>447</v>
      </c>
      <c r="F1103" t="s">
        <v>1</v>
      </c>
      <c r="G1103" t="s">
        <v>54</v>
      </c>
      <c r="H1103" t="s">
        <v>38</v>
      </c>
      <c r="I1103" t="s">
        <v>41</v>
      </c>
      <c r="J1103" t="s">
        <v>38</v>
      </c>
      <c r="K1103" t="s">
        <v>40</v>
      </c>
      <c r="L1103" t="s">
        <v>40</v>
      </c>
      <c r="M1103" t="s">
        <v>40</v>
      </c>
      <c r="N1103" t="s">
        <v>40</v>
      </c>
      <c r="O1103" t="s">
        <v>55</v>
      </c>
      <c r="P1103" t="s">
        <v>38</v>
      </c>
      <c r="Q1103" t="s">
        <v>51</v>
      </c>
      <c r="R1103" t="s">
        <v>52</v>
      </c>
      <c r="S1103" t="s">
        <v>43</v>
      </c>
      <c r="T1103" t="s">
        <v>53</v>
      </c>
      <c r="U1103" t="s">
        <v>21</v>
      </c>
      <c r="V1103" t="s">
        <v>1494</v>
      </c>
      <c r="W1103" t="s">
        <v>1495</v>
      </c>
      <c r="X1103" t="s">
        <v>448</v>
      </c>
      <c r="Y1103" t="s">
        <v>452</v>
      </c>
      <c r="Z1103" t="s">
        <v>40</v>
      </c>
      <c r="AA1103" t="s">
        <v>40</v>
      </c>
      <c r="AB1103" t="s">
        <v>40</v>
      </c>
      <c r="AC1103">
        <v>7.8999999949999999</v>
      </c>
      <c r="AD1103" t="s">
        <v>40</v>
      </c>
      <c r="AE1103">
        <v>13.36</v>
      </c>
      <c r="AF1103">
        <v>22</v>
      </c>
      <c r="AG1103" s="21">
        <v>133600000000</v>
      </c>
      <c r="AH1103" s="21">
        <v>105544000000000</v>
      </c>
      <c r="AI1103">
        <v>22</v>
      </c>
      <c r="AJ1103">
        <v>3562</v>
      </c>
      <c r="AK1103">
        <v>3256586.5860000001</v>
      </c>
      <c r="AO1103">
        <v>5.3333333329999997</v>
      </c>
    </row>
    <row r="1104" spans="1:41">
      <c r="A1104">
        <v>17</v>
      </c>
      <c r="B1104">
        <v>35</v>
      </c>
      <c r="C1104">
        <v>2011</v>
      </c>
      <c r="D1104" t="s">
        <v>446</v>
      </c>
      <c r="E1104" t="s">
        <v>447</v>
      </c>
      <c r="F1104" t="s">
        <v>1</v>
      </c>
      <c r="G1104" t="s">
        <v>54</v>
      </c>
      <c r="H1104" t="s">
        <v>38</v>
      </c>
      <c r="I1104" t="s">
        <v>41</v>
      </c>
      <c r="J1104" t="s">
        <v>38</v>
      </c>
      <c r="K1104" t="s">
        <v>40</v>
      </c>
      <c r="L1104" t="s">
        <v>40</v>
      </c>
      <c r="M1104" t="s">
        <v>40</v>
      </c>
      <c r="N1104" t="s">
        <v>40</v>
      </c>
      <c r="O1104" t="s">
        <v>55</v>
      </c>
      <c r="P1104" t="s">
        <v>38</v>
      </c>
      <c r="Q1104" t="s">
        <v>51</v>
      </c>
      <c r="R1104" t="s">
        <v>52</v>
      </c>
      <c r="S1104" t="s">
        <v>43</v>
      </c>
      <c r="T1104" t="s">
        <v>53</v>
      </c>
      <c r="U1104" t="s">
        <v>21</v>
      </c>
      <c r="V1104" t="s">
        <v>1494</v>
      </c>
      <c r="W1104" t="s">
        <v>1495</v>
      </c>
      <c r="X1104" t="s">
        <v>448</v>
      </c>
      <c r="Y1104" t="s">
        <v>453</v>
      </c>
      <c r="Z1104" t="s">
        <v>40</v>
      </c>
      <c r="AA1104" t="s">
        <v>40</v>
      </c>
      <c r="AB1104" t="s">
        <v>40</v>
      </c>
      <c r="AC1104">
        <v>10.10000001</v>
      </c>
      <c r="AD1104" t="s">
        <v>40</v>
      </c>
      <c r="AE1104">
        <v>48.56</v>
      </c>
      <c r="AF1104">
        <v>46</v>
      </c>
      <c r="AG1104" s="21">
        <v>485600000000</v>
      </c>
      <c r="AH1104" s="21">
        <v>490456000000000</v>
      </c>
      <c r="AI1104">
        <v>46</v>
      </c>
      <c r="AJ1104">
        <v>3562</v>
      </c>
      <c r="AK1104">
        <v>3256586.5860000001</v>
      </c>
      <c r="AO1104">
        <v>28.766666669999999</v>
      </c>
    </row>
    <row r="1105" spans="1:41">
      <c r="A1105">
        <v>17</v>
      </c>
      <c r="B1105">
        <v>35</v>
      </c>
      <c r="C1105">
        <v>2011</v>
      </c>
      <c r="D1105" t="s">
        <v>446</v>
      </c>
      <c r="E1105" t="s">
        <v>447</v>
      </c>
      <c r="F1105" t="s">
        <v>1</v>
      </c>
      <c r="G1105" t="s">
        <v>54</v>
      </c>
      <c r="H1105" t="s">
        <v>38</v>
      </c>
      <c r="I1105" t="s">
        <v>41</v>
      </c>
      <c r="J1105" t="s">
        <v>38</v>
      </c>
      <c r="K1105" t="s">
        <v>40</v>
      </c>
      <c r="L1105" t="s">
        <v>40</v>
      </c>
      <c r="M1105" t="s">
        <v>40</v>
      </c>
      <c r="N1105" t="s">
        <v>40</v>
      </c>
      <c r="O1105" t="s">
        <v>55</v>
      </c>
      <c r="P1105" t="s">
        <v>38</v>
      </c>
      <c r="Q1105" t="s">
        <v>51</v>
      </c>
      <c r="R1105" t="s">
        <v>52</v>
      </c>
      <c r="S1105" t="s">
        <v>43</v>
      </c>
      <c r="T1105" t="s">
        <v>53</v>
      </c>
      <c r="U1105" t="s">
        <v>21</v>
      </c>
      <c r="V1105" t="s">
        <v>1494</v>
      </c>
      <c r="W1105" t="s">
        <v>1495</v>
      </c>
      <c r="X1105" t="s">
        <v>448</v>
      </c>
      <c r="Y1105" t="s">
        <v>454</v>
      </c>
      <c r="Z1105" t="s">
        <v>40</v>
      </c>
      <c r="AA1105" t="s">
        <v>40</v>
      </c>
      <c r="AB1105" t="s">
        <v>40</v>
      </c>
      <c r="AC1105">
        <v>12.89999999</v>
      </c>
      <c r="AD1105" t="s">
        <v>40</v>
      </c>
      <c r="AE1105">
        <v>157.83000000000001</v>
      </c>
      <c r="AF1105">
        <v>35</v>
      </c>
      <c r="AG1105" s="21">
        <v>1578300000000</v>
      </c>
      <c r="AH1105" s="21">
        <v>2036010000000000</v>
      </c>
      <c r="AI1105">
        <v>35</v>
      </c>
      <c r="AJ1105">
        <v>3562</v>
      </c>
      <c r="AK1105">
        <v>3256586.5860000001</v>
      </c>
      <c r="AO1105">
        <v>6.8166666669999998</v>
      </c>
    </row>
    <row r="1106" spans="1:41">
      <c r="A1106">
        <v>17</v>
      </c>
      <c r="B1106">
        <v>35</v>
      </c>
      <c r="C1106">
        <v>2011</v>
      </c>
      <c r="D1106" t="s">
        <v>446</v>
      </c>
      <c r="E1106" t="s">
        <v>447</v>
      </c>
      <c r="F1106" t="s">
        <v>1</v>
      </c>
      <c r="G1106" t="s">
        <v>54</v>
      </c>
      <c r="H1106" t="s">
        <v>38</v>
      </c>
      <c r="I1106" t="s">
        <v>41</v>
      </c>
      <c r="J1106" t="s">
        <v>38</v>
      </c>
      <c r="K1106" t="s">
        <v>40</v>
      </c>
      <c r="L1106" t="s">
        <v>40</v>
      </c>
      <c r="M1106" t="s">
        <v>40</v>
      </c>
      <c r="N1106" t="s">
        <v>40</v>
      </c>
      <c r="O1106" t="s">
        <v>55</v>
      </c>
      <c r="P1106" t="s">
        <v>38</v>
      </c>
      <c r="Q1106" t="s">
        <v>51</v>
      </c>
      <c r="R1106" t="s">
        <v>52</v>
      </c>
      <c r="S1106" t="s">
        <v>43</v>
      </c>
      <c r="T1106" t="s">
        <v>53</v>
      </c>
      <c r="U1106" t="s">
        <v>21</v>
      </c>
      <c r="V1106" t="s">
        <v>1494</v>
      </c>
      <c r="W1106" t="s">
        <v>1495</v>
      </c>
      <c r="X1106" t="s">
        <v>448</v>
      </c>
      <c r="Y1106" t="s">
        <v>455</v>
      </c>
      <c r="Z1106" t="s">
        <v>40</v>
      </c>
      <c r="AA1106" t="s">
        <v>40</v>
      </c>
      <c r="AB1106" t="s">
        <v>40</v>
      </c>
      <c r="AC1106">
        <v>1.299999999</v>
      </c>
      <c r="AD1106" t="s">
        <v>40</v>
      </c>
      <c r="AE1106">
        <v>23.63</v>
      </c>
      <c r="AF1106">
        <v>40</v>
      </c>
      <c r="AG1106" s="21">
        <v>236300000000</v>
      </c>
      <c r="AH1106" s="21">
        <v>30719000000000</v>
      </c>
      <c r="AI1106">
        <v>40</v>
      </c>
      <c r="AJ1106">
        <v>3562</v>
      </c>
      <c r="AK1106">
        <v>3256586.5860000001</v>
      </c>
      <c r="AO1106">
        <v>23.32222222</v>
      </c>
    </row>
    <row r="1107" spans="1:41">
      <c r="A1107">
        <v>17</v>
      </c>
      <c r="B1107">
        <v>35</v>
      </c>
      <c r="C1107">
        <v>2011</v>
      </c>
      <c r="D1107" t="s">
        <v>446</v>
      </c>
      <c r="E1107" t="s">
        <v>447</v>
      </c>
      <c r="F1107" t="s">
        <v>1</v>
      </c>
      <c r="G1107" t="s">
        <v>54</v>
      </c>
      <c r="H1107" t="s">
        <v>38</v>
      </c>
      <c r="I1107" t="s">
        <v>41</v>
      </c>
      <c r="J1107" t="s">
        <v>38</v>
      </c>
      <c r="K1107" t="s">
        <v>40</v>
      </c>
      <c r="L1107" t="s">
        <v>40</v>
      </c>
      <c r="M1107" t="s">
        <v>40</v>
      </c>
      <c r="N1107" t="s">
        <v>40</v>
      </c>
      <c r="O1107" t="s">
        <v>55</v>
      </c>
      <c r="P1107" t="s">
        <v>38</v>
      </c>
      <c r="Q1107" t="s">
        <v>51</v>
      </c>
      <c r="R1107" t="s">
        <v>52</v>
      </c>
      <c r="S1107" t="s">
        <v>43</v>
      </c>
      <c r="T1107" t="s">
        <v>53</v>
      </c>
      <c r="U1107" t="s">
        <v>21</v>
      </c>
      <c r="V1107" t="s">
        <v>1494</v>
      </c>
      <c r="W1107" t="s">
        <v>1495</v>
      </c>
      <c r="X1107" t="s">
        <v>448</v>
      </c>
      <c r="Y1107" t="s">
        <v>456</v>
      </c>
      <c r="Z1107" t="s">
        <v>40</v>
      </c>
      <c r="AA1107" t="s">
        <v>40</v>
      </c>
      <c r="AB1107" t="s">
        <v>40</v>
      </c>
      <c r="AC1107">
        <v>6.5000000050000004</v>
      </c>
      <c r="AD1107" t="s">
        <v>40</v>
      </c>
      <c r="AE1107">
        <v>174.56</v>
      </c>
      <c r="AF1107">
        <v>15</v>
      </c>
      <c r="AG1107" s="21">
        <v>1745600000000</v>
      </c>
      <c r="AH1107" s="21">
        <v>1134640000000000</v>
      </c>
      <c r="AI1107">
        <v>15</v>
      </c>
      <c r="AJ1107">
        <v>3562</v>
      </c>
      <c r="AK1107">
        <v>3256586.5860000001</v>
      </c>
      <c r="AO1107">
        <v>3.15</v>
      </c>
    </row>
    <row r="1108" spans="1:41">
      <c r="A1108">
        <v>17</v>
      </c>
      <c r="B1108">
        <v>35</v>
      </c>
      <c r="C1108">
        <v>2011</v>
      </c>
      <c r="D1108" t="s">
        <v>446</v>
      </c>
      <c r="E1108" t="s">
        <v>447</v>
      </c>
      <c r="F1108" t="s">
        <v>1</v>
      </c>
      <c r="G1108" t="s">
        <v>54</v>
      </c>
      <c r="H1108" t="s">
        <v>38</v>
      </c>
      <c r="I1108" t="s">
        <v>41</v>
      </c>
      <c r="J1108" t="s">
        <v>38</v>
      </c>
      <c r="K1108" t="s">
        <v>40</v>
      </c>
      <c r="L1108" t="s">
        <v>40</v>
      </c>
      <c r="M1108" t="s">
        <v>40</v>
      </c>
      <c r="N1108" t="s">
        <v>40</v>
      </c>
      <c r="O1108" t="s">
        <v>55</v>
      </c>
      <c r="P1108" t="s">
        <v>38</v>
      </c>
      <c r="Q1108" t="s">
        <v>51</v>
      </c>
      <c r="R1108" t="s">
        <v>52</v>
      </c>
      <c r="S1108" t="s">
        <v>43</v>
      </c>
      <c r="T1108" t="s">
        <v>53</v>
      </c>
      <c r="U1108" t="s">
        <v>21</v>
      </c>
      <c r="V1108" t="s">
        <v>1494</v>
      </c>
      <c r="W1108" t="s">
        <v>1495</v>
      </c>
      <c r="X1108" t="s">
        <v>448</v>
      </c>
      <c r="Y1108" t="s">
        <v>457</v>
      </c>
      <c r="Z1108" t="s">
        <v>40</v>
      </c>
      <c r="AA1108" t="s">
        <v>40</v>
      </c>
      <c r="AB1108" t="s">
        <v>40</v>
      </c>
      <c r="AC1108">
        <v>2.7999999980000001</v>
      </c>
      <c r="AD1108" t="s">
        <v>40</v>
      </c>
      <c r="AE1108">
        <v>122.22</v>
      </c>
      <c r="AF1108">
        <v>36</v>
      </c>
      <c r="AG1108" s="21">
        <v>1222200000000</v>
      </c>
      <c r="AH1108" s="21">
        <v>342216000000000</v>
      </c>
      <c r="AI1108">
        <v>36</v>
      </c>
      <c r="AJ1108">
        <v>3562</v>
      </c>
      <c r="AK1108">
        <v>3256586.5860000001</v>
      </c>
      <c r="AO1108">
        <v>4.9000000000000004</v>
      </c>
    </row>
    <row r="1109" spans="1:41">
      <c r="A1109">
        <v>17</v>
      </c>
      <c r="B1109">
        <v>35</v>
      </c>
      <c r="C1109">
        <v>2011</v>
      </c>
      <c r="D1109" t="s">
        <v>446</v>
      </c>
      <c r="E1109" t="s">
        <v>447</v>
      </c>
      <c r="F1109" t="s">
        <v>1</v>
      </c>
      <c r="G1109" t="s">
        <v>54</v>
      </c>
      <c r="H1109" t="s">
        <v>38</v>
      </c>
      <c r="I1109" t="s">
        <v>41</v>
      </c>
      <c r="J1109" t="s">
        <v>38</v>
      </c>
      <c r="K1109" t="s">
        <v>40</v>
      </c>
      <c r="L1109" t="s">
        <v>40</v>
      </c>
      <c r="M1109" t="s">
        <v>40</v>
      </c>
      <c r="N1109" t="s">
        <v>40</v>
      </c>
      <c r="O1109" t="s">
        <v>55</v>
      </c>
      <c r="P1109" t="s">
        <v>38</v>
      </c>
      <c r="Q1109" t="s">
        <v>51</v>
      </c>
      <c r="R1109" t="s">
        <v>52</v>
      </c>
      <c r="S1109" t="s">
        <v>43</v>
      </c>
      <c r="T1109" t="s">
        <v>53</v>
      </c>
      <c r="U1109" t="s">
        <v>21</v>
      </c>
      <c r="V1109" t="s">
        <v>1494</v>
      </c>
      <c r="W1109" t="s">
        <v>1495</v>
      </c>
      <c r="X1109" t="s">
        <v>448</v>
      </c>
      <c r="Y1109" t="s">
        <v>458</v>
      </c>
      <c r="Z1109" t="s">
        <v>40</v>
      </c>
      <c r="AA1109" t="s">
        <v>40</v>
      </c>
      <c r="AB1109" t="s">
        <v>40</v>
      </c>
      <c r="AC1109">
        <v>12.5</v>
      </c>
      <c r="AD1109" t="s">
        <v>40</v>
      </c>
      <c r="AE1109">
        <v>62.78</v>
      </c>
      <c r="AF1109">
        <v>26</v>
      </c>
      <c r="AG1109" s="21">
        <v>627800000000</v>
      </c>
      <c r="AH1109" s="21">
        <v>784750000000000</v>
      </c>
      <c r="AI1109">
        <v>26</v>
      </c>
      <c r="AJ1109">
        <v>3562</v>
      </c>
      <c r="AK1109">
        <v>3256586.5860000001</v>
      </c>
      <c r="AO1109">
        <v>5.8333333329999997</v>
      </c>
    </row>
    <row r="1110" spans="1:41">
      <c r="A1110">
        <v>17</v>
      </c>
      <c r="B1110">
        <v>35</v>
      </c>
      <c r="C1110">
        <v>2011</v>
      </c>
      <c r="D1110" t="s">
        <v>446</v>
      </c>
      <c r="E1110" t="s">
        <v>447</v>
      </c>
      <c r="F1110" t="s">
        <v>1</v>
      </c>
      <c r="G1110" t="s">
        <v>54</v>
      </c>
      <c r="H1110" t="s">
        <v>38</v>
      </c>
      <c r="I1110" t="s">
        <v>41</v>
      </c>
      <c r="J1110" t="s">
        <v>38</v>
      </c>
      <c r="K1110" t="s">
        <v>40</v>
      </c>
      <c r="L1110" t="s">
        <v>40</v>
      </c>
      <c r="M1110" t="s">
        <v>40</v>
      </c>
      <c r="N1110" t="s">
        <v>40</v>
      </c>
      <c r="O1110" t="s">
        <v>55</v>
      </c>
      <c r="P1110" t="s">
        <v>38</v>
      </c>
      <c r="Q1110" t="s">
        <v>51</v>
      </c>
      <c r="R1110" t="s">
        <v>52</v>
      </c>
      <c r="S1110" t="s">
        <v>43</v>
      </c>
      <c r="T1110" t="s">
        <v>53</v>
      </c>
      <c r="U1110" t="s">
        <v>21</v>
      </c>
      <c r="V1110" t="s">
        <v>1494</v>
      </c>
      <c r="W1110" t="s">
        <v>1495</v>
      </c>
      <c r="X1110" t="s">
        <v>448</v>
      </c>
      <c r="Y1110" t="s">
        <v>459</v>
      </c>
      <c r="Z1110" t="s">
        <v>40</v>
      </c>
      <c r="AA1110" t="s">
        <v>40</v>
      </c>
      <c r="AB1110" t="s">
        <v>40</v>
      </c>
      <c r="AC1110">
        <v>5.0999999989999996</v>
      </c>
      <c r="AD1110" t="s">
        <v>40</v>
      </c>
      <c r="AE1110">
        <v>4.3</v>
      </c>
      <c r="AF1110">
        <v>29</v>
      </c>
      <c r="AG1110">
        <v>43000000000</v>
      </c>
      <c r="AH1110" s="21">
        <v>21930000000000</v>
      </c>
      <c r="AI1110">
        <v>29</v>
      </c>
      <c r="AJ1110">
        <v>3562</v>
      </c>
      <c r="AK1110">
        <v>3256586.5860000001</v>
      </c>
      <c r="AO1110">
        <v>111.9333333</v>
      </c>
    </row>
    <row r="1111" spans="1:41">
      <c r="A1111">
        <v>17</v>
      </c>
      <c r="B1111">
        <v>35</v>
      </c>
      <c r="C1111">
        <v>2011</v>
      </c>
      <c r="D1111" t="s">
        <v>446</v>
      </c>
      <c r="E1111" t="s">
        <v>447</v>
      </c>
      <c r="F1111" t="s">
        <v>1</v>
      </c>
      <c r="G1111" t="s">
        <v>54</v>
      </c>
      <c r="H1111" t="s">
        <v>38</v>
      </c>
      <c r="I1111" t="s">
        <v>41</v>
      </c>
      <c r="J1111" t="s">
        <v>38</v>
      </c>
      <c r="K1111" t="s">
        <v>40</v>
      </c>
      <c r="L1111" t="s">
        <v>40</v>
      </c>
      <c r="M1111" t="s">
        <v>40</v>
      </c>
      <c r="N1111" t="s">
        <v>40</v>
      </c>
      <c r="O1111" t="s">
        <v>55</v>
      </c>
      <c r="P1111" t="s">
        <v>38</v>
      </c>
      <c r="Q1111" t="s">
        <v>51</v>
      </c>
      <c r="R1111" t="s">
        <v>52</v>
      </c>
      <c r="S1111" t="s">
        <v>43</v>
      </c>
      <c r="T1111" t="s">
        <v>44</v>
      </c>
      <c r="U1111" t="s">
        <v>21</v>
      </c>
      <c r="V1111" t="s">
        <v>1494</v>
      </c>
      <c r="W1111" t="s">
        <v>1495</v>
      </c>
      <c r="X1111" t="s">
        <v>448</v>
      </c>
      <c r="Y1111" t="s">
        <v>460</v>
      </c>
      <c r="Z1111" t="s">
        <v>40</v>
      </c>
      <c r="AA1111" t="s">
        <v>40</v>
      </c>
      <c r="AB1111" t="s">
        <v>40</v>
      </c>
      <c r="AC1111">
        <v>4.3999999949999999</v>
      </c>
      <c r="AD1111" t="s">
        <v>40</v>
      </c>
      <c r="AE1111">
        <v>1.94</v>
      </c>
      <c r="AF1111">
        <v>10</v>
      </c>
      <c r="AG1111">
        <v>19400000000</v>
      </c>
      <c r="AH1111" s="21">
        <v>8536000000000</v>
      </c>
      <c r="AI1111">
        <v>10</v>
      </c>
      <c r="AJ1111">
        <v>3562</v>
      </c>
      <c r="AK1111">
        <v>3256586.5860000001</v>
      </c>
      <c r="AO1111">
        <v>164.6777778</v>
      </c>
    </row>
    <row r="1112" spans="1:41">
      <c r="A1112">
        <v>17</v>
      </c>
      <c r="B1112">
        <v>35</v>
      </c>
      <c r="C1112">
        <v>2011</v>
      </c>
      <c r="D1112" t="s">
        <v>446</v>
      </c>
      <c r="E1112" t="s">
        <v>447</v>
      </c>
      <c r="F1112" t="s">
        <v>1</v>
      </c>
      <c r="G1112" t="s">
        <v>54</v>
      </c>
      <c r="H1112" t="s">
        <v>38</v>
      </c>
      <c r="I1112" t="s">
        <v>41</v>
      </c>
      <c r="J1112" t="s">
        <v>38</v>
      </c>
      <c r="K1112" t="s">
        <v>40</v>
      </c>
      <c r="L1112" t="s">
        <v>40</v>
      </c>
      <c r="M1112" t="s">
        <v>40</v>
      </c>
      <c r="N1112" t="s">
        <v>40</v>
      </c>
      <c r="O1112" t="s">
        <v>55</v>
      </c>
      <c r="P1112" t="s">
        <v>38</v>
      </c>
      <c r="Q1112" t="s">
        <v>51</v>
      </c>
      <c r="R1112" t="s">
        <v>52</v>
      </c>
      <c r="S1112" t="s">
        <v>43</v>
      </c>
      <c r="T1112" t="s">
        <v>53</v>
      </c>
      <c r="U1112" t="s">
        <v>21</v>
      </c>
      <c r="V1112" t="s">
        <v>1494</v>
      </c>
      <c r="W1112" t="s">
        <v>1495</v>
      </c>
      <c r="X1112" t="s">
        <v>448</v>
      </c>
      <c r="Y1112" t="s">
        <v>461</v>
      </c>
      <c r="Z1112" t="s">
        <v>40</v>
      </c>
      <c r="AA1112" t="s">
        <v>40</v>
      </c>
      <c r="AB1112" t="s">
        <v>40</v>
      </c>
      <c r="AC1112">
        <v>7</v>
      </c>
      <c r="AD1112" t="s">
        <v>40</v>
      </c>
      <c r="AE1112">
        <v>0.56999999999999995</v>
      </c>
      <c r="AF1112">
        <v>34</v>
      </c>
      <c r="AG1112">
        <v>5700000000</v>
      </c>
      <c r="AH1112" s="21">
        <v>3990000000000</v>
      </c>
      <c r="AI1112">
        <v>34</v>
      </c>
      <c r="AJ1112">
        <v>3562</v>
      </c>
      <c r="AK1112">
        <v>3256586.5860000001</v>
      </c>
      <c r="AO1112">
        <v>5.9</v>
      </c>
    </row>
    <row r="1113" spans="1:41">
      <c r="A1113">
        <v>17</v>
      </c>
      <c r="B1113">
        <v>35</v>
      </c>
      <c r="C1113">
        <v>2011</v>
      </c>
      <c r="D1113" t="s">
        <v>446</v>
      </c>
      <c r="E1113" t="s">
        <v>447</v>
      </c>
      <c r="F1113" t="s">
        <v>1</v>
      </c>
      <c r="G1113" t="s">
        <v>54</v>
      </c>
      <c r="H1113" t="s">
        <v>38</v>
      </c>
      <c r="I1113" t="s">
        <v>41</v>
      </c>
      <c r="J1113" t="s">
        <v>38</v>
      </c>
      <c r="K1113" t="s">
        <v>40</v>
      </c>
      <c r="L1113" t="s">
        <v>40</v>
      </c>
      <c r="M1113" t="s">
        <v>40</v>
      </c>
      <c r="N1113" t="s">
        <v>40</v>
      </c>
      <c r="O1113" t="s">
        <v>55</v>
      </c>
      <c r="P1113" t="s">
        <v>38</v>
      </c>
      <c r="Q1113" t="s">
        <v>51</v>
      </c>
      <c r="R1113" t="s">
        <v>52</v>
      </c>
      <c r="S1113" t="s">
        <v>43</v>
      </c>
      <c r="T1113" t="s">
        <v>53</v>
      </c>
      <c r="U1113" t="s">
        <v>21</v>
      </c>
      <c r="V1113" t="s">
        <v>1494</v>
      </c>
      <c r="W1113" t="s">
        <v>1495</v>
      </c>
      <c r="X1113" t="s">
        <v>448</v>
      </c>
      <c r="Y1113" t="s">
        <v>462</v>
      </c>
      <c r="Z1113" t="s">
        <v>40</v>
      </c>
      <c r="AA1113" t="s">
        <v>40</v>
      </c>
      <c r="AB1113" t="s">
        <v>40</v>
      </c>
      <c r="AC1113">
        <v>9.1999999930000005</v>
      </c>
      <c r="AD1113" t="s">
        <v>40</v>
      </c>
      <c r="AE1113">
        <v>77.3</v>
      </c>
      <c r="AF1113">
        <v>22</v>
      </c>
      <c r="AG1113" s="21">
        <v>773000000000</v>
      </c>
      <c r="AH1113" s="21">
        <v>711160000000000</v>
      </c>
      <c r="AI1113">
        <v>22</v>
      </c>
      <c r="AJ1113">
        <v>3562</v>
      </c>
      <c r="AK1113">
        <v>3256586.5860000001</v>
      </c>
      <c r="AO1113">
        <v>2.1684210529999999</v>
      </c>
    </row>
    <row r="1114" spans="1:41">
      <c r="A1114">
        <v>17</v>
      </c>
      <c r="B1114">
        <v>35</v>
      </c>
      <c r="C1114">
        <v>2011</v>
      </c>
      <c r="D1114" t="s">
        <v>446</v>
      </c>
      <c r="E1114" t="s">
        <v>447</v>
      </c>
      <c r="F1114" t="s">
        <v>1</v>
      </c>
      <c r="G1114" t="s">
        <v>54</v>
      </c>
      <c r="H1114" t="s">
        <v>38</v>
      </c>
      <c r="I1114" t="s">
        <v>41</v>
      </c>
      <c r="J1114" t="s">
        <v>38</v>
      </c>
      <c r="K1114" t="s">
        <v>40</v>
      </c>
      <c r="L1114" t="s">
        <v>40</v>
      </c>
      <c r="M1114" t="s">
        <v>40</v>
      </c>
      <c r="N1114" t="s">
        <v>40</v>
      </c>
      <c r="O1114" t="s">
        <v>55</v>
      </c>
      <c r="P1114" t="s">
        <v>38</v>
      </c>
      <c r="Q1114" t="s">
        <v>51</v>
      </c>
      <c r="R1114" t="s">
        <v>52</v>
      </c>
      <c r="S1114" t="s">
        <v>43</v>
      </c>
      <c r="T1114" t="s">
        <v>53</v>
      </c>
      <c r="U1114" t="s">
        <v>21</v>
      </c>
      <c r="V1114" t="s">
        <v>1494</v>
      </c>
      <c r="W1114" t="s">
        <v>1495</v>
      </c>
      <c r="X1114" t="s">
        <v>448</v>
      </c>
      <c r="Y1114" t="s">
        <v>463</v>
      </c>
      <c r="Z1114" t="s">
        <v>40</v>
      </c>
      <c r="AA1114" t="s">
        <v>40</v>
      </c>
      <c r="AB1114" t="s">
        <v>40</v>
      </c>
      <c r="AC1114">
        <v>2.5000000020000002</v>
      </c>
      <c r="AD1114" t="s">
        <v>40</v>
      </c>
      <c r="AE1114">
        <v>0.3</v>
      </c>
      <c r="AF1114">
        <v>12</v>
      </c>
      <c r="AG1114">
        <v>3000000000</v>
      </c>
      <c r="AH1114" s="21">
        <v>750000000000</v>
      </c>
      <c r="AI1114">
        <v>12</v>
      </c>
      <c r="AJ1114">
        <v>3562</v>
      </c>
      <c r="AK1114">
        <v>3256586.5860000001</v>
      </c>
      <c r="AO1114">
        <v>5.7</v>
      </c>
    </row>
    <row r="1115" spans="1:41">
      <c r="A1115">
        <v>17</v>
      </c>
      <c r="B1115">
        <v>35</v>
      </c>
      <c r="C1115">
        <v>2011</v>
      </c>
      <c r="D1115" t="s">
        <v>446</v>
      </c>
      <c r="E1115" t="s">
        <v>447</v>
      </c>
      <c r="F1115" t="s">
        <v>1</v>
      </c>
      <c r="G1115" t="s">
        <v>54</v>
      </c>
      <c r="H1115" t="s">
        <v>38</v>
      </c>
      <c r="I1115" t="s">
        <v>41</v>
      </c>
      <c r="J1115" t="s">
        <v>38</v>
      </c>
      <c r="K1115" t="s">
        <v>40</v>
      </c>
      <c r="L1115" t="s">
        <v>40</v>
      </c>
      <c r="M1115" t="s">
        <v>40</v>
      </c>
      <c r="N1115" t="s">
        <v>40</v>
      </c>
      <c r="O1115" t="s">
        <v>55</v>
      </c>
      <c r="P1115" t="s">
        <v>38</v>
      </c>
      <c r="Q1115" t="s">
        <v>51</v>
      </c>
      <c r="R1115" t="s">
        <v>52</v>
      </c>
      <c r="S1115" t="s">
        <v>43</v>
      </c>
      <c r="T1115" t="s">
        <v>53</v>
      </c>
      <c r="U1115" t="s">
        <v>21</v>
      </c>
      <c r="V1115" t="s">
        <v>1494</v>
      </c>
      <c r="W1115" t="s">
        <v>1495</v>
      </c>
      <c r="X1115" t="s">
        <v>448</v>
      </c>
      <c r="Y1115" t="s">
        <v>464</v>
      </c>
      <c r="Z1115" t="s">
        <v>40</v>
      </c>
      <c r="AA1115" t="s">
        <v>40</v>
      </c>
      <c r="AB1115" t="s">
        <v>40</v>
      </c>
      <c r="AC1115">
        <v>6.7000000049999997</v>
      </c>
      <c r="AD1115" t="s">
        <v>40</v>
      </c>
      <c r="AE1115">
        <v>5.67</v>
      </c>
      <c r="AF1115">
        <v>9</v>
      </c>
      <c r="AG1115">
        <v>56700000000</v>
      </c>
      <c r="AH1115" s="21">
        <v>37989000000000</v>
      </c>
      <c r="AI1115">
        <v>9</v>
      </c>
      <c r="AJ1115">
        <v>3562</v>
      </c>
      <c r="AK1115">
        <v>3256586.5860000001</v>
      </c>
      <c r="AO1115">
        <v>116.2</v>
      </c>
    </row>
    <row r="1116" spans="1:41">
      <c r="A1116">
        <v>17</v>
      </c>
      <c r="B1116">
        <v>35</v>
      </c>
      <c r="C1116">
        <v>2011</v>
      </c>
      <c r="D1116" t="s">
        <v>446</v>
      </c>
      <c r="E1116" t="s">
        <v>447</v>
      </c>
      <c r="F1116" t="s">
        <v>1</v>
      </c>
      <c r="G1116" t="s">
        <v>54</v>
      </c>
      <c r="H1116" t="s">
        <v>38</v>
      </c>
      <c r="I1116" t="s">
        <v>41</v>
      </c>
      <c r="J1116" t="s">
        <v>38</v>
      </c>
      <c r="K1116" t="s">
        <v>40</v>
      </c>
      <c r="L1116" t="s">
        <v>40</v>
      </c>
      <c r="M1116" t="s">
        <v>40</v>
      </c>
      <c r="N1116" t="s">
        <v>40</v>
      </c>
      <c r="O1116" t="s">
        <v>55</v>
      </c>
      <c r="P1116" t="s">
        <v>38</v>
      </c>
      <c r="Q1116" t="s">
        <v>51</v>
      </c>
      <c r="R1116" t="s">
        <v>52</v>
      </c>
      <c r="S1116" t="s">
        <v>43</v>
      </c>
      <c r="T1116" t="s">
        <v>53</v>
      </c>
      <c r="U1116" t="s">
        <v>21</v>
      </c>
      <c r="V1116" t="s">
        <v>1494</v>
      </c>
      <c r="W1116" t="s">
        <v>1495</v>
      </c>
      <c r="X1116" t="s">
        <v>448</v>
      </c>
      <c r="Y1116" t="s">
        <v>465</v>
      </c>
      <c r="Z1116" t="s">
        <v>40</v>
      </c>
      <c r="AA1116" t="s">
        <v>40</v>
      </c>
      <c r="AB1116" t="s">
        <v>40</v>
      </c>
      <c r="AC1116">
        <v>18.899999990000001</v>
      </c>
      <c r="AD1116" t="s">
        <v>40</v>
      </c>
      <c r="AE1116">
        <v>105.63</v>
      </c>
      <c r="AF1116">
        <v>11</v>
      </c>
      <c r="AG1116" s="21">
        <v>1056300000000</v>
      </c>
      <c r="AH1116" s="21">
        <v>1996410000000000</v>
      </c>
      <c r="AI1116">
        <v>11</v>
      </c>
      <c r="AJ1116">
        <v>3562</v>
      </c>
      <c r="AK1116">
        <v>3256586.5860000001</v>
      </c>
      <c r="AO1116">
        <v>81.266666670000006</v>
      </c>
    </row>
    <row r="1117" spans="1:41">
      <c r="A1117">
        <v>17</v>
      </c>
      <c r="B1117">
        <v>35</v>
      </c>
      <c r="C1117">
        <v>2011</v>
      </c>
      <c r="D1117" t="s">
        <v>446</v>
      </c>
      <c r="E1117" t="s">
        <v>447</v>
      </c>
      <c r="F1117" t="s">
        <v>1</v>
      </c>
      <c r="G1117" t="s">
        <v>54</v>
      </c>
      <c r="H1117" t="s">
        <v>38</v>
      </c>
      <c r="I1117" t="s">
        <v>41</v>
      </c>
      <c r="J1117" t="s">
        <v>38</v>
      </c>
      <c r="K1117" t="s">
        <v>40</v>
      </c>
      <c r="L1117" t="s">
        <v>40</v>
      </c>
      <c r="M1117" t="s">
        <v>40</v>
      </c>
      <c r="N1117" t="s">
        <v>40</v>
      </c>
      <c r="O1117" t="s">
        <v>55</v>
      </c>
      <c r="P1117" t="s">
        <v>38</v>
      </c>
      <c r="Q1117" t="s">
        <v>51</v>
      </c>
      <c r="R1117" t="s">
        <v>52</v>
      </c>
      <c r="S1117" t="s">
        <v>43</v>
      </c>
      <c r="T1117" t="s">
        <v>53</v>
      </c>
      <c r="U1117" t="s">
        <v>21</v>
      </c>
      <c r="V1117" t="s">
        <v>1494</v>
      </c>
      <c r="W1117" t="s">
        <v>1495</v>
      </c>
      <c r="X1117" t="s">
        <v>448</v>
      </c>
      <c r="Y1117" t="s">
        <v>466</v>
      </c>
      <c r="Z1117" t="s">
        <v>40</v>
      </c>
      <c r="AA1117" t="s">
        <v>40</v>
      </c>
      <c r="AB1117" t="s">
        <v>40</v>
      </c>
      <c r="AC1117">
        <v>13.7</v>
      </c>
      <c r="AD1117" t="s">
        <v>40</v>
      </c>
      <c r="AE1117">
        <v>14.16</v>
      </c>
      <c r="AF1117">
        <v>37</v>
      </c>
      <c r="AG1117" s="21">
        <v>141600000000</v>
      </c>
      <c r="AH1117" s="21">
        <v>193992000000000</v>
      </c>
      <c r="AI1117">
        <v>37</v>
      </c>
      <c r="AJ1117">
        <v>3562</v>
      </c>
      <c r="AK1117">
        <v>3256586.5860000001</v>
      </c>
      <c r="AO1117">
        <v>37.6</v>
      </c>
    </row>
    <row r="1118" spans="1:41">
      <c r="A1118">
        <v>17</v>
      </c>
      <c r="B1118">
        <v>35</v>
      </c>
      <c r="C1118">
        <v>2011</v>
      </c>
      <c r="D1118" t="s">
        <v>446</v>
      </c>
      <c r="E1118" t="s">
        <v>447</v>
      </c>
      <c r="F1118" t="s">
        <v>1</v>
      </c>
      <c r="G1118" t="s">
        <v>54</v>
      </c>
      <c r="H1118" t="s">
        <v>38</v>
      </c>
      <c r="I1118" t="s">
        <v>41</v>
      </c>
      <c r="J1118" t="s">
        <v>38</v>
      </c>
      <c r="K1118" t="s">
        <v>40</v>
      </c>
      <c r="L1118" t="s">
        <v>40</v>
      </c>
      <c r="M1118" t="s">
        <v>40</v>
      </c>
      <c r="N1118" t="s">
        <v>40</v>
      </c>
      <c r="O1118" t="s">
        <v>55</v>
      </c>
      <c r="P1118" t="s">
        <v>38</v>
      </c>
      <c r="Q1118" t="s">
        <v>51</v>
      </c>
      <c r="R1118" t="s">
        <v>52</v>
      </c>
      <c r="S1118" t="s">
        <v>43</v>
      </c>
      <c r="T1118" t="s">
        <v>53</v>
      </c>
      <c r="U1118" t="s">
        <v>21</v>
      </c>
      <c r="V1118" t="s">
        <v>1494</v>
      </c>
      <c r="W1118" t="s">
        <v>1495</v>
      </c>
      <c r="X1118" t="s">
        <v>448</v>
      </c>
      <c r="Y1118" t="s">
        <v>467</v>
      </c>
      <c r="Z1118" t="s">
        <v>40</v>
      </c>
      <c r="AA1118" t="s">
        <v>40</v>
      </c>
      <c r="AB1118" t="s">
        <v>40</v>
      </c>
      <c r="AC1118">
        <v>50.999999989999999</v>
      </c>
      <c r="AD1118" t="s">
        <v>40</v>
      </c>
      <c r="AE1118">
        <v>653.16</v>
      </c>
      <c r="AF1118">
        <v>14</v>
      </c>
      <c r="AG1118" s="21">
        <v>6531600000000</v>
      </c>
      <c r="AH1118" s="21">
        <v>3.33112E+16</v>
      </c>
      <c r="AI1118">
        <v>14</v>
      </c>
      <c r="AJ1118">
        <v>3562</v>
      </c>
      <c r="AK1118">
        <v>3256586.5860000001</v>
      </c>
      <c r="AO1118">
        <v>26.7</v>
      </c>
    </row>
    <row r="1119" spans="1:41">
      <c r="A1119">
        <v>17</v>
      </c>
      <c r="B1119">
        <v>35</v>
      </c>
      <c r="C1119">
        <v>2011</v>
      </c>
      <c r="D1119" t="s">
        <v>446</v>
      </c>
      <c r="E1119" t="s">
        <v>447</v>
      </c>
      <c r="F1119" t="s">
        <v>1</v>
      </c>
      <c r="G1119" t="s">
        <v>54</v>
      </c>
      <c r="H1119" t="s">
        <v>38</v>
      </c>
      <c r="I1119" t="s">
        <v>41</v>
      </c>
      <c r="J1119" t="s">
        <v>38</v>
      </c>
      <c r="K1119" t="s">
        <v>40</v>
      </c>
      <c r="L1119" t="s">
        <v>40</v>
      </c>
      <c r="M1119" t="s">
        <v>40</v>
      </c>
      <c r="N1119" t="s">
        <v>40</v>
      </c>
      <c r="O1119" t="s">
        <v>55</v>
      </c>
      <c r="P1119" t="s">
        <v>38</v>
      </c>
      <c r="Q1119" t="s">
        <v>51</v>
      </c>
      <c r="R1119" t="s">
        <v>52</v>
      </c>
      <c r="S1119" t="s">
        <v>43</v>
      </c>
      <c r="T1119" t="s">
        <v>44</v>
      </c>
      <c r="U1119" t="s">
        <v>21</v>
      </c>
      <c r="V1119" t="s">
        <v>1494</v>
      </c>
      <c r="W1119" t="s">
        <v>1495</v>
      </c>
      <c r="X1119" t="s">
        <v>448</v>
      </c>
      <c r="Y1119" t="s">
        <v>468</v>
      </c>
      <c r="Z1119" t="s">
        <v>40</v>
      </c>
      <c r="AA1119" t="s">
        <v>40</v>
      </c>
      <c r="AB1119" t="s">
        <v>40</v>
      </c>
      <c r="AC1119">
        <v>4.6000000029999999</v>
      </c>
      <c r="AD1119" t="s">
        <v>40</v>
      </c>
      <c r="AE1119">
        <v>0.32</v>
      </c>
      <c r="AF1119">
        <v>24</v>
      </c>
      <c r="AG1119">
        <v>3200000000</v>
      </c>
      <c r="AH1119" s="21">
        <v>1472000000000</v>
      </c>
      <c r="AI1119">
        <v>24</v>
      </c>
      <c r="AJ1119">
        <v>3562</v>
      </c>
      <c r="AK1119">
        <v>3256586.5860000001</v>
      </c>
      <c r="AO1119">
        <v>30.1</v>
      </c>
    </row>
    <row r="1120" spans="1:41">
      <c r="A1120">
        <v>17</v>
      </c>
      <c r="B1120">
        <v>35</v>
      </c>
      <c r="C1120">
        <v>2011</v>
      </c>
      <c r="D1120" t="s">
        <v>446</v>
      </c>
      <c r="E1120" t="s">
        <v>447</v>
      </c>
      <c r="F1120" t="s">
        <v>1</v>
      </c>
      <c r="G1120" t="s">
        <v>54</v>
      </c>
      <c r="H1120" t="s">
        <v>38</v>
      </c>
      <c r="I1120" t="s">
        <v>41</v>
      </c>
      <c r="J1120" t="s">
        <v>38</v>
      </c>
      <c r="K1120" t="s">
        <v>40</v>
      </c>
      <c r="L1120" t="s">
        <v>40</v>
      </c>
      <c r="M1120" t="s">
        <v>40</v>
      </c>
      <c r="N1120" t="s">
        <v>40</v>
      </c>
      <c r="O1120" t="s">
        <v>55</v>
      </c>
      <c r="P1120" t="s">
        <v>38</v>
      </c>
      <c r="Q1120" t="s">
        <v>51</v>
      </c>
      <c r="R1120" t="s">
        <v>52</v>
      </c>
      <c r="S1120" t="s">
        <v>43</v>
      </c>
      <c r="T1120" t="s">
        <v>53</v>
      </c>
      <c r="U1120" t="s">
        <v>21</v>
      </c>
      <c r="V1120" t="s">
        <v>1494</v>
      </c>
      <c r="W1120" t="s">
        <v>1495</v>
      </c>
      <c r="X1120" t="s">
        <v>448</v>
      </c>
      <c r="Y1120" t="s">
        <v>469</v>
      </c>
      <c r="Z1120" t="s">
        <v>40</v>
      </c>
      <c r="AA1120" t="s">
        <v>40</v>
      </c>
      <c r="AB1120" t="s">
        <v>40</v>
      </c>
      <c r="AC1120">
        <v>27.999999979999998</v>
      </c>
      <c r="AD1120" t="s">
        <v>40</v>
      </c>
      <c r="AE1120">
        <v>60.7</v>
      </c>
      <c r="AF1120">
        <v>26</v>
      </c>
      <c r="AG1120" s="21">
        <v>607000000000</v>
      </c>
      <c r="AH1120" s="21">
        <v>1699600000000000</v>
      </c>
      <c r="AI1120">
        <v>26</v>
      </c>
      <c r="AJ1120">
        <v>3562</v>
      </c>
      <c r="AK1120">
        <v>3256586.5860000001</v>
      </c>
      <c r="AO1120">
        <v>5.0999999999999996</v>
      </c>
    </row>
    <row r="1121" spans="1:41">
      <c r="A1121">
        <v>17</v>
      </c>
      <c r="B1121">
        <v>35</v>
      </c>
      <c r="C1121">
        <v>2011</v>
      </c>
      <c r="D1121" t="s">
        <v>446</v>
      </c>
      <c r="E1121" t="s">
        <v>447</v>
      </c>
      <c r="F1121" t="s">
        <v>1</v>
      </c>
      <c r="G1121" t="s">
        <v>54</v>
      </c>
      <c r="H1121" t="s">
        <v>38</v>
      </c>
      <c r="I1121" t="s">
        <v>41</v>
      </c>
      <c r="J1121" t="s">
        <v>38</v>
      </c>
      <c r="K1121" t="s">
        <v>40</v>
      </c>
      <c r="L1121" t="s">
        <v>40</v>
      </c>
      <c r="M1121" t="s">
        <v>40</v>
      </c>
      <c r="N1121" t="s">
        <v>40</v>
      </c>
      <c r="O1121" t="s">
        <v>55</v>
      </c>
      <c r="P1121" t="s">
        <v>38</v>
      </c>
      <c r="Q1121" t="s">
        <v>51</v>
      </c>
      <c r="R1121" t="s">
        <v>52</v>
      </c>
      <c r="S1121" t="s">
        <v>43</v>
      </c>
      <c r="T1121" t="s">
        <v>53</v>
      </c>
      <c r="U1121" t="s">
        <v>21</v>
      </c>
      <c r="V1121" t="s">
        <v>1494</v>
      </c>
      <c r="W1121" t="s">
        <v>1495</v>
      </c>
      <c r="X1121" t="s">
        <v>448</v>
      </c>
      <c r="Y1121" t="s">
        <v>470</v>
      </c>
      <c r="Z1121" t="s">
        <v>40</v>
      </c>
      <c r="AA1121" t="s">
        <v>40</v>
      </c>
      <c r="AB1121" t="s">
        <v>40</v>
      </c>
      <c r="AC1121">
        <v>15.30000001</v>
      </c>
      <c r="AD1121" t="s">
        <v>40</v>
      </c>
      <c r="AE1121">
        <v>52.61</v>
      </c>
      <c r="AF1121">
        <v>34</v>
      </c>
      <c r="AG1121" s="21">
        <v>526100000000</v>
      </c>
      <c r="AH1121" s="21">
        <v>804933000000000</v>
      </c>
      <c r="AI1121">
        <v>34</v>
      </c>
      <c r="AJ1121">
        <v>3562</v>
      </c>
      <c r="AK1121">
        <v>3256586.5860000001</v>
      </c>
      <c r="AO1121">
        <v>87.733333329999994</v>
      </c>
    </row>
    <row r="1122" spans="1:41">
      <c r="A1122">
        <v>17</v>
      </c>
      <c r="B1122">
        <v>35</v>
      </c>
      <c r="C1122">
        <v>2011</v>
      </c>
      <c r="D1122" t="s">
        <v>446</v>
      </c>
      <c r="E1122" t="s">
        <v>447</v>
      </c>
      <c r="F1122" t="s">
        <v>1</v>
      </c>
      <c r="G1122" t="s">
        <v>54</v>
      </c>
      <c r="H1122" t="s">
        <v>38</v>
      </c>
      <c r="I1122" t="s">
        <v>41</v>
      </c>
      <c r="J1122" t="s">
        <v>38</v>
      </c>
      <c r="K1122" t="s">
        <v>40</v>
      </c>
      <c r="L1122" t="s">
        <v>40</v>
      </c>
      <c r="M1122" t="s">
        <v>40</v>
      </c>
      <c r="N1122" t="s">
        <v>40</v>
      </c>
      <c r="O1122" t="s">
        <v>55</v>
      </c>
      <c r="P1122" t="s">
        <v>38</v>
      </c>
      <c r="Q1122" t="s">
        <v>51</v>
      </c>
      <c r="R1122" t="s">
        <v>52</v>
      </c>
      <c r="S1122" t="s">
        <v>43</v>
      </c>
      <c r="T1122" t="s">
        <v>53</v>
      </c>
      <c r="U1122" t="s">
        <v>21</v>
      </c>
      <c r="V1122" t="s">
        <v>1494</v>
      </c>
      <c r="W1122" t="s">
        <v>1495</v>
      </c>
      <c r="X1122" t="s">
        <v>448</v>
      </c>
      <c r="Y1122" t="s">
        <v>471</v>
      </c>
      <c r="Z1122" t="s">
        <v>40</v>
      </c>
      <c r="AA1122" t="s">
        <v>40</v>
      </c>
      <c r="AB1122" t="s">
        <v>40</v>
      </c>
      <c r="AC1122">
        <v>17.79999999</v>
      </c>
      <c r="AD1122" t="s">
        <v>40</v>
      </c>
      <c r="AE1122">
        <v>114.2</v>
      </c>
      <c r="AF1122">
        <v>26</v>
      </c>
      <c r="AG1122" s="21">
        <v>1142000000000</v>
      </c>
      <c r="AH1122" s="21">
        <v>2032760000000000</v>
      </c>
      <c r="AI1122">
        <v>26</v>
      </c>
      <c r="AJ1122">
        <v>3562</v>
      </c>
      <c r="AK1122">
        <v>3256586.5860000001</v>
      </c>
      <c r="AO1122">
        <v>46.611111110000003</v>
      </c>
    </row>
    <row r="1123" spans="1:41">
      <c r="A1123">
        <v>17</v>
      </c>
      <c r="B1123">
        <v>35</v>
      </c>
      <c r="C1123">
        <v>2011</v>
      </c>
      <c r="D1123" t="s">
        <v>446</v>
      </c>
      <c r="E1123" t="s">
        <v>447</v>
      </c>
      <c r="F1123" t="s">
        <v>1</v>
      </c>
      <c r="G1123" t="s">
        <v>54</v>
      </c>
      <c r="H1123" t="s">
        <v>38</v>
      </c>
      <c r="I1123" t="s">
        <v>41</v>
      </c>
      <c r="J1123" t="s">
        <v>38</v>
      </c>
      <c r="K1123" t="s">
        <v>40</v>
      </c>
      <c r="L1123" t="s">
        <v>40</v>
      </c>
      <c r="M1123" t="s">
        <v>40</v>
      </c>
      <c r="N1123" t="s">
        <v>40</v>
      </c>
      <c r="O1123" t="s">
        <v>55</v>
      </c>
      <c r="P1123" t="s">
        <v>38</v>
      </c>
      <c r="Q1123" t="s">
        <v>51</v>
      </c>
      <c r="R1123" t="s">
        <v>52</v>
      </c>
      <c r="S1123" t="s">
        <v>43</v>
      </c>
      <c r="T1123" t="s">
        <v>44</v>
      </c>
      <c r="U1123" t="s">
        <v>21</v>
      </c>
      <c r="V1123" t="s">
        <v>1494</v>
      </c>
      <c r="W1123" t="s">
        <v>1495</v>
      </c>
      <c r="X1123" t="s">
        <v>448</v>
      </c>
      <c r="Y1123" t="s">
        <v>472</v>
      </c>
      <c r="Z1123" t="s">
        <v>40</v>
      </c>
      <c r="AA1123" t="s">
        <v>40</v>
      </c>
      <c r="AB1123" t="s">
        <v>40</v>
      </c>
      <c r="AC1123">
        <v>1.8</v>
      </c>
      <c r="AD1123" t="s">
        <v>40</v>
      </c>
      <c r="AE1123">
        <v>1.62</v>
      </c>
      <c r="AF1123">
        <v>33</v>
      </c>
      <c r="AG1123">
        <v>16200000000</v>
      </c>
      <c r="AH1123" s="21">
        <v>2916000000000</v>
      </c>
      <c r="AI1123">
        <v>33</v>
      </c>
      <c r="AJ1123">
        <v>3562</v>
      </c>
      <c r="AK1123">
        <v>3256586.5860000001</v>
      </c>
      <c r="AO1123">
        <v>10.211111109999999</v>
      </c>
    </row>
    <row r="1124" spans="1:41">
      <c r="A1124">
        <v>17</v>
      </c>
      <c r="B1124">
        <v>35</v>
      </c>
      <c r="C1124">
        <v>2011</v>
      </c>
      <c r="D1124" t="s">
        <v>446</v>
      </c>
      <c r="E1124" t="s">
        <v>447</v>
      </c>
      <c r="F1124" t="s">
        <v>1</v>
      </c>
      <c r="G1124" t="s">
        <v>54</v>
      </c>
      <c r="H1124" t="s">
        <v>38</v>
      </c>
      <c r="I1124" t="s">
        <v>41</v>
      </c>
      <c r="J1124" t="s">
        <v>38</v>
      </c>
      <c r="K1124" t="s">
        <v>40</v>
      </c>
      <c r="L1124" t="s">
        <v>40</v>
      </c>
      <c r="M1124" t="s">
        <v>40</v>
      </c>
      <c r="N1124" t="s">
        <v>40</v>
      </c>
      <c r="O1124" t="s">
        <v>55</v>
      </c>
      <c r="P1124" t="s">
        <v>38</v>
      </c>
      <c r="Q1124" t="s">
        <v>51</v>
      </c>
      <c r="R1124" t="s">
        <v>52</v>
      </c>
      <c r="S1124" t="s">
        <v>43</v>
      </c>
      <c r="T1124" t="s">
        <v>53</v>
      </c>
      <c r="U1124" t="s">
        <v>21</v>
      </c>
      <c r="V1124" t="s">
        <v>1494</v>
      </c>
      <c r="W1124" t="s">
        <v>1495</v>
      </c>
      <c r="X1124" t="s">
        <v>448</v>
      </c>
      <c r="Y1124" t="s">
        <v>473</v>
      </c>
      <c r="Z1124" t="s">
        <v>40</v>
      </c>
      <c r="AA1124" t="s">
        <v>40</v>
      </c>
      <c r="AB1124" t="s">
        <v>40</v>
      </c>
      <c r="AC1124">
        <v>2.6</v>
      </c>
      <c r="AD1124" t="s">
        <v>40</v>
      </c>
      <c r="AE1124">
        <v>11.74</v>
      </c>
      <c r="AF1124">
        <v>21</v>
      </c>
      <c r="AG1124" s="21">
        <v>117400000000</v>
      </c>
      <c r="AH1124" s="21">
        <v>30524000000000</v>
      </c>
      <c r="AI1124">
        <v>21</v>
      </c>
      <c r="AJ1124">
        <v>3562</v>
      </c>
      <c r="AK1124">
        <v>3256586.5860000001</v>
      </c>
      <c r="AO1124">
        <v>27.1</v>
      </c>
    </row>
    <row r="1125" spans="1:41">
      <c r="A1125">
        <v>17</v>
      </c>
      <c r="B1125">
        <v>35</v>
      </c>
      <c r="C1125">
        <v>2011</v>
      </c>
      <c r="D1125" t="s">
        <v>446</v>
      </c>
      <c r="E1125" t="s">
        <v>447</v>
      </c>
      <c r="F1125" t="s">
        <v>1</v>
      </c>
      <c r="G1125" t="s">
        <v>54</v>
      </c>
      <c r="H1125" t="s">
        <v>38</v>
      </c>
      <c r="I1125" t="s">
        <v>41</v>
      </c>
      <c r="J1125" t="s">
        <v>38</v>
      </c>
      <c r="K1125" t="s">
        <v>40</v>
      </c>
      <c r="L1125" t="s">
        <v>40</v>
      </c>
      <c r="M1125" t="s">
        <v>40</v>
      </c>
      <c r="N1125" t="s">
        <v>40</v>
      </c>
      <c r="O1125" t="s">
        <v>55</v>
      </c>
      <c r="P1125" t="s">
        <v>38</v>
      </c>
      <c r="Q1125" t="s">
        <v>51</v>
      </c>
      <c r="R1125" t="s">
        <v>52</v>
      </c>
      <c r="S1125" t="s">
        <v>43</v>
      </c>
      <c r="T1125" t="s">
        <v>53</v>
      </c>
      <c r="U1125" t="s">
        <v>21</v>
      </c>
      <c r="V1125" t="s">
        <v>1494</v>
      </c>
      <c r="W1125" t="s">
        <v>1495</v>
      </c>
      <c r="X1125" t="s">
        <v>448</v>
      </c>
      <c r="Y1125" t="s">
        <v>474</v>
      </c>
      <c r="Z1125" t="s">
        <v>40</v>
      </c>
      <c r="AA1125" t="s">
        <v>40</v>
      </c>
      <c r="AB1125" t="s">
        <v>40</v>
      </c>
      <c r="AC1125">
        <v>20.39999998</v>
      </c>
      <c r="AD1125" t="s">
        <v>40</v>
      </c>
      <c r="AE1125">
        <v>183.89</v>
      </c>
      <c r="AF1125">
        <v>26</v>
      </c>
      <c r="AG1125" s="21">
        <v>1838900000000</v>
      </c>
      <c r="AH1125" s="21">
        <v>3751360000000000</v>
      </c>
      <c r="AI1125">
        <v>26</v>
      </c>
      <c r="AJ1125">
        <v>3562</v>
      </c>
      <c r="AK1125">
        <v>3256586.5860000001</v>
      </c>
      <c r="AO1125">
        <v>59.977777779999997</v>
      </c>
    </row>
    <row r="1126" spans="1:41">
      <c r="A1126">
        <v>17</v>
      </c>
      <c r="B1126">
        <v>35</v>
      </c>
      <c r="C1126">
        <v>2011</v>
      </c>
      <c r="D1126" t="s">
        <v>446</v>
      </c>
      <c r="E1126" t="s">
        <v>447</v>
      </c>
      <c r="F1126" t="s">
        <v>1</v>
      </c>
      <c r="G1126" t="s">
        <v>54</v>
      </c>
      <c r="H1126" t="s">
        <v>38</v>
      </c>
      <c r="I1126" t="s">
        <v>41</v>
      </c>
      <c r="J1126" t="s">
        <v>38</v>
      </c>
      <c r="K1126" t="s">
        <v>40</v>
      </c>
      <c r="L1126" t="s">
        <v>40</v>
      </c>
      <c r="M1126" t="s">
        <v>40</v>
      </c>
      <c r="N1126" t="s">
        <v>40</v>
      </c>
      <c r="O1126" t="s">
        <v>55</v>
      </c>
      <c r="P1126" t="s">
        <v>38</v>
      </c>
      <c r="Q1126" t="s">
        <v>51</v>
      </c>
      <c r="R1126" t="s">
        <v>52</v>
      </c>
      <c r="S1126" t="s">
        <v>43</v>
      </c>
      <c r="T1126" t="s">
        <v>53</v>
      </c>
      <c r="U1126" t="s">
        <v>21</v>
      </c>
      <c r="V1126" t="s">
        <v>1494</v>
      </c>
      <c r="W1126" t="s">
        <v>1495</v>
      </c>
      <c r="X1126" t="s">
        <v>448</v>
      </c>
      <c r="Y1126" t="s">
        <v>475</v>
      </c>
      <c r="Z1126" t="s">
        <v>40</v>
      </c>
      <c r="AA1126" t="s">
        <v>40</v>
      </c>
      <c r="AB1126" t="s">
        <v>40</v>
      </c>
      <c r="AC1126">
        <v>5.4999999940000004</v>
      </c>
      <c r="AD1126" t="s">
        <v>40</v>
      </c>
      <c r="AE1126">
        <v>7.85</v>
      </c>
      <c r="AF1126">
        <v>34</v>
      </c>
      <c r="AG1126">
        <v>78500000000</v>
      </c>
      <c r="AH1126" s="21">
        <v>43175000000000</v>
      </c>
      <c r="AI1126">
        <v>34</v>
      </c>
      <c r="AJ1126">
        <v>3562</v>
      </c>
      <c r="AK1126">
        <v>3256586.5860000001</v>
      </c>
      <c r="AO1126">
        <v>261.43333330000002</v>
      </c>
    </row>
    <row r="1127" spans="1:41">
      <c r="A1127">
        <v>17</v>
      </c>
      <c r="B1127">
        <v>35</v>
      </c>
      <c r="C1127">
        <v>2011</v>
      </c>
      <c r="D1127" t="s">
        <v>446</v>
      </c>
      <c r="E1127" t="s">
        <v>447</v>
      </c>
      <c r="F1127" t="s">
        <v>1</v>
      </c>
      <c r="G1127" t="s">
        <v>54</v>
      </c>
      <c r="H1127" t="s">
        <v>38</v>
      </c>
      <c r="I1127" t="s">
        <v>41</v>
      </c>
      <c r="J1127" t="s">
        <v>38</v>
      </c>
      <c r="K1127" t="s">
        <v>40</v>
      </c>
      <c r="L1127" t="s">
        <v>40</v>
      </c>
      <c r="M1127" t="s">
        <v>40</v>
      </c>
      <c r="N1127" t="s">
        <v>40</v>
      </c>
      <c r="O1127" t="s">
        <v>55</v>
      </c>
      <c r="P1127" t="s">
        <v>38</v>
      </c>
      <c r="Q1127" t="s">
        <v>51</v>
      </c>
      <c r="R1127" t="s">
        <v>52</v>
      </c>
      <c r="S1127" t="s">
        <v>43</v>
      </c>
      <c r="T1127" t="s">
        <v>53</v>
      </c>
      <c r="U1127" t="s">
        <v>21</v>
      </c>
      <c r="V1127" t="s">
        <v>1494</v>
      </c>
      <c r="W1127" t="s">
        <v>1495</v>
      </c>
      <c r="X1127" t="s">
        <v>448</v>
      </c>
      <c r="Y1127" t="s">
        <v>476</v>
      </c>
      <c r="Z1127" t="s">
        <v>40</v>
      </c>
      <c r="AA1127" t="s">
        <v>40</v>
      </c>
      <c r="AB1127" t="s">
        <v>40</v>
      </c>
      <c r="AC1127">
        <v>2.6999999990000001</v>
      </c>
      <c r="AD1127" t="s">
        <v>40</v>
      </c>
      <c r="AE1127">
        <v>21.45</v>
      </c>
      <c r="AF1127">
        <v>34</v>
      </c>
      <c r="AG1127" s="21">
        <v>214500000000</v>
      </c>
      <c r="AH1127" s="21">
        <v>57915000000000</v>
      </c>
      <c r="AI1127">
        <v>34</v>
      </c>
      <c r="AJ1127">
        <v>3562</v>
      </c>
      <c r="AK1127">
        <v>3256586.5860000001</v>
      </c>
      <c r="AO1127">
        <v>35</v>
      </c>
    </row>
    <row r="1128" spans="1:41">
      <c r="A1128">
        <v>17</v>
      </c>
      <c r="B1128">
        <v>35</v>
      </c>
      <c r="C1128">
        <v>2011</v>
      </c>
      <c r="D1128" t="s">
        <v>446</v>
      </c>
      <c r="E1128" t="s">
        <v>447</v>
      </c>
      <c r="F1128" t="s">
        <v>1</v>
      </c>
      <c r="G1128" t="s">
        <v>54</v>
      </c>
      <c r="H1128" t="s">
        <v>38</v>
      </c>
      <c r="I1128" t="s">
        <v>41</v>
      </c>
      <c r="J1128" t="s">
        <v>38</v>
      </c>
      <c r="K1128" t="s">
        <v>40</v>
      </c>
      <c r="L1128" t="s">
        <v>40</v>
      </c>
      <c r="M1128" t="s">
        <v>40</v>
      </c>
      <c r="N1128" t="s">
        <v>40</v>
      </c>
      <c r="O1128" t="s">
        <v>55</v>
      </c>
      <c r="P1128" t="s">
        <v>38</v>
      </c>
      <c r="Q1128" t="s">
        <v>51</v>
      </c>
      <c r="R1128" t="s">
        <v>52</v>
      </c>
      <c r="S1128" t="s">
        <v>43</v>
      </c>
      <c r="T1128" t="s">
        <v>53</v>
      </c>
      <c r="U1128" t="s">
        <v>21</v>
      </c>
      <c r="V1128" t="s">
        <v>1494</v>
      </c>
      <c r="W1128" t="s">
        <v>1495</v>
      </c>
      <c r="X1128" t="s">
        <v>448</v>
      </c>
      <c r="Y1128" t="s">
        <v>477</v>
      </c>
      <c r="Z1128" t="s">
        <v>40</v>
      </c>
      <c r="AA1128" t="s">
        <v>40</v>
      </c>
      <c r="AB1128" t="s">
        <v>40</v>
      </c>
      <c r="AC1128">
        <v>14.89999999</v>
      </c>
      <c r="AD1128" t="s">
        <v>40</v>
      </c>
      <c r="AE1128">
        <v>54.23</v>
      </c>
      <c r="AF1128">
        <v>36</v>
      </c>
      <c r="AG1128" s="21">
        <v>542300000000</v>
      </c>
      <c r="AH1128" s="21">
        <v>808027000000000</v>
      </c>
      <c r="AI1128">
        <v>36</v>
      </c>
      <c r="AJ1128">
        <v>3562</v>
      </c>
      <c r="AK1128">
        <v>3256586.5860000001</v>
      </c>
      <c r="AO1128">
        <v>19.675000000000001</v>
      </c>
    </row>
    <row r="1129" spans="1:41">
      <c r="A1129">
        <v>17</v>
      </c>
      <c r="B1129">
        <v>35</v>
      </c>
      <c r="C1129">
        <v>2011</v>
      </c>
      <c r="D1129" t="s">
        <v>446</v>
      </c>
      <c r="E1129" t="s">
        <v>447</v>
      </c>
      <c r="F1129" t="s">
        <v>1</v>
      </c>
      <c r="G1129" t="s">
        <v>54</v>
      </c>
      <c r="H1129" t="s">
        <v>38</v>
      </c>
      <c r="I1129" t="s">
        <v>41</v>
      </c>
      <c r="J1129" t="s">
        <v>38</v>
      </c>
      <c r="K1129" t="s">
        <v>40</v>
      </c>
      <c r="L1129" t="s">
        <v>40</v>
      </c>
      <c r="M1129" t="s">
        <v>40</v>
      </c>
      <c r="N1129" t="s">
        <v>40</v>
      </c>
      <c r="O1129" t="s">
        <v>55</v>
      </c>
      <c r="P1129" t="s">
        <v>38</v>
      </c>
      <c r="Q1129" t="s">
        <v>51</v>
      </c>
      <c r="R1129" t="s">
        <v>52</v>
      </c>
      <c r="S1129" t="s">
        <v>43</v>
      </c>
      <c r="T1129" t="s">
        <v>53</v>
      </c>
      <c r="U1129" t="s">
        <v>21</v>
      </c>
      <c r="V1129" t="s">
        <v>1494</v>
      </c>
      <c r="W1129" t="s">
        <v>1495</v>
      </c>
      <c r="X1129" t="s">
        <v>448</v>
      </c>
      <c r="Y1129" t="s">
        <v>478</v>
      </c>
      <c r="Z1129" t="s">
        <v>40</v>
      </c>
      <c r="AA1129" t="s">
        <v>40</v>
      </c>
      <c r="AB1129" t="s">
        <v>40</v>
      </c>
      <c r="AC1129">
        <v>2.1000000010000002</v>
      </c>
      <c r="AD1129" t="s">
        <v>40</v>
      </c>
      <c r="AE1129">
        <v>28.33</v>
      </c>
      <c r="AF1129">
        <v>21</v>
      </c>
      <c r="AG1129" s="21">
        <v>283300000000</v>
      </c>
      <c r="AH1129" s="21">
        <v>59493000000000</v>
      </c>
      <c r="AI1129">
        <v>21</v>
      </c>
      <c r="AJ1129">
        <v>3562</v>
      </c>
      <c r="AK1129">
        <v>3256586.5860000001</v>
      </c>
      <c r="AO1129">
        <v>27.666666670000001</v>
      </c>
    </row>
    <row r="1130" spans="1:41">
      <c r="A1130">
        <v>17</v>
      </c>
      <c r="B1130">
        <v>35</v>
      </c>
      <c r="C1130">
        <v>2011</v>
      </c>
      <c r="D1130" t="s">
        <v>446</v>
      </c>
      <c r="E1130" t="s">
        <v>447</v>
      </c>
      <c r="F1130" t="s">
        <v>1</v>
      </c>
      <c r="G1130" t="s">
        <v>54</v>
      </c>
      <c r="H1130" t="s">
        <v>38</v>
      </c>
      <c r="I1130" t="s">
        <v>41</v>
      </c>
      <c r="J1130" t="s">
        <v>38</v>
      </c>
      <c r="K1130" t="s">
        <v>40</v>
      </c>
      <c r="L1130" t="s">
        <v>40</v>
      </c>
      <c r="M1130" t="s">
        <v>40</v>
      </c>
      <c r="N1130" t="s">
        <v>40</v>
      </c>
      <c r="O1130" t="s">
        <v>55</v>
      </c>
      <c r="P1130" t="s">
        <v>38</v>
      </c>
      <c r="Q1130" t="s">
        <v>51</v>
      </c>
      <c r="R1130" t="s">
        <v>52</v>
      </c>
      <c r="S1130" t="s">
        <v>43</v>
      </c>
      <c r="T1130" t="s">
        <v>44</v>
      </c>
      <c r="U1130" t="s">
        <v>21</v>
      </c>
      <c r="V1130" t="s">
        <v>1494</v>
      </c>
      <c r="W1130" t="s">
        <v>1495</v>
      </c>
      <c r="X1130" t="s">
        <v>448</v>
      </c>
      <c r="Y1130" t="s">
        <v>479</v>
      </c>
      <c r="Z1130" t="s">
        <v>40</v>
      </c>
      <c r="AA1130" t="s">
        <v>40</v>
      </c>
      <c r="AB1130" t="s">
        <v>40</v>
      </c>
      <c r="AC1130">
        <v>2.1000000010000002</v>
      </c>
      <c r="AD1130" t="s">
        <v>40</v>
      </c>
      <c r="AE1130">
        <v>5.67</v>
      </c>
      <c r="AF1130">
        <v>51</v>
      </c>
      <c r="AG1130">
        <v>56700000000</v>
      </c>
      <c r="AH1130" s="21">
        <v>11907000000000</v>
      </c>
      <c r="AI1130">
        <v>51</v>
      </c>
      <c r="AJ1130">
        <v>3562</v>
      </c>
      <c r="AK1130">
        <v>3256586.5860000001</v>
      </c>
      <c r="AO1130">
        <v>66.855555559999999</v>
      </c>
    </row>
    <row r="1131" spans="1:41">
      <c r="A1131">
        <v>17</v>
      </c>
      <c r="B1131">
        <v>35</v>
      </c>
      <c r="C1131">
        <v>2011</v>
      </c>
      <c r="D1131" t="s">
        <v>446</v>
      </c>
      <c r="E1131" t="s">
        <v>447</v>
      </c>
      <c r="F1131" t="s">
        <v>1</v>
      </c>
      <c r="G1131" t="s">
        <v>54</v>
      </c>
      <c r="H1131" t="s">
        <v>38</v>
      </c>
      <c r="I1131" t="s">
        <v>41</v>
      </c>
      <c r="J1131" t="s">
        <v>38</v>
      </c>
      <c r="K1131" t="s">
        <v>40</v>
      </c>
      <c r="L1131" t="s">
        <v>40</v>
      </c>
      <c r="M1131" t="s">
        <v>40</v>
      </c>
      <c r="N1131" t="s">
        <v>40</v>
      </c>
      <c r="O1131" t="s">
        <v>55</v>
      </c>
      <c r="P1131" t="s">
        <v>38</v>
      </c>
      <c r="Q1131" t="s">
        <v>51</v>
      </c>
      <c r="R1131" t="s">
        <v>52</v>
      </c>
      <c r="S1131" t="s">
        <v>43</v>
      </c>
      <c r="T1131" t="s">
        <v>53</v>
      </c>
      <c r="U1131" t="s">
        <v>21</v>
      </c>
      <c r="V1131" t="s">
        <v>1494</v>
      </c>
      <c r="W1131" t="s">
        <v>1495</v>
      </c>
      <c r="X1131" t="s">
        <v>448</v>
      </c>
      <c r="Y1131" t="s">
        <v>480</v>
      </c>
      <c r="Z1131" t="s">
        <v>40</v>
      </c>
      <c r="AA1131" t="s">
        <v>40</v>
      </c>
      <c r="AB1131" t="s">
        <v>40</v>
      </c>
      <c r="AC1131">
        <v>9.6999999940000006</v>
      </c>
      <c r="AD1131" t="s">
        <v>40</v>
      </c>
      <c r="AE1131">
        <v>24.28</v>
      </c>
      <c r="AF1131">
        <v>39</v>
      </c>
      <c r="AG1131" s="21">
        <v>242800000000</v>
      </c>
      <c r="AH1131" s="21">
        <v>235516000000000</v>
      </c>
      <c r="AI1131">
        <v>39</v>
      </c>
      <c r="AJ1131">
        <v>3562</v>
      </c>
      <c r="AK1131">
        <v>3256586.5860000001</v>
      </c>
      <c r="AO1131">
        <v>26.56666667</v>
      </c>
    </row>
    <row r="1132" spans="1:41">
      <c r="A1132">
        <v>17</v>
      </c>
      <c r="B1132">
        <v>35</v>
      </c>
      <c r="C1132">
        <v>2011</v>
      </c>
      <c r="D1132" t="s">
        <v>446</v>
      </c>
      <c r="E1132" t="s">
        <v>447</v>
      </c>
      <c r="F1132" t="s">
        <v>1</v>
      </c>
      <c r="G1132" t="s">
        <v>54</v>
      </c>
      <c r="H1132" t="s">
        <v>38</v>
      </c>
      <c r="I1132" t="s">
        <v>41</v>
      </c>
      <c r="J1132" t="s">
        <v>38</v>
      </c>
      <c r="K1132" t="s">
        <v>40</v>
      </c>
      <c r="L1132" t="s">
        <v>40</v>
      </c>
      <c r="M1132" t="s">
        <v>40</v>
      </c>
      <c r="N1132" t="s">
        <v>40</v>
      </c>
      <c r="O1132" t="s">
        <v>55</v>
      </c>
      <c r="P1132" t="s">
        <v>38</v>
      </c>
      <c r="Q1132" t="s">
        <v>51</v>
      </c>
      <c r="R1132" t="s">
        <v>52</v>
      </c>
      <c r="S1132" t="s">
        <v>43</v>
      </c>
      <c r="T1132" t="s">
        <v>53</v>
      </c>
      <c r="U1132" t="s">
        <v>21</v>
      </c>
      <c r="V1132" t="s">
        <v>1494</v>
      </c>
      <c r="W1132" t="s">
        <v>1495</v>
      </c>
      <c r="X1132" t="s">
        <v>448</v>
      </c>
      <c r="Y1132" t="s">
        <v>481</v>
      </c>
      <c r="Z1132" t="s">
        <v>40</v>
      </c>
      <c r="AA1132" t="s">
        <v>40</v>
      </c>
      <c r="AB1132" t="s">
        <v>40</v>
      </c>
      <c r="AC1132">
        <v>2.2000000009999998</v>
      </c>
      <c r="AD1132" t="s">
        <v>40</v>
      </c>
      <c r="AE1132">
        <v>118.17</v>
      </c>
      <c r="AF1132">
        <v>35</v>
      </c>
      <c r="AG1132" s="21">
        <v>1181700000000</v>
      </c>
      <c r="AH1132" s="21">
        <v>259974000000000</v>
      </c>
      <c r="AI1132">
        <v>35</v>
      </c>
      <c r="AJ1132">
        <v>3562</v>
      </c>
      <c r="AK1132">
        <v>3256586.5860000001</v>
      </c>
      <c r="AO1132">
        <v>12.06666667</v>
      </c>
    </row>
    <row r="1133" spans="1:41">
      <c r="A1133">
        <v>17</v>
      </c>
      <c r="B1133">
        <v>35</v>
      </c>
      <c r="C1133">
        <v>2011</v>
      </c>
      <c r="D1133" t="s">
        <v>446</v>
      </c>
      <c r="E1133" t="s">
        <v>447</v>
      </c>
      <c r="F1133" t="s">
        <v>1</v>
      </c>
      <c r="G1133" t="s">
        <v>54</v>
      </c>
      <c r="H1133" t="s">
        <v>38</v>
      </c>
      <c r="I1133" t="s">
        <v>41</v>
      </c>
      <c r="J1133" t="s">
        <v>38</v>
      </c>
      <c r="K1133" t="s">
        <v>40</v>
      </c>
      <c r="L1133" t="s">
        <v>40</v>
      </c>
      <c r="M1133" t="s">
        <v>40</v>
      </c>
      <c r="N1133" t="s">
        <v>40</v>
      </c>
      <c r="O1133" t="s">
        <v>55</v>
      </c>
      <c r="P1133" t="s">
        <v>38</v>
      </c>
      <c r="Q1133" t="s">
        <v>51</v>
      </c>
      <c r="R1133" t="s">
        <v>52</v>
      </c>
      <c r="S1133" t="s">
        <v>43</v>
      </c>
      <c r="T1133" t="s">
        <v>53</v>
      </c>
      <c r="U1133" t="s">
        <v>21</v>
      </c>
      <c r="V1133" t="s">
        <v>1494</v>
      </c>
      <c r="W1133" t="s">
        <v>1495</v>
      </c>
      <c r="X1133" t="s">
        <v>448</v>
      </c>
      <c r="Y1133" t="s">
        <v>482</v>
      </c>
      <c r="Z1133" t="s">
        <v>40</v>
      </c>
      <c r="AA1133" t="s">
        <v>40</v>
      </c>
      <c r="AB1133" t="s">
        <v>40</v>
      </c>
      <c r="AC1133">
        <v>2.5000000020000002</v>
      </c>
      <c r="AD1133" t="s">
        <v>40</v>
      </c>
      <c r="AE1133">
        <v>14.57</v>
      </c>
      <c r="AF1133">
        <v>29</v>
      </c>
      <c r="AG1133" s="21">
        <v>145700000000</v>
      </c>
      <c r="AH1133" s="21">
        <v>36425000000000</v>
      </c>
      <c r="AI1133">
        <v>29</v>
      </c>
      <c r="AJ1133">
        <v>3562</v>
      </c>
      <c r="AK1133">
        <v>3256586.5860000001</v>
      </c>
      <c r="AO1133">
        <v>54.116666670000001</v>
      </c>
    </row>
    <row r="1134" spans="1:41">
      <c r="A1134">
        <v>17</v>
      </c>
      <c r="B1134">
        <v>35</v>
      </c>
      <c r="C1134">
        <v>2011</v>
      </c>
      <c r="D1134" t="s">
        <v>446</v>
      </c>
      <c r="E1134" t="s">
        <v>447</v>
      </c>
      <c r="F1134" t="s">
        <v>1</v>
      </c>
      <c r="G1134" t="s">
        <v>54</v>
      </c>
      <c r="H1134" t="s">
        <v>38</v>
      </c>
      <c r="I1134" t="s">
        <v>41</v>
      </c>
      <c r="J1134" t="s">
        <v>38</v>
      </c>
      <c r="K1134" t="s">
        <v>40</v>
      </c>
      <c r="L1134" t="s">
        <v>40</v>
      </c>
      <c r="M1134" t="s">
        <v>40</v>
      </c>
      <c r="N1134" t="s">
        <v>40</v>
      </c>
      <c r="O1134" t="s">
        <v>55</v>
      </c>
      <c r="P1134" t="s">
        <v>38</v>
      </c>
      <c r="Q1134" t="s">
        <v>51</v>
      </c>
      <c r="R1134" t="s">
        <v>52</v>
      </c>
      <c r="S1134" t="s">
        <v>43</v>
      </c>
      <c r="T1134" t="s">
        <v>53</v>
      </c>
      <c r="U1134" t="s">
        <v>21</v>
      </c>
      <c r="V1134" t="s">
        <v>1494</v>
      </c>
      <c r="W1134" t="s">
        <v>1495</v>
      </c>
      <c r="X1134" t="s">
        <v>448</v>
      </c>
      <c r="Y1134" t="s">
        <v>483</v>
      </c>
      <c r="Z1134" t="s">
        <v>40</v>
      </c>
      <c r="AA1134" t="s">
        <v>40</v>
      </c>
      <c r="AB1134" t="s">
        <v>40</v>
      </c>
      <c r="AC1134">
        <v>16.299999979999999</v>
      </c>
      <c r="AD1134" t="s">
        <v>40</v>
      </c>
      <c r="AE1134">
        <v>162.28</v>
      </c>
      <c r="AF1134">
        <v>23</v>
      </c>
      <c r="AG1134" s="21">
        <v>1622800000000</v>
      </c>
      <c r="AH1134" s="21">
        <v>2645160000000000</v>
      </c>
      <c r="AI1134">
        <v>23</v>
      </c>
      <c r="AJ1134">
        <v>3562</v>
      </c>
      <c r="AK1134">
        <v>3256586.5860000001</v>
      </c>
      <c r="AO1134">
        <v>6.5944444439999996</v>
      </c>
    </row>
    <row r="1135" spans="1:41">
      <c r="A1135">
        <v>17</v>
      </c>
      <c r="B1135">
        <v>35</v>
      </c>
      <c r="C1135">
        <v>2011</v>
      </c>
      <c r="D1135" t="s">
        <v>446</v>
      </c>
      <c r="E1135" t="s">
        <v>447</v>
      </c>
      <c r="F1135" t="s">
        <v>1</v>
      </c>
      <c r="G1135" t="s">
        <v>54</v>
      </c>
      <c r="H1135" t="s">
        <v>38</v>
      </c>
      <c r="I1135" t="s">
        <v>41</v>
      </c>
      <c r="J1135" t="s">
        <v>38</v>
      </c>
      <c r="K1135" t="s">
        <v>40</v>
      </c>
      <c r="L1135" t="s">
        <v>40</v>
      </c>
      <c r="M1135" t="s">
        <v>40</v>
      </c>
      <c r="N1135" t="s">
        <v>40</v>
      </c>
      <c r="O1135" t="s">
        <v>55</v>
      </c>
      <c r="P1135" t="s">
        <v>38</v>
      </c>
      <c r="Q1135" t="s">
        <v>51</v>
      </c>
      <c r="R1135" t="s">
        <v>52</v>
      </c>
      <c r="S1135" t="s">
        <v>43</v>
      </c>
      <c r="T1135" t="s">
        <v>53</v>
      </c>
      <c r="U1135" t="s">
        <v>21</v>
      </c>
      <c r="V1135" t="s">
        <v>1494</v>
      </c>
      <c r="W1135" t="s">
        <v>1495</v>
      </c>
      <c r="X1135" t="s">
        <v>448</v>
      </c>
      <c r="Y1135" t="s">
        <v>484</v>
      </c>
      <c r="Z1135" t="s">
        <v>40</v>
      </c>
      <c r="AA1135" t="s">
        <v>40</v>
      </c>
      <c r="AB1135" t="s">
        <v>40</v>
      </c>
      <c r="AC1135">
        <v>19.099999990000001</v>
      </c>
      <c r="AD1135" t="s">
        <v>40</v>
      </c>
      <c r="AE1135">
        <v>174.42</v>
      </c>
      <c r="AF1135">
        <v>35</v>
      </c>
      <c r="AG1135" s="21">
        <v>1744200000000</v>
      </c>
      <c r="AH1135" s="21">
        <v>3331420000000000</v>
      </c>
      <c r="AI1135">
        <v>35</v>
      </c>
      <c r="AJ1135">
        <v>3562</v>
      </c>
      <c r="AK1135">
        <v>3256586.5860000001</v>
      </c>
      <c r="AO1135">
        <v>76.55</v>
      </c>
    </row>
    <row r="1136" spans="1:41">
      <c r="A1136">
        <v>17</v>
      </c>
      <c r="B1136">
        <v>35</v>
      </c>
      <c r="C1136">
        <v>2011</v>
      </c>
      <c r="D1136" t="s">
        <v>446</v>
      </c>
      <c r="E1136" t="s">
        <v>447</v>
      </c>
      <c r="F1136" t="s">
        <v>1</v>
      </c>
      <c r="G1136" t="s">
        <v>54</v>
      </c>
      <c r="H1136" t="s">
        <v>38</v>
      </c>
      <c r="I1136" t="s">
        <v>41</v>
      </c>
      <c r="J1136" t="s">
        <v>38</v>
      </c>
      <c r="K1136" t="s">
        <v>40</v>
      </c>
      <c r="L1136" t="s">
        <v>40</v>
      </c>
      <c r="M1136" t="s">
        <v>40</v>
      </c>
      <c r="N1136" t="s">
        <v>40</v>
      </c>
      <c r="O1136" t="s">
        <v>55</v>
      </c>
      <c r="P1136" t="s">
        <v>38</v>
      </c>
      <c r="Q1136" t="s">
        <v>51</v>
      </c>
      <c r="R1136" t="s">
        <v>52</v>
      </c>
      <c r="S1136" t="s">
        <v>43</v>
      </c>
      <c r="T1136" t="s">
        <v>53</v>
      </c>
      <c r="U1136" t="s">
        <v>21</v>
      </c>
      <c r="V1136" t="s">
        <v>1494</v>
      </c>
      <c r="W1136" t="s">
        <v>1495</v>
      </c>
      <c r="X1136" t="s">
        <v>448</v>
      </c>
      <c r="Y1136" t="s">
        <v>485</v>
      </c>
      <c r="Z1136" t="s">
        <v>40</v>
      </c>
      <c r="AA1136" t="s">
        <v>40</v>
      </c>
      <c r="AB1136" t="s">
        <v>40</v>
      </c>
      <c r="AC1136">
        <v>21.39999998</v>
      </c>
      <c r="AD1136" t="s">
        <v>40</v>
      </c>
      <c r="AE1136">
        <v>163.9</v>
      </c>
      <c r="AF1136">
        <v>32</v>
      </c>
      <c r="AG1136" s="21">
        <v>1639000000000</v>
      </c>
      <c r="AH1136" s="21">
        <v>3507460000000000</v>
      </c>
      <c r="AI1136">
        <v>32</v>
      </c>
      <c r="AJ1136">
        <v>3562</v>
      </c>
      <c r="AK1136">
        <v>3256586.5860000001</v>
      </c>
      <c r="AO1136">
        <v>24.141666669999999</v>
      </c>
    </row>
    <row r="1137" spans="1:41">
      <c r="A1137">
        <v>17</v>
      </c>
      <c r="B1137">
        <v>35</v>
      </c>
      <c r="C1137">
        <v>2011</v>
      </c>
      <c r="D1137" t="s">
        <v>446</v>
      </c>
      <c r="E1137" t="s">
        <v>447</v>
      </c>
      <c r="F1137" t="s">
        <v>1</v>
      </c>
      <c r="G1137" t="s">
        <v>54</v>
      </c>
      <c r="H1137" t="s">
        <v>38</v>
      </c>
      <c r="I1137" t="s">
        <v>41</v>
      </c>
      <c r="J1137" t="s">
        <v>38</v>
      </c>
      <c r="K1137" t="s">
        <v>40</v>
      </c>
      <c r="L1137" t="s">
        <v>40</v>
      </c>
      <c r="M1137" t="s">
        <v>40</v>
      </c>
      <c r="N1137" t="s">
        <v>40</v>
      </c>
      <c r="O1137" t="s">
        <v>55</v>
      </c>
      <c r="P1137" t="s">
        <v>38</v>
      </c>
      <c r="Q1137" t="s">
        <v>51</v>
      </c>
      <c r="R1137" t="s">
        <v>52</v>
      </c>
      <c r="S1137" t="s">
        <v>43</v>
      </c>
      <c r="T1137" t="s">
        <v>53</v>
      </c>
      <c r="U1137" t="s">
        <v>21</v>
      </c>
      <c r="V1137" t="s">
        <v>1494</v>
      </c>
      <c r="W1137" t="s">
        <v>1495</v>
      </c>
      <c r="X1137" t="s">
        <v>448</v>
      </c>
      <c r="Y1137" t="s">
        <v>486</v>
      </c>
      <c r="Z1137" t="s">
        <v>40</v>
      </c>
      <c r="AA1137" t="s">
        <v>40</v>
      </c>
      <c r="AB1137" t="s">
        <v>40</v>
      </c>
      <c r="AC1137">
        <v>17.399999990000001</v>
      </c>
      <c r="AD1137" t="s">
        <v>40</v>
      </c>
      <c r="AE1137">
        <v>1.56</v>
      </c>
      <c r="AF1137">
        <v>21</v>
      </c>
      <c r="AG1137">
        <v>15600000000</v>
      </c>
      <c r="AH1137" s="21">
        <v>27144000000000</v>
      </c>
      <c r="AI1137">
        <v>21</v>
      </c>
      <c r="AJ1137">
        <v>3562</v>
      </c>
      <c r="AK1137">
        <v>3256586.5860000001</v>
      </c>
      <c r="AO1137">
        <v>276.56666669999998</v>
      </c>
    </row>
    <row r="1138" spans="1:41">
      <c r="A1138">
        <v>17</v>
      </c>
      <c r="B1138">
        <v>35</v>
      </c>
      <c r="C1138">
        <v>2011</v>
      </c>
      <c r="D1138" t="s">
        <v>446</v>
      </c>
      <c r="E1138" t="s">
        <v>447</v>
      </c>
      <c r="F1138" t="s">
        <v>1</v>
      </c>
      <c r="G1138" t="s">
        <v>54</v>
      </c>
      <c r="H1138" t="s">
        <v>38</v>
      </c>
      <c r="I1138" t="s">
        <v>41</v>
      </c>
      <c r="J1138" t="s">
        <v>38</v>
      </c>
      <c r="K1138" t="s">
        <v>40</v>
      </c>
      <c r="L1138" t="s">
        <v>40</v>
      </c>
      <c r="M1138" t="s">
        <v>40</v>
      </c>
      <c r="N1138" t="s">
        <v>40</v>
      </c>
      <c r="O1138" t="s">
        <v>55</v>
      </c>
      <c r="P1138" t="s">
        <v>38</v>
      </c>
      <c r="Q1138" t="s">
        <v>51</v>
      </c>
      <c r="R1138" t="s">
        <v>52</v>
      </c>
      <c r="S1138" t="s">
        <v>43</v>
      </c>
      <c r="T1138" t="s">
        <v>53</v>
      </c>
      <c r="U1138" t="s">
        <v>21</v>
      </c>
      <c r="V1138" t="s">
        <v>1494</v>
      </c>
      <c r="W1138" t="s">
        <v>1495</v>
      </c>
      <c r="X1138" t="s">
        <v>448</v>
      </c>
      <c r="Y1138" t="s">
        <v>487</v>
      </c>
      <c r="Z1138" t="s">
        <v>40</v>
      </c>
      <c r="AA1138" t="s">
        <v>40</v>
      </c>
      <c r="AB1138" t="s">
        <v>40</v>
      </c>
      <c r="AC1138">
        <v>12.80000001</v>
      </c>
      <c r="AD1138" t="s">
        <v>40</v>
      </c>
      <c r="AE1138">
        <v>3.97</v>
      </c>
      <c r="AF1138">
        <v>10</v>
      </c>
      <c r="AG1138">
        <v>39700000000</v>
      </c>
      <c r="AH1138" s="21">
        <v>50816000000000</v>
      </c>
      <c r="AI1138">
        <v>10</v>
      </c>
      <c r="AJ1138">
        <v>3562</v>
      </c>
      <c r="AK1138">
        <v>3256586.5860000001</v>
      </c>
      <c r="AO1138">
        <v>29.966666669999999</v>
      </c>
    </row>
    <row r="1139" spans="1:41">
      <c r="A1139">
        <v>17</v>
      </c>
      <c r="B1139">
        <v>35</v>
      </c>
      <c r="C1139">
        <v>2011</v>
      </c>
      <c r="D1139" t="s">
        <v>446</v>
      </c>
      <c r="E1139" t="s">
        <v>447</v>
      </c>
      <c r="F1139" t="s">
        <v>1</v>
      </c>
      <c r="G1139" t="s">
        <v>54</v>
      </c>
      <c r="H1139" t="s">
        <v>38</v>
      </c>
      <c r="I1139" t="s">
        <v>41</v>
      </c>
      <c r="J1139" t="s">
        <v>38</v>
      </c>
      <c r="K1139" t="s">
        <v>40</v>
      </c>
      <c r="L1139" t="s">
        <v>40</v>
      </c>
      <c r="M1139" t="s">
        <v>40</v>
      </c>
      <c r="N1139" t="s">
        <v>40</v>
      </c>
      <c r="O1139" t="s">
        <v>55</v>
      </c>
      <c r="P1139" t="s">
        <v>38</v>
      </c>
      <c r="Q1139" t="s">
        <v>51</v>
      </c>
      <c r="R1139" t="s">
        <v>52</v>
      </c>
      <c r="S1139" t="s">
        <v>43</v>
      </c>
      <c r="T1139" t="s">
        <v>53</v>
      </c>
      <c r="U1139" t="s">
        <v>21</v>
      </c>
      <c r="V1139" t="s">
        <v>1494</v>
      </c>
      <c r="W1139" t="s">
        <v>1495</v>
      </c>
      <c r="X1139" t="s">
        <v>448</v>
      </c>
      <c r="Y1139" t="s">
        <v>488</v>
      </c>
      <c r="Z1139" t="s">
        <v>40</v>
      </c>
      <c r="AA1139" t="s">
        <v>40</v>
      </c>
      <c r="AB1139" t="s">
        <v>40</v>
      </c>
      <c r="AC1139">
        <v>9.8000000069999995</v>
      </c>
      <c r="AD1139" t="s">
        <v>40</v>
      </c>
      <c r="AE1139">
        <v>5.12</v>
      </c>
      <c r="AF1139">
        <v>13</v>
      </c>
      <c r="AG1139">
        <v>51200000000</v>
      </c>
      <c r="AH1139" s="21">
        <v>50176000000000</v>
      </c>
      <c r="AI1139">
        <v>13</v>
      </c>
      <c r="AJ1139">
        <v>3562</v>
      </c>
      <c r="AK1139">
        <v>3256586.5860000001</v>
      </c>
      <c r="AO1139">
        <v>8.7333333329999991</v>
      </c>
    </row>
    <row r="1140" spans="1:41">
      <c r="A1140">
        <v>17</v>
      </c>
      <c r="B1140">
        <v>35</v>
      </c>
      <c r="C1140">
        <v>2011</v>
      </c>
      <c r="D1140" t="s">
        <v>446</v>
      </c>
      <c r="E1140" t="s">
        <v>447</v>
      </c>
      <c r="F1140" t="s">
        <v>1</v>
      </c>
      <c r="G1140" t="s">
        <v>54</v>
      </c>
      <c r="H1140" t="s">
        <v>38</v>
      </c>
      <c r="I1140" t="s">
        <v>41</v>
      </c>
      <c r="J1140" t="s">
        <v>38</v>
      </c>
      <c r="K1140" t="s">
        <v>40</v>
      </c>
      <c r="L1140" t="s">
        <v>40</v>
      </c>
      <c r="M1140" t="s">
        <v>40</v>
      </c>
      <c r="N1140" t="s">
        <v>40</v>
      </c>
      <c r="O1140" t="s">
        <v>55</v>
      </c>
      <c r="P1140" t="s">
        <v>38</v>
      </c>
      <c r="Q1140" t="s">
        <v>51</v>
      </c>
      <c r="R1140" t="s">
        <v>52</v>
      </c>
      <c r="S1140" t="s">
        <v>43</v>
      </c>
      <c r="T1140" t="s">
        <v>53</v>
      </c>
      <c r="U1140" t="s">
        <v>21</v>
      </c>
      <c r="V1140" t="s">
        <v>1494</v>
      </c>
      <c r="W1140" t="s">
        <v>1495</v>
      </c>
      <c r="X1140" t="s">
        <v>448</v>
      </c>
      <c r="Y1140" t="s">
        <v>489</v>
      </c>
      <c r="Z1140" t="s">
        <v>40</v>
      </c>
      <c r="AA1140" t="s">
        <v>40</v>
      </c>
      <c r="AB1140" t="s">
        <v>40</v>
      </c>
      <c r="AC1140">
        <v>28.599999990000001</v>
      </c>
      <c r="AD1140" t="s">
        <v>40</v>
      </c>
      <c r="AE1140">
        <v>10.97</v>
      </c>
      <c r="AF1140">
        <v>14</v>
      </c>
      <c r="AG1140" s="21">
        <v>109700000000</v>
      </c>
      <c r="AH1140" s="21">
        <v>313742000000000</v>
      </c>
      <c r="AI1140">
        <v>14</v>
      </c>
      <c r="AJ1140">
        <v>3562</v>
      </c>
      <c r="AK1140">
        <v>3256586.5860000001</v>
      </c>
      <c r="AO1140">
        <v>3.3333333330000001</v>
      </c>
    </row>
    <row r="1141" spans="1:41">
      <c r="A1141">
        <v>17</v>
      </c>
      <c r="B1141">
        <v>35</v>
      </c>
      <c r="C1141">
        <v>2011</v>
      </c>
      <c r="D1141" t="s">
        <v>446</v>
      </c>
      <c r="E1141" t="s">
        <v>447</v>
      </c>
      <c r="F1141" t="s">
        <v>1</v>
      </c>
      <c r="G1141" t="s">
        <v>54</v>
      </c>
      <c r="H1141" t="s">
        <v>38</v>
      </c>
      <c r="I1141" t="s">
        <v>41</v>
      </c>
      <c r="J1141" t="s">
        <v>38</v>
      </c>
      <c r="K1141" t="s">
        <v>40</v>
      </c>
      <c r="L1141" t="s">
        <v>40</v>
      </c>
      <c r="M1141" t="s">
        <v>40</v>
      </c>
      <c r="N1141" t="s">
        <v>40</v>
      </c>
      <c r="O1141" t="s">
        <v>55</v>
      </c>
      <c r="P1141" t="s">
        <v>38</v>
      </c>
      <c r="Q1141" t="s">
        <v>51</v>
      </c>
      <c r="R1141" t="s">
        <v>52</v>
      </c>
      <c r="S1141" t="s">
        <v>43</v>
      </c>
      <c r="T1141" t="s">
        <v>53</v>
      </c>
      <c r="U1141" t="s">
        <v>21</v>
      </c>
      <c r="V1141" t="s">
        <v>1494</v>
      </c>
      <c r="W1141" t="s">
        <v>1495</v>
      </c>
      <c r="X1141" t="s">
        <v>448</v>
      </c>
      <c r="Y1141" t="s">
        <v>490</v>
      </c>
      <c r="Z1141" t="s">
        <v>40</v>
      </c>
      <c r="AA1141" t="s">
        <v>40</v>
      </c>
      <c r="AB1141" t="s">
        <v>40</v>
      </c>
      <c r="AC1141">
        <v>10.599999990000001</v>
      </c>
      <c r="AD1141" t="s">
        <v>40</v>
      </c>
      <c r="AE1141">
        <v>21.38</v>
      </c>
      <c r="AF1141">
        <v>14</v>
      </c>
      <c r="AG1141" s="21">
        <v>213800000000</v>
      </c>
      <c r="AH1141" s="21">
        <v>226628000000000</v>
      </c>
      <c r="AI1141">
        <v>14</v>
      </c>
      <c r="AJ1141">
        <v>3562</v>
      </c>
      <c r="AK1141">
        <v>3256586.5860000001</v>
      </c>
      <c r="AO1141">
        <v>14.225</v>
      </c>
    </row>
    <row r="1142" spans="1:41">
      <c r="A1142">
        <v>17</v>
      </c>
      <c r="B1142">
        <v>35</v>
      </c>
      <c r="C1142">
        <v>2011</v>
      </c>
      <c r="D1142" t="s">
        <v>446</v>
      </c>
      <c r="E1142" t="s">
        <v>447</v>
      </c>
      <c r="F1142" t="s">
        <v>1</v>
      </c>
      <c r="G1142" t="s">
        <v>54</v>
      </c>
      <c r="H1142" t="s">
        <v>38</v>
      </c>
      <c r="I1142" t="s">
        <v>41</v>
      </c>
      <c r="J1142" t="s">
        <v>38</v>
      </c>
      <c r="K1142" t="s">
        <v>40</v>
      </c>
      <c r="L1142" t="s">
        <v>40</v>
      </c>
      <c r="M1142" t="s">
        <v>40</v>
      </c>
      <c r="N1142" t="s">
        <v>40</v>
      </c>
      <c r="O1142" t="s">
        <v>55</v>
      </c>
      <c r="P1142" t="s">
        <v>38</v>
      </c>
      <c r="Q1142" t="s">
        <v>51</v>
      </c>
      <c r="R1142" t="s">
        <v>52</v>
      </c>
      <c r="S1142" t="s">
        <v>43</v>
      </c>
      <c r="T1142" t="s">
        <v>53</v>
      </c>
      <c r="U1142" t="s">
        <v>21</v>
      </c>
      <c r="V1142" t="s">
        <v>1494</v>
      </c>
      <c r="W1142" t="s">
        <v>1495</v>
      </c>
      <c r="X1142" t="s">
        <v>448</v>
      </c>
      <c r="Y1142" t="s">
        <v>491</v>
      </c>
      <c r="Z1142" t="s">
        <v>40</v>
      </c>
      <c r="AA1142" t="s">
        <v>40</v>
      </c>
      <c r="AB1142" t="s">
        <v>40</v>
      </c>
      <c r="AC1142">
        <v>47.7</v>
      </c>
      <c r="AD1142" t="s">
        <v>40</v>
      </c>
      <c r="AE1142">
        <v>52.45</v>
      </c>
      <c r="AF1142">
        <v>13</v>
      </c>
      <c r="AG1142" s="21">
        <v>524500000000</v>
      </c>
      <c r="AH1142" s="21">
        <v>2501860000000000</v>
      </c>
      <c r="AI1142">
        <v>13</v>
      </c>
      <c r="AJ1142">
        <v>3562</v>
      </c>
      <c r="AK1142">
        <v>3256586.5860000001</v>
      </c>
      <c r="AO1142">
        <v>14.52413793</v>
      </c>
    </row>
    <row r="1143" spans="1:41">
      <c r="A1143">
        <v>17</v>
      </c>
      <c r="B1143">
        <v>35</v>
      </c>
      <c r="C1143">
        <v>2011</v>
      </c>
      <c r="D1143" t="s">
        <v>446</v>
      </c>
      <c r="E1143" t="s">
        <v>447</v>
      </c>
      <c r="F1143" t="s">
        <v>1</v>
      </c>
      <c r="G1143" t="s">
        <v>54</v>
      </c>
      <c r="H1143" t="s">
        <v>38</v>
      </c>
      <c r="I1143" t="s">
        <v>41</v>
      </c>
      <c r="J1143" t="s">
        <v>38</v>
      </c>
      <c r="K1143" t="s">
        <v>40</v>
      </c>
      <c r="L1143" t="s">
        <v>40</v>
      </c>
      <c r="M1143" t="s">
        <v>40</v>
      </c>
      <c r="N1143" t="s">
        <v>40</v>
      </c>
      <c r="O1143" t="s">
        <v>55</v>
      </c>
      <c r="P1143" t="s">
        <v>38</v>
      </c>
      <c r="Q1143" t="s">
        <v>51</v>
      </c>
      <c r="R1143" t="s">
        <v>52</v>
      </c>
      <c r="S1143" t="s">
        <v>43</v>
      </c>
      <c r="T1143" t="s">
        <v>53</v>
      </c>
      <c r="U1143" t="s">
        <v>21</v>
      </c>
      <c r="V1143" t="s">
        <v>1494</v>
      </c>
      <c r="W1143" t="s">
        <v>1495</v>
      </c>
      <c r="X1143" t="s">
        <v>448</v>
      </c>
      <c r="Y1143" t="s">
        <v>492</v>
      </c>
      <c r="Z1143" t="s">
        <v>40</v>
      </c>
      <c r="AA1143" t="s">
        <v>40</v>
      </c>
      <c r="AB1143" t="s">
        <v>40</v>
      </c>
      <c r="AC1143">
        <v>1.5</v>
      </c>
      <c r="AD1143" t="s">
        <v>40</v>
      </c>
      <c r="AE1143">
        <v>5.71</v>
      </c>
      <c r="AF1143">
        <v>11</v>
      </c>
      <c r="AG1143">
        <v>57100000000</v>
      </c>
      <c r="AH1143" s="21">
        <v>8565000000000</v>
      </c>
      <c r="AI1143">
        <v>11</v>
      </c>
      <c r="AJ1143">
        <v>3562</v>
      </c>
      <c r="AK1143">
        <v>3256586.5860000001</v>
      </c>
      <c r="AO1143">
        <v>6.5</v>
      </c>
    </row>
    <row r="1144" spans="1:41">
      <c r="A1144">
        <v>17</v>
      </c>
      <c r="B1144">
        <v>35</v>
      </c>
      <c r="C1144">
        <v>2011</v>
      </c>
      <c r="D1144" t="s">
        <v>446</v>
      </c>
      <c r="E1144" t="s">
        <v>447</v>
      </c>
      <c r="F1144" t="s">
        <v>1</v>
      </c>
      <c r="G1144" t="s">
        <v>54</v>
      </c>
      <c r="H1144" t="s">
        <v>38</v>
      </c>
      <c r="I1144" t="s">
        <v>41</v>
      </c>
      <c r="J1144" t="s">
        <v>38</v>
      </c>
      <c r="K1144" t="s">
        <v>40</v>
      </c>
      <c r="L1144" t="s">
        <v>40</v>
      </c>
      <c r="M1144" t="s">
        <v>40</v>
      </c>
      <c r="N1144" t="s">
        <v>40</v>
      </c>
      <c r="O1144" t="s">
        <v>55</v>
      </c>
      <c r="P1144" t="s">
        <v>38</v>
      </c>
      <c r="Q1144" t="s">
        <v>51</v>
      </c>
      <c r="R1144" t="s">
        <v>52</v>
      </c>
      <c r="S1144" t="s">
        <v>43</v>
      </c>
      <c r="T1144" t="s">
        <v>44</v>
      </c>
      <c r="U1144" t="s">
        <v>21</v>
      </c>
      <c r="V1144" t="s">
        <v>1494</v>
      </c>
      <c r="W1144" t="s">
        <v>1495</v>
      </c>
      <c r="X1144" t="s">
        <v>448</v>
      </c>
      <c r="Y1144" t="s">
        <v>493</v>
      </c>
      <c r="Z1144" t="s">
        <v>40</v>
      </c>
      <c r="AA1144" t="s">
        <v>40</v>
      </c>
      <c r="AB1144" t="s">
        <v>40</v>
      </c>
      <c r="AC1144">
        <v>10.5</v>
      </c>
      <c r="AD1144" t="s">
        <v>40</v>
      </c>
      <c r="AE1144">
        <v>3.52</v>
      </c>
      <c r="AF1144">
        <v>17</v>
      </c>
      <c r="AG1144">
        <v>35200000000</v>
      </c>
      <c r="AH1144" s="21">
        <v>36960000000000</v>
      </c>
      <c r="AI1144">
        <v>17</v>
      </c>
      <c r="AJ1144">
        <v>3562</v>
      </c>
      <c r="AK1144">
        <v>3256586.5860000001</v>
      </c>
      <c r="AO1144">
        <v>34.837499999999999</v>
      </c>
    </row>
    <row r="1145" spans="1:41">
      <c r="A1145">
        <v>17</v>
      </c>
      <c r="B1145">
        <v>35</v>
      </c>
      <c r="C1145">
        <v>2011</v>
      </c>
      <c r="D1145" t="s">
        <v>446</v>
      </c>
      <c r="E1145" t="s">
        <v>447</v>
      </c>
      <c r="F1145" t="s">
        <v>1</v>
      </c>
      <c r="G1145" t="s">
        <v>54</v>
      </c>
      <c r="H1145" t="s">
        <v>38</v>
      </c>
      <c r="I1145" t="s">
        <v>41</v>
      </c>
      <c r="J1145" t="s">
        <v>38</v>
      </c>
      <c r="K1145" t="s">
        <v>40</v>
      </c>
      <c r="L1145" t="s">
        <v>40</v>
      </c>
      <c r="M1145" t="s">
        <v>40</v>
      </c>
      <c r="N1145" t="s">
        <v>40</v>
      </c>
      <c r="O1145" t="s">
        <v>55</v>
      </c>
      <c r="P1145" t="s">
        <v>38</v>
      </c>
      <c r="Q1145" t="s">
        <v>51</v>
      </c>
      <c r="R1145" t="s">
        <v>52</v>
      </c>
      <c r="S1145" t="s">
        <v>43</v>
      </c>
      <c r="T1145" t="s">
        <v>53</v>
      </c>
      <c r="U1145" t="s">
        <v>21</v>
      </c>
      <c r="V1145" t="s">
        <v>1494</v>
      </c>
      <c r="W1145" t="s">
        <v>1495</v>
      </c>
      <c r="X1145" t="s">
        <v>448</v>
      </c>
      <c r="Y1145" t="s">
        <v>494</v>
      </c>
      <c r="Z1145" t="s">
        <v>40</v>
      </c>
      <c r="AA1145" t="s">
        <v>40</v>
      </c>
      <c r="AB1145" t="s">
        <v>40</v>
      </c>
      <c r="AC1145">
        <v>6.1</v>
      </c>
      <c r="AD1145" t="s">
        <v>40</v>
      </c>
      <c r="AE1145">
        <v>24.36</v>
      </c>
      <c r="AF1145">
        <v>23</v>
      </c>
      <c r="AG1145" s="21">
        <v>243600000000</v>
      </c>
      <c r="AH1145" s="21">
        <v>148596000000000</v>
      </c>
      <c r="AI1145">
        <v>23</v>
      </c>
      <c r="AJ1145">
        <v>3562</v>
      </c>
      <c r="AK1145">
        <v>3256586.5860000001</v>
      </c>
      <c r="AO1145">
        <v>23.166666670000001</v>
      </c>
    </row>
    <row r="1146" spans="1:41">
      <c r="A1146">
        <v>17</v>
      </c>
      <c r="B1146">
        <v>35</v>
      </c>
      <c r="C1146">
        <v>2011</v>
      </c>
      <c r="D1146" t="s">
        <v>446</v>
      </c>
      <c r="E1146" t="s">
        <v>447</v>
      </c>
      <c r="F1146" t="s">
        <v>1</v>
      </c>
      <c r="G1146" t="s">
        <v>54</v>
      </c>
      <c r="H1146" t="s">
        <v>38</v>
      </c>
      <c r="I1146" t="s">
        <v>41</v>
      </c>
      <c r="J1146" t="s">
        <v>38</v>
      </c>
      <c r="K1146" t="s">
        <v>40</v>
      </c>
      <c r="L1146" t="s">
        <v>40</v>
      </c>
      <c r="M1146" t="s">
        <v>40</v>
      </c>
      <c r="N1146" t="s">
        <v>40</v>
      </c>
      <c r="O1146" t="s">
        <v>55</v>
      </c>
      <c r="P1146" t="s">
        <v>38</v>
      </c>
      <c r="Q1146" t="s">
        <v>51</v>
      </c>
      <c r="R1146" t="s">
        <v>52</v>
      </c>
      <c r="S1146" t="s">
        <v>43</v>
      </c>
      <c r="T1146" t="s">
        <v>53</v>
      </c>
      <c r="U1146" t="s">
        <v>21</v>
      </c>
      <c r="V1146" t="s">
        <v>1494</v>
      </c>
      <c r="W1146" t="s">
        <v>1495</v>
      </c>
      <c r="X1146" t="s">
        <v>448</v>
      </c>
      <c r="Y1146" t="s">
        <v>495</v>
      </c>
      <c r="Z1146" t="s">
        <v>40</v>
      </c>
      <c r="AA1146" t="s">
        <v>40</v>
      </c>
      <c r="AB1146" t="s">
        <v>40</v>
      </c>
      <c r="AC1146">
        <v>21.39999998</v>
      </c>
      <c r="AD1146" t="s">
        <v>40</v>
      </c>
      <c r="AE1146">
        <v>3.39</v>
      </c>
      <c r="AF1146">
        <v>12</v>
      </c>
      <c r="AG1146">
        <v>33900000000</v>
      </c>
      <c r="AH1146" s="21">
        <v>72546000000000</v>
      </c>
      <c r="AI1146">
        <v>12</v>
      </c>
      <c r="AJ1146">
        <v>3562</v>
      </c>
      <c r="AK1146">
        <v>3256586.5860000001</v>
      </c>
      <c r="AO1146">
        <v>9.4833333329999991</v>
      </c>
    </row>
    <row r="1147" spans="1:41">
      <c r="A1147">
        <v>17</v>
      </c>
      <c r="B1147">
        <v>35</v>
      </c>
      <c r="C1147">
        <v>2011</v>
      </c>
      <c r="D1147" t="s">
        <v>446</v>
      </c>
      <c r="E1147" t="s">
        <v>447</v>
      </c>
      <c r="F1147" t="s">
        <v>1</v>
      </c>
      <c r="G1147" t="s">
        <v>54</v>
      </c>
      <c r="H1147" t="s">
        <v>38</v>
      </c>
      <c r="I1147" t="s">
        <v>41</v>
      </c>
      <c r="J1147" t="s">
        <v>38</v>
      </c>
      <c r="K1147" t="s">
        <v>40</v>
      </c>
      <c r="L1147" t="s">
        <v>40</v>
      </c>
      <c r="M1147" t="s">
        <v>40</v>
      </c>
      <c r="N1147" t="s">
        <v>40</v>
      </c>
      <c r="O1147" t="s">
        <v>55</v>
      </c>
      <c r="P1147" t="s">
        <v>38</v>
      </c>
      <c r="Q1147" t="s">
        <v>51</v>
      </c>
      <c r="R1147" t="s">
        <v>52</v>
      </c>
      <c r="S1147" t="s">
        <v>43</v>
      </c>
      <c r="T1147" t="s">
        <v>53</v>
      </c>
      <c r="U1147" t="s">
        <v>21</v>
      </c>
      <c r="V1147" t="s">
        <v>1494</v>
      </c>
      <c r="W1147" t="s">
        <v>1495</v>
      </c>
      <c r="X1147" t="s">
        <v>448</v>
      </c>
      <c r="Y1147" t="s">
        <v>496</v>
      </c>
      <c r="Z1147" t="s">
        <v>40</v>
      </c>
      <c r="AA1147" t="s">
        <v>40</v>
      </c>
      <c r="AB1147" t="s">
        <v>40</v>
      </c>
      <c r="AC1147">
        <v>16.600000000000001</v>
      </c>
      <c r="AD1147" t="s">
        <v>40</v>
      </c>
      <c r="AE1147">
        <v>3.8</v>
      </c>
      <c r="AF1147">
        <v>10</v>
      </c>
      <c r="AG1147">
        <v>38000000000</v>
      </c>
      <c r="AH1147" s="21">
        <v>63080000000000</v>
      </c>
      <c r="AI1147">
        <v>10</v>
      </c>
      <c r="AJ1147">
        <v>3562</v>
      </c>
      <c r="AK1147">
        <v>3256586.5860000001</v>
      </c>
      <c r="AO1147">
        <v>30.633333329999999</v>
      </c>
    </row>
    <row r="1148" spans="1:41">
      <c r="A1148">
        <v>17</v>
      </c>
      <c r="B1148">
        <v>35</v>
      </c>
      <c r="C1148">
        <v>2011</v>
      </c>
      <c r="D1148" t="s">
        <v>446</v>
      </c>
      <c r="E1148" t="s">
        <v>447</v>
      </c>
      <c r="F1148" t="s">
        <v>1</v>
      </c>
      <c r="G1148" t="s">
        <v>54</v>
      </c>
      <c r="H1148" t="s">
        <v>38</v>
      </c>
      <c r="I1148" t="s">
        <v>41</v>
      </c>
      <c r="J1148" t="s">
        <v>38</v>
      </c>
      <c r="K1148" t="s">
        <v>40</v>
      </c>
      <c r="L1148" t="s">
        <v>40</v>
      </c>
      <c r="M1148" t="s">
        <v>40</v>
      </c>
      <c r="N1148" t="s">
        <v>40</v>
      </c>
      <c r="O1148" t="s">
        <v>55</v>
      </c>
      <c r="P1148" t="s">
        <v>38</v>
      </c>
      <c r="Q1148" t="s">
        <v>51</v>
      </c>
      <c r="R1148" t="s">
        <v>52</v>
      </c>
      <c r="S1148" t="s">
        <v>43</v>
      </c>
      <c r="T1148" t="s">
        <v>53</v>
      </c>
      <c r="U1148" t="s">
        <v>21</v>
      </c>
      <c r="V1148" t="s">
        <v>1494</v>
      </c>
      <c r="W1148" t="s">
        <v>1495</v>
      </c>
      <c r="X1148" t="s">
        <v>448</v>
      </c>
      <c r="Y1148" t="s">
        <v>497</v>
      </c>
      <c r="Z1148" t="s">
        <v>40</v>
      </c>
      <c r="AA1148" t="s">
        <v>40</v>
      </c>
      <c r="AB1148" t="s">
        <v>40</v>
      </c>
      <c r="AC1148">
        <v>8.1999999930000005</v>
      </c>
      <c r="AD1148" t="s">
        <v>40</v>
      </c>
      <c r="AE1148">
        <v>0.42</v>
      </c>
      <c r="AF1148">
        <v>7</v>
      </c>
      <c r="AG1148">
        <v>4200000000</v>
      </c>
      <c r="AH1148" s="21">
        <v>3444000000000</v>
      </c>
      <c r="AI1148">
        <v>7</v>
      </c>
      <c r="AJ1148">
        <v>3562</v>
      </c>
      <c r="AK1148">
        <v>3256586.5860000001</v>
      </c>
      <c r="AO1148">
        <v>76.966666669999995</v>
      </c>
    </row>
    <row r="1149" spans="1:41">
      <c r="A1149">
        <v>17</v>
      </c>
      <c r="B1149">
        <v>35</v>
      </c>
      <c r="C1149">
        <v>2011</v>
      </c>
      <c r="D1149" t="s">
        <v>446</v>
      </c>
      <c r="E1149" t="s">
        <v>447</v>
      </c>
      <c r="F1149" t="s">
        <v>1</v>
      </c>
      <c r="G1149" t="s">
        <v>54</v>
      </c>
      <c r="H1149" t="s">
        <v>38</v>
      </c>
      <c r="I1149" t="s">
        <v>41</v>
      </c>
      <c r="J1149" t="s">
        <v>38</v>
      </c>
      <c r="K1149" t="s">
        <v>40</v>
      </c>
      <c r="L1149" t="s">
        <v>40</v>
      </c>
      <c r="M1149" t="s">
        <v>40</v>
      </c>
      <c r="N1149" t="s">
        <v>40</v>
      </c>
      <c r="O1149" t="s">
        <v>55</v>
      </c>
      <c r="P1149" t="s">
        <v>38</v>
      </c>
      <c r="Q1149" t="s">
        <v>51</v>
      </c>
      <c r="R1149" t="s">
        <v>52</v>
      </c>
      <c r="S1149" t="s">
        <v>43</v>
      </c>
      <c r="T1149" t="s">
        <v>44</v>
      </c>
      <c r="U1149" t="s">
        <v>21</v>
      </c>
      <c r="V1149" t="s">
        <v>1494</v>
      </c>
      <c r="W1149" t="s">
        <v>1495</v>
      </c>
      <c r="X1149" t="s">
        <v>448</v>
      </c>
      <c r="Y1149" t="s">
        <v>498</v>
      </c>
      <c r="Z1149" t="s">
        <v>40</v>
      </c>
      <c r="AA1149" t="s">
        <v>40</v>
      </c>
      <c r="AB1149" t="s">
        <v>40</v>
      </c>
      <c r="AC1149">
        <v>19.099999990000001</v>
      </c>
      <c r="AD1149" t="s">
        <v>40</v>
      </c>
      <c r="AE1149">
        <v>7.92</v>
      </c>
      <c r="AF1149">
        <v>10</v>
      </c>
      <c r="AG1149">
        <v>79200000000</v>
      </c>
      <c r="AH1149" s="21">
        <v>151272000000000</v>
      </c>
      <c r="AI1149">
        <v>10</v>
      </c>
      <c r="AJ1149">
        <v>3562</v>
      </c>
      <c r="AK1149">
        <v>3256586.5860000001</v>
      </c>
      <c r="AO1149">
        <v>7.766666667</v>
      </c>
    </row>
    <row r="1150" spans="1:41">
      <c r="A1150">
        <v>17</v>
      </c>
      <c r="B1150">
        <v>35</v>
      </c>
      <c r="C1150">
        <v>2011</v>
      </c>
      <c r="D1150" t="s">
        <v>446</v>
      </c>
      <c r="E1150" t="s">
        <v>447</v>
      </c>
      <c r="F1150" t="s">
        <v>1</v>
      </c>
      <c r="G1150" t="s">
        <v>54</v>
      </c>
      <c r="H1150" t="s">
        <v>38</v>
      </c>
      <c r="I1150" t="s">
        <v>41</v>
      </c>
      <c r="J1150" t="s">
        <v>38</v>
      </c>
      <c r="K1150" t="s">
        <v>40</v>
      </c>
      <c r="L1150" t="s">
        <v>40</v>
      </c>
      <c r="M1150" t="s">
        <v>40</v>
      </c>
      <c r="N1150" t="s">
        <v>40</v>
      </c>
      <c r="O1150" t="s">
        <v>55</v>
      </c>
      <c r="P1150" t="s">
        <v>38</v>
      </c>
      <c r="Q1150" t="s">
        <v>51</v>
      </c>
      <c r="R1150" t="s">
        <v>52</v>
      </c>
      <c r="S1150" t="s">
        <v>43</v>
      </c>
      <c r="T1150" t="s">
        <v>53</v>
      </c>
      <c r="U1150" t="s">
        <v>21</v>
      </c>
      <c r="V1150" t="s">
        <v>1494</v>
      </c>
      <c r="W1150" t="s">
        <v>1495</v>
      </c>
      <c r="X1150" t="s">
        <v>448</v>
      </c>
      <c r="Y1150" t="s">
        <v>499</v>
      </c>
      <c r="Z1150" t="s">
        <v>40</v>
      </c>
      <c r="AA1150" t="s">
        <v>40</v>
      </c>
      <c r="AB1150" t="s">
        <v>40</v>
      </c>
      <c r="AC1150">
        <v>8.1000000019999998</v>
      </c>
      <c r="AD1150" t="s">
        <v>40</v>
      </c>
      <c r="AE1150">
        <v>3.42</v>
      </c>
      <c r="AF1150">
        <v>20</v>
      </c>
      <c r="AG1150">
        <v>34200000000</v>
      </c>
      <c r="AH1150" s="21">
        <v>27702000000000</v>
      </c>
      <c r="AI1150">
        <v>20</v>
      </c>
      <c r="AJ1150">
        <v>3562</v>
      </c>
      <c r="AK1150">
        <v>3256586.5860000001</v>
      </c>
      <c r="AO1150">
        <v>25.366666670000001</v>
      </c>
    </row>
    <row r="1151" spans="1:41">
      <c r="A1151">
        <v>17</v>
      </c>
      <c r="B1151">
        <v>35</v>
      </c>
      <c r="C1151">
        <v>2011</v>
      </c>
      <c r="D1151" t="s">
        <v>446</v>
      </c>
      <c r="E1151" t="s">
        <v>447</v>
      </c>
      <c r="F1151" t="s">
        <v>1</v>
      </c>
      <c r="G1151" t="s">
        <v>54</v>
      </c>
      <c r="H1151" t="s">
        <v>38</v>
      </c>
      <c r="I1151" t="s">
        <v>41</v>
      </c>
      <c r="J1151" t="s">
        <v>38</v>
      </c>
      <c r="K1151" t="s">
        <v>40</v>
      </c>
      <c r="L1151" t="s">
        <v>40</v>
      </c>
      <c r="M1151" t="s">
        <v>40</v>
      </c>
      <c r="N1151" t="s">
        <v>40</v>
      </c>
      <c r="O1151" t="s">
        <v>55</v>
      </c>
      <c r="P1151" t="s">
        <v>38</v>
      </c>
      <c r="Q1151" t="s">
        <v>51</v>
      </c>
      <c r="R1151" t="s">
        <v>52</v>
      </c>
      <c r="S1151" t="s">
        <v>43</v>
      </c>
      <c r="T1151" t="s">
        <v>53</v>
      </c>
      <c r="U1151" t="s">
        <v>21</v>
      </c>
      <c r="V1151" t="s">
        <v>1494</v>
      </c>
      <c r="W1151" t="s">
        <v>1495</v>
      </c>
      <c r="X1151" t="s">
        <v>448</v>
      </c>
      <c r="Y1151" t="s">
        <v>500</v>
      </c>
      <c r="Z1151" t="s">
        <v>40</v>
      </c>
      <c r="AA1151" t="s">
        <v>40</v>
      </c>
      <c r="AB1151" t="s">
        <v>40</v>
      </c>
      <c r="AC1151">
        <v>15.2</v>
      </c>
      <c r="AD1151" t="s">
        <v>40</v>
      </c>
      <c r="AE1151">
        <v>4.58</v>
      </c>
      <c r="AF1151">
        <v>26</v>
      </c>
      <c r="AG1151">
        <v>45800000000</v>
      </c>
      <c r="AH1151" s="21">
        <v>69616000000000</v>
      </c>
      <c r="AI1151">
        <v>26</v>
      </c>
      <c r="AJ1151">
        <v>3562</v>
      </c>
      <c r="AK1151">
        <v>3256586.5860000001</v>
      </c>
      <c r="AO1151">
        <v>140.31666670000001</v>
      </c>
    </row>
    <row r="1152" spans="1:41">
      <c r="A1152">
        <v>17</v>
      </c>
      <c r="B1152">
        <v>35</v>
      </c>
      <c r="C1152">
        <v>2011</v>
      </c>
      <c r="D1152" t="s">
        <v>446</v>
      </c>
      <c r="E1152" t="s">
        <v>447</v>
      </c>
      <c r="F1152" t="s">
        <v>1</v>
      </c>
      <c r="G1152" t="s">
        <v>54</v>
      </c>
      <c r="H1152" t="s">
        <v>38</v>
      </c>
      <c r="I1152" t="s">
        <v>41</v>
      </c>
      <c r="J1152" t="s">
        <v>38</v>
      </c>
      <c r="K1152" t="s">
        <v>40</v>
      </c>
      <c r="L1152" t="s">
        <v>40</v>
      </c>
      <c r="M1152" t="s">
        <v>40</v>
      </c>
      <c r="N1152" t="s">
        <v>40</v>
      </c>
      <c r="O1152" t="s">
        <v>55</v>
      </c>
      <c r="P1152" t="s">
        <v>38</v>
      </c>
      <c r="Q1152" t="s">
        <v>51</v>
      </c>
      <c r="R1152" t="s">
        <v>52</v>
      </c>
      <c r="S1152" t="s">
        <v>43</v>
      </c>
      <c r="T1152" t="s">
        <v>53</v>
      </c>
      <c r="U1152" t="s">
        <v>21</v>
      </c>
      <c r="V1152" t="s">
        <v>1494</v>
      </c>
      <c r="W1152" t="s">
        <v>1495</v>
      </c>
      <c r="X1152" t="s">
        <v>448</v>
      </c>
      <c r="Y1152" t="s">
        <v>501</v>
      </c>
      <c r="Z1152" t="s">
        <v>40</v>
      </c>
      <c r="AA1152" t="s">
        <v>40</v>
      </c>
      <c r="AB1152" t="s">
        <v>40</v>
      </c>
      <c r="AC1152">
        <v>14.299999980000001</v>
      </c>
      <c r="AD1152" t="s">
        <v>40</v>
      </c>
      <c r="AE1152">
        <v>8.1</v>
      </c>
      <c r="AF1152">
        <v>8</v>
      </c>
      <c r="AG1152">
        <v>81000000000</v>
      </c>
      <c r="AH1152" s="21">
        <v>115830000000000</v>
      </c>
      <c r="AI1152">
        <v>8</v>
      </c>
      <c r="AJ1152">
        <v>3562</v>
      </c>
      <c r="AK1152">
        <v>3256586.5860000001</v>
      </c>
      <c r="AO1152">
        <v>102</v>
      </c>
    </row>
    <row r="1153" spans="1:41">
      <c r="A1153">
        <v>17</v>
      </c>
      <c r="B1153">
        <v>35</v>
      </c>
      <c r="C1153">
        <v>2011</v>
      </c>
      <c r="D1153" t="s">
        <v>446</v>
      </c>
      <c r="E1153" t="s">
        <v>447</v>
      </c>
      <c r="F1153" t="s">
        <v>1</v>
      </c>
      <c r="G1153" t="s">
        <v>54</v>
      </c>
      <c r="H1153" t="s">
        <v>38</v>
      </c>
      <c r="I1153" t="s">
        <v>41</v>
      </c>
      <c r="J1153" t="s">
        <v>38</v>
      </c>
      <c r="K1153" t="s">
        <v>40</v>
      </c>
      <c r="L1153" t="s">
        <v>40</v>
      </c>
      <c r="M1153" t="s">
        <v>40</v>
      </c>
      <c r="N1153" t="s">
        <v>40</v>
      </c>
      <c r="O1153" t="s">
        <v>55</v>
      </c>
      <c r="P1153" t="s">
        <v>38</v>
      </c>
      <c r="Q1153" t="s">
        <v>51</v>
      </c>
      <c r="R1153" t="s">
        <v>52</v>
      </c>
      <c r="S1153" t="s">
        <v>43</v>
      </c>
      <c r="T1153" t="s">
        <v>53</v>
      </c>
      <c r="U1153" t="s">
        <v>21</v>
      </c>
      <c r="V1153" t="s">
        <v>1494</v>
      </c>
      <c r="W1153" t="s">
        <v>1495</v>
      </c>
      <c r="X1153" t="s">
        <v>448</v>
      </c>
      <c r="Y1153" t="s">
        <v>502</v>
      </c>
      <c r="Z1153" t="s">
        <v>40</v>
      </c>
      <c r="AA1153" t="s">
        <v>40</v>
      </c>
      <c r="AB1153" t="s">
        <v>40</v>
      </c>
      <c r="AC1153">
        <v>10.10000001</v>
      </c>
      <c r="AD1153" t="s">
        <v>40</v>
      </c>
      <c r="AE1153">
        <v>3.18</v>
      </c>
      <c r="AF1153">
        <v>14</v>
      </c>
      <c r="AG1153">
        <v>31800000000</v>
      </c>
      <c r="AH1153" s="21">
        <v>32118000000000</v>
      </c>
      <c r="AI1153">
        <v>14</v>
      </c>
      <c r="AJ1153">
        <v>3562</v>
      </c>
      <c r="AK1153">
        <v>3256586.5860000001</v>
      </c>
      <c r="AO1153">
        <v>84.9</v>
      </c>
    </row>
    <row r="1154" spans="1:41">
      <c r="A1154">
        <v>17</v>
      </c>
      <c r="B1154">
        <v>35</v>
      </c>
      <c r="C1154">
        <v>2011</v>
      </c>
      <c r="D1154" t="s">
        <v>446</v>
      </c>
      <c r="E1154" t="s">
        <v>447</v>
      </c>
      <c r="F1154" t="s">
        <v>1</v>
      </c>
      <c r="G1154" t="s">
        <v>54</v>
      </c>
      <c r="H1154" t="s">
        <v>38</v>
      </c>
      <c r="I1154" t="s">
        <v>41</v>
      </c>
      <c r="J1154" t="s">
        <v>38</v>
      </c>
      <c r="K1154" t="s">
        <v>40</v>
      </c>
      <c r="L1154" t="s">
        <v>40</v>
      </c>
      <c r="M1154" t="s">
        <v>40</v>
      </c>
      <c r="N1154" t="s">
        <v>40</v>
      </c>
      <c r="O1154" t="s">
        <v>55</v>
      </c>
      <c r="P1154" t="s">
        <v>38</v>
      </c>
      <c r="Q1154" t="s">
        <v>51</v>
      </c>
      <c r="R1154" t="s">
        <v>52</v>
      </c>
      <c r="S1154" t="s">
        <v>43</v>
      </c>
      <c r="T1154" t="s">
        <v>53</v>
      </c>
      <c r="U1154" t="s">
        <v>21</v>
      </c>
      <c r="V1154" t="s">
        <v>1494</v>
      </c>
      <c r="W1154" t="s">
        <v>1495</v>
      </c>
      <c r="X1154" t="s">
        <v>448</v>
      </c>
      <c r="Y1154" t="s">
        <v>503</v>
      </c>
      <c r="Z1154" t="s">
        <v>40</v>
      </c>
      <c r="AA1154" t="s">
        <v>40</v>
      </c>
      <c r="AB1154" t="s">
        <v>40</v>
      </c>
      <c r="AC1154">
        <v>46.500000010000001</v>
      </c>
      <c r="AD1154" t="s">
        <v>40</v>
      </c>
      <c r="AE1154">
        <v>119.4</v>
      </c>
      <c r="AF1154">
        <v>10</v>
      </c>
      <c r="AG1154" s="21">
        <v>1194000000000</v>
      </c>
      <c r="AH1154" s="21">
        <v>5552100000000000</v>
      </c>
      <c r="AI1154">
        <v>10</v>
      </c>
      <c r="AJ1154">
        <v>3562</v>
      </c>
      <c r="AK1154">
        <v>3256586.5860000001</v>
      </c>
      <c r="AO1154">
        <v>6.8666666669999996</v>
      </c>
    </row>
    <row r="1155" spans="1:41">
      <c r="A1155">
        <v>17</v>
      </c>
      <c r="B1155">
        <v>35</v>
      </c>
      <c r="C1155">
        <v>2011</v>
      </c>
      <c r="D1155" t="s">
        <v>446</v>
      </c>
      <c r="E1155" t="s">
        <v>447</v>
      </c>
      <c r="F1155" t="s">
        <v>1</v>
      </c>
      <c r="G1155" t="s">
        <v>54</v>
      </c>
      <c r="H1155" t="s">
        <v>38</v>
      </c>
      <c r="I1155" t="s">
        <v>41</v>
      </c>
      <c r="J1155" t="s">
        <v>38</v>
      </c>
      <c r="K1155" t="s">
        <v>40</v>
      </c>
      <c r="L1155" t="s">
        <v>40</v>
      </c>
      <c r="M1155" t="s">
        <v>40</v>
      </c>
      <c r="N1155" t="s">
        <v>40</v>
      </c>
      <c r="O1155" t="s">
        <v>55</v>
      </c>
      <c r="P1155" t="s">
        <v>38</v>
      </c>
      <c r="Q1155" t="s">
        <v>51</v>
      </c>
      <c r="R1155" t="s">
        <v>52</v>
      </c>
      <c r="S1155" t="s">
        <v>43</v>
      </c>
      <c r="T1155" t="s">
        <v>53</v>
      </c>
      <c r="U1155" t="s">
        <v>21</v>
      </c>
      <c r="V1155" t="s">
        <v>1494</v>
      </c>
      <c r="W1155" t="s">
        <v>1495</v>
      </c>
      <c r="X1155" t="s">
        <v>448</v>
      </c>
      <c r="Y1155" t="s">
        <v>504</v>
      </c>
      <c r="Z1155" t="s">
        <v>40</v>
      </c>
      <c r="AA1155" t="s">
        <v>40</v>
      </c>
      <c r="AB1155" t="s">
        <v>40</v>
      </c>
      <c r="AC1155">
        <v>19.89999998</v>
      </c>
      <c r="AD1155" t="s">
        <v>40</v>
      </c>
      <c r="AE1155">
        <v>8.39</v>
      </c>
      <c r="AF1155">
        <v>10</v>
      </c>
      <c r="AG1155">
        <v>83900000000</v>
      </c>
      <c r="AH1155" s="21">
        <v>166961000000000</v>
      </c>
      <c r="AI1155">
        <v>10</v>
      </c>
      <c r="AJ1155">
        <v>3562</v>
      </c>
      <c r="AK1155">
        <v>3256586.5860000001</v>
      </c>
      <c r="AO1155">
        <v>70.233333329999994</v>
      </c>
    </row>
    <row r="1156" spans="1:41">
      <c r="A1156">
        <v>17</v>
      </c>
      <c r="B1156">
        <v>35</v>
      </c>
      <c r="C1156">
        <v>2011</v>
      </c>
      <c r="D1156" t="s">
        <v>446</v>
      </c>
      <c r="E1156" t="s">
        <v>447</v>
      </c>
      <c r="F1156" t="s">
        <v>1</v>
      </c>
      <c r="G1156" t="s">
        <v>54</v>
      </c>
      <c r="H1156" t="s">
        <v>38</v>
      </c>
      <c r="I1156" t="s">
        <v>41</v>
      </c>
      <c r="J1156" t="s">
        <v>38</v>
      </c>
      <c r="K1156" t="s">
        <v>40</v>
      </c>
      <c r="L1156" t="s">
        <v>40</v>
      </c>
      <c r="M1156" t="s">
        <v>40</v>
      </c>
      <c r="N1156" t="s">
        <v>40</v>
      </c>
      <c r="O1156" t="s">
        <v>55</v>
      </c>
      <c r="P1156" t="s">
        <v>38</v>
      </c>
      <c r="Q1156" t="s">
        <v>51</v>
      </c>
      <c r="R1156" t="s">
        <v>52</v>
      </c>
      <c r="S1156" t="s">
        <v>43</v>
      </c>
      <c r="T1156" t="s">
        <v>53</v>
      </c>
      <c r="U1156" t="s">
        <v>21</v>
      </c>
      <c r="V1156" t="s">
        <v>1494</v>
      </c>
      <c r="W1156" t="s">
        <v>1495</v>
      </c>
      <c r="X1156" t="s">
        <v>448</v>
      </c>
      <c r="Y1156" t="s">
        <v>505</v>
      </c>
      <c r="Z1156" t="s">
        <v>40</v>
      </c>
      <c r="AA1156" t="s">
        <v>40</v>
      </c>
      <c r="AB1156" t="s">
        <v>40</v>
      </c>
      <c r="AC1156">
        <v>10.5</v>
      </c>
      <c r="AD1156" t="s">
        <v>40</v>
      </c>
      <c r="AE1156">
        <v>0.45</v>
      </c>
      <c r="AF1156">
        <v>7</v>
      </c>
      <c r="AG1156">
        <v>4500000000</v>
      </c>
      <c r="AH1156" s="21">
        <v>4725000000000</v>
      </c>
      <c r="AI1156">
        <v>7</v>
      </c>
      <c r="AJ1156">
        <v>3562</v>
      </c>
      <c r="AK1156">
        <v>3256586.5860000001</v>
      </c>
      <c r="AO1156">
        <v>26.3</v>
      </c>
    </row>
    <row r="1157" spans="1:41">
      <c r="A1157">
        <v>17</v>
      </c>
      <c r="B1157">
        <v>35</v>
      </c>
      <c r="C1157">
        <v>2011</v>
      </c>
      <c r="D1157" t="s">
        <v>446</v>
      </c>
      <c r="E1157" t="s">
        <v>447</v>
      </c>
      <c r="F1157" t="s">
        <v>1</v>
      </c>
      <c r="G1157" t="s">
        <v>54</v>
      </c>
      <c r="H1157" t="s">
        <v>38</v>
      </c>
      <c r="I1157" t="s">
        <v>41</v>
      </c>
      <c r="J1157" t="s">
        <v>38</v>
      </c>
      <c r="K1157" t="s">
        <v>40</v>
      </c>
      <c r="L1157" t="s">
        <v>40</v>
      </c>
      <c r="M1157" t="s">
        <v>40</v>
      </c>
      <c r="N1157" t="s">
        <v>40</v>
      </c>
      <c r="O1157" t="s">
        <v>55</v>
      </c>
      <c r="P1157" t="s">
        <v>38</v>
      </c>
      <c r="Q1157" t="s">
        <v>51</v>
      </c>
      <c r="R1157" t="s">
        <v>52</v>
      </c>
      <c r="S1157" t="s">
        <v>43</v>
      </c>
      <c r="T1157" t="s">
        <v>44</v>
      </c>
      <c r="U1157" t="s">
        <v>21</v>
      </c>
      <c r="V1157" t="s">
        <v>1494</v>
      </c>
      <c r="W1157" t="s">
        <v>1495</v>
      </c>
      <c r="X1157" t="s">
        <v>448</v>
      </c>
      <c r="Y1157" t="s">
        <v>506</v>
      </c>
      <c r="Z1157" t="s">
        <v>40</v>
      </c>
      <c r="AA1157" t="s">
        <v>40</v>
      </c>
      <c r="AB1157" t="s">
        <v>40</v>
      </c>
      <c r="AC1157">
        <v>16.499999989999999</v>
      </c>
      <c r="AD1157" t="s">
        <v>40</v>
      </c>
      <c r="AE1157">
        <v>5.0999999999999996</v>
      </c>
      <c r="AF1157">
        <v>16</v>
      </c>
      <c r="AG1157">
        <v>51000000000</v>
      </c>
      <c r="AH1157" s="21">
        <v>84150000000000</v>
      </c>
      <c r="AI1157">
        <v>16</v>
      </c>
      <c r="AJ1157">
        <v>3562</v>
      </c>
      <c r="AK1157">
        <v>3256586.5860000001</v>
      </c>
      <c r="AO1157">
        <v>5.1666666670000003</v>
      </c>
    </row>
    <row r="1158" spans="1:41">
      <c r="A1158">
        <v>17</v>
      </c>
      <c r="B1158">
        <v>35</v>
      </c>
      <c r="C1158">
        <v>2011</v>
      </c>
      <c r="D1158" t="s">
        <v>446</v>
      </c>
      <c r="E1158" t="s">
        <v>447</v>
      </c>
      <c r="F1158" t="s">
        <v>1</v>
      </c>
      <c r="G1158" t="s">
        <v>54</v>
      </c>
      <c r="H1158" t="s">
        <v>38</v>
      </c>
      <c r="I1158" t="s">
        <v>41</v>
      </c>
      <c r="J1158" t="s">
        <v>38</v>
      </c>
      <c r="K1158" t="s">
        <v>40</v>
      </c>
      <c r="L1158" t="s">
        <v>40</v>
      </c>
      <c r="M1158" t="s">
        <v>40</v>
      </c>
      <c r="N1158" t="s">
        <v>40</v>
      </c>
      <c r="O1158" t="s">
        <v>55</v>
      </c>
      <c r="P1158" t="s">
        <v>38</v>
      </c>
      <c r="Q1158" t="s">
        <v>51</v>
      </c>
      <c r="R1158" t="s">
        <v>52</v>
      </c>
      <c r="S1158" t="s">
        <v>43</v>
      </c>
      <c r="T1158" t="s">
        <v>53</v>
      </c>
      <c r="U1158" t="s">
        <v>21</v>
      </c>
      <c r="V1158" t="s">
        <v>1494</v>
      </c>
      <c r="W1158" t="s">
        <v>1495</v>
      </c>
      <c r="X1158" t="s">
        <v>448</v>
      </c>
      <c r="Y1158" t="s">
        <v>507</v>
      </c>
      <c r="Z1158" t="s">
        <v>40</v>
      </c>
      <c r="AA1158" t="s">
        <v>40</v>
      </c>
      <c r="AB1158" t="s">
        <v>40</v>
      </c>
      <c r="AC1158">
        <v>14.299999980000001</v>
      </c>
      <c r="AD1158" t="s">
        <v>40</v>
      </c>
      <c r="AE1158">
        <v>1.07</v>
      </c>
      <c r="AF1158">
        <v>6</v>
      </c>
      <c r="AG1158">
        <v>10700000000</v>
      </c>
      <c r="AH1158" s="21">
        <v>15301000000000</v>
      </c>
      <c r="AI1158">
        <v>6</v>
      </c>
      <c r="AJ1158">
        <v>3562</v>
      </c>
      <c r="AK1158">
        <v>3256586.5860000001</v>
      </c>
      <c r="AO1158">
        <v>6.4933333329999998</v>
      </c>
    </row>
    <row r="1159" spans="1:41">
      <c r="A1159">
        <v>17</v>
      </c>
      <c r="B1159">
        <v>35</v>
      </c>
      <c r="C1159">
        <v>2011</v>
      </c>
      <c r="D1159" t="s">
        <v>446</v>
      </c>
      <c r="E1159" t="s">
        <v>447</v>
      </c>
      <c r="F1159" t="s">
        <v>1</v>
      </c>
      <c r="G1159" t="s">
        <v>54</v>
      </c>
      <c r="H1159" t="s">
        <v>38</v>
      </c>
      <c r="I1159" t="s">
        <v>41</v>
      </c>
      <c r="J1159" t="s">
        <v>38</v>
      </c>
      <c r="K1159" t="s">
        <v>40</v>
      </c>
      <c r="L1159" t="s">
        <v>40</v>
      </c>
      <c r="M1159" t="s">
        <v>40</v>
      </c>
      <c r="N1159" t="s">
        <v>40</v>
      </c>
      <c r="O1159" t="s">
        <v>55</v>
      </c>
      <c r="P1159" t="s">
        <v>38</v>
      </c>
      <c r="Q1159" t="s">
        <v>51</v>
      </c>
      <c r="R1159" t="s">
        <v>52</v>
      </c>
      <c r="S1159" t="s">
        <v>43</v>
      </c>
      <c r="T1159" t="s">
        <v>44</v>
      </c>
      <c r="U1159" t="s">
        <v>21</v>
      </c>
      <c r="V1159" t="s">
        <v>1494</v>
      </c>
      <c r="W1159" t="s">
        <v>1495</v>
      </c>
      <c r="X1159" t="s">
        <v>448</v>
      </c>
      <c r="Y1159" t="s">
        <v>508</v>
      </c>
      <c r="Z1159" t="s">
        <v>40</v>
      </c>
      <c r="AA1159" t="s">
        <v>40</v>
      </c>
      <c r="AB1159" t="s">
        <v>40</v>
      </c>
      <c r="AC1159">
        <v>15.2</v>
      </c>
      <c r="AD1159" t="s">
        <v>40</v>
      </c>
      <c r="AE1159">
        <v>1.52</v>
      </c>
      <c r="AF1159">
        <v>4</v>
      </c>
      <c r="AG1159">
        <v>15200000000</v>
      </c>
      <c r="AH1159" s="21">
        <v>23104000000000</v>
      </c>
      <c r="AI1159">
        <v>4</v>
      </c>
      <c r="AJ1159">
        <v>3562</v>
      </c>
      <c r="AK1159">
        <v>3256586.5860000001</v>
      </c>
      <c r="AO1159">
        <v>1.854545455</v>
      </c>
    </row>
    <row r="1160" spans="1:41">
      <c r="A1160">
        <v>17</v>
      </c>
      <c r="B1160">
        <v>35</v>
      </c>
      <c r="C1160">
        <v>2011</v>
      </c>
      <c r="D1160" t="s">
        <v>446</v>
      </c>
      <c r="E1160" t="s">
        <v>447</v>
      </c>
      <c r="F1160" t="s">
        <v>1</v>
      </c>
      <c r="G1160" t="s">
        <v>54</v>
      </c>
      <c r="H1160" t="s">
        <v>38</v>
      </c>
      <c r="I1160" t="s">
        <v>41</v>
      </c>
      <c r="J1160" t="s">
        <v>38</v>
      </c>
      <c r="K1160" t="s">
        <v>40</v>
      </c>
      <c r="L1160" t="s">
        <v>40</v>
      </c>
      <c r="M1160" t="s">
        <v>40</v>
      </c>
      <c r="N1160" t="s">
        <v>40</v>
      </c>
      <c r="O1160" t="s">
        <v>55</v>
      </c>
      <c r="P1160" t="s">
        <v>38</v>
      </c>
      <c r="Q1160" t="s">
        <v>51</v>
      </c>
      <c r="R1160" t="s">
        <v>52</v>
      </c>
      <c r="S1160" t="s">
        <v>43</v>
      </c>
      <c r="T1160" t="s">
        <v>44</v>
      </c>
      <c r="U1160" t="s">
        <v>21</v>
      </c>
      <c r="V1160" t="s">
        <v>1494</v>
      </c>
      <c r="W1160" t="s">
        <v>1495</v>
      </c>
      <c r="X1160" t="s">
        <v>448</v>
      </c>
      <c r="Y1160" t="s">
        <v>509</v>
      </c>
      <c r="Z1160" t="s">
        <v>40</v>
      </c>
      <c r="AA1160" t="s">
        <v>40</v>
      </c>
      <c r="AB1160" t="s">
        <v>40</v>
      </c>
      <c r="AC1160">
        <v>8.2999999930000001</v>
      </c>
      <c r="AD1160" t="s">
        <v>40</v>
      </c>
      <c r="AE1160">
        <v>1.7</v>
      </c>
      <c r="AF1160">
        <v>18</v>
      </c>
      <c r="AG1160">
        <v>17000000000</v>
      </c>
      <c r="AH1160" s="21">
        <v>14110000000000</v>
      </c>
      <c r="AI1160">
        <v>18</v>
      </c>
      <c r="AJ1160">
        <v>3562</v>
      </c>
      <c r="AK1160">
        <v>3256586.5860000001</v>
      </c>
      <c r="AO1160">
        <v>5.1888888890000002</v>
      </c>
    </row>
    <row r="1161" spans="1:41">
      <c r="A1161">
        <v>17</v>
      </c>
      <c r="B1161">
        <v>35</v>
      </c>
      <c r="C1161">
        <v>2011</v>
      </c>
      <c r="D1161" t="s">
        <v>446</v>
      </c>
      <c r="E1161" t="s">
        <v>447</v>
      </c>
      <c r="F1161" t="s">
        <v>1</v>
      </c>
      <c r="G1161" t="s">
        <v>54</v>
      </c>
      <c r="H1161" t="s">
        <v>38</v>
      </c>
      <c r="I1161" t="s">
        <v>41</v>
      </c>
      <c r="J1161" t="s">
        <v>38</v>
      </c>
      <c r="K1161" t="s">
        <v>40</v>
      </c>
      <c r="L1161" t="s">
        <v>40</v>
      </c>
      <c r="M1161" t="s">
        <v>40</v>
      </c>
      <c r="N1161" t="s">
        <v>40</v>
      </c>
      <c r="O1161" t="s">
        <v>55</v>
      </c>
      <c r="P1161" t="s">
        <v>38</v>
      </c>
      <c r="Q1161" t="s">
        <v>51</v>
      </c>
      <c r="R1161" t="s">
        <v>52</v>
      </c>
      <c r="S1161" t="s">
        <v>43</v>
      </c>
      <c r="T1161" t="s">
        <v>53</v>
      </c>
      <c r="U1161" t="s">
        <v>21</v>
      </c>
      <c r="V1161" t="s">
        <v>1494</v>
      </c>
      <c r="W1161" t="s">
        <v>1495</v>
      </c>
      <c r="X1161" t="s">
        <v>448</v>
      </c>
      <c r="Y1161" t="s">
        <v>510</v>
      </c>
      <c r="Z1161" t="s">
        <v>40</v>
      </c>
      <c r="AA1161" t="s">
        <v>40</v>
      </c>
      <c r="AB1161" t="s">
        <v>40</v>
      </c>
      <c r="AC1161">
        <v>5.2000000039999996</v>
      </c>
      <c r="AD1161" t="s">
        <v>40</v>
      </c>
      <c r="AE1161">
        <v>7.57</v>
      </c>
      <c r="AF1161">
        <v>10</v>
      </c>
      <c r="AG1161">
        <v>75700000000</v>
      </c>
      <c r="AH1161" s="21">
        <v>39364000000000</v>
      </c>
      <c r="AI1161">
        <v>10</v>
      </c>
      <c r="AJ1161">
        <v>3562</v>
      </c>
      <c r="AK1161">
        <v>3256586.5860000001</v>
      </c>
      <c r="AO1161">
        <v>6.7151515149999996</v>
      </c>
    </row>
    <row r="1162" spans="1:41">
      <c r="A1162">
        <v>17</v>
      </c>
      <c r="B1162">
        <v>35</v>
      </c>
      <c r="C1162">
        <v>2011</v>
      </c>
      <c r="D1162" t="s">
        <v>446</v>
      </c>
      <c r="E1162" t="s">
        <v>447</v>
      </c>
      <c r="F1162" t="s">
        <v>1</v>
      </c>
      <c r="G1162" t="s">
        <v>54</v>
      </c>
      <c r="H1162" t="s">
        <v>38</v>
      </c>
      <c r="I1162" t="s">
        <v>41</v>
      </c>
      <c r="J1162" t="s">
        <v>38</v>
      </c>
      <c r="K1162" t="s">
        <v>40</v>
      </c>
      <c r="L1162" t="s">
        <v>40</v>
      </c>
      <c r="M1162" t="s">
        <v>40</v>
      </c>
      <c r="N1162" t="s">
        <v>40</v>
      </c>
      <c r="O1162" t="s">
        <v>55</v>
      </c>
      <c r="P1162" t="s">
        <v>38</v>
      </c>
      <c r="Q1162" t="s">
        <v>51</v>
      </c>
      <c r="R1162" t="s">
        <v>52</v>
      </c>
      <c r="S1162" t="s">
        <v>43</v>
      </c>
      <c r="T1162" t="s">
        <v>53</v>
      </c>
      <c r="U1162" t="s">
        <v>21</v>
      </c>
      <c r="V1162" t="s">
        <v>1494</v>
      </c>
      <c r="W1162" t="s">
        <v>1495</v>
      </c>
      <c r="X1162" t="s">
        <v>448</v>
      </c>
      <c r="Y1162" t="s">
        <v>511</v>
      </c>
      <c r="Z1162" t="s">
        <v>40</v>
      </c>
      <c r="AA1162" t="s">
        <v>40</v>
      </c>
      <c r="AB1162" t="s">
        <v>40</v>
      </c>
      <c r="AC1162">
        <v>31.1</v>
      </c>
      <c r="AD1162" t="s">
        <v>40</v>
      </c>
      <c r="AE1162">
        <v>36.619999999999997</v>
      </c>
      <c r="AF1162">
        <v>8</v>
      </c>
      <c r="AG1162" s="21">
        <v>366200000000</v>
      </c>
      <c r="AH1162" s="21">
        <v>1138880000000000</v>
      </c>
      <c r="AI1162">
        <v>8</v>
      </c>
      <c r="AJ1162">
        <v>3562</v>
      </c>
      <c r="AK1162">
        <v>3256586.5860000001</v>
      </c>
      <c r="AO1162">
        <v>14.57692308</v>
      </c>
    </row>
    <row r="1163" spans="1:41">
      <c r="A1163">
        <v>17</v>
      </c>
      <c r="B1163">
        <v>35</v>
      </c>
      <c r="C1163">
        <v>2011</v>
      </c>
      <c r="D1163" t="s">
        <v>446</v>
      </c>
      <c r="E1163" t="s">
        <v>447</v>
      </c>
      <c r="F1163" t="s">
        <v>1</v>
      </c>
      <c r="G1163" t="s">
        <v>54</v>
      </c>
      <c r="H1163" t="s">
        <v>38</v>
      </c>
      <c r="I1163" t="s">
        <v>41</v>
      </c>
      <c r="J1163" t="s">
        <v>38</v>
      </c>
      <c r="K1163" t="s">
        <v>40</v>
      </c>
      <c r="L1163" t="s">
        <v>40</v>
      </c>
      <c r="M1163" t="s">
        <v>40</v>
      </c>
      <c r="N1163" t="s">
        <v>40</v>
      </c>
      <c r="O1163" t="s">
        <v>55</v>
      </c>
      <c r="P1163" t="s">
        <v>38</v>
      </c>
      <c r="Q1163" t="s">
        <v>51</v>
      </c>
      <c r="R1163" t="s">
        <v>52</v>
      </c>
      <c r="S1163" t="s">
        <v>43</v>
      </c>
      <c r="T1163" t="s">
        <v>53</v>
      </c>
      <c r="U1163" t="s">
        <v>21</v>
      </c>
      <c r="V1163" t="s">
        <v>1494</v>
      </c>
      <c r="W1163" t="s">
        <v>1495</v>
      </c>
      <c r="X1163" t="s">
        <v>448</v>
      </c>
      <c r="Y1163" t="s">
        <v>512</v>
      </c>
      <c r="Z1163" t="s">
        <v>40</v>
      </c>
      <c r="AA1163" t="s">
        <v>40</v>
      </c>
      <c r="AB1163" t="s">
        <v>40</v>
      </c>
      <c r="AC1163">
        <v>5.2000000039999996</v>
      </c>
      <c r="AD1163" t="s">
        <v>40</v>
      </c>
      <c r="AE1163">
        <v>3.24</v>
      </c>
      <c r="AF1163">
        <v>21</v>
      </c>
      <c r="AG1163">
        <v>32400000000</v>
      </c>
      <c r="AH1163" s="21">
        <v>16848000000000</v>
      </c>
      <c r="AI1163">
        <v>21</v>
      </c>
      <c r="AJ1163">
        <v>3562</v>
      </c>
      <c r="AK1163">
        <v>3256586.5860000001</v>
      </c>
      <c r="AO1163">
        <v>5.4305555559999998</v>
      </c>
    </row>
    <row r="1164" spans="1:41">
      <c r="A1164">
        <v>17</v>
      </c>
      <c r="B1164">
        <v>35</v>
      </c>
      <c r="C1164">
        <v>2011</v>
      </c>
      <c r="D1164" t="s">
        <v>446</v>
      </c>
      <c r="E1164" t="s">
        <v>447</v>
      </c>
      <c r="F1164" t="s">
        <v>1</v>
      </c>
      <c r="G1164" t="s">
        <v>54</v>
      </c>
      <c r="H1164" t="s">
        <v>38</v>
      </c>
      <c r="I1164" t="s">
        <v>41</v>
      </c>
      <c r="J1164" t="s">
        <v>38</v>
      </c>
      <c r="K1164" t="s">
        <v>40</v>
      </c>
      <c r="L1164" t="s">
        <v>40</v>
      </c>
      <c r="M1164" t="s">
        <v>40</v>
      </c>
      <c r="N1164" t="s">
        <v>40</v>
      </c>
      <c r="O1164" t="s">
        <v>55</v>
      </c>
      <c r="P1164" t="s">
        <v>38</v>
      </c>
      <c r="Q1164" t="s">
        <v>51</v>
      </c>
      <c r="R1164" t="s">
        <v>52</v>
      </c>
      <c r="S1164" t="s">
        <v>43</v>
      </c>
      <c r="T1164" t="s">
        <v>53</v>
      </c>
      <c r="U1164" t="s">
        <v>21</v>
      </c>
      <c r="V1164" t="s">
        <v>1494</v>
      </c>
      <c r="W1164" t="s">
        <v>1495</v>
      </c>
      <c r="X1164" t="s">
        <v>448</v>
      </c>
      <c r="Y1164" t="s">
        <v>513</v>
      </c>
      <c r="Z1164" t="s">
        <v>40</v>
      </c>
      <c r="AA1164" t="s">
        <v>40</v>
      </c>
      <c r="AB1164" t="s">
        <v>40</v>
      </c>
      <c r="AC1164">
        <v>24.599999990000001</v>
      </c>
      <c r="AD1164" t="s">
        <v>40</v>
      </c>
      <c r="AE1164">
        <v>12.76</v>
      </c>
      <c r="AF1164">
        <v>6</v>
      </c>
      <c r="AG1164" s="21">
        <v>127600000000</v>
      </c>
      <c r="AH1164" s="21">
        <v>313896000000000</v>
      </c>
      <c r="AI1164">
        <v>6</v>
      </c>
      <c r="AJ1164">
        <v>3562</v>
      </c>
      <c r="AK1164">
        <v>3256586.5860000001</v>
      </c>
      <c r="AO1164">
        <v>6.6555555560000004</v>
      </c>
    </row>
    <row r="1165" spans="1:41">
      <c r="A1165">
        <v>17</v>
      </c>
      <c r="B1165">
        <v>35</v>
      </c>
      <c r="C1165">
        <v>2011</v>
      </c>
      <c r="D1165" t="s">
        <v>446</v>
      </c>
      <c r="E1165" t="s">
        <v>447</v>
      </c>
      <c r="F1165" t="s">
        <v>1</v>
      </c>
      <c r="G1165" t="s">
        <v>54</v>
      </c>
      <c r="H1165" t="s">
        <v>38</v>
      </c>
      <c r="I1165" t="s">
        <v>41</v>
      </c>
      <c r="J1165" t="s">
        <v>38</v>
      </c>
      <c r="K1165" t="s">
        <v>40</v>
      </c>
      <c r="L1165" t="s">
        <v>40</v>
      </c>
      <c r="M1165" t="s">
        <v>40</v>
      </c>
      <c r="N1165" t="s">
        <v>40</v>
      </c>
      <c r="O1165" t="s">
        <v>55</v>
      </c>
      <c r="P1165" t="s">
        <v>38</v>
      </c>
      <c r="Q1165" t="s">
        <v>51</v>
      </c>
      <c r="R1165" t="s">
        <v>52</v>
      </c>
      <c r="S1165" t="s">
        <v>43</v>
      </c>
      <c r="T1165" t="s">
        <v>53</v>
      </c>
      <c r="U1165" t="s">
        <v>21</v>
      </c>
      <c r="V1165" t="s">
        <v>1494</v>
      </c>
      <c r="W1165" t="s">
        <v>1495</v>
      </c>
      <c r="X1165" t="s">
        <v>448</v>
      </c>
      <c r="Y1165" t="s">
        <v>479</v>
      </c>
      <c r="Z1165" t="s">
        <v>40</v>
      </c>
      <c r="AA1165" t="s">
        <v>40</v>
      </c>
      <c r="AB1165" t="s">
        <v>40</v>
      </c>
      <c r="AC1165">
        <v>41.30000003</v>
      </c>
      <c r="AD1165" t="s">
        <v>40</v>
      </c>
      <c r="AE1165">
        <v>2.0499999999999998</v>
      </c>
      <c r="AF1165">
        <v>6</v>
      </c>
      <c r="AG1165">
        <v>20500000000</v>
      </c>
      <c r="AH1165" s="21">
        <v>84665000000000</v>
      </c>
      <c r="AI1165">
        <v>6</v>
      </c>
      <c r="AJ1165">
        <v>3562</v>
      </c>
      <c r="AK1165">
        <v>3256586.5860000001</v>
      </c>
      <c r="AO1165">
        <v>8.0055555559999991</v>
      </c>
    </row>
    <row r="1166" spans="1:41">
      <c r="A1166">
        <v>17</v>
      </c>
      <c r="B1166">
        <v>35</v>
      </c>
      <c r="C1166">
        <v>2011</v>
      </c>
      <c r="D1166" t="s">
        <v>446</v>
      </c>
      <c r="E1166" t="s">
        <v>447</v>
      </c>
      <c r="F1166" t="s">
        <v>1</v>
      </c>
      <c r="G1166" t="s">
        <v>54</v>
      </c>
      <c r="H1166" t="s">
        <v>38</v>
      </c>
      <c r="I1166" t="s">
        <v>41</v>
      </c>
      <c r="J1166" t="s">
        <v>38</v>
      </c>
      <c r="K1166" t="s">
        <v>40</v>
      </c>
      <c r="L1166" t="s">
        <v>40</v>
      </c>
      <c r="M1166" t="s">
        <v>40</v>
      </c>
      <c r="N1166" t="s">
        <v>40</v>
      </c>
      <c r="O1166" t="s">
        <v>55</v>
      </c>
      <c r="P1166" t="s">
        <v>38</v>
      </c>
      <c r="Q1166" t="s">
        <v>51</v>
      </c>
      <c r="R1166" t="s">
        <v>52</v>
      </c>
      <c r="S1166" t="s">
        <v>43</v>
      </c>
      <c r="T1166" t="s">
        <v>44</v>
      </c>
      <c r="U1166" t="s">
        <v>21</v>
      </c>
      <c r="V1166" t="s">
        <v>1494</v>
      </c>
      <c r="W1166" t="s">
        <v>1495</v>
      </c>
      <c r="X1166" t="s">
        <v>448</v>
      </c>
      <c r="Y1166" t="s">
        <v>514</v>
      </c>
      <c r="Z1166" t="s">
        <v>40</v>
      </c>
      <c r="AA1166" t="s">
        <v>40</v>
      </c>
      <c r="AB1166" t="s">
        <v>40</v>
      </c>
      <c r="AC1166">
        <v>22.199999980000001</v>
      </c>
      <c r="AD1166" t="s">
        <v>40</v>
      </c>
      <c r="AE1166">
        <v>8.6</v>
      </c>
      <c r="AF1166">
        <v>4</v>
      </c>
      <c r="AG1166">
        <v>86000000000</v>
      </c>
      <c r="AH1166" s="21">
        <v>190920000000000</v>
      </c>
      <c r="AI1166">
        <v>4</v>
      </c>
      <c r="AJ1166">
        <v>3562</v>
      </c>
      <c r="AK1166">
        <v>3256586.5860000001</v>
      </c>
      <c r="AO1166">
        <v>3.0777777780000002</v>
      </c>
    </row>
    <row r="1167" spans="1:41">
      <c r="A1167">
        <v>17</v>
      </c>
      <c r="B1167">
        <v>35</v>
      </c>
      <c r="C1167">
        <v>2011</v>
      </c>
      <c r="D1167" t="s">
        <v>446</v>
      </c>
      <c r="E1167" t="s">
        <v>447</v>
      </c>
      <c r="F1167" t="s">
        <v>1</v>
      </c>
      <c r="G1167" t="s">
        <v>54</v>
      </c>
      <c r="H1167" t="s">
        <v>38</v>
      </c>
      <c r="I1167" t="s">
        <v>41</v>
      </c>
      <c r="J1167" t="s">
        <v>38</v>
      </c>
      <c r="K1167" t="s">
        <v>40</v>
      </c>
      <c r="L1167" t="s">
        <v>40</v>
      </c>
      <c r="M1167" t="s">
        <v>40</v>
      </c>
      <c r="N1167" t="s">
        <v>40</v>
      </c>
      <c r="O1167" t="s">
        <v>55</v>
      </c>
      <c r="P1167" t="s">
        <v>38</v>
      </c>
      <c r="Q1167" t="s">
        <v>51</v>
      </c>
      <c r="R1167" t="s">
        <v>52</v>
      </c>
      <c r="S1167" t="s">
        <v>43</v>
      </c>
      <c r="T1167" t="s">
        <v>53</v>
      </c>
      <c r="U1167" t="s">
        <v>21</v>
      </c>
      <c r="V1167" t="s">
        <v>1494</v>
      </c>
      <c r="W1167" t="s">
        <v>1495</v>
      </c>
      <c r="X1167" t="s">
        <v>448</v>
      </c>
      <c r="Y1167" t="s">
        <v>515</v>
      </c>
      <c r="Z1167" t="s">
        <v>40</v>
      </c>
      <c r="AA1167" t="s">
        <v>40</v>
      </c>
      <c r="AB1167" t="s">
        <v>40</v>
      </c>
      <c r="AC1167">
        <v>2.5000000020000002</v>
      </c>
      <c r="AD1167" t="s">
        <v>40</v>
      </c>
      <c r="AE1167">
        <v>2.72</v>
      </c>
      <c r="AF1167">
        <v>23</v>
      </c>
      <c r="AG1167">
        <v>27200000000</v>
      </c>
      <c r="AH1167" s="21">
        <v>6800000000000</v>
      </c>
      <c r="AI1167">
        <v>23</v>
      </c>
      <c r="AJ1167">
        <v>3562</v>
      </c>
      <c r="AK1167">
        <v>3256586.5860000001</v>
      </c>
      <c r="AO1167">
        <v>7.4384615380000003</v>
      </c>
    </row>
    <row r="1168" spans="1:41">
      <c r="A1168">
        <v>17</v>
      </c>
      <c r="B1168">
        <v>35</v>
      </c>
      <c r="C1168">
        <v>2011</v>
      </c>
      <c r="D1168" t="s">
        <v>446</v>
      </c>
      <c r="E1168" t="s">
        <v>447</v>
      </c>
      <c r="F1168" t="s">
        <v>1</v>
      </c>
      <c r="G1168" t="s">
        <v>54</v>
      </c>
      <c r="H1168" t="s">
        <v>38</v>
      </c>
      <c r="I1168" t="s">
        <v>41</v>
      </c>
      <c r="J1168" t="s">
        <v>38</v>
      </c>
      <c r="K1168" t="s">
        <v>40</v>
      </c>
      <c r="L1168" t="s">
        <v>40</v>
      </c>
      <c r="M1168" t="s">
        <v>40</v>
      </c>
      <c r="N1168" t="s">
        <v>40</v>
      </c>
      <c r="O1168" t="s">
        <v>55</v>
      </c>
      <c r="P1168" t="s">
        <v>38</v>
      </c>
      <c r="Q1168" t="s">
        <v>51</v>
      </c>
      <c r="R1168" t="s">
        <v>52</v>
      </c>
      <c r="S1168" t="s">
        <v>43</v>
      </c>
      <c r="T1168" t="s">
        <v>53</v>
      </c>
      <c r="U1168" t="s">
        <v>21</v>
      </c>
      <c r="V1168" t="s">
        <v>1494</v>
      </c>
      <c r="W1168" t="s">
        <v>1495</v>
      </c>
      <c r="X1168" t="s">
        <v>448</v>
      </c>
      <c r="Y1168" t="s">
        <v>516</v>
      </c>
      <c r="Z1168" t="s">
        <v>40</v>
      </c>
      <c r="AA1168" t="s">
        <v>40</v>
      </c>
      <c r="AB1168" t="s">
        <v>40</v>
      </c>
      <c r="AC1168">
        <v>2.5000000020000002</v>
      </c>
      <c r="AD1168" t="s">
        <v>40</v>
      </c>
      <c r="AE1168">
        <v>13.03</v>
      </c>
      <c r="AF1168">
        <v>33</v>
      </c>
      <c r="AG1168" s="21">
        <v>130300000000</v>
      </c>
      <c r="AH1168" s="21">
        <v>32575000000000</v>
      </c>
      <c r="AI1168">
        <v>33</v>
      </c>
      <c r="AJ1168">
        <v>3562</v>
      </c>
      <c r="AK1168">
        <v>3256586.5860000001</v>
      </c>
      <c r="AO1168">
        <v>2.733333333</v>
      </c>
    </row>
    <row r="1169" spans="1:41">
      <c r="A1169">
        <v>17</v>
      </c>
      <c r="B1169">
        <v>35</v>
      </c>
      <c r="C1169">
        <v>2011</v>
      </c>
      <c r="D1169" t="s">
        <v>446</v>
      </c>
      <c r="E1169" t="s">
        <v>447</v>
      </c>
      <c r="F1169" t="s">
        <v>1</v>
      </c>
      <c r="G1169" t="s">
        <v>54</v>
      </c>
      <c r="H1169" t="s">
        <v>38</v>
      </c>
      <c r="I1169" t="s">
        <v>41</v>
      </c>
      <c r="J1169" t="s">
        <v>38</v>
      </c>
      <c r="K1169" t="s">
        <v>40</v>
      </c>
      <c r="L1169" t="s">
        <v>40</v>
      </c>
      <c r="M1169" t="s">
        <v>40</v>
      </c>
      <c r="N1169" t="s">
        <v>40</v>
      </c>
      <c r="O1169" t="s">
        <v>55</v>
      </c>
      <c r="P1169" t="s">
        <v>38</v>
      </c>
      <c r="Q1169" t="s">
        <v>51</v>
      </c>
      <c r="R1169" t="s">
        <v>52</v>
      </c>
      <c r="S1169" t="s">
        <v>43</v>
      </c>
      <c r="T1169" t="s">
        <v>53</v>
      </c>
      <c r="U1169" t="s">
        <v>21</v>
      </c>
      <c r="V1169" t="s">
        <v>1494</v>
      </c>
      <c r="W1169" t="s">
        <v>1495</v>
      </c>
      <c r="X1169" t="s">
        <v>448</v>
      </c>
      <c r="Y1169" t="s">
        <v>517</v>
      </c>
      <c r="Z1169" t="s">
        <v>40</v>
      </c>
      <c r="AA1169" t="s">
        <v>40</v>
      </c>
      <c r="AB1169" t="s">
        <v>40</v>
      </c>
      <c r="AC1169">
        <v>7.2999999979999997</v>
      </c>
      <c r="AD1169" t="s">
        <v>40</v>
      </c>
      <c r="AE1169">
        <v>8.41</v>
      </c>
      <c r="AF1169">
        <v>19</v>
      </c>
      <c r="AG1169">
        <v>84100000000</v>
      </c>
      <c r="AH1169" s="21">
        <v>61393000000000</v>
      </c>
      <c r="AI1169">
        <v>19</v>
      </c>
      <c r="AJ1169">
        <v>3562</v>
      </c>
      <c r="AK1169">
        <v>3256586.5860000001</v>
      </c>
      <c r="AO1169">
        <v>15.074999999999999</v>
      </c>
    </row>
    <row r="1170" spans="1:41">
      <c r="A1170">
        <v>17</v>
      </c>
      <c r="B1170">
        <v>35</v>
      </c>
      <c r="C1170">
        <v>2011</v>
      </c>
      <c r="D1170" t="s">
        <v>446</v>
      </c>
      <c r="E1170" t="s">
        <v>447</v>
      </c>
      <c r="F1170" t="s">
        <v>1</v>
      </c>
      <c r="G1170" t="s">
        <v>54</v>
      </c>
      <c r="H1170" t="s">
        <v>38</v>
      </c>
      <c r="I1170" t="s">
        <v>41</v>
      </c>
      <c r="J1170" t="s">
        <v>38</v>
      </c>
      <c r="K1170" t="s">
        <v>40</v>
      </c>
      <c r="L1170" t="s">
        <v>40</v>
      </c>
      <c r="M1170" t="s">
        <v>40</v>
      </c>
      <c r="N1170" t="s">
        <v>40</v>
      </c>
      <c r="O1170" t="s">
        <v>55</v>
      </c>
      <c r="P1170" t="s">
        <v>38</v>
      </c>
      <c r="Q1170" t="s">
        <v>51</v>
      </c>
      <c r="R1170" t="s">
        <v>52</v>
      </c>
      <c r="S1170" t="s">
        <v>43</v>
      </c>
      <c r="T1170" t="s">
        <v>53</v>
      </c>
      <c r="U1170" t="s">
        <v>21</v>
      </c>
      <c r="V1170" t="s">
        <v>1494</v>
      </c>
      <c r="W1170" t="s">
        <v>1495</v>
      </c>
      <c r="X1170" t="s">
        <v>448</v>
      </c>
      <c r="Y1170" t="s">
        <v>518</v>
      </c>
      <c r="Z1170" t="s">
        <v>40</v>
      </c>
      <c r="AA1170" t="s">
        <v>40</v>
      </c>
      <c r="AB1170" t="s">
        <v>40</v>
      </c>
      <c r="AC1170">
        <v>33.30000004</v>
      </c>
      <c r="AD1170" t="s">
        <v>40</v>
      </c>
      <c r="AE1170">
        <v>63.25</v>
      </c>
      <c r="AF1170">
        <v>5</v>
      </c>
      <c r="AG1170" s="21">
        <v>632500000000</v>
      </c>
      <c r="AH1170" s="21">
        <v>2106230000000000</v>
      </c>
      <c r="AI1170">
        <v>5</v>
      </c>
      <c r="AJ1170">
        <v>3562</v>
      </c>
      <c r="AK1170">
        <v>3256586.5860000001</v>
      </c>
      <c r="AO1170">
        <v>15.378571429999999</v>
      </c>
    </row>
    <row r="1171" spans="1:41">
      <c r="A1171">
        <v>17</v>
      </c>
      <c r="B1171">
        <v>35</v>
      </c>
      <c r="C1171">
        <v>2011</v>
      </c>
      <c r="D1171" t="s">
        <v>446</v>
      </c>
      <c r="E1171" t="s">
        <v>447</v>
      </c>
      <c r="F1171" t="s">
        <v>1</v>
      </c>
      <c r="G1171" t="s">
        <v>54</v>
      </c>
      <c r="H1171" t="s">
        <v>38</v>
      </c>
      <c r="I1171" t="s">
        <v>41</v>
      </c>
      <c r="J1171" t="s">
        <v>38</v>
      </c>
      <c r="K1171" t="s">
        <v>40</v>
      </c>
      <c r="L1171" t="s">
        <v>40</v>
      </c>
      <c r="M1171" t="s">
        <v>40</v>
      </c>
      <c r="N1171" t="s">
        <v>40</v>
      </c>
      <c r="O1171" t="s">
        <v>55</v>
      </c>
      <c r="P1171" t="s">
        <v>38</v>
      </c>
      <c r="Q1171" t="s">
        <v>51</v>
      </c>
      <c r="R1171" t="s">
        <v>52</v>
      </c>
      <c r="S1171" t="s">
        <v>43</v>
      </c>
      <c r="T1171" t="s">
        <v>53</v>
      </c>
      <c r="U1171" t="s">
        <v>21</v>
      </c>
      <c r="V1171" t="s">
        <v>1494</v>
      </c>
      <c r="W1171" t="s">
        <v>1495</v>
      </c>
      <c r="X1171" t="s">
        <v>448</v>
      </c>
      <c r="Y1171" t="s">
        <v>519</v>
      </c>
      <c r="Z1171" t="s">
        <v>40</v>
      </c>
      <c r="AA1171" t="s">
        <v>40</v>
      </c>
      <c r="AB1171" t="s">
        <v>40</v>
      </c>
      <c r="AC1171">
        <v>3.8000000030000001</v>
      </c>
      <c r="AD1171" t="s">
        <v>40</v>
      </c>
      <c r="AE1171">
        <v>5.48</v>
      </c>
      <c r="AF1171">
        <v>16</v>
      </c>
      <c r="AG1171">
        <v>54800000000</v>
      </c>
      <c r="AH1171" s="21">
        <v>20824000000000</v>
      </c>
      <c r="AI1171">
        <v>16</v>
      </c>
      <c r="AJ1171">
        <v>3562</v>
      </c>
      <c r="AK1171">
        <v>3256586.5860000001</v>
      </c>
      <c r="AO1171">
        <v>8.0806666669999991</v>
      </c>
    </row>
    <row r="1172" spans="1:41">
      <c r="A1172">
        <v>17</v>
      </c>
      <c r="B1172">
        <v>35</v>
      </c>
      <c r="C1172">
        <v>2011</v>
      </c>
      <c r="D1172" t="s">
        <v>446</v>
      </c>
      <c r="E1172" t="s">
        <v>447</v>
      </c>
      <c r="F1172" t="s">
        <v>1</v>
      </c>
      <c r="G1172" t="s">
        <v>54</v>
      </c>
      <c r="H1172" t="s">
        <v>38</v>
      </c>
      <c r="I1172" t="s">
        <v>41</v>
      </c>
      <c r="J1172" t="s">
        <v>38</v>
      </c>
      <c r="K1172" t="s">
        <v>40</v>
      </c>
      <c r="L1172" t="s">
        <v>40</v>
      </c>
      <c r="M1172" t="s">
        <v>40</v>
      </c>
      <c r="N1172" t="s">
        <v>40</v>
      </c>
      <c r="O1172" t="s">
        <v>55</v>
      </c>
      <c r="P1172" t="s">
        <v>38</v>
      </c>
      <c r="Q1172" t="s">
        <v>51</v>
      </c>
      <c r="R1172" t="s">
        <v>52</v>
      </c>
      <c r="S1172" t="s">
        <v>43</v>
      </c>
      <c r="T1172" t="s">
        <v>53</v>
      </c>
      <c r="U1172" t="s">
        <v>21</v>
      </c>
      <c r="V1172" t="s">
        <v>1494</v>
      </c>
      <c r="W1172" t="s">
        <v>1495</v>
      </c>
      <c r="X1172" t="s">
        <v>448</v>
      </c>
      <c r="Y1172" t="s">
        <v>520</v>
      </c>
      <c r="Z1172" t="s">
        <v>40</v>
      </c>
      <c r="AA1172" t="s">
        <v>40</v>
      </c>
      <c r="AB1172" t="s">
        <v>40</v>
      </c>
      <c r="AC1172">
        <v>1.5</v>
      </c>
      <c r="AD1172" t="s">
        <v>40</v>
      </c>
      <c r="AE1172">
        <v>0.3</v>
      </c>
      <c r="AF1172">
        <v>20</v>
      </c>
      <c r="AG1172">
        <v>3000000000</v>
      </c>
      <c r="AH1172" s="21">
        <v>450000000000</v>
      </c>
      <c r="AI1172">
        <v>20</v>
      </c>
      <c r="AJ1172">
        <v>3562</v>
      </c>
      <c r="AK1172">
        <v>3256586.5860000001</v>
      </c>
      <c r="AO1172">
        <v>10.39130435</v>
      </c>
    </row>
    <row r="1173" spans="1:41">
      <c r="A1173">
        <v>17</v>
      </c>
      <c r="B1173">
        <v>35</v>
      </c>
      <c r="C1173">
        <v>2011</v>
      </c>
      <c r="D1173" t="s">
        <v>446</v>
      </c>
      <c r="E1173" t="s">
        <v>447</v>
      </c>
      <c r="F1173" t="s">
        <v>1</v>
      </c>
      <c r="G1173" t="s">
        <v>54</v>
      </c>
      <c r="H1173" t="s">
        <v>38</v>
      </c>
      <c r="I1173" t="s">
        <v>41</v>
      </c>
      <c r="J1173" t="s">
        <v>38</v>
      </c>
      <c r="K1173" t="s">
        <v>40</v>
      </c>
      <c r="L1173" t="s">
        <v>40</v>
      </c>
      <c r="M1173" t="s">
        <v>40</v>
      </c>
      <c r="N1173" t="s">
        <v>40</v>
      </c>
      <c r="O1173" t="s">
        <v>55</v>
      </c>
      <c r="P1173" t="s">
        <v>38</v>
      </c>
      <c r="Q1173" t="s">
        <v>51</v>
      </c>
      <c r="R1173" t="s">
        <v>52</v>
      </c>
      <c r="S1173" t="s">
        <v>43</v>
      </c>
      <c r="T1173" t="s">
        <v>53</v>
      </c>
      <c r="U1173" t="s">
        <v>21</v>
      </c>
      <c r="V1173" t="s">
        <v>1494</v>
      </c>
      <c r="W1173" t="s">
        <v>1495</v>
      </c>
      <c r="X1173" t="s">
        <v>448</v>
      </c>
      <c r="Y1173" t="s">
        <v>521</v>
      </c>
      <c r="Z1173" t="s">
        <v>40</v>
      </c>
      <c r="AA1173" t="s">
        <v>40</v>
      </c>
      <c r="AB1173" t="s">
        <v>40</v>
      </c>
      <c r="AC1173">
        <v>1.1000000000000001</v>
      </c>
      <c r="AD1173" t="s">
        <v>40</v>
      </c>
      <c r="AE1173">
        <v>0.1</v>
      </c>
      <c r="AF1173">
        <v>48</v>
      </c>
      <c r="AG1173">
        <v>1000000000</v>
      </c>
      <c r="AH1173" s="21">
        <v>110000000000</v>
      </c>
      <c r="AI1173">
        <v>48</v>
      </c>
      <c r="AJ1173">
        <v>3562</v>
      </c>
      <c r="AK1173">
        <v>3256586.5860000001</v>
      </c>
      <c r="AO1173">
        <v>2.42</v>
      </c>
    </row>
    <row r="1174" spans="1:41">
      <c r="A1174">
        <v>17</v>
      </c>
      <c r="B1174">
        <v>35</v>
      </c>
      <c r="C1174">
        <v>2011</v>
      </c>
      <c r="D1174" t="s">
        <v>446</v>
      </c>
      <c r="E1174" t="s">
        <v>447</v>
      </c>
      <c r="F1174" t="s">
        <v>1</v>
      </c>
      <c r="G1174" t="s">
        <v>54</v>
      </c>
      <c r="H1174" t="s">
        <v>38</v>
      </c>
      <c r="I1174" t="s">
        <v>41</v>
      </c>
      <c r="J1174" t="s">
        <v>38</v>
      </c>
      <c r="K1174" t="s">
        <v>40</v>
      </c>
      <c r="L1174" t="s">
        <v>40</v>
      </c>
      <c r="M1174" t="s">
        <v>40</v>
      </c>
      <c r="N1174" t="s">
        <v>40</v>
      </c>
      <c r="O1174" t="s">
        <v>55</v>
      </c>
      <c r="P1174" t="s">
        <v>38</v>
      </c>
      <c r="Q1174" t="s">
        <v>51</v>
      </c>
      <c r="R1174" t="s">
        <v>52</v>
      </c>
      <c r="S1174" t="s">
        <v>43</v>
      </c>
      <c r="T1174" t="s">
        <v>53</v>
      </c>
      <c r="U1174" t="s">
        <v>21</v>
      </c>
      <c r="V1174" t="s">
        <v>1494</v>
      </c>
      <c r="W1174" t="s">
        <v>1495</v>
      </c>
      <c r="X1174" t="s">
        <v>448</v>
      </c>
      <c r="Y1174" t="s">
        <v>522</v>
      </c>
      <c r="Z1174" t="s">
        <v>40</v>
      </c>
      <c r="AA1174" t="s">
        <v>40</v>
      </c>
      <c r="AB1174" t="s">
        <v>40</v>
      </c>
      <c r="AC1174">
        <v>1.1000000000000001</v>
      </c>
      <c r="AD1174" t="s">
        <v>40</v>
      </c>
      <c r="AE1174">
        <v>0.64</v>
      </c>
      <c r="AF1174">
        <v>56</v>
      </c>
      <c r="AG1174">
        <v>6400000000</v>
      </c>
      <c r="AH1174" s="21">
        <v>704000000000</v>
      </c>
      <c r="AI1174">
        <v>56</v>
      </c>
      <c r="AJ1174">
        <v>3562</v>
      </c>
      <c r="AK1174">
        <v>3256586.5860000001</v>
      </c>
      <c r="AO1174">
        <v>11.112500000000001</v>
      </c>
    </row>
    <row r="1175" spans="1:41">
      <c r="A1175">
        <v>17</v>
      </c>
      <c r="B1175">
        <v>35</v>
      </c>
      <c r="C1175">
        <v>2011</v>
      </c>
      <c r="D1175" t="s">
        <v>446</v>
      </c>
      <c r="E1175" t="s">
        <v>447</v>
      </c>
      <c r="F1175" t="s">
        <v>1</v>
      </c>
      <c r="G1175" t="s">
        <v>54</v>
      </c>
      <c r="H1175" t="s">
        <v>38</v>
      </c>
      <c r="I1175" t="s">
        <v>41</v>
      </c>
      <c r="J1175" t="s">
        <v>38</v>
      </c>
      <c r="K1175" t="s">
        <v>40</v>
      </c>
      <c r="L1175" t="s">
        <v>40</v>
      </c>
      <c r="M1175" t="s">
        <v>40</v>
      </c>
      <c r="N1175" t="s">
        <v>40</v>
      </c>
      <c r="O1175" t="s">
        <v>55</v>
      </c>
      <c r="P1175" t="s">
        <v>38</v>
      </c>
      <c r="Q1175" t="s">
        <v>51</v>
      </c>
      <c r="R1175" t="s">
        <v>52</v>
      </c>
      <c r="S1175" t="s">
        <v>43</v>
      </c>
      <c r="T1175" t="s">
        <v>53</v>
      </c>
      <c r="U1175" t="s">
        <v>21</v>
      </c>
      <c r="V1175" t="s">
        <v>1494</v>
      </c>
      <c r="W1175" t="s">
        <v>1495</v>
      </c>
      <c r="X1175" t="s">
        <v>448</v>
      </c>
      <c r="Y1175" t="s">
        <v>505</v>
      </c>
      <c r="Z1175" t="s">
        <v>40</v>
      </c>
      <c r="AA1175" t="s">
        <v>40</v>
      </c>
      <c r="AB1175" t="s">
        <v>40</v>
      </c>
      <c r="AC1175">
        <v>1.5</v>
      </c>
      <c r="AD1175" t="s">
        <v>40</v>
      </c>
      <c r="AE1175">
        <v>0.15</v>
      </c>
      <c r="AF1175">
        <v>30</v>
      </c>
      <c r="AG1175">
        <v>1500000000</v>
      </c>
      <c r="AH1175" s="21">
        <v>225000000000</v>
      </c>
      <c r="AI1175">
        <v>30</v>
      </c>
      <c r="AJ1175">
        <v>3562</v>
      </c>
      <c r="AK1175">
        <v>3256586.5860000001</v>
      </c>
      <c r="AO1175">
        <v>2.7875000000000001</v>
      </c>
    </row>
    <row r="1176" spans="1:41">
      <c r="A1176">
        <v>17</v>
      </c>
      <c r="B1176">
        <v>35</v>
      </c>
      <c r="C1176">
        <v>2011</v>
      </c>
      <c r="D1176" t="s">
        <v>446</v>
      </c>
      <c r="E1176" t="s">
        <v>447</v>
      </c>
      <c r="F1176" t="s">
        <v>1</v>
      </c>
      <c r="G1176" t="s">
        <v>54</v>
      </c>
      <c r="H1176" t="s">
        <v>38</v>
      </c>
      <c r="I1176" t="s">
        <v>41</v>
      </c>
      <c r="J1176" t="s">
        <v>38</v>
      </c>
      <c r="K1176" t="s">
        <v>40</v>
      </c>
      <c r="L1176" t="s">
        <v>40</v>
      </c>
      <c r="M1176" t="s">
        <v>40</v>
      </c>
      <c r="N1176" t="s">
        <v>40</v>
      </c>
      <c r="O1176" t="s">
        <v>55</v>
      </c>
      <c r="P1176" t="s">
        <v>38</v>
      </c>
      <c r="Q1176" t="s">
        <v>51</v>
      </c>
      <c r="R1176" t="s">
        <v>52</v>
      </c>
      <c r="S1176" t="s">
        <v>43</v>
      </c>
      <c r="T1176" t="s">
        <v>53</v>
      </c>
      <c r="U1176" t="s">
        <v>21</v>
      </c>
      <c r="V1176" t="s">
        <v>1494</v>
      </c>
      <c r="W1176" t="s">
        <v>1495</v>
      </c>
      <c r="X1176" t="s">
        <v>448</v>
      </c>
      <c r="Y1176" t="s">
        <v>523</v>
      </c>
      <c r="Z1176" t="s">
        <v>40</v>
      </c>
      <c r="AA1176" t="s">
        <v>40</v>
      </c>
      <c r="AB1176" t="s">
        <v>40</v>
      </c>
      <c r="AC1176">
        <v>1.2</v>
      </c>
      <c r="AD1176" t="s">
        <v>40</v>
      </c>
      <c r="AE1176">
        <v>0.34</v>
      </c>
      <c r="AF1176">
        <v>48</v>
      </c>
      <c r="AG1176">
        <v>3400000000</v>
      </c>
      <c r="AH1176" s="21">
        <v>408000000000</v>
      </c>
      <c r="AI1176">
        <v>48</v>
      </c>
      <c r="AJ1176">
        <v>3562</v>
      </c>
      <c r="AK1176">
        <v>3256586.5860000001</v>
      </c>
      <c r="AO1176">
        <v>9.3222222220000006</v>
      </c>
    </row>
    <row r="1177" spans="1:41">
      <c r="A1177">
        <v>17</v>
      </c>
      <c r="B1177">
        <v>35</v>
      </c>
      <c r="C1177">
        <v>2011</v>
      </c>
      <c r="D1177" t="s">
        <v>446</v>
      </c>
      <c r="E1177" t="s">
        <v>447</v>
      </c>
      <c r="F1177" t="s">
        <v>1</v>
      </c>
      <c r="G1177" t="s">
        <v>54</v>
      </c>
      <c r="H1177" t="s">
        <v>38</v>
      </c>
      <c r="I1177" t="s">
        <v>41</v>
      </c>
      <c r="J1177" t="s">
        <v>38</v>
      </c>
      <c r="K1177" t="s">
        <v>40</v>
      </c>
      <c r="L1177" t="s">
        <v>40</v>
      </c>
      <c r="M1177" t="s">
        <v>40</v>
      </c>
      <c r="N1177" t="s">
        <v>40</v>
      </c>
      <c r="O1177" t="s">
        <v>55</v>
      </c>
      <c r="P1177" t="s">
        <v>38</v>
      </c>
      <c r="Q1177" t="s">
        <v>51</v>
      </c>
      <c r="R1177" t="s">
        <v>52</v>
      </c>
      <c r="S1177" t="s">
        <v>43</v>
      </c>
      <c r="T1177" t="s">
        <v>53</v>
      </c>
      <c r="U1177" t="s">
        <v>21</v>
      </c>
      <c r="V1177" t="s">
        <v>1494</v>
      </c>
      <c r="W1177" t="s">
        <v>1495</v>
      </c>
      <c r="X1177" t="s">
        <v>448</v>
      </c>
      <c r="Y1177" t="s">
        <v>524</v>
      </c>
      <c r="Z1177" t="s">
        <v>40</v>
      </c>
      <c r="AA1177" t="s">
        <v>40</v>
      </c>
      <c r="AB1177" t="s">
        <v>40</v>
      </c>
      <c r="AC1177">
        <v>1.2</v>
      </c>
      <c r="AD1177" t="s">
        <v>40</v>
      </c>
      <c r="AE1177">
        <v>0.22</v>
      </c>
      <c r="AF1177">
        <v>13</v>
      </c>
      <c r="AG1177">
        <v>2200000000</v>
      </c>
      <c r="AH1177" s="21">
        <v>264000000000</v>
      </c>
      <c r="AI1177">
        <v>13</v>
      </c>
      <c r="AJ1177">
        <v>3562</v>
      </c>
      <c r="AK1177">
        <v>3256586.5860000001</v>
      </c>
      <c r="AO1177">
        <v>25.38888889</v>
      </c>
    </row>
    <row r="1178" spans="1:41">
      <c r="A1178">
        <v>17</v>
      </c>
      <c r="B1178">
        <v>35</v>
      </c>
      <c r="C1178">
        <v>2011</v>
      </c>
      <c r="D1178" t="s">
        <v>446</v>
      </c>
      <c r="E1178" t="s">
        <v>447</v>
      </c>
      <c r="F1178" t="s">
        <v>1</v>
      </c>
      <c r="G1178" t="s">
        <v>54</v>
      </c>
      <c r="H1178" t="s">
        <v>38</v>
      </c>
      <c r="I1178" t="s">
        <v>41</v>
      </c>
      <c r="J1178" t="s">
        <v>38</v>
      </c>
      <c r="K1178" t="s">
        <v>40</v>
      </c>
      <c r="L1178" t="s">
        <v>40</v>
      </c>
      <c r="M1178" t="s">
        <v>40</v>
      </c>
      <c r="N1178" t="s">
        <v>40</v>
      </c>
      <c r="O1178" t="s">
        <v>55</v>
      </c>
      <c r="P1178" t="s">
        <v>38</v>
      </c>
      <c r="Q1178" t="s">
        <v>51</v>
      </c>
      <c r="R1178" t="s">
        <v>52</v>
      </c>
      <c r="S1178" t="s">
        <v>43</v>
      </c>
      <c r="T1178" t="s">
        <v>53</v>
      </c>
      <c r="U1178" t="s">
        <v>21</v>
      </c>
      <c r="V1178" t="s">
        <v>1494</v>
      </c>
      <c r="W1178" t="s">
        <v>1495</v>
      </c>
      <c r="X1178" t="s">
        <v>448</v>
      </c>
      <c r="Y1178" t="s">
        <v>525</v>
      </c>
      <c r="Z1178" t="s">
        <v>40</v>
      </c>
      <c r="AA1178" t="s">
        <v>40</v>
      </c>
      <c r="AB1178" t="s">
        <v>40</v>
      </c>
      <c r="AC1178">
        <v>1.5</v>
      </c>
      <c r="AD1178" t="s">
        <v>40</v>
      </c>
      <c r="AE1178">
        <v>1.37</v>
      </c>
      <c r="AF1178">
        <v>57</v>
      </c>
      <c r="AG1178">
        <v>13700000000</v>
      </c>
      <c r="AH1178" s="21">
        <v>2055000000000</v>
      </c>
      <c r="AI1178">
        <v>57</v>
      </c>
      <c r="AJ1178">
        <v>3562</v>
      </c>
      <c r="AK1178">
        <v>3256586.5860000001</v>
      </c>
      <c r="AO1178">
        <v>7.3222222219999997</v>
      </c>
    </row>
    <row r="1179" spans="1:41">
      <c r="A1179">
        <v>17</v>
      </c>
      <c r="B1179">
        <v>35</v>
      </c>
      <c r="C1179">
        <v>2011</v>
      </c>
      <c r="D1179" t="s">
        <v>446</v>
      </c>
      <c r="E1179" t="s">
        <v>447</v>
      </c>
      <c r="F1179" t="s">
        <v>1</v>
      </c>
      <c r="G1179" t="s">
        <v>54</v>
      </c>
      <c r="H1179" t="s">
        <v>38</v>
      </c>
      <c r="I1179" t="s">
        <v>41</v>
      </c>
      <c r="J1179" t="s">
        <v>38</v>
      </c>
      <c r="K1179" t="s">
        <v>40</v>
      </c>
      <c r="L1179" t="s">
        <v>40</v>
      </c>
      <c r="M1179" t="s">
        <v>40</v>
      </c>
      <c r="N1179" t="s">
        <v>40</v>
      </c>
      <c r="O1179" t="s">
        <v>55</v>
      </c>
      <c r="P1179" t="s">
        <v>38</v>
      </c>
      <c r="Q1179" t="s">
        <v>51</v>
      </c>
      <c r="R1179" t="s">
        <v>52</v>
      </c>
      <c r="S1179" t="s">
        <v>43</v>
      </c>
      <c r="T1179" t="s">
        <v>44</v>
      </c>
      <c r="U1179" t="s">
        <v>21</v>
      </c>
      <c r="V1179" t="s">
        <v>1494</v>
      </c>
      <c r="W1179" t="s">
        <v>1495</v>
      </c>
      <c r="X1179" t="s">
        <v>448</v>
      </c>
      <c r="Y1179" t="s">
        <v>526</v>
      </c>
      <c r="Z1179" t="s">
        <v>40</v>
      </c>
      <c r="AA1179" t="s">
        <v>40</v>
      </c>
      <c r="AB1179" t="s">
        <v>40</v>
      </c>
      <c r="AC1179">
        <v>1.6999999990000001</v>
      </c>
      <c r="AD1179" t="s">
        <v>40</v>
      </c>
      <c r="AE1179">
        <v>125.4</v>
      </c>
      <c r="AF1179">
        <v>41</v>
      </c>
      <c r="AG1179" s="21">
        <v>1254000000000</v>
      </c>
      <c r="AH1179" s="21">
        <v>213180000000000</v>
      </c>
      <c r="AI1179">
        <v>41</v>
      </c>
      <c r="AJ1179">
        <v>3562</v>
      </c>
      <c r="AK1179">
        <v>3256586.5860000001</v>
      </c>
      <c r="AO1179">
        <v>2.0666666669999998</v>
      </c>
    </row>
    <row r="1180" spans="1:41">
      <c r="A1180">
        <v>17</v>
      </c>
      <c r="B1180">
        <v>35</v>
      </c>
      <c r="C1180">
        <v>2011</v>
      </c>
      <c r="D1180" t="s">
        <v>446</v>
      </c>
      <c r="E1180" t="s">
        <v>447</v>
      </c>
      <c r="F1180" t="s">
        <v>1</v>
      </c>
      <c r="G1180" t="s">
        <v>54</v>
      </c>
      <c r="H1180" t="s">
        <v>38</v>
      </c>
      <c r="I1180" t="s">
        <v>41</v>
      </c>
      <c r="J1180" t="s">
        <v>38</v>
      </c>
      <c r="K1180" t="s">
        <v>40</v>
      </c>
      <c r="L1180" t="s">
        <v>40</v>
      </c>
      <c r="M1180" t="s">
        <v>40</v>
      </c>
      <c r="N1180" t="s">
        <v>40</v>
      </c>
      <c r="O1180" t="s">
        <v>55</v>
      </c>
      <c r="P1180" t="s">
        <v>38</v>
      </c>
      <c r="Q1180" t="s">
        <v>51</v>
      </c>
      <c r="R1180" t="s">
        <v>52</v>
      </c>
      <c r="S1180" t="s">
        <v>43</v>
      </c>
      <c r="T1180" t="s">
        <v>44</v>
      </c>
      <c r="U1180" t="s">
        <v>21</v>
      </c>
      <c r="V1180" t="s">
        <v>1494</v>
      </c>
      <c r="W1180" t="s">
        <v>1495</v>
      </c>
      <c r="X1180" t="s">
        <v>448</v>
      </c>
      <c r="Y1180" t="s">
        <v>527</v>
      </c>
      <c r="Z1180" t="s">
        <v>40</v>
      </c>
      <c r="AA1180" t="s">
        <v>40</v>
      </c>
      <c r="AB1180" t="s">
        <v>40</v>
      </c>
      <c r="AC1180">
        <v>2.0000000020000002</v>
      </c>
      <c r="AD1180" t="s">
        <v>40</v>
      </c>
      <c r="AE1180">
        <v>70.61</v>
      </c>
      <c r="AF1180">
        <v>51</v>
      </c>
      <c r="AG1180" s="21">
        <v>706100000000</v>
      </c>
      <c r="AH1180" s="21">
        <v>141220000000000</v>
      </c>
      <c r="AI1180">
        <v>51</v>
      </c>
      <c r="AJ1180">
        <v>3562</v>
      </c>
      <c r="AK1180">
        <v>3256586.5860000001</v>
      </c>
      <c r="AO1180">
        <v>4.5999999999999996</v>
      </c>
    </row>
    <row r="1181" spans="1:41">
      <c r="A1181">
        <v>17</v>
      </c>
      <c r="B1181">
        <v>35</v>
      </c>
      <c r="C1181">
        <v>2011</v>
      </c>
      <c r="D1181" t="s">
        <v>446</v>
      </c>
      <c r="E1181" t="s">
        <v>447</v>
      </c>
      <c r="F1181" t="s">
        <v>1</v>
      </c>
      <c r="G1181" t="s">
        <v>54</v>
      </c>
      <c r="H1181" t="s">
        <v>38</v>
      </c>
      <c r="I1181" t="s">
        <v>41</v>
      </c>
      <c r="J1181" t="s">
        <v>38</v>
      </c>
      <c r="K1181" t="s">
        <v>40</v>
      </c>
      <c r="L1181" t="s">
        <v>40</v>
      </c>
      <c r="M1181" t="s">
        <v>40</v>
      </c>
      <c r="N1181" t="s">
        <v>40</v>
      </c>
      <c r="O1181" t="s">
        <v>55</v>
      </c>
      <c r="P1181" t="s">
        <v>38</v>
      </c>
      <c r="Q1181" t="s">
        <v>51</v>
      </c>
      <c r="R1181" t="s">
        <v>52</v>
      </c>
      <c r="S1181" t="s">
        <v>43</v>
      </c>
      <c r="T1181" t="s">
        <v>44</v>
      </c>
      <c r="U1181" t="s">
        <v>21</v>
      </c>
      <c r="V1181" t="s">
        <v>1494</v>
      </c>
      <c r="W1181" t="s">
        <v>1495</v>
      </c>
      <c r="X1181" t="s">
        <v>448</v>
      </c>
      <c r="Y1181" t="s">
        <v>528</v>
      </c>
      <c r="Z1181" t="s">
        <v>40</v>
      </c>
      <c r="AA1181" t="s">
        <v>40</v>
      </c>
      <c r="AB1181" t="s">
        <v>40</v>
      </c>
      <c r="AC1181">
        <v>3.0000000020000002</v>
      </c>
      <c r="AD1181" t="s">
        <v>40</v>
      </c>
      <c r="AE1181">
        <v>12.96</v>
      </c>
      <c r="AF1181">
        <v>72</v>
      </c>
      <c r="AG1181" s="21">
        <v>129600000000</v>
      </c>
      <c r="AH1181" s="21">
        <v>38880000000000</v>
      </c>
      <c r="AI1181">
        <v>72</v>
      </c>
      <c r="AJ1181">
        <v>3562</v>
      </c>
      <c r="AK1181">
        <v>3256586.5860000001</v>
      </c>
      <c r="AO1181">
        <v>2.3181818179999998</v>
      </c>
    </row>
    <row r="1182" spans="1:41">
      <c r="A1182">
        <v>17</v>
      </c>
      <c r="B1182">
        <v>35</v>
      </c>
      <c r="C1182">
        <v>2011</v>
      </c>
      <c r="D1182" t="s">
        <v>446</v>
      </c>
      <c r="E1182" t="s">
        <v>447</v>
      </c>
      <c r="F1182" t="s">
        <v>1</v>
      </c>
      <c r="G1182" t="s">
        <v>54</v>
      </c>
      <c r="H1182" t="s">
        <v>38</v>
      </c>
      <c r="I1182" t="s">
        <v>41</v>
      </c>
      <c r="J1182" t="s">
        <v>38</v>
      </c>
      <c r="K1182" t="s">
        <v>40</v>
      </c>
      <c r="L1182" t="s">
        <v>40</v>
      </c>
      <c r="M1182" t="s">
        <v>40</v>
      </c>
      <c r="N1182" t="s">
        <v>40</v>
      </c>
      <c r="O1182" t="s">
        <v>55</v>
      </c>
      <c r="P1182" t="s">
        <v>38</v>
      </c>
      <c r="Q1182" t="s">
        <v>51</v>
      </c>
      <c r="R1182" t="s">
        <v>52</v>
      </c>
      <c r="S1182" t="s">
        <v>43</v>
      </c>
      <c r="T1182" t="s">
        <v>44</v>
      </c>
      <c r="U1182" t="s">
        <v>21</v>
      </c>
      <c r="V1182" t="s">
        <v>1494</v>
      </c>
      <c r="W1182" t="s">
        <v>1495</v>
      </c>
      <c r="X1182" t="s">
        <v>448</v>
      </c>
      <c r="Y1182" t="s">
        <v>529</v>
      </c>
      <c r="Z1182" t="s">
        <v>40</v>
      </c>
      <c r="AA1182" t="s">
        <v>40</v>
      </c>
      <c r="AB1182" t="s">
        <v>40</v>
      </c>
      <c r="AC1182">
        <v>3.0000000020000002</v>
      </c>
      <c r="AD1182" t="s">
        <v>40</v>
      </c>
      <c r="AE1182">
        <v>22.37</v>
      </c>
      <c r="AF1182">
        <v>50</v>
      </c>
      <c r="AG1182" s="21">
        <v>223700000000</v>
      </c>
      <c r="AH1182" s="21">
        <v>67110000000000</v>
      </c>
      <c r="AI1182">
        <v>50</v>
      </c>
      <c r="AJ1182">
        <v>3562</v>
      </c>
      <c r="AK1182">
        <v>3256586.5860000001</v>
      </c>
      <c r="AO1182">
        <v>4.9857142860000003</v>
      </c>
    </row>
    <row r="1183" spans="1:41">
      <c r="A1183">
        <v>17</v>
      </c>
      <c r="B1183">
        <v>35</v>
      </c>
      <c r="C1183">
        <v>2011</v>
      </c>
      <c r="D1183" t="s">
        <v>446</v>
      </c>
      <c r="E1183" t="s">
        <v>447</v>
      </c>
      <c r="F1183" t="s">
        <v>1</v>
      </c>
      <c r="G1183" t="s">
        <v>54</v>
      </c>
      <c r="H1183" t="s">
        <v>38</v>
      </c>
      <c r="I1183" t="s">
        <v>41</v>
      </c>
      <c r="J1183" t="s">
        <v>38</v>
      </c>
      <c r="K1183" t="s">
        <v>40</v>
      </c>
      <c r="L1183" t="s">
        <v>40</v>
      </c>
      <c r="M1183" t="s">
        <v>40</v>
      </c>
      <c r="N1183" t="s">
        <v>40</v>
      </c>
      <c r="O1183" t="s">
        <v>55</v>
      </c>
      <c r="P1183" t="s">
        <v>38</v>
      </c>
      <c r="Q1183" t="s">
        <v>51</v>
      </c>
      <c r="R1183" t="s">
        <v>52</v>
      </c>
      <c r="S1183" t="s">
        <v>43</v>
      </c>
      <c r="T1183" t="s">
        <v>44</v>
      </c>
      <c r="U1183" t="s">
        <v>21</v>
      </c>
      <c r="V1183" t="s">
        <v>1494</v>
      </c>
      <c r="W1183" t="s">
        <v>1495</v>
      </c>
      <c r="X1183" t="s">
        <v>448</v>
      </c>
      <c r="Y1183" t="s">
        <v>530</v>
      </c>
      <c r="Z1183" t="s">
        <v>40</v>
      </c>
      <c r="AA1183" t="s">
        <v>40</v>
      </c>
      <c r="AB1183" t="s">
        <v>40</v>
      </c>
      <c r="AC1183">
        <v>1</v>
      </c>
      <c r="AD1183" t="s">
        <v>40</v>
      </c>
      <c r="AE1183">
        <v>0.41</v>
      </c>
      <c r="AF1183">
        <v>52</v>
      </c>
      <c r="AG1183">
        <v>4100000000</v>
      </c>
      <c r="AH1183" s="21">
        <v>410000000000</v>
      </c>
      <c r="AI1183">
        <v>52</v>
      </c>
      <c r="AJ1183">
        <v>3562</v>
      </c>
      <c r="AK1183">
        <v>3256586.5860000001</v>
      </c>
      <c r="AO1183">
        <v>26.2</v>
      </c>
    </row>
    <row r="1184" spans="1:41">
      <c r="A1184">
        <v>17</v>
      </c>
      <c r="B1184">
        <v>35</v>
      </c>
      <c r="C1184">
        <v>2011</v>
      </c>
      <c r="D1184" t="s">
        <v>446</v>
      </c>
      <c r="E1184" t="s">
        <v>447</v>
      </c>
      <c r="F1184" t="s">
        <v>1</v>
      </c>
      <c r="G1184" t="s">
        <v>54</v>
      </c>
      <c r="H1184" t="s">
        <v>38</v>
      </c>
      <c r="I1184" t="s">
        <v>41</v>
      </c>
      <c r="J1184" t="s">
        <v>38</v>
      </c>
      <c r="K1184" t="s">
        <v>40</v>
      </c>
      <c r="L1184" t="s">
        <v>40</v>
      </c>
      <c r="M1184" t="s">
        <v>40</v>
      </c>
      <c r="N1184" t="s">
        <v>40</v>
      </c>
      <c r="O1184" t="s">
        <v>55</v>
      </c>
      <c r="P1184" t="s">
        <v>38</v>
      </c>
      <c r="Q1184" t="s">
        <v>51</v>
      </c>
      <c r="R1184" t="s">
        <v>52</v>
      </c>
      <c r="S1184" t="s">
        <v>43</v>
      </c>
      <c r="T1184" t="s">
        <v>44</v>
      </c>
      <c r="U1184" t="s">
        <v>21</v>
      </c>
      <c r="V1184" t="s">
        <v>1494</v>
      </c>
      <c r="W1184" t="s">
        <v>1495</v>
      </c>
      <c r="X1184" t="s">
        <v>448</v>
      </c>
      <c r="Y1184" t="s">
        <v>531</v>
      </c>
      <c r="Z1184" t="s">
        <v>40</v>
      </c>
      <c r="AA1184" t="s">
        <v>40</v>
      </c>
      <c r="AB1184" t="s">
        <v>40</v>
      </c>
      <c r="AC1184">
        <v>3.0000000020000002</v>
      </c>
      <c r="AD1184" t="s">
        <v>40</v>
      </c>
      <c r="AE1184">
        <v>186.16</v>
      </c>
      <c r="AF1184">
        <v>56</v>
      </c>
      <c r="AG1184" s="21">
        <v>1861600000000</v>
      </c>
      <c r="AH1184" s="21">
        <v>558480000000000</v>
      </c>
      <c r="AI1184">
        <v>56</v>
      </c>
      <c r="AJ1184">
        <v>3562</v>
      </c>
      <c r="AK1184">
        <v>3256586.5860000001</v>
      </c>
      <c r="AO1184">
        <v>17.366666670000001</v>
      </c>
    </row>
    <row r="1185" spans="1:41">
      <c r="A1185">
        <v>17</v>
      </c>
      <c r="B1185">
        <v>35</v>
      </c>
      <c r="C1185">
        <v>2011</v>
      </c>
      <c r="D1185" t="s">
        <v>446</v>
      </c>
      <c r="E1185" t="s">
        <v>447</v>
      </c>
      <c r="F1185" t="s">
        <v>1</v>
      </c>
      <c r="G1185" t="s">
        <v>54</v>
      </c>
      <c r="H1185" t="s">
        <v>38</v>
      </c>
      <c r="I1185" t="s">
        <v>41</v>
      </c>
      <c r="J1185" t="s">
        <v>38</v>
      </c>
      <c r="K1185" t="s">
        <v>40</v>
      </c>
      <c r="L1185" t="s">
        <v>40</v>
      </c>
      <c r="M1185" t="s">
        <v>40</v>
      </c>
      <c r="N1185" t="s">
        <v>40</v>
      </c>
      <c r="O1185" t="s">
        <v>55</v>
      </c>
      <c r="P1185" t="s">
        <v>38</v>
      </c>
      <c r="Q1185" t="s">
        <v>51</v>
      </c>
      <c r="R1185" t="s">
        <v>52</v>
      </c>
      <c r="S1185" t="s">
        <v>43</v>
      </c>
      <c r="T1185" t="s">
        <v>44</v>
      </c>
      <c r="U1185" t="s">
        <v>21</v>
      </c>
      <c r="V1185" t="s">
        <v>1494</v>
      </c>
      <c r="W1185" t="s">
        <v>1495</v>
      </c>
      <c r="X1185" t="s">
        <v>448</v>
      </c>
      <c r="Y1185" t="s">
        <v>532</v>
      </c>
      <c r="Z1185" t="s">
        <v>40</v>
      </c>
      <c r="AA1185" t="s">
        <v>40</v>
      </c>
      <c r="AB1185" t="s">
        <v>40</v>
      </c>
      <c r="AC1185">
        <v>2.0000000020000002</v>
      </c>
      <c r="AD1185" t="s">
        <v>40</v>
      </c>
      <c r="AE1185">
        <v>1.92</v>
      </c>
      <c r="AF1185">
        <v>59</v>
      </c>
      <c r="AG1185">
        <v>19200000000</v>
      </c>
      <c r="AH1185" s="21">
        <v>3840000000000</v>
      </c>
      <c r="AI1185">
        <v>59</v>
      </c>
      <c r="AJ1185">
        <v>3562</v>
      </c>
      <c r="AK1185">
        <v>3256586.5860000001</v>
      </c>
      <c r="AO1185">
        <v>12</v>
      </c>
    </row>
    <row r="1186" spans="1:41">
      <c r="A1186">
        <v>17</v>
      </c>
      <c r="B1186">
        <v>35</v>
      </c>
      <c r="C1186">
        <v>2011</v>
      </c>
      <c r="D1186" t="s">
        <v>446</v>
      </c>
      <c r="E1186" t="s">
        <v>447</v>
      </c>
      <c r="F1186" t="s">
        <v>1</v>
      </c>
      <c r="G1186" t="s">
        <v>54</v>
      </c>
      <c r="H1186" t="s">
        <v>38</v>
      </c>
      <c r="I1186" t="s">
        <v>41</v>
      </c>
      <c r="J1186" t="s">
        <v>38</v>
      </c>
      <c r="K1186" t="s">
        <v>40</v>
      </c>
      <c r="L1186" t="s">
        <v>40</v>
      </c>
      <c r="M1186" t="s">
        <v>40</v>
      </c>
      <c r="N1186" t="s">
        <v>40</v>
      </c>
      <c r="O1186" t="s">
        <v>55</v>
      </c>
      <c r="P1186" t="s">
        <v>38</v>
      </c>
      <c r="Q1186" t="s">
        <v>51</v>
      </c>
      <c r="R1186" t="s">
        <v>52</v>
      </c>
      <c r="S1186" t="s">
        <v>43</v>
      </c>
      <c r="T1186" t="s">
        <v>44</v>
      </c>
      <c r="U1186" t="s">
        <v>21</v>
      </c>
      <c r="V1186" t="s">
        <v>1494</v>
      </c>
      <c r="W1186" t="s">
        <v>1495</v>
      </c>
      <c r="X1186" t="s">
        <v>448</v>
      </c>
      <c r="Y1186" t="s">
        <v>533</v>
      </c>
      <c r="Z1186" t="s">
        <v>40</v>
      </c>
      <c r="AA1186" t="s">
        <v>40</v>
      </c>
      <c r="AB1186" t="s">
        <v>40</v>
      </c>
      <c r="AC1186">
        <v>4.5000000020000002</v>
      </c>
      <c r="AD1186" t="s">
        <v>40</v>
      </c>
      <c r="AE1186">
        <v>0.72</v>
      </c>
      <c r="AF1186">
        <v>51</v>
      </c>
      <c r="AG1186">
        <v>7200000000</v>
      </c>
      <c r="AH1186" s="21">
        <v>3240000000000</v>
      </c>
      <c r="AI1186">
        <v>51</v>
      </c>
      <c r="AJ1186">
        <v>3562</v>
      </c>
      <c r="AK1186">
        <v>3256586.5860000001</v>
      </c>
      <c r="AO1186">
        <v>7.7</v>
      </c>
    </row>
    <row r="1187" spans="1:41">
      <c r="A1187">
        <v>17</v>
      </c>
      <c r="B1187">
        <v>35</v>
      </c>
      <c r="C1187">
        <v>2011</v>
      </c>
      <c r="D1187" t="s">
        <v>446</v>
      </c>
      <c r="E1187" t="s">
        <v>447</v>
      </c>
      <c r="F1187" t="s">
        <v>1</v>
      </c>
      <c r="G1187" t="s">
        <v>54</v>
      </c>
      <c r="H1187" t="s">
        <v>38</v>
      </c>
      <c r="I1187" t="s">
        <v>41</v>
      </c>
      <c r="J1187" t="s">
        <v>38</v>
      </c>
      <c r="K1187" t="s">
        <v>40</v>
      </c>
      <c r="L1187" t="s">
        <v>40</v>
      </c>
      <c r="M1187" t="s">
        <v>40</v>
      </c>
      <c r="N1187" t="s">
        <v>40</v>
      </c>
      <c r="O1187" t="s">
        <v>55</v>
      </c>
      <c r="P1187" t="s">
        <v>38</v>
      </c>
      <c r="Q1187" t="s">
        <v>51</v>
      </c>
      <c r="R1187" t="s">
        <v>52</v>
      </c>
      <c r="S1187" t="s">
        <v>43</v>
      </c>
      <c r="T1187" t="s">
        <v>44</v>
      </c>
      <c r="U1187" t="s">
        <v>21</v>
      </c>
      <c r="V1187" t="s">
        <v>1494</v>
      </c>
      <c r="W1187" t="s">
        <v>1495</v>
      </c>
      <c r="X1187" t="s">
        <v>448</v>
      </c>
      <c r="Y1187" t="s">
        <v>534</v>
      </c>
      <c r="Z1187" t="s">
        <v>40</v>
      </c>
      <c r="AA1187" t="s">
        <v>40</v>
      </c>
      <c r="AB1187" t="s">
        <v>40</v>
      </c>
      <c r="AC1187">
        <v>2.900000001</v>
      </c>
      <c r="AD1187" t="s">
        <v>40</v>
      </c>
      <c r="AE1187">
        <v>35.6</v>
      </c>
      <c r="AF1187">
        <v>58</v>
      </c>
      <c r="AG1187" s="21">
        <v>356000000000</v>
      </c>
      <c r="AH1187" s="21">
        <v>103240000000000</v>
      </c>
      <c r="AI1187">
        <v>58</v>
      </c>
      <c r="AJ1187">
        <v>3562</v>
      </c>
      <c r="AK1187">
        <v>3256586.5860000001</v>
      </c>
      <c r="AO1187">
        <v>59.866666670000001</v>
      </c>
    </row>
    <row r="1188" spans="1:41">
      <c r="A1188">
        <v>17</v>
      </c>
      <c r="B1188">
        <v>35</v>
      </c>
      <c r="C1188">
        <v>2011</v>
      </c>
      <c r="D1188" t="s">
        <v>446</v>
      </c>
      <c r="E1188" t="s">
        <v>447</v>
      </c>
      <c r="F1188" t="s">
        <v>1</v>
      </c>
      <c r="G1188" t="s">
        <v>54</v>
      </c>
      <c r="H1188" t="s">
        <v>38</v>
      </c>
      <c r="I1188" t="s">
        <v>41</v>
      </c>
      <c r="J1188" t="s">
        <v>38</v>
      </c>
      <c r="K1188" t="s">
        <v>40</v>
      </c>
      <c r="L1188" t="s">
        <v>40</v>
      </c>
      <c r="M1188" t="s">
        <v>40</v>
      </c>
      <c r="N1188" t="s">
        <v>40</v>
      </c>
      <c r="O1188" t="s">
        <v>55</v>
      </c>
      <c r="P1188" t="s">
        <v>38</v>
      </c>
      <c r="Q1188" t="s">
        <v>51</v>
      </c>
      <c r="R1188" t="s">
        <v>52</v>
      </c>
      <c r="S1188" t="s">
        <v>43</v>
      </c>
      <c r="T1188" t="s">
        <v>44</v>
      </c>
      <c r="U1188" t="s">
        <v>21</v>
      </c>
      <c r="V1188" t="s">
        <v>1494</v>
      </c>
      <c r="W1188" t="s">
        <v>1495</v>
      </c>
      <c r="X1188" t="s">
        <v>448</v>
      </c>
      <c r="Y1188" t="s">
        <v>535</v>
      </c>
      <c r="Z1188" t="s">
        <v>40</v>
      </c>
      <c r="AA1188" t="s">
        <v>40</v>
      </c>
      <c r="AB1188" t="s">
        <v>40</v>
      </c>
      <c r="AC1188">
        <v>2.5000000020000002</v>
      </c>
      <c r="AD1188" t="s">
        <v>40</v>
      </c>
      <c r="AE1188">
        <v>2.9</v>
      </c>
      <c r="AF1188">
        <v>50</v>
      </c>
      <c r="AG1188">
        <v>29000000000</v>
      </c>
      <c r="AH1188" s="21">
        <v>7250000000000</v>
      </c>
      <c r="AI1188">
        <v>50</v>
      </c>
      <c r="AJ1188">
        <v>3562</v>
      </c>
      <c r="AK1188">
        <v>3256586.5860000001</v>
      </c>
      <c r="AO1188">
        <v>43</v>
      </c>
    </row>
    <row r="1189" spans="1:41">
      <c r="A1189">
        <v>17</v>
      </c>
      <c r="B1189">
        <v>35</v>
      </c>
      <c r="C1189">
        <v>2011</v>
      </c>
      <c r="D1189" t="s">
        <v>446</v>
      </c>
      <c r="E1189" t="s">
        <v>447</v>
      </c>
      <c r="F1189" t="s">
        <v>1</v>
      </c>
      <c r="G1189" t="s">
        <v>54</v>
      </c>
      <c r="H1189" t="s">
        <v>38</v>
      </c>
      <c r="I1189" t="s">
        <v>41</v>
      </c>
      <c r="J1189" t="s">
        <v>38</v>
      </c>
      <c r="K1189" t="s">
        <v>40</v>
      </c>
      <c r="L1189" t="s">
        <v>40</v>
      </c>
      <c r="M1189" t="s">
        <v>40</v>
      </c>
      <c r="N1189" t="s">
        <v>40</v>
      </c>
      <c r="O1189" t="s">
        <v>55</v>
      </c>
      <c r="P1189" t="s">
        <v>38</v>
      </c>
      <c r="Q1189" t="s">
        <v>51</v>
      </c>
      <c r="R1189" t="s">
        <v>52</v>
      </c>
      <c r="S1189" t="s">
        <v>43</v>
      </c>
      <c r="T1189" t="s">
        <v>44</v>
      </c>
      <c r="U1189" t="s">
        <v>21</v>
      </c>
      <c r="V1189" t="s">
        <v>1494</v>
      </c>
      <c r="W1189" t="s">
        <v>1495</v>
      </c>
      <c r="X1189" t="s">
        <v>448</v>
      </c>
      <c r="Y1189" t="s">
        <v>536</v>
      </c>
      <c r="Z1189" t="s">
        <v>40</v>
      </c>
      <c r="AA1189" t="s">
        <v>40</v>
      </c>
      <c r="AB1189" t="s">
        <v>40</v>
      </c>
      <c r="AC1189">
        <v>1.2</v>
      </c>
      <c r="AD1189" t="s">
        <v>40</v>
      </c>
      <c r="AE1189">
        <v>0.38</v>
      </c>
      <c r="AF1189">
        <v>17</v>
      </c>
      <c r="AG1189">
        <v>3800000000</v>
      </c>
      <c r="AH1189" s="21">
        <v>456000000000</v>
      </c>
      <c r="AI1189">
        <v>17</v>
      </c>
      <c r="AJ1189">
        <v>3562</v>
      </c>
      <c r="AK1189">
        <v>3256586.5860000001</v>
      </c>
      <c r="AO1189">
        <v>49.333333330000002</v>
      </c>
    </row>
    <row r="1190" spans="1:41">
      <c r="A1190">
        <v>17</v>
      </c>
      <c r="B1190">
        <v>35</v>
      </c>
      <c r="C1190">
        <v>2011</v>
      </c>
      <c r="D1190" t="s">
        <v>446</v>
      </c>
      <c r="E1190" t="s">
        <v>447</v>
      </c>
      <c r="F1190" t="s">
        <v>1</v>
      </c>
      <c r="G1190" t="s">
        <v>54</v>
      </c>
      <c r="H1190" t="s">
        <v>38</v>
      </c>
      <c r="I1190" t="s">
        <v>41</v>
      </c>
      <c r="J1190" t="s">
        <v>38</v>
      </c>
      <c r="K1190" t="s">
        <v>40</v>
      </c>
      <c r="L1190" t="s">
        <v>40</v>
      </c>
      <c r="M1190" t="s">
        <v>40</v>
      </c>
      <c r="N1190" t="s">
        <v>40</v>
      </c>
      <c r="O1190" t="s">
        <v>55</v>
      </c>
      <c r="P1190" t="s">
        <v>38</v>
      </c>
      <c r="Q1190" t="s">
        <v>51</v>
      </c>
      <c r="R1190" t="s">
        <v>52</v>
      </c>
      <c r="S1190" t="s">
        <v>43</v>
      </c>
      <c r="T1190" t="s">
        <v>44</v>
      </c>
      <c r="U1190" t="s">
        <v>21</v>
      </c>
      <c r="V1190" t="s">
        <v>1494</v>
      </c>
      <c r="W1190" t="s">
        <v>1495</v>
      </c>
      <c r="X1190" t="s">
        <v>448</v>
      </c>
      <c r="Y1190" t="s">
        <v>537</v>
      </c>
      <c r="Z1190" t="s">
        <v>40</v>
      </c>
      <c r="AA1190" t="s">
        <v>40</v>
      </c>
      <c r="AB1190" t="s">
        <v>40</v>
      </c>
      <c r="AC1190">
        <v>2.5000000020000002</v>
      </c>
      <c r="AD1190" t="s">
        <v>40</v>
      </c>
      <c r="AE1190">
        <v>1.6</v>
      </c>
      <c r="AF1190">
        <v>48</v>
      </c>
      <c r="AG1190">
        <v>16000000000</v>
      </c>
      <c r="AH1190" s="21">
        <v>4000000000000</v>
      </c>
      <c r="AI1190">
        <v>48</v>
      </c>
      <c r="AJ1190">
        <v>3562</v>
      </c>
      <c r="AK1190">
        <v>3256586.5860000001</v>
      </c>
      <c r="AO1190">
        <v>10.6625</v>
      </c>
    </row>
    <row r="1191" spans="1:41">
      <c r="A1191">
        <v>17</v>
      </c>
      <c r="B1191">
        <v>35</v>
      </c>
      <c r="C1191">
        <v>2011</v>
      </c>
      <c r="D1191" t="s">
        <v>446</v>
      </c>
      <c r="E1191" t="s">
        <v>447</v>
      </c>
      <c r="F1191" t="s">
        <v>1</v>
      </c>
      <c r="G1191" t="s">
        <v>54</v>
      </c>
      <c r="H1191" t="s">
        <v>38</v>
      </c>
      <c r="I1191" t="s">
        <v>41</v>
      </c>
      <c r="J1191" t="s">
        <v>38</v>
      </c>
      <c r="K1191" t="s">
        <v>40</v>
      </c>
      <c r="L1191" t="s">
        <v>40</v>
      </c>
      <c r="M1191" t="s">
        <v>40</v>
      </c>
      <c r="N1191" t="s">
        <v>40</v>
      </c>
      <c r="O1191" t="s">
        <v>55</v>
      </c>
      <c r="P1191" t="s">
        <v>38</v>
      </c>
      <c r="Q1191" t="s">
        <v>51</v>
      </c>
      <c r="R1191" t="s">
        <v>52</v>
      </c>
      <c r="S1191" t="s">
        <v>43</v>
      </c>
      <c r="T1191" t="s">
        <v>44</v>
      </c>
      <c r="U1191" t="s">
        <v>21</v>
      </c>
      <c r="V1191" t="s">
        <v>1494</v>
      </c>
      <c r="W1191" t="s">
        <v>1495</v>
      </c>
      <c r="X1191" t="s">
        <v>448</v>
      </c>
      <c r="Y1191" t="s">
        <v>538</v>
      </c>
      <c r="Z1191" t="s">
        <v>40</v>
      </c>
      <c r="AA1191" t="s">
        <v>40</v>
      </c>
      <c r="AB1191" t="s">
        <v>40</v>
      </c>
      <c r="AC1191">
        <v>1.8</v>
      </c>
      <c r="AD1191" t="s">
        <v>40</v>
      </c>
      <c r="AE1191">
        <v>112.07</v>
      </c>
      <c r="AF1191">
        <v>33</v>
      </c>
      <c r="AG1191" s="21">
        <v>1120700000000</v>
      </c>
      <c r="AH1191" s="21">
        <v>201726000000000</v>
      </c>
      <c r="AI1191">
        <v>33</v>
      </c>
      <c r="AJ1191">
        <v>3562</v>
      </c>
      <c r="AK1191">
        <v>3256586.5860000001</v>
      </c>
      <c r="AO1191">
        <v>39.533333329999998</v>
      </c>
    </row>
    <row r="1192" spans="1:41">
      <c r="A1192">
        <v>17</v>
      </c>
      <c r="B1192">
        <v>35</v>
      </c>
      <c r="C1192">
        <v>2011</v>
      </c>
      <c r="D1192" t="s">
        <v>446</v>
      </c>
      <c r="E1192" t="s">
        <v>447</v>
      </c>
      <c r="F1192" t="s">
        <v>1</v>
      </c>
      <c r="G1192" t="s">
        <v>54</v>
      </c>
      <c r="H1192" t="s">
        <v>38</v>
      </c>
      <c r="I1192" t="s">
        <v>41</v>
      </c>
      <c r="J1192" t="s">
        <v>38</v>
      </c>
      <c r="K1192" t="s">
        <v>40</v>
      </c>
      <c r="L1192" t="s">
        <v>40</v>
      </c>
      <c r="M1192" t="s">
        <v>40</v>
      </c>
      <c r="N1192" t="s">
        <v>40</v>
      </c>
      <c r="O1192" t="s">
        <v>55</v>
      </c>
      <c r="P1192" t="s">
        <v>38</v>
      </c>
      <c r="Q1192" t="s">
        <v>51</v>
      </c>
      <c r="R1192" t="s">
        <v>52</v>
      </c>
      <c r="S1192" t="s">
        <v>43</v>
      </c>
      <c r="T1192" t="s">
        <v>44</v>
      </c>
      <c r="U1192" t="s">
        <v>21</v>
      </c>
      <c r="V1192" t="s">
        <v>1494</v>
      </c>
      <c r="W1192" t="s">
        <v>1495</v>
      </c>
      <c r="X1192" t="s">
        <v>448</v>
      </c>
      <c r="Y1192" t="s">
        <v>539</v>
      </c>
      <c r="Z1192" t="s">
        <v>40</v>
      </c>
      <c r="AA1192" t="s">
        <v>40</v>
      </c>
      <c r="AB1192" t="s">
        <v>40</v>
      </c>
      <c r="AC1192">
        <v>1.1000000000000001</v>
      </c>
      <c r="AD1192" t="s">
        <v>40</v>
      </c>
      <c r="AE1192">
        <v>32</v>
      </c>
      <c r="AF1192">
        <v>40</v>
      </c>
      <c r="AG1192" s="21">
        <v>320000000000</v>
      </c>
      <c r="AH1192" s="21">
        <v>35200000000000</v>
      </c>
      <c r="AI1192">
        <v>40</v>
      </c>
      <c r="AJ1192">
        <v>3562</v>
      </c>
      <c r="AK1192">
        <v>3256586.5860000001</v>
      </c>
      <c r="AO1192">
        <v>75.866666670000001</v>
      </c>
    </row>
    <row r="1193" spans="1:41">
      <c r="A1193">
        <v>17</v>
      </c>
      <c r="B1193">
        <v>35</v>
      </c>
      <c r="C1193">
        <v>2011</v>
      </c>
      <c r="D1193" t="s">
        <v>446</v>
      </c>
      <c r="E1193" t="s">
        <v>447</v>
      </c>
      <c r="F1193" t="s">
        <v>1</v>
      </c>
      <c r="G1193" t="s">
        <v>54</v>
      </c>
      <c r="H1193" t="s">
        <v>38</v>
      </c>
      <c r="I1193" t="s">
        <v>41</v>
      </c>
      <c r="J1193" t="s">
        <v>38</v>
      </c>
      <c r="K1193" t="s">
        <v>40</v>
      </c>
      <c r="L1193" t="s">
        <v>40</v>
      </c>
      <c r="M1193" t="s">
        <v>40</v>
      </c>
      <c r="N1193" t="s">
        <v>40</v>
      </c>
      <c r="O1193" t="s">
        <v>55</v>
      </c>
      <c r="P1193" t="s">
        <v>38</v>
      </c>
      <c r="Q1193" t="s">
        <v>51</v>
      </c>
      <c r="R1193" t="s">
        <v>52</v>
      </c>
      <c r="S1193" t="s">
        <v>43</v>
      </c>
      <c r="T1193" t="s">
        <v>44</v>
      </c>
      <c r="U1193" t="s">
        <v>21</v>
      </c>
      <c r="V1193" t="s">
        <v>1494</v>
      </c>
      <c r="W1193" t="s">
        <v>1495</v>
      </c>
      <c r="X1193" t="s">
        <v>448</v>
      </c>
      <c r="Y1193" t="s">
        <v>540</v>
      </c>
      <c r="Z1193" t="s">
        <v>40</v>
      </c>
      <c r="AA1193" t="s">
        <v>40</v>
      </c>
      <c r="AB1193" t="s">
        <v>40</v>
      </c>
      <c r="AC1193">
        <v>1.8</v>
      </c>
      <c r="AD1193" t="s">
        <v>40</v>
      </c>
      <c r="AE1193">
        <v>141.4</v>
      </c>
      <c r="AF1193">
        <v>54</v>
      </c>
      <c r="AG1193" s="21">
        <v>1414000000000</v>
      </c>
      <c r="AH1193" s="21">
        <v>254520000000000</v>
      </c>
      <c r="AI1193">
        <v>54</v>
      </c>
      <c r="AJ1193">
        <v>3562</v>
      </c>
      <c r="AK1193">
        <v>3256586.5860000001</v>
      </c>
      <c r="AO1193">
        <v>23.533333330000001</v>
      </c>
    </row>
    <row r="1194" spans="1:41">
      <c r="A1194">
        <v>17</v>
      </c>
      <c r="B1194">
        <v>35</v>
      </c>
      <c r="C1194">
        <v>2011</v>
      </c>
      <c r="D1194" t="s">
        <v>446</v>
      </c>
      <c r="E1194" t="s">
        <v>447</v>
      </c>
      <c r="F1194" t="s">
        <v>1</v>
      </c>
      <c r="G1194" t="s">
        <v>54</v>
      </c>
      <c r="H1194" t="s">
        <v>38</v>
      </c>
      <c r="I1194" t="s">
        <v>41</v>
      </c>
      <c r="J1194" t="s">
        <v>38</v>
      </c>
      <c r="K1194" t="s">
        <v>40</v>
      </c>
      <c r="L1194" t="s">
        <v>40</v>
      </c>
      <c r="M1194" t="s">
        <v>40</v>
      </c>
      <c r="N1194" t="s">
        <v>40</v>
      </c>
      <c r="O1194" t="s">
        <v>55</v>
      </c>
      <c r="P1194" t="s">
        <v>38</v>
      </c>
      <c r="Q1194" t="s">
        <v>51</v>
      </c>
      <c r="R1194" t="s">
        <v>52</v>
      </c>
      <c r="S1194" t="s">
        <v>43</v>
      </c>
      <c r="T1194" t="s">
        <v>44</v>
      </c>
      <c r="U1194" t="s">
        <v>21</v>
      </c>
      <c r="V1194" t="s">
        <v>1494</v>
      </c>
      <c r="W1194" t="s">
        <v>1495</v>
      </c>
      <c r="X1194" t="s">
        <v>448</v>
      </c>
      <c r="Y1194" t="s">
        <v>541</v>
      </c>
      <c r="Z1194" t="s">
        <v>40</v>
      </c>
      <c r="AA1194" t="s">
        <v>40</v>
      </c>
      <c r="AB1194" t="s">
        <v>40</v>
      </c>
      <c r="AC1194">
        <v>1.5</v>
      </c>
      <c r="AD1194" t="s">
        <v>40</v>
      </c>
      <c r="AE1194">
        <v>1.22</v>
      </c>
      <c r="AF1194">
        <v>33</v>
      </c>
      <c r="AG1194">
        <v>12200000000</v>
      </c>
      <c r="AH1194" s="21">
        <v>1830000000000</v>
      </c>
      <c r="AI1194">
        <v>33</v>
      </c>
      <c r="AJ1194">
        <v>3562</v>
      </c>
      <c r="AK1194">
        <v>3256586.5860000001</v>
      </c>
      <c r="AO1194">
        <v>17.16111111</v>
      </c>
    </row>
    <row r="1195" spans="1:41">
      <c r="A1195">
        <v>17</v>
      </c>
      <c r="B1195">
        <v>35</v>
      </c>
      <c r="C1195">
        <v>2011</v>
      </c>
      <c r="D1195" t="s">
        <v>446</v>
      </c>
      <c r="E1195" t="s">
        <v>447</v>
      </c>
      <c r="F1195" t="s">
        <v>1</v>
      </c>
      <c r="G1195" t="s">
        <v>54</v>
      </c>
      <c r="H1195" t="s">
        <v>38</v>
      </c>
      <c r="I1195" t="s">
        <v>41</v>
      </c>
      <c r="J1195" t="s">
        <v>38</v>
      </c>
      <c r="K1195" t="s">
        <v>40</v>
      </c>
      <c r="L1195" t="s">
        <v>40</v>
      </c>
      <c r="M1195" t="s">
        <v>40</v>
      </c>
      <c r="N1195" t="s">
        <v>40</v>
      </c>
      <c r="O1195" t="s">
        <v>55</v>
      </c>
      <c r="P1195" t="s">
        <v>38</v>
      </c>
      <c r="Q1195" t="s">
        <v>51</v>
      </c>
      <c r="R1195" t="s">
        <v>52</v>
      </c>
      <c r="S1195" t="s">
        <v>43</v>
      </c>
      <c r="T1195" t="s">
        <v>44</v>
      </c>
      <c r="U1195" t="s">
        <v>21</v>
      </c>
      <c r="V1195" t="s">
        <v>1494</v>
      </c>
      <c r="W1195" t="s">
        <v>1495</v>
      </c>
      <c r="X1195" t="s">
        <v>448</v>
      </c>
      <c r="Y1195" t="s">
        <v>542</v>
      </c>
      <c r="Z1195" t="s">
        <v>40</v>
      </c>
      <c r="AA1195" t="s">
        <v>40</v>
      </c>
      <c r="AB1195" t="s">
        <v>40</v>
      </c>
      <c r="AC1195">
        <v>1.299999999</v>
      </c>
      <c r="AD1195" t="s">
        <v>40</v>
      </c>
      <c r="AE1195">
        <v>12.82</v>
      </c>
      <c r="AF1195">
        <v>37</v>
      </c>
      <c r="AG1195" s="21">
        <v>128200000000</v>
      </c>
      <c r="AH1195" s="21">
        <v>16666000000000</v>
      </c>
      <c r="AI1195">
        <v>37</v>
      </c>
      <c r="AJ1195">
        <v>3562</v>
      </c>
      <c r="AK1195">
        <v>3256586.5860000001</v>
      </c>
      <c r="AO1195">
        <v>5.8222222219999997</v>
      </c>
    </row>
    <row r="1196" spans="1:41">
      <c r="A1196">
        <v>17</v>
      </c>
      <c r="B1196">
        <v>35</v>
      </c>
      <c r="C1196">
        <v>2011</v>
      </c>
      <c r="D1196" t="s">
        <v>446</v>
      </c>
      <c r="E1196" t="s">
        <v>447</v>
      </c>
      <c r="F1196" t="s">
        <v>1</v>
      </c>
      <c r="G1196" t="s">
        <v>54</v>
      </c>
      <c r="H1196" t="s">
        <v>38</v>
      </c>
      <c r="I1196" t="s">
        <v>41</v>
      </c>
      <c r="J1196" t="s">
        <v>38</v>
      </c>
      <c r="K1196" t="s">
        <v>40</v>
      </c>
      <c r="L1196" t="s">
        <v>40</v>
      </c>
      <c r="M1196" t="s">
        <v>40</v>
      </c>
      <c r="N1196" t="s">
        <v>40</v>
      </c>
      <c r="O1196" t="s">
        <v>55</v>
      </c>
      <c r="P1196" t="s">
        <v>38</v>
      </c>
      <c r="Q1196" t="s">
        <v>51</v>
      </c>
      <c r="R1196" t="s">
        <v>52</v>
      </c>
      <c r="S1196" t="s">
        <v>43</v>
      </c>
      <c r="T1196" t="s">
        <v>44</v>
      </c>
      <c r="U1196" t="s">
        <v>21</v>
      </c>
      <c r="V1196" t="s">
        <v>1494</v>
      </c>
      <c r="W1196" t="s">
        <v>1495</v>
      </c>
      <c r="X1196" t="s">
        <v>448</v>
      </c>
      <c r="Y1196" t="s">
        <v>543</v>
      </c>
      <c r="Z1196" t="s">
        <v>40</v>
      </c>
      <c r="AA1196" t="s">
        <v>40</v>
      </c>
      <c r="AB1196" t="s">
        <v>40</v>
      </c>
      <c r="AC1196">
        <v>3.0000000020000002</v>
      </c>
      <c r="AD1196" t="s">
        <v>40</v>
      </c>
      <c r="AE1196">
        <v>0.39</v>
      </c>
      <c r="AF1196">
        <v>39</v>
      </c>
      <c r="AG1196">
        <v>3900000000</v>
      </c>
      <c r="AH1196" s="21">
        <v>1170000000000</v>
      </c>
      <c r="AI1196">
        <v>39</v>
      </c>
      <c r="AJ1196">
        <v>3562</v>
      </c>
      <c r="AK1196">
        <v>3256586.5860000001</v>
      </c>
      <c r="AO1196">
        <v>13.01333333</v>
      </c>
    </row>
    <row r="1197" spans="1:41">
      <c r="A1197">
        <v>17</v>
      </c>
      <c r="B1197">
        <v>35</v>
      </c>
      <c r="C1197">
        <v>2011</v>
      </c>
      <c r="D1197" t="s">
        <v>446</v>
      </c>
      <c r="E1197" t="s">
        <v>447</v>
      </c>
      <c r="F1197" t="s">
        <v>1</v>
      </c>
      <c r="G1197" t="s">
        <v>54</v>
      </c>
      <c r="H1197" t="s">
        <v>38</v>
      </c>
      <c r="I1197" t="s">
        <v>41</v>
      </c>
      <c r="J1197" t="s">
        <v>38</v>
      </c>
      <c r="K1197" t="s">
        <v>40</v>
      </c>
      <c r="L1197" t="s">
        <v>40</v>
      </c>
      <c r="M1197" t="s">
        <v>40</v>
      </c>
      <c r="N1197" t="s">
        <v>40</v>
      </c>
      <c r="O1197" t="s">
        <v>55</v>
      </c>
      <c r="P1197" t="s">
        <v>38</v>
      </c>
      <c r="Q1197" t="s">
        <v>51</v>
      </c>
      <c r="R1197" t="s">
        <v>52</v>
      </c>
      <c r="S1197" t="s">
        <v>43</v>
      </c>
      <c r="T1197" t="s">
        <v>44</v>
      </c>
      <c r="U1197" t="s">
        <v>21</v>
      </c>
      <c r="V1197" t="s">
        <v>1494</v>
      </c>
      <c r="W1197" t="s">
        <v>1495</v>
      </c>
      <c r="X1197" t="s">
        <v>448</v>
      </c>
      <c r="Y1197" t="s">
        <v>544</v>
      </c>
      <c r="Z1197" t="s">
        <v>40</v>
      </c>
      <c r="AA1197" t="s">
        <v>40</v>
      </c>
      <c r="AB1197" t="s">
        <v>40</v>
      </c>
      <c r="AC1197">
        <v>2.6999999990000001</v>
      </c>
      <c r="AD1197" t="s">
        <v>40</v>
      </c>
      <c r="AE1197">
        <v>7.64</v>
      </c>
      <c r="AF1197">
        <v>23</v>
      </c>
      <c r="AG1197">
        <v>76400000000</v>
      </c>
      <c r="AH1197" s="21">
        <v>20628000000000</v>
      </c>
      <c r="AI1197">
        <v>23</v>
      </c>
      <c r="AJ1197">
        <v>3562</v>
      </c>
      <c r="AK1197">
        <v>3256586.5860000001</v>
      </c>
      <c r="AO1197">
        <v>31.15</v>
      </c>
    </row>
    <row r="1198" spans="1:41">
      <c r="A1198">
        <v>17</v>
      </c>
      <c r="B1198">
        <v>35</v>
      </c>
      <c r="C1198">
        <v>2011</v>
      </c>
      <c r="D1198" t="s">
        <v>446</v>
      </c>
      <c r="E1198" t="s">
        <v>447</v>
      </c>
      <c r="F1198" t="s">
        <v>1</v>
      </c>
      <c r="G1198" t="s">
        <v>54</v>
      </c>
      <c r="H1198" t="s">
        <v>38</v>
      </c>
      <c r="I1198" t="s">
        <v>41</v>
      </c>
      <c r="J1198" t="s">
        <v>38</v>
      </c>
      <c r="K1198" t="s">
        <v>40</v>
      </c>
      <c r="L1198" t="s">
        <v>40</v>
      </c>
      <c r="M1198" t="s">
        <v>40</v>
      </c>
      <c r="N1198" t="s">
        <v>40</v>
      </c>
      <c r="O1198" t="s">
        <v>55</v>
      </c>
      <c r="P1198" t="s">
        <v>38</v>
      </c>
      <c r="Q1198" t="s">
        <v>51</v>
      </c>
      <c r="R1198" t="s">
        <v>52</v>
      </c>
      <c r="S1198" t="s">
        <v>43</v>
      </c>
      <c r="T1198" t="s">
        <v>44</v>
      </c>
      <c r="U1198" t="s">
        <v>21</v>
      </c>
      <c r="V1198" t="s">
        <v>1494</v>
      </c>
      <c r="W1198" t="s">
        <v>1495</v>
      </c>
      <c r="X1198" t="s">
        <v>448</v>
      </c>
      <c r="Y1198" t="s">
        <v>545</v>
      </c>
      <c r="Z1198" t="s">
        <v>40</v>
      </c>
      <c r="AA1198" t="s">
        <v>40</v>
      </c>
      <c r="AB1198" t="s">
        <v>40</v>
      </c>
      <c r="AC1198">
        <v>1.8</v>
      </c>
      <c r="AD1198" t="s">
        <v>40</v>
      </c>
      <c r="AE1198">
        <v>35.5</v>
      </c>
      <c r="AF1198">
        <v>50</v>
      </c>
      <c r="AG1198" s="21">
        <v>355000000000</v>
      </c>
      <c r="AH1198" s="21">
        <v>63900000000000</v>
      </c>
      <c r="AI1198">
        <v>50</v>
      </c>
      <c r="AJ1198">
        <v>3562</v>
      </c>
      <c r="AK1198">
        <v>3256586.5860000001</v>
      </c>
      <c r="AO1198">
        <v>98.533333330000005</v>
      </c>
    </row>
    <row r="1199" spans="1:41">
      <c r="A1199">
        <v>17</v>
      </c>
      <c r="B1199">
        <v>35</v>
      </c>
      <c r="C1199">
        <v>2011</v>
      </c>
      <c r="D1199" t="s">
        <v>446</v>
      </c>
      <c r="E1199" t="s">
        <v>447</v>
      </c>
      <c r="F1199" t="s">
        <v>1</v>
      </c>
      <c r="G1199" t="s">
        <v>54</v>
      </c>
      <c r="H1199" t="s">
        <v>38</v>
      </c>
      <c r="I1199" t="s">
        <v>41</v>
      </c>
      <c r="J1199" t="s">
        <v>38</v>
      </c>
      <c r="K1199" t="s">
        <v>40</v>
      </c>
      <c r="L1199" t="s">
        <v>40</v>
      </c>
      <c r="M1199" t="s">
        <v>40</v>
      </c>
      <c r="N1199" t="s">
        <v>40</v>
      </c>
      <c r="O1199" t="s">
        <v>55</v>
      </c>
      <c r="P1199" t="s">
        <v>38</v>
      </c>
      <c r="Q1199" t="s">
        <v>51</v>
      </c>
      <c r="R1199" t="s">
        <v>52</v>
      </c>
      <c r="S1199" t="s">
        <v>43</v>
      </c>
      <c r="T1199" t="s">
        <v>44</v>
      </c>
      <c r="U1199" t="s">
        <v>21</v>
      </c>
      <c r="V1199" t="s">
        <v>1494</v>
      </c>
      <c r="W1199" t="s">
        <v>1495</v>
      </c>
      <c r="X1199" t="s">
        <v>448</v>
      </c>
      <c r="Y1199" t="s">
        <v>546</v>
      </c>
      <c r="Z1199" t="s">
        <v>40</v>
      </c>
      <c r="AA1199" t="s">
        <v>40</v>
      </c>
      <c r="AB1199" t="s">
        <v>40</v>
      </c>
      <c r="AC1199">
        <v>2.7999999980000001</v>
      </c>
      <c r="AD1199" t="s">
        <v>40</v>
      </c>
      <c r="AE1199">
        <v>1890.71</v>
      </c>
      <c r="AF1199">
        <v>37</v>
      </c>
      <c r="AG1199" s="21">
        <v>18907100000000</v>
      </c>
      <c r="AH1199" s="21">
        <v>5293990000000000</v>
      </c>
      <c r="AI1199">
        <v>37</v>
      </c>
      <c r="AJ1199">
        <v>3562</v>
      </c>
      <c r="AK1199">
        <v>3256586.5860000001</v>
      </c>
      <c r="AO1199">
        <v>17.25</v>
      </c>
    </row>
    <row r="1200" spans="1:41">
      <c r="A1200">
        <v>17</v>
      </c>
      <c r="B1200">
        <v>35</v>
      </c>
      <c r="C1200">
        <v>2011</v>
      </c>
      <c r="D1200" t="s">
        <v>446</v>
      </c>
      <c r="E1200" t="s">
        <v>447</v>
      </c>
      <c r="F1200" t="s">
        <v>1</v>
      </c>
      <c r="G1200" t="s">
        <v>54</v>
      </c>
      <c r="H1200" t="s">
        <v>38</v>
      </c>
      <c r="I1200" t="s">
        <v>41</v>
      </c>
      <c r="J1200" t="s">
        <v>38</v>
      </c>
      <c r="K1200" t="s">
        <v>40</v>
      </c>
      <c r="L1200" t="s">
        <v>40</v>
      </c>
      <c r="M1200" t="s">
        <v>40</v>
      </c>
      <c r="N1200" t="s">
        <v>40</v>
      </c>
      <c r="O1200" t="s">
        <v>55</v>
      </c>
      <c r="P1200" t="s">
        <v>38</v>
      </c>
      <c r="Q1200" t="s">
        <v>51</v>
      </c>
      <c r="R1200" t="s">
        <v>52</v>
      </c>
      <c r="S1200" t="s">
        <v>43</v>
      </c>
      <c r="T1200" t="s">
        <v>44</v>
      </c>
      <c r="U1200" t="s">
        <v>21</v>
      </c>
      <c r="V1200" t="s">
        <v>1494</v>
      </c>
      <c r="W1200" t="s">
        <v>1495</v>
      </c>
      <c r="X1200" t="s">
        <v>448</v>
      </c>
      <c r="Y1200" t="s">
        <v>547</v>
      </c>
      <c r="Z1200" t="s">
        <v>40</v>
      </c>
      <c r="AA1200" t="s">
        <v>40</v>
      </c>
      <c r="AB1200" t="s">
        <v>40</v>
      </c>
      <c r="AC1200">
        <v>1.5</v>
      </c>
      <c r="AD1200" t="s">
        <v>40</v>
      </c>
      <c r="AE1200">
        <v>17.600000000000001</v>
      </c>
      <c r="AF1200">
        <v>20</v>
      </c>
      <c r="AG1200" s="21">
        <v>176000000000</v>
      </c>
      <c r="AH1200" s="21">
        <v>26400000000000</v>
      </c>
      <c r="AI1200">
        <v>20</v>
      </c>
      <c r="AJ1200">
        <v>3562</v>
      </c>
      <c r="AK1200">
        <v>3256586.5860000001</v>
      </c>
      <c r="AO1200">
        <v>58.833333330000002</v>
      </c>
    </row>
    <row r="1201" spans="1:41">
      <c r="A1201">
        <v>17</v>
      </c>
      <c r="B1201">
        <v>35</v>
      </c>
      <c r="C1201">
        <v>2011</v>
      </c>
      <c r="D1201" t="s">
        <v>446</v>
      </c>
      <c r="E1201" t="s">
        <v>447</v>
      </c>
      <c r="F1201" t="s">
        <v>1</v>
      </c>
      <c r="G1201" t="s">
        <v>54</v>
      </c>
      <c r="H1201" t="s">
        <v>38</v>
      </c>
      <c r="I1201" t="s">
        <v>41</v>
      </c>
      <c r="J1201" t="s">
        <v>38</v>
      </c>
      <c r="K1201" t="s">
        <v>40</v>
      </c>
      <c r="L1201" t="s">
        <v>40</v>
      </c>
      <c r="M1201" t="s">
        <v>40</v>
      </c>
      <c r="N1201" t="s">
        <v>40</v>
      </c>
      <c r="O1201" t="s">
        <v>55</v>
      </c>
      <c r="P1201" t="s">
        <v>38</v>
      </c>
      <c r="Q1201" t="s">
        <v>51</v>
      </c>
      <c r="R1201" t="s">
        <v>52</v>
      </c>
      <c r="S1201" t="s">
        <v>43</v>
      </c>
      <c r="T1201" t="s">
        <v>44</v>
      </c>
      <c r="U1201" t="s">
        <v>21</v>
      </c>
      <c r="V1201" t="s">
        <v>1494</v>
      </c>
      <c r="W1201" t="s">
        <v>1495</v>
      </c>
      <c r="X1201" t="s">
        <v>448</v>
      </c>
      <c r="Y1201" t="s">
        <v>548</v>
      </c>
      <c r="Z1201" t="s">
        <v>40</v>
      </c>
      <c r="AA1201" t="s">
        <v>40</v>
      </c>
      <c r="AB1201" t="s">
        <v>40</v>
      </c>
      <c r="AC1201">
        <v>3.3000000009999999</v>
      </c>
      <c r="AD1201" t="s">
        <v>40</v>
      </c>
      <c r="AE1201">
        <v>14.11</v>
      </c>
      <c r="AF1201">
        <v>33</v>
      </c>
      <c r="AG1201" s="21">
        <v>141100000000</v>
      </c>
      <c r="AH1201" s="21">
        <v>46563000000000</v>
      </c>
      <c r="AI1201">
        <v>33</v>
      </c>
      <c r="AJ1201">
        <v>3562</v>
      </c>
      <c r="AK1201">
        <v>3256586.5860000001</v>
      </c>
      <c r="AO1201">
        <v>19.291666670000001</v>
      </c>
    </row>
    <row r="1202" spans="1:41">
      <c r="A1202">
        <v>17</v>
      </c>
      <c r="B1202">
        <v>35</v>
      </c>
      <c r="C1202">
        <v>2011</v>
      </c>
      <c r="D1202" t="s">
        <v>446</v>
      </c>
      <c r="E1202" t="s">
        <v>447</v>
      </c>
      <c r="F1202" t="s">
        <v>1</v>
      </c>
      <c r="G1202" t="s">
        <v>54</v>
      </c>
      <c r="H1202" t="s">
        <v>38</v>
      </c>
      <c r="I1202" t="s">
        <v>41</v>
      </c>
      <c r="J1202" t="s">
        <v>38</v>
      </c>
      <c r="K1202" t="s">
        <v>40</v>
      </c>
      <c r="L1202" t="s">
        <v>40</v>
      </c>
      <c r="M1202" t="s">
        <v>40</v>
      </c>
      <c r="N1202" t="s">
        <v>40</v>
      </c>
      <c r="O1202" t="s">
        <v>55</v>
      </c>
      <c r="P1202" t="s">
        <v>38</v>
      </c>
      <c r="Q1202" t="s">
        <v>51</v>
      </c>
      <c r="R1202" t="s">
        <v>52</v>
      </c>
      <c r="S1202" t="s">
        <v>43</v>
      </c>
      <c r="T1202" t="s">
        <v>44</v>
      </c>
      <c r="U1202" t="s">
        <v>21</v>
      </c>
      <c r="V1202" t="s">
        <v>1494</v>
      </c>
      <c r="W1202" t="s">
        <v>1495</v>
      </c>
      <c r="X1202" t="s">
        <v>448</v>
      </c>
      <c r="Y1202" t="s">
        <v>549</v>
      </c>
      <c r="Z1202" t="s">
        <v>40</v>
      </c>
      <c r="AA1202" t="s">
        <v>40</v>
      </c>
      <c r="AB1202" t="s">
        <v>40</v>
      </c>
      <c r="AC1202">
        <v>0.89999999900000005</v>
      </c>
      <c r="AD1202" t="s">
        <v>40</v>
      </c>
      <c r="AE1202">
        <v>4.46</v>
      </c>
      <c r="AF1202">
        <v>27</v>
      </c>
      <c r="AG1202">
        <v>44600000000</v>
      </c>
      <c r="AH1202" s="21">
        <v>4014000000000</v>
      </c>
      <c r="AI1202">
        <v>27</v>
      </c>
      <c r="AJ1202">
        <v>3562</v>
      </c>
      <c r="AK1202">
        <v>3256586.5860000001</v>
      </c>
      <c r="AO1202">
        <v>51.216666670000002</v>
      </c>
    </row>
    <row r="1203" spans="1:41">
      <c r="A1203">
        <v>17</v>
      </c>
      <c r="B1203">
        <v>35</v>
      </c>
      <c r="C1203">
        <v>2011</v>
      </c>
      <c r="D1203" t="s">
        <v>446</v>
      </c>
      <c r="E1203" t="s">
        <v>447</v>
      </c>
      <c r="F1203" t="s">
        <v>1</v>
      </c>
      <c r="G1203" t="s">
        <v>54</v>
      </c>
      <c r="H1203" t="s">
        <v>38</v>
      </c>
      <c r="I1203" t="s">
        <v>41</v>
      </c>
      <c r="J1203" t="s">
        <v>38</v>
      </c>
      <c r="K1203" t="s">
        <v>40</v>
      </c>
      <c r="L1203" t="s">
        <v>40</v>
      </c>
      <c r="M1203" t="s">
        <v>40</v>
      </c>
      <c r="N1203" t="s">
        <v>40</v>
      </c>
      <c r="O1203" t="s">
        <v>55</v>
      </c>
      <c r="P1203" t="s">
        <v>38</v>
      </c>
      <c r="Q1203" t="s">
        <v>51</v>
      </c>
      <c r="R1203" t="s">
        <v>52</v>
      </c>
      <c r="S1203" t="s">
        <v>43</v>
      </c>
      <c r="T1203" t="s">
        <v>44</v>
      </c>
      <c r="U1203" t="s">
        <v>21</v>
      </c>
      <c r="V1203" t="s">
        <v>1494</v>
      </c>
      <c r="W1203" t="s">
        <v>1495</v>
      </c>
      <c r="X1203" t="s">
        <v>448</v>
      </c>
      <c r="Y1203" t="s">
        <v>550</v>
      </c>
      <c r="Z1203" t="s">
        <v>40</v>
      </c>
      <c r="AA1203" t="s">
        <v>40</v>
      </c>
      <c r="AB1203" t="s">
        <v>40</v>
      </c>
      <c r="AC1203">
        <v>2.7999999980000001</v>
      </c>
      <c r="AD1203" t="s">
        <v>40</v>
      </c>
      <c r="AE1203">
        <v>43.7</v>
      </c>
      <c r="AF1203">
        <v>30</v>
      </c>
      <c r="AG1203" s="21">
        <v>437000000000</v>
      </c>
      <c r="AH1203" s="21">
        <v>122360000000000</v>
      </c>
      <c r="AI1203">
        <v>30</v>
      </c>
      <c r="AJ1203">
        <v>3562</v>
      </c>
      <c r="AK1203">
        <v>3256586.5860000001</v>
      </c>
      <c r="AO1203">
        <v>63.85</v>
      </c>
    </row>
    <row r="1204" spans="1:41">
      <c r="A1204">
        <v>17</v>
      </c>
      <c r="B1204">
        <v>35</v>
      </c>
      <c r="C1204">
        <v>2011</v>
      </c>
      <c r="D1204" t="s">
        <v>446</v>
      </c>
      <c r="E1204" t="s">
        <v>447</v>
      </c>
      <c r="F1204" t="s">
        <v>1</v>
      </c>
      <c r="G1204" t="s">
        <v>54</v>
      </c>
      <c r="H1204" t="s">
        <v>38</v>
      </c>
      <c r="I1204" t="s">
        <v>41</v>
      </c>
      <c r="J1204" t="s">
        <v>38</v>
      </c>
      <c r="K1204" t="s">
        <v>40</v>
      </c>
      <c r="L1204" t="s">
        <v>40</v>
      </c>
      <c r="M1204" t="s">
        <v>40</v>
      </c>
      <c r="N1204" t="s">
        <v>40</v>
      </c>
      <c r="O1204" t="s">
        <v>55</v>
      </c>
      <c r="P1204" t="s">
        <v>38</v>
      </c>
      <c r="Q1204" t="s">
        <v>51</v>
      </c>
      <c r="R1204" t="s">
        <v>52</v>
      </c>
      <c r="S1204" t="s">
        <v>43</v>
      </c>
      <c r="T1204" t="s">
        <v>53</v>
      </c>
      <c r="U1204" t="s">
        <v>21</v>
      </c>
      <c r="V1204" t="s">
        <v>1494</v>
      </c>
      <c r="W1204" t="s">
        <v>1495</v>
      </c>
      <c r="X1204" t="s">
        <v>448</v>
      </c>
      <c r="Y1204" t="s">
        <v>551</v>
      </c>
      <c r="Z1204" t="s">
        <v>40</v>
      </c>
      <c r="AA1204" t="s">
        <v>40</v>
      </c>
      <c r="AB1204" t="s">
        <v>40</v>
      </c>
      <c r="AC1204">
        <v>2.4000000020000001</v>
      </c>
      <c r="AD1204" t="s">
        <v>40</v>
      </c>
      <c r="AE1204">
        <v>76.2</v>
      </c>
      <c r="AF1204">
        <v>60</v>
      </c>
      <c r="AG1204" s="21">
        <v>762000000000</v>
      </c>
      <c r="AH1204" s="21">
        <v>182880000000000</v>
      </c>
      <c r="AI1204">
        <v>60</v>
      </c>
      <c r="AJ1204">
        <v>3562</v>
      </c>
      <c r="AK1204">
        <v>3256586.5860000001</v>
      </c>
      <c r="AO1204">
        <v>83.5</v>
      </c>
    </row>
    <row r="1205" spans="1:41">
      <c r="A1205">
        <v>17</v>
      </c>
      <c r="B1205">
        <v>35</v>
      </c>
      <c r="C1205">
        <v>2011</v>
      </c>
      <c r="D1205" t="s">
        <v>446</v>
      </c>
      <c r="E1205" t="s">
        <v>447</v>
      </c>
      <c r="F1205" t="s">
        <v>1</v>
      </c>
      <c r="G1205" t="s">
        <v>54</v>
      </c>
      <c r="H1205" t="s">
        <v>38</v>
      </c>
      <c r="I1205" t="s">
        <v>41</v>
      </c>
      <c r="J1205" t="s">
        <v>38</v>
      </c>
      <c r="K1205" t="s">
        <v>40</v>
      </c>
      <c r="L1205" t="s">
        <v>40</v>
      </c>
      <c r="M1205" t="s">
        <v>40</v>
      </c>
      <c r="N1205" t="s">
        <v>40</v>
      </c>
      <c r="O1205" t="s">
        <v>55</v>
      </c>
      <c r="P1205" t="s">
        <v>38</v>
      </c>
      <c r="Q1205" t="s">
        <v>51</v>
      </c>
      <c r="R1205" t="s">
        <v>52</v>
      </c>
      <c r="S1205" t="s">
        <v>43</v>
      </c>
      <c r="T1205" t="s">
        <v>44</v>
      </c>
      <c r="U1205" t="s">
        <v>21</v>
      </c>
      <c r="V1205" t="s">
        <v>1494</v>
      </c>
      <c r="W1205" t="s">
        <v>1495</v>
      </c>
      <c r="X1205" t="s">
        <v>448</v>
      </c>
      <c r="Y1205" t="s">
        <v>552</v>
      </c>
      <c r="Z1205" t="s">
        <v>40</v>
      </c>
      <c r="AA1205" t="s">
        <v>40</v>
      </c>
      <c r="AB1205" t="s">
        <v>40</v>
      </c>
      <c r="AC1205">
        <v>1.5</v>
      </c>
      <c r="AD1205" t="s">
        <v>40</v>
      </c>
      <c r="AE1205">
        <v>0.41</v>
      </c>
      <c r="AF1205">
        <v>44</v>
      </c>
      <c r="AG1205">
        <v>4100000000</v>
      </c>
      <c r="AH1205" s="21">
        <v>615000000000</v>
      </c>
      <c r="AI1205">
        <v>44</v>
      </c>
      <c r="AJ1205">
        <v>3562</v>
      </c>
      <c r="AK1205">
        <v>3256586.5860000001</v>
      </c>
      <c r="AO1205">
        <v>22.3</v>
      </c>
    </row>
    <row r="1206" spans="1:41">
      <c r="A1206">
        <v>17</v>
      </c>
      <c r="B1206">
        <v>35</v>
      </c>
      <c r="C1206">
        <v>2011</v>
      </c>
      <c r="D1206" t="s">
        <v>446</v>
      </c>
      <c r="E1206" t="s">
        <v>447</v>
      </c>
      <c r="F1206" t="s">
        <v>1</v>
      </c>
      <c r="G1206" t="s">
        <v>54</v>
      </c>
      <c r="H1206" t="s">
        <v>38</v>
      </c>
      <c r="I1206" t="s">
        <v>41</v>
      </c>
      <c r="J1206" t="s">
        <v>38</v>
      </c>
      <c r="K1206" t="s">
        <v>40</v>
      </c>
      <c r="L1206" t="s">
        <v>40</v>
      </c>
      <c r="M1206" t="s">
        <v>40</v>
      </c>
      <c r="N1206" t="s">
        <v>40</v>
      </c>
      <c r="O1206" t="s">
        <v>55</v>
      </c>
      <c r="P1206" t="s">
        <v>38</v>
      </c>
      <c r="Q1206" t="s">
        <v>51</v>
      </c>
      <c r="R1206" t="s">
        <v>52</v>
      </c>
      <c r="S1206" t="s">
        <v>43</v>
      </c>
      <c r="T1206" t="s">
        <v>44</v>
      </c>
      <c r="U1206" t="s">
        <v>21</v>
      </c>
      <c r="V1206" t="s">
        <v>1494</v>
      </c>
      <c r="W1206" t="s">
        <v>1495</v>
      </c>
      <c r="X1206" t="s">
        <v>448</v>
      </c>
      <c r="Y1206" t="s">
        <v>553</v>
      </c>
      <c r="Z1206" t="s">
        <v>40</v>
      </c>
      <c r="AA1206" t="s">
        <v>40</v>
      </c>
      <c r="AB1206" t="s">
        <v>40</v>
      </c>
      <c r="AC1206">
        <v>1.6000000009999999</v>
      </c>
      <c r="AD1206" t="s">
        <v>40</v>
      </c>
      <c r="AE1206">
        <v>30.5</v>
      </c>
      <c r="AF1206">
        <v>43</v>
      </c>
      <c r="AG1206" s="21">
        <v>305000000000</v>
      </c>
      <c r="AH1206" s="21">
        <v>48800000000000</v>
      </c>
      <c r="AI1206">
        <v>43</v>
      </c>
      <c r="AJ1206">
        <v>3562</v>
      </c>
      <c r="AK1206">
        <v>3256586.5860000001</v>
      </c>
      <c r="AO1206">
        <v>221.1</v>
      </c>
    </row>
    <row r="1207" spans="1:41">
      <c r="A1207">
        <v>17</v>
      </c>
      <c r="B1207">
        <v>35</v>
      </c>
      <c r="C1207">
        <v>2011</v>
      </c>
      <c r="D1207" t="s">
        <v>446</v>
      </c>
      <c r="E1207" t="s">
        <v>447</v>
      </c>
      <c r="F1207" t="s">
        <v>1</v>
      </c>
      <c r="G1207" t="s">
        <v>54</v>
      </c>
      <c r="H1207" t="s">
        <v>38</v>
      </c>
      <c r="I1207" t="s">
        <v>41</v>
      </c>
      <c r="J1207" t="s">
        <v>38</v>
      </c>
      <c r="K1207" t="s">
        <v>40</v>
      </c>
      <c r="L1207" t="s">
        <v>40</v>
      </c>
      <c r="M1207" t="s">
        <v>40</v>
      </c>
      <c r="N1207" t="s">
        <v>40</v>
      </c>
      <c r="O1207" t="s">
        <v>55</v>
      </c>
      <c r="P1207" t="s">
        <v>38</v>
      </c>
      <c r="Q1207" t="s">
        <v>51</v>
      </c>
      <c r="R1207" t="s">
        <v>52</v>
      </c>
      <c r="S1207" t="s">
        <v>43</v>
      </c>
      <c r="T1207" t="s">
        <v>44</v>
      </c>
      <c r="U1207" t="s">
        <v>21</v>
      </c>
      <c r="V1207" t="s">
        <v>1494</v>
      </c>
      <c r="W1207" t="s">
        <v>1495</v>
      </c>
      <c r="X1207" t="s">
        <v>448</v>
      </c>
      <c r="Y1207" t="s">
        <v>554</v>
      </c>
      <c r="Z1207" t="s">
        <v>40</v>
      </c>
      <c r="AA1207" t="s">
        <v>40</v>
      </c>
      <c r="AB1207" t="s">
        <v>40</v>
      </c>
      <c r="AC1207">
        <v>3.6999999990000001</v>
      </c>
      <c r="AD1207" t="s">
        <v>40</v>
      </c>
      <c r="AE1207">
        <v>15.95</v>
      </c>
      <c r="AF1207">
        <v>27</v>
      </c>
      <c r="AG1207" s="21">
        <v>159500000000</v>
      </c>
      <c r="AH1207" s="21">
        <v>59015000000000</v>
      </c>
      <c r="AI1207">
        <v>27</v>
      </c>
      <c r="AJ1207">
        <v>3562</v>
      </c>
      <c r="AK1207">
        <v>3256586.5860000001</v>
      </c>
      <c r="AO1207">
        <v>5.766666667</v>
      </c>
    </row>
    <row r="1208" spans="1:41">
      <c r="A1208">
        <v>17</v>
      </c>
      <c r="B1208">
        <v>35</v>
      </c>
      <c r="C1208">
        <v>2011</v>
      </c>
      <c r="D1208" t="s">
        <v>446</v>
      </c>
      <c r="E1208" t="s">
        <v>447</v>
      </c>
      <c r="F1208" t="s">
        <v>1</v>
      </c>
      <c r="G1208" t="s">
        <v>54</v>
      </c>
      <c r="H1208" t="s">
        <v>38</v>
      </c>
      <c r="I1208" t="s">
        <v>41</v>
      </c>
      <c r="J1208" t="s">
        <v>38</v>
      </c>
      <c r="K1208" t="s">
        <v>40</v>
      </c>
      <c r="L1208" t="s">
        <v>40</v>
      </c>
      <c r="M1208" t="s">
        <v>40</v>
      </c>
      <c r="N1208" t="s">
        <v>40</v>
      </c>
      <c r="O1208" t="s">
        <v>55</v>
      </c>
      <c r="P1208" t="s">
        <v>38</v>
      </c>
      <c r="Q1208" t="s">
        <v>51</v>
      </c>
      <c r="R1208" t="s">
        <v>52</v>
      </c>
      <c r="S1208" t="s">
        <v>43</v>
      </c>
      <c r="T1208" t="s">
        <v>44</v>
      </c>
      <c r="U1208" t="s">
        <v>21</v>
      </c>
      <c r="V1208" t="s">
        <v>1494</v>
      </c>
      <c r="W1208" t="s">
        <v>1495</v>
      </c>
      <c r="X1208" t="s">
        <v>448</v>
      </c>
      <c r="Y1208" t="s">
        <v>555</v>
      </c>
      <c r="Z1208" t="s">
        <v>40</v>
      </c>
      <c r="AA1208" t="s">
        <v>40</v>
      </c>
      <c r="AB1208" t="s">
        <v>40</v>
      </c>
      <c r="AC1208">
        <v>1.5</v>
      </c>
      <c r="AD1208" t="s">
        <v>40</v>
      </c>
      <c r="AE1208">
        <v>1.03</v>
      </c>
      <c r="AF1208">
        <v>53</v>
      </c>
      <c r="AG1208">
        <v>10300000000</v>
      </c>
      <c r="AH1208" s="21">
        <v>1545000000000</v>
      </c>
      <c r="AI1208">
        <v>53</v>
      </c>
      <c r="AJ1208">
        <v>3562</v>
      </c>
      <c r="AK1208">
        <v>3256586.5860000001</v>
      </c>
      <c r="AO1208">
        <v>7.9666666670000001</v>
      </c>
    </row>
    <row r="1209" spans="1:41">
      <c r="A1209">
        <v>17</v>
      </c>
      <c r="B1209">
        <v>35</v>
      </c>
      <c r="C1209">
        <v>2011</v>
      </c>
      <c r="D1209" t="s">
        <v>446</v>
      </c>
      <c r="E1209" t="s">
        <v>447</v>
      </c>
      <c r="F1209" t="s">
        <v>1</v>
      </c>
      <c r="G1209" t="s">
        <v>54</v>
      </c>
      <c r="H1209" t="s">
        <v>38</v>
      </c>
      <c r="I1209" t="s">
        <v>41</v>
      </c>
      <c r="J1209" t="s">
        <v>38</v>
      </c>
      <c r="K1209" t="s">
        <v>40</v>
      </c>
      <c r="L1209" t="s">
        <v>40</v>
      </c>
      <c r="M1209" t="s">
        <v>40</v>
      </c>
      <c r="N1209" t="s">
        <v>40</v>
      </c>
      <c r="O1209" t="s">
        <v>55</v>
      </c>
      <c r="P1209" t="s">
        <v>38</v>
      </c>
      <c r="Q1209" t="s">
        <v>51</v>
      </c>
      <c r="R1209" t="s">
        <v>52</v>
      </c>
      <c r="S1209" t="s">
        <v>43</v>
      </c>
      <c r="T1209" t="s">
        <v>44</v>
      </c>
      <c r="U1209" t="s">
        <v>21</v>
      </c>
      <c r="V1209" t="s">
        <v>1494</v>
      </c>
      <c r="W1209" t="s">
        <v>1495</v>
      </c>
      <c r="X1209" t="s">
        <v>448</v>
      </c>
      <c r="Y1209" t="s">
        <v>556</v>
      </c>
      <c r="Z1209" t="s">
        <v>40</v>
      </c>
      <c r="AA1209" t="s">
        <v>40</v>
      </c>
      <c r="AB1209" t="s">
        <v>40</v>
      </c>
      <c r="AC1209">
        <v>2.6999999990000001</v>
      </c>
      <c r="AD1209" t="s">
        <v>40</v>
      </c>
      <c r="AE1209">
        <v>1.85</v>
      </c>
      <c r="AF1209">
        <v>80</v>
      </c>
      <c r="AG1209">
        <v>18500000000</v>
      </c>
      <c r="AH1209" s="21">
        <v>4995000000000</v>
      </c>
      <c r="AI1209">
        <v>80</v>
      </c>
      <c r="AJ1209">
        <v>3562</v>
      </c>
      <c r="AK1209">
        <v>3256586.5860000001</v>
      </c>
      <c r="AO1209">
        <v>19.216666669999999</v>
      </c>
    </row>
    <row r="1210" spans="1:41">
      <c r="A1210">
        <v>17</v>
      </c>
      <c r="B1210">
        <v>35</v>
      </c>
      <c r="C1210">
        <v>2011</v>
      </c>
      <c r="D1210" t="s">
        <v>446</v>
      </c>
      <c r="E1210" t="s">
        <v>447</v>
      </c>
      <c r="F1210" t="s">
        <v>1</v>
      </c>
      <c r="G1210" t="s">
        <v>54</v>
      </c>
      <c r="H1210" t="s">
        <v>38</v>
      </c>
      <c r="I1210" t="s">
        <v>41</v>
      </c>
      <c r="J1210" t="s">
        <v>38</v>
      </c>
      <c r="K1210" t="s">
        <v>40</v>
      </c>
      <c r="L1210" t="s">
        <v>40</v>
      </c>
      <c r="M1210" t="s">
        <v>40</v>
      </c>
      <c r="N1210" t="s">
        <v>40</v>
      </c>
      <c r="O1210" t="s">
        <v>55</v>
      </c>
      <c r="P1210" t="s">
        <v>38</v>
      </c>
      <c r="Q1210" t="s">
        <v>51</v>
      </c>
      <c r="R1210" t="s">
        <v>52</v>
      </c>
      <c r="S1210" t="s">
        <v>43</v>
      </c>
      <c r="T1210" t="s">
        <v>44</v>
      </c>
      <c r="U1210" t="s">
        <v>21</v>
      </c>
      <c r="V1210" t="s">
        <v>1494</v>
      </c>
      <c r="W1210" t="s">
        <v>1495</v>
      </c>
      <c r="X1210" t="s">
        <v>448</v>
      </c>
      <c r="Y1210" t="s">
        <v>557</v>
      </c>
      <c r="Z1210" t="s">
        <v>40</v>
      </c>
      <c r="AA1210" t="s">
        <v>40</v>
      </c>
      <c r="AB1210" t="s">
        <v>40</v>
      </c>
      <c r="AC1210">
        <v>1.1000000000000001</v>
      </c>
      <c r="AD1210" t="s">
        <v>40</v>
      </c>
      <c r="AE1210">
        <v>0.63</v>
      </c>
      <c r="AF1210">
        <v>4</v>
      </c>
      <c r="AG1210">
        <v>6300000000</v>
      </c>
      <c r="AH1210" s="21">
        <v>693000000000</v>
      </c>
      <c r="AI1210">
        <v>4</v>
      </c>
      <c r="AJ1210">
        <v>3562</v>
      </c>
      <c r="AK1210">
        <v>3256586.5860000001</v>
      </c>
      <c r="AO1210">
        <v>11.33333333</v>
      </c>
    </row>
    <row r="1211" spans="1:41">
      <c r="A1211">
        <v>17</v>
      </c>
      <c r="B1211">
        <v>35</v>
      </c>
      <c r="C1211">
        <v>2011</v>
      </c>
      <c r="D1211" t="s">
        <v>446</v>
      </c>
      <c r="E1211" t="s">
        <v>447</v>
      </c>
      <c r="F1211" t="s">
        <v>1</v>
      </c>
      <c r="G1211" t="s">
        <v>54</v>
      </c>
      <c r="H1211" t="s">
        <v>38</v>
      </c>
      <c r="I1211" t="s">
        <v>41</v>
      </c>
      <c r="J1211" t="s">
        <v>38</v>
      </c>
      <c r="K1211" t="s">
        <v>40</v>
      </c>
      <c r="L1211" t="s">
        <v>40</v>
      </c>
      <c r="M1211" t="s">
        <v>40</v>
      </c>
      <c r="N1211" t="s">
        <v>40</v>
      </c>
      <c r="O1211" t="s">
        <v>55</v>
      </c>
      <c r="P1211" t="s">
        <v>38</v>
      </c>
      <c r="Q1211" t="s">
        <v>51</v>
      </c>
      <c r="R1211" t="s">
        <v>52</v>
      </c>
      <c r="S1211" t="s">
        <v>43</v>
      </c>
      <c r="T1211" t="s">
        <v>44</v>
      </c>
      <c r="U1211" t="s">
        <v>21</v>
      </c>
      <c r="V1211" t="s">
        <v>1494</v>
      </c>
      <c r="W1211" t="s">
        <v>1495</v>
      </c>
      <c r="X1211" t="s">
        <v>448</v>
      </c>
      <c r="Y1211" t="s">
        <v>558</v>
      </c>
      <c r="Z1211" t="s">
        <v>40</v>
      </c>
      <c r="AA1211" t="s">
        <v>40</v>
      </c>
      <c r="AB1211" t="s">
        <v>40</v>
      </c>
      <c r="AC1211">
        <v>2.5000000020000002</v>
      </c>
      <c r="AD1211" t="s">
        <v>40</v>
      </c>
      <c r="AE1211">
        <v>10.25</v>
      </c>
      <c r="AF1211">
        <v>16</v>
      </c>
      <c r="AG1211" s="21">
        <v>102500000000</v>
      </c>
      <c r="AH1211" s="21">
        <v>25625000000000</v>
      </c>
      <c r="AI1211">
        <v>16</v>
      </c>
      <c r="AJ1211">
        <v>3562</v>
      </c>
      <c r="AK1211">
        <v>3256586.5860000001</v>
      </c>
      <c r="AO1211">
        <v>11.277777779999999</v>
      </c>
    </row>
    <row r="1212" spans="1:41">
      <c r="A1212">
        <v>17</v>
      </c>
      <c r="B1212">
        <v>35</v>
      </c>
      <c r="C1212">
        <v>2011</v>
      </c>
      <c r="D1212" t="s">
        <v>446</v>
      </c>
      <c r="E1212" t="s">
        <v>447</v>
      </c>
      <c r="F1212" t="s">
        <v>1</v>
      </c>
      <c r="G1212" t="s">
        <v>54</v>
      </c>
      <c r="H1212" t="s">
        <v>38</v>
      </c>
      <c r="I1212" t="s">
        <v>41</v>
      </c>
      <c r="J1212" t="s">
        <v>38</v>
      </c>
      <c r="K1212" t="s">
        <v>40</v>
      </c>
      <c r="L1212" t="s">
        <v>40</v>
      </c>
      <c r="M1212" t="s">
        <v>40</v>
      </c>
      <c r="N1212" t="s">
        <v>40</v>
      </c>
      <c r="O1212" t="s">
        <v>55</v>
      </c>
      <c r="P1212" t="s">
        <v>38</v>
      </c>
      <c r="Q1212" t="s">
        <v>51</v>
      </c>
      <c r="R1212" t="s">
        <v>52</v>
      </c>
      <c r="S1212" t="s">
        <v>43</v>
      </c>
      <c r="T1212" t="s">
        <v>44</v>
      </c>
      <c r="U1212" t="s">
        <v>21</v>
      </c>
      <c r="V1212" t="s">
        <v>1494</v>
      </c>
      <c r="W1212" t="s">
        <v>1495</v>
      </c>
      <c r="X1212" t="s">
        <v>448</v>
      </c>
      <c r="Y1212" t="s">
        <v>559</v>
      </c>
      <c r="Z1212" t="s">
        <v>40</v>
      </c>
      <c r="AA1212" t="s">
        <v>40</v>
      </c>
      <c r="AB1212" t="s">
        <v>40</v>
      </c>
      <c r="AC1212">
        <v>3.0000000020000002</v>
      </c>
      <c r="AD1212" t="s">
        <v>40</v>
      </c>
      <c r="AE1212">
        <v>4.6900000000000004</v>
      </c>
      <c r="AF1212">
        <v>56</v>
      </c>
      <c r="AG1212">
        <v>46900000000</v>
      </c>
      <c r="AH1212" s="21">
        <v>14070000000000</v>
      </c>
      <c r="AI1212">
        <v>56</v>
      </c>
      <c r="AJ1212">
        <v>3562</v>
      </c>
      <c r="AK1212">
        <v>3256586.5860000001</v>
      </c>
      <c r="AO1212">
        <v>31.43333333</v>
      </c>
    </row>
    <row r="1213" spans="1:41">
      <c r="A1213">
        <v>17</v>
      </c>
      <c r="B1213">
        <v>35</v>
      </c>
      <c r="C1213">
        <v>2011</v>
      </c>
      <c r="D1213" t="s">
        <v>446</v>
      </c>
      <c r="E1213" t="s">
        <v>447</v>
      </c>
      <c r="F1213" t="s">
        <v>1</v>
      </c>
      <c r="G1213" t="s">
        <v>54</v>
      </c>
      <c r="H1213" t="s">
        <v>38</v>
      </c>
      <c r="I1213" t="s">
        <v>41</v>
      </c>
      <c r="J1213" t="s">
        <v>38</v>
      </c>
      <c r="K1213" t="s">
        <v>40</v>
      </c>
      <c r="L1213" t="s">
        <v>40</v>
      </c>
      <c r="M1213" t="s">
        <v>40</v>
      </c>
      <c r="N1213" t="s">
        <v>40</v>
      </c>
      <c r="O1213" t="s">
        <v>55</v>
      </c>
      <c r="P1213" t="s">
        <v>38</v>
      </c>
      <c r="Q1213" t="s">
        <v>51</v>
      </c>
      <c r="R1213" t="s">
        <v>52</v>
      </c>
      <c r="S1213" t="s">
        <v>43</v>
      </c>
      <c r="T1213" t="s">
        <v>44</v>
      </c>
      <c r="U1213" t="s">
        <v>21</v>
      </c>
      <c r="V1213" t="s">
        <v>1494</v>
      </c>
      <c r="W1213" t="s">
        <v>1495</v>
      </c>
      <c r="X1213" t="s">
        <v>448</v>
      </c>
      <c r="Y1213" t="s">
        <v>560</v>
      </c>
      <c r="Z1213" t="s">
        <v>40</v>
      </c>
      <c r="AA1213" t="s">
        <v>40</v>
      </c>
      <c r="AB1213" t="s">
        <v>40</v>
      </c>
      <c r="AC1213">
        <v>2.0000000020000002</v>
      </c>
      <c r="AD1213" t="s">
        <v>40</v>
      </c>
      <c r="AE1213">
        <v>0.77</v>
      </c>
      <c r="AF1213">
        <v>52</v>
      </c>
      <c r="AG1213">
        <v>7700000000</v>
      </c>
      <c r="AH1213" s="21">
        <v>1540000000000</v>
      </c>
      <c r="AI1213">
        <v>52</v>
      </c>
      <c r="AJ1213">
        <v>3562</v>
      </c>
      <c r="AK1213">
        <v>3256586.5860000001</v>
      </c>
      <c r="AO1213">
        <v>182.25</v>
      </c>
    </row>
    <row r="1214" spans="1:41">
      <c r="A1214">
        <v>17</v>
      </c>
      <c r="B1214">
        <v>35</v>
      </c>
      <c r="C1214">
        <v>2011</v>
      </c>
      <c r="D1214" t="s">
        <v>446</v>
      </c>
      <c r="E1214" t="s">
        <v>447</v>
      </c>
      <c r="F1214" t="s">
        <v>1</v>
      </c>
      <c r="G1214" t="s">
        <v>54</v>
      </c>
      <c r="H1214" t="s">
        <v>38</v>
      </c>
      <c r="I1214" t="s">
        <v>41</v>
      </c>
      <c r="J1214" t="s">
        <v>38</v>
      </c>
      <c r="K1214" t="s">
        <v>40</v>
      </c>
      <c r="L1214" t="s">
        <v>40</v>
      </c>
      <c r="M1214" t="s">
        <v>40</v>
      </c>
      <c r="N1214" t="s">
        <v>40</v>
      </c>
      <c r="O1214" t="s">
        <v>55</v>
      </c>
      <c r="P1214" t="s">
        <v>38</v>
      </c>
      <c r="Q1214" t="s">
        <v>51</v>
      </c>
      <c r="R1214" t="s">
        <v>52</v>
      </c>
      <c r="S1214" t="s">
        <v>43</v>
      </c>
      <c r="T1214" t="s">
        <v>44</v>
      </c>
      <c r="U1214" t="s">
        <v>21</v>
      </c>
      <c r="V1214" t="s">
        <v>1494</v>
      </c>
      <c r="W1214" t="s">
        <v>1495</v>
      </c>
      <c r="X1214" t="s">
        <v>448</v>
      </c>
      <c r="Y1214" t="s">
        <v>561</v>
      </c>
      <c r="Z1214" t="s">
        <v>40</v>
      </c>
      <c r="AA1214" t="s">
        <v>40</v>
      </c>
      <c r="AB1214" t="s">
        <v>40</v>
      </c>
      <c r="AC1214">
        <v>2.6999999990000001</v>
      </c>
      <c r="AD1214" t="s">
        <v>40</v>
      </c>
      <c r="AE1214">
        <v>49.3</v>
      </c>
      <c r="AF1214">
        <v>48</v>
      </c>
      <c r="AG1214" s="21">
        <v>493000000000</v>
      </c>
      <c r="AH1214" s="21">
        <v>133110000000000</v>
      </c>
      <c r="AI1214">
        <v>48</v>
      </c>
      <c r="AJ1214">
        <v>3562</v>
      </c>
      <c r="AK1214">
        <v>3256586.5860000001</v>
      </c>
      <c r="AO1214">
        <v>10.744444440000001</v>
      </c>
    </row>
    <row r="1215" spans="1:41">
      <c r="A1215">
        <v>17</v>
      </c>
      <c r="B1215">
        <v>35</v>
      </c>
      <c r="C1215">
        <v>2011</v>
      </c>
      <c r="D1215" t="s">
        <v>446</v>
      </c>
      <c r="E1215" t="s">
        <v>447</v>
      </c>
      <c r="F1215" t="s">
        <v>1</v>
      </c>
      <c r="G1215" t="s">
        <v>54</v>
      </c>
      <c r="H1215" t="s">
        <v>38</v>
      </c>
      <c r="I1215" t="s">
        <v>41</v>
      </c>
      <c r="J1215" t="s">
        <v>38</v>
      </c>
      <c r="K1215" t="s">
        <v>40</v>
      </c>
      <c r="L1215" t="s">
        <v>40</v>
      </c>
      <c r="M1215" t="s">
        <v>40</v>
      </c>
      <c r="N1215" t="s">
        <v>40</v>
      </c>
      <c r="O1215" t="s">
        <v>55</v>
      </c>
      <c r="P1215" t="s">
        <v>38</v>
      </c>
      <c r="Q1215" t="s">
        <v>51</v>
      </c>
      <c r="R1215" t="s">
        <v>52</v>
      </c>
      <c r="S1215" t="s">
        <v>43</v>
      </c>
      <c r="T1215" t="s">
        <v>44</v>
      </c>
      <c r="U1215" t="s">
        <v>21</v>
      </c>
      <c r="V1215" t="s">
        <v>1494</v>
      </c>
      <c r="W1215" t="s">
        <v>1495</v>
      </c>
      <c r="X1215" t="s">
        <v>448</v>
      </c>
      <c r="Y1215" t="s">
        <v>562</v>
      </c>
      <c r="Z1215" t="s">
        <v>40</v>
      </c>
      <c r="AA1215" t="s">
        <v>40</v>
      </c>
      <c r="AB1215" t="s">
        <v>40</v>
      </c>
      <c r="AC1215">
        <v>9.4000000089999993</v>
      </c>
      <c r="AD1215" t="s">
        <v>40</v>
      </c>
      <c r="AE1215">
        <v>48</v>
      </c>
      <c r="AF1215">
        <v>34</v>
      </c>
      <c r="AG1215" s="21">
        <v>480000000000</v>
      </c>
      <c r="AH1215" s="21">
        <v>451200000000000</v>
      </c>
      <c r="AI1215">
        <v>34</v>
      </c>
      <c r="AJ1215">
        <v>3562</v>
      </c>
      <c r="AK1215">
        <v>3256586.5860000001</v>
      </c>
      <c r="AO1215">
        <v>45.95</v>
      </c>
    </row>
    <row r="1216" spans="1:41">
      <c r="A1216">
        <v>17</v>
      </c>
      <c r="B1216">
        <v>35</v>
      </c>
      <c r="C1216">
        <v>2011</v>
      </c>
      <c r="D1216" t="s">
        <v>446</v>
      </c>
      <c r="E1216" t="s">
        <v>447</v>
      </c>
      <c r="F1216" t="s">
        <v>1</v>
      </c>
      <c r="G1216" t="s">
        <v>54</v>
      </c>
      <c r="H1216" t="s">
        <v>38</v>
      </c>
      <c r="I1216" t="s">
        <v>41</v>
      </c>
      <c r="J1216" t="s">
        <v>38</v>
      </c>
      <c r="K1216" t="s">
        <v>40</v>
      </c>
      <c r="L1216" t="s">
        <v>40</v>
      </c>
      <c r="M1216" t="s">
        <v>40</v>
      </c>
      <c r="N1216" t="s">
        <v>40</v>
      </c>
      <c r="O1216" t="s">
        <v>55</v>
      </c>
      <c r="P1216" t="s">
        <v>38</v>
      </c>
      <c r="Q1216" t="s">
        <v>51</v>
      </c>
      <c r="R1216" t="s">
        <v>52</v>
      </c>
      <c r="S1216" t="s">
        <v>43</v>
      </c>
      <c r="T1216" t="s">
        <v>53</v>
      </c>
      <c r="U1216" t="s">
        <v>21</v>
      </c>
      <c r="V1216" t="s">
        <v>1494</v>
      </c>
      <c r="W1216" t="s">
        <v>1495</v>
      </c>
      <c r="X1216" t="s">
        <v>448</v>
      </c>
      <c r="Y1216" t="s">
        <v>563</v>
      </c>
      <c r="Z1216" t="s">
        <v>40</v>
      </c>
      <c r="AA1216" t="s">
        <v>40</v>
      </c>
      <c r="AB1216" t="s">
        <v>40</v>
      </c>
      <c r="AC1216">
        <v>5.3000000050000002</v>
      </c>
      <c r="AD1216" t="s">
        <v>40</v>
      </c>
      <c r="AE1216">
        <v>34.46</v>
      </c>
      <c r="AF1216">
        <v>17</v>
      </c>
      <c r="AG1216" s="21">
        <v>344600000000</v>
      </c>
      <c r="AH1216" s="21">
        <v>182638000000000</v>
      </c>
      <c r="AI1216">
        <v>17</v>
      </c>
      <c r="AJ1216">
        <v>3562</v>
      </c>
      <c r="AK1216">
        <v>3256586.5860000001</v>
      </c>
      <c r="AO1216">
        <v>11.53333333</v>
      </c>
    </row>
    <row r="1217" spans="1:41">
      <c r="A1217">
        <v>17</v>
      </c>
      <c r="B1217">
        <v>35</v>
      </c>
      <c r="C1217">
        <v>2011</v>
      </c>
      <c r="D1217" t="s">
        <v>446</v>
      </c>
      <c r="E1217" t="s">
        <v>447</v>
      </c>
      <c r="F1217" t="s">
        <v>1</v>
      </c>
      <c r="G1217" t="s">
        <v>54</v>
      </c>
      <c r="H1217" t="s">
        <v>38</v>
      </c>
      <c r="I1217" t="s">
        <v>41</v>
      </c>
      <c r="J1217" t="s">
        <v>38</v>
      </c>
      <c r="K1217" t="s">
        <v>40</v>
      </c>
      <c r="L1217" t="s">
        <v>40</v>
      </c>
      <c r="M1217" t="s">
        <v>40</v>
      </c>
      <c r="N1217" t="s">
        <v>40</v>
      </c>
      <c r="O1217" t="s">
        <v>55</v>
      </c>
      <c r="P1217" t="s">
        <v>38</v>
      </c>
      <c r="Q1217" t="s">
        <v>51</v>
      </c>
      <c r="R1217" t="s">
        <v>52</v>
      </c>
      <c r="S1217" t="s">
        <v>43</v>
      </c>
      <c r="T1217" t="s">
        <v>53</v>
      </c>
      <c r="U1217" t="s">
        <v>21</v>
      </c>
      <c r="V1217" t="s">
        <v>1494</v>
      </c>
      <c r="W1217" t="s">
        <v>1495</v>
      </c>
      <c r="X1217" t="s">
        <v>448</v>
      </c>
      <c r="Y1217" t="s">
        <v>564</v>
      </c>
      <c r="Z1217" t="s">
        <v>40</v>
      </c>
      <c r="AA1217" t="s">
        <v>40</v>
      </c>
      <c r="AB1217" t="s">
        <v>40</v>
      </c>
      <c r="AC1217">
        <v>10.599999990000001</v>
      </c>
      <c r="AD1217" t="s">
        <v>40</v>
      </c>
      <c r="AE1217">
        <v>28.94</v>
      </c>
      <c r="AF1217">
        <v>35</v>
      </c>
      <c r="AG1217" s="21">
        <v>289400000000</v>
      </c>
      <c r="AH1217" s="21">
        <v>306764000000000</v>
      </c>
      <c r="AI1217">
        <v>35</v>
      </c>
      <c r="AJ1217">
        <v>3562</v>
      </c>
      <c r="AK1217">
        <v>3256586.5860000001</v>
      </c>
      <c r="AO1217">
        <v>15.777777779999999</v>
      </c>
    </row>
    <row r="1218" spans="1:41">
      <c r="A1218">
        <v>17</v>
      </c>
      <c r="B1218">
        <v>35</v>
      </c>
      <c r="C1218">
        <v>2011</v>
      </c>
      <c r="D1218" t="s">
        <v>446</v>
      </c>
      <c r="E1218" t="s">
        <v>447</v>
      </c>
      <c r="F1218" t="s">
        <v>1</v>
      </c>
      <c r="G1218" t="s">
        <v>54</v>
      </c>
      <c r="H1218" t="s">
        <v>38</v>
      </c>
      <c r="I1218" t="s">
        <v>41</v>
      </c>
      <c r="J1218" t="s">
        <v>38</v>
      </c>
      <c r="K1218" t="s">
        <v>40</v>
      </c>
      <c r="L1218" t="s">
        <v>40</v>
      </c>
      <c r="M1218" t="s">
        <v>40</v>
      </c>
      <c r="N1218" t="s">
        <v>40</v>
      </c>
      <c r="O1218" t="s">
        <v>55</v>
      </c>
      <c r="P1218" t="s">
        <v>38</v>
      </c>
      <c r="Q1218" t="s">
        <v>51</v>
      </c>
      <c r="R1218" t="s">
        <v>52</v>
      </c>
      <c r="S1218" t="s">
        <v>43</v>
      </c>
      <c r="T1218" t="s">
        <v>53</v>
      </c>
      <c r="U1218" t="s">
        <v>21</v>
      </c>
      <c r="V1218" t="s">
        <v>1494</v>
      </c>
      <c r="W1218" t="s">
        <v>1495</v>
      </c>
      <c r="X1218" t="s">
        <v>448</v>
      </c>
      <c r="Y1218" t="s">
        <v>565</v>
      </c>
      <c r="Z1218" t="s">
        <v>40</v>
      </c>
      <c r="AA1218" t="s">
        <v>40</v>
      </c>
      <c r="AB1218" t="s">
        <v>40</v>
      </c>
      <c r="AC1218">
        <v>10.9</v>
      </c>
      <c r="AD1218" t="s">
        <v>40</v>
      </c>
      <c r="AE1218">
        <v>283.29000000000002</v>
      </c>
      <c r="AF1218">
        <v>38</v>
      </c>
      <c r="AG1218" s="21">
        <v>2832900000000</v>
      </c>
      <c r="AH1218" s="21">
        <v>3087860000000000</v>
      </c>
      <c r="AI1218">
        <v>38</v>
      </c>
      <c r="AJ1218">
        <v>3562</v>
      </c>
      <c r="AK1218">
        <v>3256586.5860000001</v>
      </c>
      <c r="AO1218">
        <v>6.947058824</v>
      </c>
    </row>
    <row r="1219" spans="1:41">
      <c r="A1219">
        <v>17</v>
      </c>
      <c r="B1219">
        <v>35</v>
      </c>
      <c r="C1219">
        <v>2011</v>
      </c>
      <c r="D1219" t="s">
        <v>446</v>
      </c>
      <c r="E1219" t="s">
        <v>447</v>
      </c>
      <c r="F1219" t="s">
        <v>1</v>
      </c>
      <c r="G1219" t="s">
        <v>54</v>
      </c>
      <c r="H1219" t="s">
        <v>38</v>
      </c>
      <c r="I1219" t="s">
        <v>41</v>
      </c>
      <c r="J1219" t="s">
        <v>38</v>
      </c>
      <c r="K1219" t="s">
        <v>40</v>
      </c>
      <c r="L1219" t="s">
        <v>40</v>
      </c>
      <c r="M1219" t="s">
        <v>40</v>
      </c>
      <c r="N1219" t="s">
        <v>40</v>
      </c>
      <c r="O1219" t="s">
        <v>55</v>
      </c>
      <c r="P1219" t="s">
        <v>38</v>
      </c>
      <c r="Q1219" t="s">
        <v>51</v>
      </c>
      <c r="R1219" t="s">
        <v>52</v>
      </c>
      <c r="S1219" t="s">
        <v>43</v>
      </c>
      <c r="T1219" t="s">
        <v>53</v>
      </c>
      <c r="U1219" t="s">
        <v>21</v>
      </c>
      <c r="V1219" t="s">
        <v>1494</v>
      </c>
      <c r="W1219" t="s">
        <v>1495</v>
      </c>
      <c r="X1219" t="s">
        <v>448</v>
      </c>
      <c r="Y1219" t="s">
        <v>566</v>
      </c>
      <c r="Z1219" t="s">
        <v>40</v>
      </c>
      <c r="AA1219" t="s">
        <v>40</v>
      </c>
      <c r="AB1219" t="s">
        <v>40</v>
      </c>
      <c r="AC1219">
        <v>6.9000000039999998</v>
      </c>
      <c r="AD1219" t="s">
        <v>40</v>
      </c>
      <c r="AE1219">
        <v>19.22</v>
      </c>
      <c r="AF1219">
        <v>57</v>
      </c>
      <c r="AG1219" s="21">
        <v>192200000000</v>
      </c>
      <c r="AH1219" s="21">
        <v>132618000000000</v>
      </c>
      <c r="AI1219">
        <v>57</v>
      </c>
      <c r="AJ1219">
        <v>3562</v>
      </c>
      <c r="AK1219">
        <v>3256586.5860000001</v>
      </c>
      <c r="AO1219">
        <v>56.166666669999998</v>
      </c>
    </row>
    <row r="1220" spans="1:41">
      <c r="A1220">
        <v>17</v>
      </c>
      <c r="B1220">
        <v>35</v>
      </c>
      <c r="C1220">
        <v>2011</v>
      </c>
      <c r="D1220" t="s">
        <v>446</v>
      </c>
      <c r="E1220" t="s">
        <v>447</v>
      </c>
      <c r="F1220" t="s">
        <v>1</v>
      </c>
      <c r="G1220" t="s">
        <v>54</v>
      </c>
      <c r="H1220" t="s">
        <v>38</v>
      </c>
      <c r="I1220" t="s">
        <v>41</v>
      </c>
      <c r="J1220" t="s">
        <v>38</v>
      </c>
      <c r="K1220" t="s">
        <v>40</v>
      </c>
      <c r="L1220" t="s">
        <v>40</v>
      </c>
      <c r="M1220" t="s">
        <v>40</v>
      </c>
      <c r="N1220" t="s">
        <v>40</v>
      </c>
      <c r="O1220" t="s">
        <v>55</v>
      </c>
      <c r="P1220" t="s">
        <v>38</v>
      </c>
      <c r="Q1220" t="s">
        <v>51</v>
      </c>
      <c r="R1220" t="s">
        <v>52</v>
      </c>
      <c r="S1220" t="s">
        <v>43</v>
      </c>
      <c r="T1220" t="s">
        <v>53</v>
      </c>
      <c r="U1220" t="s">
        <v>21</v>
      </c>
      <c r="V1220" t="s">
        <v>1494</v>
      </c>
      <c r="W1220" t="s">
        <v>1495</v>
      </c>
      <c r="X1220" t="s">
        <v>448</v>
      </c>
      <c r="Y1220" t="s">
        <v>567</v>
      </c>
      <c r="Z1220" t="s">
        <v>40</v>
      </c>
      <c r="AA1220" t="s">
        <v>40</v>
      </c>
      <c r="AB1220" t="s">
        <v>40</v>
      </c>
      <c r="AC1220">
        <v>19.499999979999998</v>
      </c>
      <c r="AD1220" t="s">
        <v>40</v>
      </c>
      <c r="AE1220">
        <v>161.47</v>
      </c>
      <c r="AF1220">
        <v>36</v>
      </c>
      <c r="AG1220" s="21">
        <v>1614700000000</v>
      </c>
      <c r="AH1220" s="21">
        <v>3148660000000000</v>
      </c>
      <c r="AI1220">
        <v>36</v>
      </c>
      <c r="AJ1220">
        <v>3562</v>
      </c>
      <c r="AK1220">
        <v>3256586.5860000001</v>
      </c>
      <c r="AO1220">
        <v>5</v>
      </c>
    </row>
    <row r="1221" spans="1:41">
      <c r="A1221">
        <v>17</v>
      </c>
      <c r="B1221">
        <v>35</v>
      </c>
      <c r="C1221">
        <v>2011</v>
      </c>
      <c r="D1221" t="s">
        <v>446</v>
      </c>
      <c r="E1221" t="s">
        <v>447</v>
      </c>
      <c r="F1221" t="s">
        <v>1</v>
      </c>
      <c r="G1221" t="s">
        <v>54</v>
      </c>
      <c r="H1221" t="s">
        <v>38</v>
      </c>
      <c r="I1221" t="s">
        <v>41</v>
      </c>
      <c r="J1221" t="s">
        <v>38</v>
      </c>
      <c r="K1221" t="s">
        <v>40</v>
      </c>
      <c r="L1221" t="s">
        <v>40</v>
      </c>
      <c r="M1221" t="s">
        <v>40</v>
      </c>
      <c r="N1221" t="s">
        <v>40</v>
      </c>
      <c r="O1221" t="s">
        <v>55</v>
      </c>
      <c r="P1221" t="s">
        <v>38</v>
      </c>
      <c r="Q1221" t="s">
        <v>51</v>
      </c>
      <c r="R1221" t="s">
        <v>52</v>
      </c>
      <c r="S1221" t="s">
        <v>43</v>
      </c>
      <c r="T1221" t="s">
        <v>53</v>
      </c>
      <c r="U1221" t="s">
        <v>21</v>
      </c>
      <c r="V1221" t="s">
        <v>1494</v>
      </c>
      <c r="W1221" t="s">
        <v>1495</v>
      </c>
      <c r="X1221" t="s">
        <v>448</v>
      </c>
      <c r="Y1221" t="s">
        <v>568</v>
      </c>
      <c r="Z1221" t="s">
        <v>40</v>
      </c>
      <c r="AA1221" t="s">
        <v>40</v>
      </c>
      <c r="AB1221" t="s">
        <v>40</v>
      </c>
      <c r="AC1221">
        <v>13.10000001</v>
      </c>
      <c r="AD1221" t="s">
        <v>40</v>
      </c>
      <c r="AE1221">
        <v>17.36</v>
      </c>
      <c r="AF1221">
        <v>31</v>
      </c>
      <c r="AG1221" s="21">
        <v>173600000000</v>
      </c>
      <c r="AH1221" s="21">
        <v>227416000000000</v>
      </c>
      <c r="AI1221">
        <v>31</v>
      </c>
      <c r="AJ1221">
        <v>3562</v>
      </c>
      <c r="AK1221">
        <v>3256586.5860000001</v>
      </c>
      <c r="AO1221">
        <v>4.8666666669999996</v>
      </c>
    </row>
    <row r="1222" spans="1:41">
      <c r="A1222">
        <v>17</v>
      </c>
      <c r="B1222">
        <v>35</v>
      </c>
      <c r="C1222">
        <v>2011</v>
      </c>
      <c r="D1222" t="s">
        <v>446</v>
      </c>
      <c r="E1222" t="s">
        <v>447</v>
      </c>
      <c r="F1222" t="s">
        <v>1</v>
      </c>
      <c r="G1222" t="s">
        <v>54</v>
      </c>
      <c r="H1222" t="s">
        <v>38</v>
      </c>
      <c r="I1222" t="s">
        <v>41</v>
      </c>
      <c r="J1222" t="s">
        <v>38</v>
      </c>
      <c r="K1222" t="s">
        <v>40</v>
      </c>
      <c r="L1222" t="s">
        <v>40</v>
      </c>
      <c r="M1222" t="s">
        <v>40</v>
      </c>
      <c r="N1222" t="s">
        <v>40</v>
      </c>
      <c r="O1222" t="s">
        <v>55</v>
      </c>
      <c r="P1222" t="s">
        <v>38</v>
      </c>
      <c r="Q1222" t="s">
        <v>51</v>
      </c>
      <c r="R1222" t="s">
        <v>52</v>
      </c>
      <c r="S1222" t="s">
        <v>43</v>
      </c>
      <c r="T1222" t="s">
        <v>53</v>
      </c>
      <c r="U1222" t="s">
        <v>21</v>
      </c>
      <c r="V1222" t="s">
        <v>1494</v>
      </c>
      <c r="W1222" t="s">
        <v>1495</v>
      </c>
      <c r="X1222" t="s">
        <v>448</v>
      </c>
      <c r="Y1222" t="s">
        <v>569</v>
      </c>
      <c r="Z1222" t="s">
        <v>40</v>
      </c>
      <c r="AA1222" t="s">
        <v>40</v>
      </c>
      <c r="AB1222" t="s">
        <v>40</v>
      </c>
      <c r="AC1222">
        <v>6.6000000070000002</v>
      </c>
      <c r="AD1222" t="s">
        <v>40</v>
      </c>
      <c r="AE1222">
        <v>62.17</v>
      </c>
      <c r="AF1222">
        <v>53</v>
      </c>
      <c r="AG1222" s="21">
        <v>621700000000</v>
      </c>
      <c r="AH1222" s="21">
        <v>410322000000000</v>
      </c>
      <c r="AI1222">
        <v>53</v>
      </c>
      <c r="AJ1222">
        <v>3562</v>
      </c>
      <c r="AK1222">
        <v>3256586.5860000001</v>
      </c>
      <c r="AO1222">
        <v>3.766666667</v>
      </c>
    </row>
    <row r="1223" spans="1:41">
      <c r="A1223">
        <v>17</v>
      </c>
      <c r="B1223">
        <v>35</v>
      </c>
      <c r="C1223">
        <v>2011</v>
      </c>
      <c r="D1223" t="s">
        <v>446</v>
      </c>
      <c r="E1223" t="s">
        <v>447</v>
      </c>
      <c r="F1223" t="s">
        <v>1</v>
      </c>
      <c r="G1223" t="s">
        <v>54</v>
      </c>
      <c r="H1223" t="s">
        <v>38</v>
      </c>
      <c r="I1223" t="s">
        <v>41</v>
      </c>
      <c r="J1223" t="s">
        <v>38</v>
      </c>
      <c r="K1223" t="s">
        <v>40</v>
      </c>
      <c r="L1223" t="s">
        <v>40</v>
      </c>
      <c r="M1223" t="s">
        <v>40</v>
      </c>
      <c r="N1223" t="s">
        <v>40</v>
      </c>
      <c r="O1223" t="s">
        <v>55</v>
      </c>
      <c r="P1223" t="s">
        <v>38</v>
      </c>
      <c r="Q1223" t="s">
        <v>51</v>
      </c>
      <c r="R1223" t="s">
        <v>52</v>
      </c>
      <c r="S1223" t="s">
        <v>43</v>
      </c>
      <c r="T1223" t="s">
        <v>53</v>
      </c>
      <c r="U1223" t="s">
        <v>21</v>
      </c>
      <c r="V1223" t="s">
        <v>1494</v>
      </c>
      <c r="W1223" t="s">
        <v>1495</v>
      </c>
      <c r="X1223" t="s">
        <v>448</v>
      </c>
      <c r="Y1223" t="s">
        <v>570</v>
      </c>
      <c r="Z1223" t="s">
        <v>40</v>
      </c>
      <c r="AA1223" t="s">
        <v>40</v>
      </c>
      <c r="AB1223" t="s">
        <v>40</v>
      </c>
      <c r="AC1223">
        <v>18.399999999999999</v>
      </c>
      <c r="AD1223" t="s">
        <v>40</v>
      </c>
      <c r="AE1223">
        <v>13.44</v>
      </c>
      <c r="AF1223">
        <v>11</v>
      </c>
      <c r="AG1223" s="21">
        <v>134400000000</v>
      </c>
      <c r="AH1223" s="21">
        <v>247296000000000</v>
      </c>
      <c r="AI1223">
        <v>11</v>
      </c>
      <c r="AJ1223">
        <v>3562</v>
      </c>
      <c r="AK1223">
        <v>3256586.5860000001</v>
      </c>
      <c r="AO1223">
        <v>47.48</v>
      </c>
    </row>
    <row r="1224" spans="1:41">
      <c r="A1224">
        <v>17</v>
      </c>
      <c r="B1224">
        <v>35</v>
      </c>
      <c r="C1224">
        <v>2011</v>
      </c>
      <c r="D1224" t="s">
        <v>446</v>
      </c>
      <c r="E1224" t="s">
        <v>447</v>
      </c>
      <c r="F1224" t="s">
        <v>1</v>
      </c>
      <c r="G1224" t="s">
        <v>54</v>
      </c>
      <c r="H1224" t="s">
        <v>38</v>
      </c>
      <c r="I1224" t="s">
        <v>41</v>
      </c>
      <c r="J1224" t="s">
        <v>38</v>
      </c>
      <c r="K1224" t="s">
        <v>40</v>
      </c>
      <c r="L1224" t="s">
        <v>40</v>
      </c>
      <c r="M1224" t="s">
        <v>40</v>
      </c>
      <c r="N1224" t="s">
        <v>40</v>
      </c>
      <c r="O1224" t="s">
        <v>55</v>
      </c>
      <c r="P1224" t="s">
        <v>38</v>
      </c>
      <c r="Q1224" t="s">
        <v>51</v>
      </c>
      <c r="R1224" t="s">
        <v>52</v>
      </c>
      <c r="S1224" t="s">
        <v>43</v>
      </c>
      <c r="T1224" t="s">
        <v>53</v>
      </c>
      <c r="U1224" t="s">
        <v>21</v>
      </c>
      <c r="V1224" t="s">
        <v>1494</v>
      </c>
      <c r="W1224" t="s">
        <v>1495</v>
      </c>
      <c r="X1224" t="s">
        <v>448</v>
      </c>
      <c r="Y1224" t="s">
        <v>571</v>
      </c>
      <c r="Z1224" t="s">
        <v>40</v>
      </c>
      <c r="AA1224" t="s">
        <v>40</v>
      </c>
      <c r="AB1224" t="s">
        <v>40</v>
      </c>
      <c r="AC1224">
        <v>9.4000000089999993</v>
      </c>
      <c r="AD1224" t="s">
        <v>40</v>
      </c>
      <c r="AE1224">
        <v>23.67</v>
      </c>
      <c r="AF1224">
        <v>43</v>
      </c>
      <c r="AG1224" s="21">
        <v>236700000000</v>
      </c>
      <c r="AH1224" s="21">
        <v>222498000000000</v>
      </c>
      <c r="AI1224">
        <v>43</v>
      </c>
      <c r="AJ1224">
        <v>3562</v>
      </c>
      <c r="AK1224">
        <v>3256586.5860000001</v>
      </c>
      <c r="AO1224">
        <v>84.266666670000006</v>
      </c>
    </row>
    <row r="1225" spans="1:41">
      <c r="A1225">
        <v>17</v>
      </c>
      <c r="B1225">
        <v>35</v>
      </c>
      <c r="C1225">
        <v>2011</v>
      </c>
      <c r="D1225" t="s">
        <v>446</v>
      </c>
      <c r="E1225" t="s">
        <v>447</v>
      </c>
      <c r="F1225" t="s">
        <v>1</v>
      </c>
      <c r="G1225" t="s">
        <v>54</v>
      </c>
      <c r="H1225" t="s">
        <v>38</v>
      </c>
      <c r="I1225" t="s">
        <v>41</v>
      </c>
      <c r="J1225" t="s">
        <v>38</v>
      </c>
      <c r="K1225" t="s">
        <v>40</v>
      </c>
      <c r="L1225" t="s">
        <v>40</v>
      </c>
      <c r="M1225" t="s">
        <v>40</v>
      </c>
      <c r="N1225" t="s">
        <v>40</v>
      </c>
      <c r="O1225" t="s">
        <v>55</v>
      </c>
      <c r="P1225" t="s">
        <v>38</v>
      </c>
      <c r="Q1225" t="s">
        <v>51</v>
      </c>
      <c r="R1225" t="s">
        <v>52</v>
      </c>
      <c r="S1225" t="s">
        <v>43</v>
      </c>
      <c r="T1225" t="s">
        <v>53</v>
      </c>
      <c r="U1225" t="s">
        <v>21</v>
      </c>
      <c r="V1225" t="s">
        <v>1494</v>
      </c>
      <c r="W1225" t="s">
        <v>1495</v>
      </c>
      <c r="X1225" t="s">
        <v>448</v>
      </c>
      <c r="Y1225" t="s">
        <v>572</v>
      </c>
      <c r="Z1225" t="s">
        <v>40</v>
      </c>
      <c r="AA1225" t="s">
        <v>40</v>
      </c>
      <c r="AB1225" t="s">
        <v>40</v>
      </c>
      <c r="AC1225">
        <v>11.89999999</v>
      </c>
      <c r="AD1225" t="s">
        <v>40</v>
      </c>
      <c r="AE1225">
        <v>11.23</v>
      </c>
      <c r="AF1225">
        <v>21</v>
      </c>
      <c r="AG1225" s="21">
        <v>112300000000</v>
      </c>
      <c r="AH1225" s="21">
        <v>133637000000000</v>
      </c>
      <c r="AI1225">
        <v>21</v>
      </c>
      <c r="AJ1225">
        <v>3562</v>
      </c>
      <c r="AK1225">
        <v>3256586.5860000001</v>
      </c>
      <c r="AO1225">
        <v>29.366666670000001</v>
      </c>
    </row>
    <row r="1226" spans="1:41">
      <c r="A1226">
        <v>17</v>
      </c>
      <c r="B1226">
        <v>35</v>
      </c>
      <c r="C1226">
        <v>2011</v>
      </c>
      <c r="D1226" t="s">
        <v>446</v>
      </c>
      <c r="E1226" t="s">
        <v>447</v>
      </c>
      <c r="F1226" t="s">
        <v>1</v>
      </c>
      <c r="G1226" t="s">
        <v>54</v>
      </c>
      <c r="H1226" t="s">
        <v>38</v>
      </c>
      <c r="I1226" t="s">
        <v>41</v>
      </c>
      <c r="J1226" t="s">
        <v>38</v>
      </c>
      <c r="K1226" t="s">
        <v>40</v>
      </c>
      <c r="L1226" t="s">
        <v>40</v>
      </c>
      <c r="M1226" t="s">
        <v>40</v>
      </c>
      <c r="N1226" t="s">
        <v>40</v>
      </c>
      <c r="O1226" t="s">
        <v>55</v>
      </c>
      <c r="P1226" t="s">
        <v>38</v>
      </c>
      <c r="Q1226" t="s">
        <v>51</v>
      </c>
      <c r="R1226" t="s">
        <v>52</v>
      </c>
      <c r="S1226" t="s">
        <v>43</v>
      </c>
      <c r="T1226" t="s">
        <v>53</v>
      </c>
      <c r="U1226" t="s">
        <v>21</v>
      </c>
      <c r="V1226" t="s">
        <v>1494</v>
      </c>
      <c r="W1226" t="s">
        <v>1495</v>
      </c>
      <c r="X1226" t="s">
        <v>448</v>
      </c>
      <c r="Y1226" t="s">
        <v>573</v>
      </c>
      <c r="Z1226" t="s">
        <v>40</v>
      </c>
      <c r="AA1226" t="s">
        <v>40</v>
      </c>
      <c r="AB1226" t="s">
        <v>40</v>
      </c>
      <c r="AC1226">
        <v>3.6999999990000001</v>
      </c>
      <c r="AD1226" t="s">
        <v>40</v>
      </c>
      <c r="AE1226">
        <v>2.4300000000000002</v>
      </c>
      <c r="AF1226">
        <v>55</v>
      </c>
      <c r="AG1226">
        <v>24300000000</v>
      </c>
      <c r="AH1226" s="21">
        <v>8991000000000</v>
      </c>
      <c r="AI1226">
        <v>55</v>
      </c>
      <c r="AJ1226">
        <v>3562</v>
      </c>
      <c r="AK1226">
        <v>3256586.5860000001</v>
      </c>
      <c r="AO1226">
        <v>5.5777777779999997</v>
      </c>
    </row>
    <row r="1227" spans="1:41">
      <c r="A1227">
        <v>17</v>
      </c>
      <c r="B1227">
        <v>35</v>
      </c>
      <c r="C1227">
        <v>2011</v>
      </c>
      <c r="D1227" t="s">
        <v>446</v>
      </c>
      <c r="E1227" t="s">
        <v>447</v>
      </c>
      <c r="F1227" t="s">
        <v>1</v>
      </c>
      <c r="G1227" t="s">
        <v>54</v>
      </c>
      <c r="H1227" t="s">
        <v>38</v>
      </c>
      <c r="I1227" t="s">
        <v>41</v>
      </c>
      <c r="J1227" t="s">
        <v>38</v>
      </c>
      <c r="K1227" t="s">
        <v>40</v>
      </c>
      <c r="L1227" t="s">
        <v>40</v>
      </c>
      <c r="M1227" t="s">
        <v>40</v>
      </c>
      <c r="N1227" t="s">
        <v>40</v>
      </c>
      <c r="O1227" t="s">
        <v>55</v>
      </c>
      <c r="P1227" t="s">
        <v>38</v>
      </c>
      <c r="Q1227" t="s">
        <v>51</v>
      </c>
      <c r="R1227" t="s">
        <v>52</v>
      </c>
      <c r="S1227" t="s">
        <v>43</v>
      </c>
      <c r="T1227" t="s">
        <v>53</v>
      </c>
      <c r="U1227" t="s">
        <v>21</v>
      </c>
      <c r="V1227" t="s">
        <v>1494</v>
      </c>
      <c r="W1227" t="s">
        <v>1495</v>
      </c>
      <c r="X1227" t="s">
        <v>448</v>
      </c>
      <c r="Y1227" t="s">
        <v>574</v>
      </c>
      <c r="Z1227" t="s">
        <v>40</v>
      </c>
      <c r="AA1227" t="s">
        <v>40</v>
      </c>
      <c r="AB1227" t="s">
        <v>40</v>
      </c>
      <c r="AC1227">
        <v>9.1999999930000005</v>
      </c>
      <c r="AD1227" t="s">
        <v>40</v>
      </c>
      <c r="AE1227">
        <v>277.02999999999997</v>
      </c>
      <c r="AF1227">
        <v>23</v>
      </c>
      <c r="AG1227" s="21">
        <v>2770300000000</v>
      </c>
      <c r="AH1227" s="21">
        <v>2548680000000000</v>
      </c>
      <c r="AI1227">
        <v>23</v>
      </c>
      <c r="AJ1227">
        <v>3562</v>
      </c>
      <c r="AK1227">
        <v>3256586.5860000001</v>
      </c>
      <c r="AO1227">
        <v>4.8555555559999997</v>
      </c>
    </row>
    <row r="1228" spans="1:41">
      <c r="A1228">
        <v>17</v>
      </c>
      <c r="B1228">
        <v>35</v>
      </c>
      <c r="C1228">
        <v>2011</v>
      </c>
      <c r="D1228" t="s">
        <v>446</v>
      </c>
      <c r="E1228" t="s">
        <v>447</v>
      </c>
      <c r="F1228" t="s">
        <v>1</v>
      </c>
      <c r="G1228" t="s">
        <v>54</v>
      </c>
      <c r="H1228" t="s">
        <v>38</v>
      </c>
      <c r="I1228" t="s">
        <v>41</v>
      </c>
      <c r="J1228" t="s">
        <v>38</v>
      </c>
      <c r="K1228" t="s">
        <v>40</v>
      </c>
      <c r="L1228" t="s">
        <v>40</v>
      </c>
      <c r="M1228" t="s">
        <v>40</v>
      </c>
      <c r="N1228" t="s">
        <v>40</v>
      </c>
      <c r="O1228" t="s">
        <v>55</v>
      </c>
      <c r="P1228" t="s">
        <v>38</v>
      </c>
      <c r="Q1228" t="s">
        <v>51</v>
      </c>
      <c r="R1228" t="s">
        <v>52</v>
      </c>
      <c r="S1228" t="s">
        <v>43</v>
      </c>
      <c r="T1228" t="s">
        <v>53</v>
      </c>
      <c r="U1228" t="s">
        <v>21</v>
      </c>
      <c r="V1228" t="s">
        <v>1494</v>
      </c>
      <c r="W1228" t="s">
        <v>1495</v>
      </c>
      <c r="X1228" t="s">
        <v>448</v>
      </c>
      <c r="Y1228" t="s">
        <v>575</v>
      </c>
      <c r="Z1228" t="s">
        <v>40</v>
      </c>
      <c r="AA1228" t="s">
        <v>40</v>
      </c>
      <c r="AB1228" t="s">
        <v>40</v>
      </c>
      <c r="AC1228">
        <v>8.1000000019999998</v>
      </c>
      <c r="AD1228" t="s">
        <v>40</v>
      </c>
      <c r="AE1228">
        <v>107.24</v>
      </c>
      <c r="AF1228">
        <v>17</v>
      </c>
      <c r="AG1228" s="21">
        <v>1072400000000</v>
      </c>
      <c r="AH1228" s="21">
        <v>868644000000000</v>
      </c>
      <c r="AI1228">
        <v>17</v>
      </c>
      <c r="AJ1228">
        <v>3562</v>
      </c>
      <c r="AK1228">
        <v>3256586.5860000001</v>
      </c>
      <c r="AO1228">
        <v>16.100000000000001</v>
      </c>
    </row>
    <row r="1229" spans="1:41">
      <c r="A1229">
        <v>17</v>
      </c>
      <c r="B1229">
        <v>35</v>
      </c>
      <c r="C1229">
        <v>2011</v>
      </c>
      <c r="D1229" t="s">
        <v>446</v>
      </c>
      <c r="E1229" t="s">
        <v>447</v>
      </c>
      <c r="F1229" t="s">
        <v>1</v>
      </c>
      <c r="G1229" t="s">
        <v>54</v>
      </c>
      <c r="H1229" t="s">
        <v>38</v>
      </c>
      <c r="I1229" t="s">
        <v>41</v>
      </c>
      <c r="J1229" t="s">
        <v>38</v>
      </c>
      <c r="K1229" t="s">
        <v>40</v>
      </c>
      <c r="L1229" t="s">
        <v>40</v>
      </c>
      <c r="M1229" t="s">
        <v>40</v>
      </c>
      <c r="N1229" t="s">
        <v>40</v>
      </c>
      <c r="O1229" t="s">
        <v>55</v>
      </c>
      <c r="P1229" t="s">
        <v>38</v>
      </c>
      <c r="Q1229" t="s">
        <v>51</v>
      </c>
      <c r="R1229" t="s">
        <v>52</v>
      </c>
      <c r="S1229" t="s">
        <v>43</v>
      </c>
      <c r="T1229" t="s">
        <v>53</v>
      </c>
      <c r="U1229" t="s">
        <v>21</v>
      </c>
      <c r="V1229" t="s">
        <v>1494</v>
      </c>
      <c r="W1229" t="s">
        <v>1495</v>
      </c>
      <c r="X1229" t="s">
        <v>448</v>
      </c>
      <c r="Y1229" t="s">
        <v>576</v>
      </c>
      <c r="Z1229" t="s">
        <v>40</v>
      </c>
      <c r="AA1229" t="s">
        <v>40</v>
      </c>
      <c r="AB1229" t="s">
        <v>40</v>
      </c>
      <c r="AC1229">
        <v>2.2999999999999998</v>
      </c>
      <c r="AD1229" t="s">
        <v>40</v>
      </c>
      <c r="AE1229">
        <v>129.5</v>
      </c>
      <c r="AF1229">
        <v>22</v>
      </c>
      <c r="AG1229" s="21">
        <v>1295000000000</v>
      </c>
      <c r="AH1229" s="21">
        <v>297850000000000</v>
      </c>
      <c r="AI1229">
        <v>22</v>
      </c>
      <c r="AJ1229">
        <v>3562</v>
      </c>
      <c r="AK1229">
        <v>3256586.5860000001</v>
      </c>
      <c r="AO1229">
        <v>11.9</v>
      </c>
    </row>
    <row r="1230" spans="1:41">
      <c r="A1230">
        <v>17</v>
      </c>
      <c r="B1230">
        <v>35</v>
      </c>
      <c r="C1230">
        <v>2011</v>
      </c>
      <c r="D1230" t="s">
        <v>446</v>
      </c>
      <c r="E1230" t="s">
        <v>447</v>
      </c>
      <c r="F1230" t="s">
        <v>1</v>
      </c>
      <c r="G1230" t="s">
        <v>54</v>
      </c>
      <c r="H1230" t="s">
        <v>38</v>
      </c>
      <c r="I1230" t="s">
        <v>41</v>
      </c>
      <c r="J1230" t="s">
        <v>38</v>
      </c>
      <c r="K1230" t="s">
        <v>40</v>
      </c>
      <c r="L1230" t="s">
        <v>40</v>
      </c>
      <c r="M1230" t="s">
        <v>40</v>
      </c>
      <c r="N1230" t="s">
        <v>40</v>
      </c>
      <c r="O1230" t="s">
        <v>55</v>
      </c>
      <c r="P1230" t="s">
        <v>38</v>
      </c>
      <c r="Q1230" t="s">
        <v>51</v>
      </c>
      <c r="R1230" t="s">
        <v>52</v>
      </c>
      <c r="S1230" t="s">
        <v>43</v>
      </c>
      <c r="T1230" t="s">
        <v>44</v>
      </c>
      <c r="U1230" t="s">
        <v>21</v>
      </c>
      <c r="V1230" t="s">
        <v>1494</v>
      </c>
      <c r="W1230" t="s">
        <v>1495</v>
      </c>
      <c r="X1230" t="s">
        <v>448</v>
      </c>
      <c r="Y1230" t="s">
        <v>577</v>
      </c>
      <c r="Z1230" t="s">
        <v>40</v>
      </c>
      <c r="AA1230" t="s">
        <v>40</v>
      </c>
      <c r="AB1230" t="s">
        <v>40</v>
      </c>
      <c r="AC1230">
        <v>55.499999979999998</v>
      </c>
      <c r="AD1230" t="s">
        <v>40</v>
      </c>
      <c r="AE1230">
        <v>76.89</v>
      </c>
      <c r="AF1230">
        <v>12</v>
      </c>
      <c r="AG1230" s="21">
        <v>768900000000</v>
      </c>
      <c r="AH1230" s="21">
        <v>4267390000000000</v>
      </c>
      <c r="AI1230">
        <v>12</v>
      </c>
      <c r="AJ1230">
        <v>3562</v>
      </c>
      <c r="AK1230">
        <v>3256586.5860000001</v>
      </c>
      <c r="AO1230">
        <v>34.466666670000002</v>
      </c>
    </row>
    <row r="1231" spans="1:41">
      <c r="A1231">
        <v>17</v>
      </c>
      <c r="B1231">
        <v>35</v>
      </c>
      <c r="C1231">
        <v>2011</v>
      </c>
      <c r="D1231" t="s">
        <v>446</v>
      </c>
      <c r="E1231" t="s">
        <v>447</v>
      </c>
      <c r="F1231" t="s">
        <v>1</v>
      </c>
      <c r="G1231" t="s">
        <v>54</v>
      </c>
      <c r="H1231" t="s">
        <v>38</v>
      </c>
      <c r="I1231" t="s">
        <v>41</v>
      </c>
      <c r="J1231" t="s">
        <v>38</v>
      </c>
      <c r="K1231" t="s">
        <v>40</v>
      </c>
      <c r="L1231" t="s">
        <v>40</v>
      </c>
      <c r="M1231" t="s">
        <v>40</v>
      </c>
      <c r="N1231" t="s">
        <v>40</v>
      </c>
      <c r="O1231" t="s">
        <v>55</v>
      </c>
      <c r="P1231" t="s">
        <v>38</v>
      </c>
      <c r="Q1231" t="s">
        <v>51</v>
      </c>
      <c r="R1231" t="s">
        <v>52</v>
      </c>
      <c r="S1231" t="s">
        <v>43</v>
      </c>
      <c r="T1231" t="s">
        <v>53</v>
      </c>
      <c r="U1231" t="s">
        <v>21</v>
      </c>
      <c r="V1231" t="s">
        <v>1494</v>
      </c>
      <c r="W1231" t="s">
        <v>1495</v>
      </c>
      <c r="X1231" t="s">
        <v>448</v>
      </c>
      <c r="Y1231" t="s">
        <v>578</v>
      </c>
      <c r="Z1231" t="s">
        <v>40</v>
      </c>
      <c r="AA1231" t="s">
        <v>40</v>
      </c>
      <c r="AB1231" t="s">
        <v>40</v>
      </c>
      <c r="AC1231">
        <v>1.2</v>
      </c>
      <c r="AD1231" t="s">
        <v>40</v>
      </c>
      <c r="AE1231">
        <v>2.4300000000000002</v>
      </c>
      <c r="AF1231">
        <v>22</v>
      </c>
      <c r="AG1231">
        <v>24300000000</v>
      </c>
      <c r="AH1231" s="21">
        <v>2916000000000</v>
      </c>
      <c r="AI1231">
        <v>22</v>
      </c>
      <c r="AJ1231">
        <v>3562</v>
      </c>
      <c r="AK1231">
        <v>3256586.5860000001</v>
      </c>
      <c r="AO1231">
        <v>17.45</v>
      </c>
    </row>
    <row r="1232" spans="1:41">
      <c r="A1232">
        <v>17</v>
      </c>
      <c r="B1232">
        <v>35</v>
      </c>
      <c r="C1232">
        <v>2011</v>
      </c>
      <c r="D1232" t="s">
        <v>446</v>
      </c>
      <c r="E1232" t="s">
        <v>447</v>
      </c>
      <c r="F1232" t="s">
        <v>1</v>
      </c>
      <c r="G1232" t="s">
        <v>54</v>
      </c>
      <c r="H1232" t="s">
        <v>38</v>
      </c>
      <c r="I1232" t="s">
        <v>41</v>
      </c>
      <c r="J1232" t="s">
        <v>38</v>
      </c>
      <c r="K1232" t="s">
        <v>40</v>
      </c>
      <c r="L1232" t="s">
        <v>40</v>
      </c>
      <c r="M1232" t="s">
        <v>40</v>
      </c>
      <c r="N1232" t="s">
        <v>40</v>
      </c>
      <c r="O1232" t="s">
        <v>55</v>
      </c>
      <c r="P1232" t="s">
        <v>38</v>
      </c>
      <c r="Q1232" t="s">
        <v>51</v>
      </c>
      <c r="R1232" t="s">
        <v>52</v>
      </c>
      <c r="S1232" t="s">
        <v>43</v>
      </c>
      <c r="T1232" t="s">
        <v>44</v>
      </c>
      <c r="U1232" t="s">
        <v>21</v>
      </c>
      <c r="V1232" t="s">
        <v>1494</v>
      </c>
      <c r="W1232" t="s">
        <v>1495</v>
      </c>
      <c r="X1232" t="s">
        <v>448</v>
      </c>
      <c r="Y1232" t="s">
        <v>579</v>
      </c>
      <c r="Z1232" t="s">
        <v>40</v>
      </c>
      <c r="AA1232" t="s">
        <v>40</v>
      </c>
      <c r="AB1232" t="s">
        <v>40</v>
      </c>
      <c r="AC1232">
        <v>7.2999999979999997</v>
      </c>
      <c r="AD1232" t="s">
        <v>40</v>
      </c>
      <c r="AE1232">
        <v>17</v>
      </c>
      <c r="AF1232">
        <v>11</v>
      </c>
      <c r="AG1232" s="21">
        <v>170000000000</v>
      </c>
      <c r="AH1232" s="21">
        <v>124100000000000</v>
      </c>
      <c r="AI1232">
        <v>11</v>
      </c>
      <c r="AJ1232">
        <v>3562</v>
      </c>
      <c r="AK1232">
        <v>3256586.5860000001</v>
      </c>
      <c r="AO1232">
        <v>8.6</v>
      </c>
    </row>
    <row r="1233" spans="1:41">
      <c r="A1233">
        <v>17</v>
      </c>
      <c r="B1233">
        <v>35</v>
      </c>
      <c r="C1233">
        <v>2011</v>
      </c>
      <c r="D1233" t="s">
        <v>446</v>
      </c>
      <c r="E1233" t="s">
        <v>447</v>
      </c>
      <c r="F1233" t="s">
        <v>1</v>
      </c>
      <c r="G1233" t="s">
        <v>54</v>
      </c>
      <c r="H1233" t="s">
        <v>38</v>
      </c>
      <c r="I1233" t="s">
        <v>41</v>
      </c>
      <c r="J1233" t="s">
        <v>38</v>
      </c>
      <c r="K1233" t="s">
        <v>40</v>
      </c>
      <c r="L1233" t="s">
        <v>40</v>
      </c>
      <c r="M1233" t="s">
        <v>40</v>
      </c>
      <c r="N1233" t="s">
        <v>40</v>
      </c>
      <c r="O1233" t="s">
        <v>55</v>
      </c>
      <c r="P1233" t="s">
        <v>38</v>
      </c>
      <c r="Q1233" t="s">
        <v>51</v>
      </c>
      <c r="R1233" t="s">
        <v>52</v>
      </c>
      <c r="S1233" t="s">
        <v>43</v>
      </c>
      <c r="T1233" t="s">
        <v>44</v>
      </c>
      <c r="U1233" t="s">
        <v>21</v>
      </c>
      <c r="V1233" t="s">
        <v>1494</v>
      </c>
      <c r="W1233" t="s">
        <v>1495</v>
      </c>
      <c r="X1233" t="s">
        <v>448</v>
      </c>
      <c r="Y1233" t="s">
        <v>580</v>
      </c>
      <c r="Z1233" t="s">
        <v>40</v>
      </c>
      <c r="AA1233" t="s">
        <v>40</v>
      </c>
      <c r="AB1233" t="s">
        <v>40</v>
      </c>
      <c r="AC1233">
        <v>4.9999999959999997</v>
      </c>
      <c r="AD1233" t="s">
        <v>40</v>
      </c>
      <c r="AE1233">
        <v>31.54</v>
      </c>
      <c r="AF1233">
        <v>10</v>
      </c>
      <c r="AG1233" s="21">
        <v>315400000000</v>
      </c>
      <c r="AH1233" s="21">
        <v>157700000000000</v>
      </c>
      <c r="AI1233">
        <v>10</v>
      </c>
      <c r="AJ1233">
        <v>3562</v>
      </c>
      <c r="AK1233">
        <v>3256586.5860000001</v>
      </c>
      <c r="AO1233">
        <v>16.866666670000001</v>
      </c>
    </row>
    <row r="1234" spans="1:41">
      <c r="A1234">
        <v>17</v>
      </c>
      <c r="B1234">
        <v>35</v>
      </c>
      <c r="C1234">
        <v>2011</v>
      </c>
      <c r="D1234" t="s">
        <v>446</v>
      </c>
      <c r="E1234" t="s">
        <v>447</v>
      </c>
      <c r="F1234" t="s">
        <v>1</v>
      </c>
      <c r="G1234" t="s">
        <v>54</v>
      </c>
      <c r="H1234" t="s">
        <v>38</v>
      </c>
      <c r="I1234" t="s">
        <v>41</v>
      </c>
      <c r="J1234" t="s">
        <v>38</v>
      </c>
      <c r="K1234" t="s">
        <v>40</v>
      </c>
      <c r="L1234" t="s">
        <v>40</v>
      </c>
      <c r="M1234" t="s">
        <v>40</v>
      </c>
      <c r="N1234" t="s">
        <v>40</v>
      </c>
      <c r="O1234" t="s">
        <v>55</v>
      </c>
      <c r="P1234" t="s">
        <v>38</v>
      </c>
      <c r="Q1234" t="s">
        <v>51</v>
      </c>
      <c r="R1234" t="s">
        <v>52</v>
      </c>
      <c r="S1234" t="s">
        <v>43</v>
      </c>
      <c r="T1234" t="s">
        <v>53</v>
      </c>
      <c r="U1234" t="s">
        <v>21</v>
      </c>
      <c r="V1234" t="s">
        <v>1494</v>
      </c>
      <c r="W1234" t="s">
        <v>1495</v>
      </c>
      <c r="X1234" t="s">
        <v>448</v>
      </c>
      <c r="Y1234" t="s">
        <v>581</v>
      </c>
      <c r="Z1234" t="s">
        <v>40</v>
      </c>
      <c r="AA1234" t="s">
        <v>40</v>
      </c>
      <c r="AB1234" t="s">
        <v>40</v>
      </c>
      <c r="AC1234">
        <v>5.9000000049999999</v>
      </c>
      <c r="AD1234" t="s">
        <v>40</v>
      </c>
      <c r="AE1234">
        <v>39.799999999999997</v>
      </c>
      <c r="AF1234">
        <v>19</v>
      </c>
      <c r="AG1234" s="21">
        <v>398000000000</v>
      </c>
      <c r="AH1234" s="21">
        <v>234820000000000</v>
      </c>
      <c r="AI1234">
        <v>19</v>
      </c>
      <c r="AJ1234">
        <v>3562</v>
      </c>
      <c r="AK1234">
        <v>3256586.5860000001</v>
      </c>
      <c r="AO1234">
        <v>49.74</v>
      </c>
    </row>
    <row r="1235" spans="1:41">
      <c r="A1235">
        <v>17</v>
      </c>
      <c r="B1235">
        <v>35</v>
      </c>
      <c r="C1235">
        <v>2011</v>
      </c>
      <c r="D1235" t="s">
        <v>446</v>
      </c>
      <c r="E1235" t="s">
        <v>447</v>
      </c>
      <c r="F1235" t="s">
        <v>1</v>
      </c>
      <c r="G1235" t="s">
        <v>54</v>
      </c>
      <c r="H1235" t="s">
        <v>38</v>
      </c>
      <c r="I1235" t="s">
        <v>41</v>
      </c>
      <c r="J1235" t="s">
        <v>38</v>
      </c>
      <c r="K1235" t="s">
        <v>40</v>
      </c>
      <c r="L1235" t="s">
        <v>40</v>
      </c>
      <c r="M1235" t="s">
        <v>40</v>
      </c>
      <c r="N1235" t="s">
        <v>40</v>
      </c>
      <c r="O1235" t="s">
        <v>55</v>
      </c>
      <c r="P1235" t="s">
        <v>38</v>
      </c>
      <c r="Q1235" t="s">
        <v>51</v>
      </c>
      <c r="R1235" t="s">
        <v>52</v>
      </c>
      <c r="S1235" t="s">
        <v>43</v>
      </c>
      <c r="T1235" t="s">
        <v>53</v>
      </c>
      <c r="U1235" t="s">
        <v>21</v>
      </c>
      <c r="V1235" t="s">
        <v>1494</v>
      </c>
      <c r="W1235" t="s">
        <v>1495</v>
      </c>
      <c r="X1235" t="s">
        <v>448</v>
      </c>
      <c r="Y1235" t="s">
        <v>582</v>
      </c>
      <c r="Z1235" t="s">
        <v>40</v>
      </c>
      <c r="AA1235" t="s">
        <v>40</v>
      </c>
      <c r="AB1235" t="s">
        <v>40</v>
      </c>
      <c r="AC1235">
        <v>15</v>
      </c>
      <c r="AD1235" t="s">
        <v>40</v>
      </c>
      <c r="AE1235">
        <v>15.8</v>
      </c>
      <c r="AF1235">
        <v>9</v>
      </c>
      <c r="AG1235" s="21">
        <v>158000000000</v>
      </c>
      <c r="AH1235" s="21">
        <v>237000000000000</v>
      </c>
      <c r="AI1235">
        <v>9</v>
      </c>
      <c r="AJ1235">
        <v>3562</v>
      </c>
      <c r="AK1235">
        <v>3256586.5860000001</v>
      </c>
      <c r="AO1235">
        <v>17.399999999999999</v>
      </c>
    </row>
    <row r="1236" spans="1:41">
      <c r="A1236">
        <v>17</v>
      </c>
      <c r="B1236">
        <v>35</v>
      </c>
      <c r="C1236">
        <v>2011</v>
      </c>
      <c r="D1236" t="s">
        <v>446</v>
      </c>
      <c r="E1236" t="s">
        <v>447</v>
      </c>
      <c r="F1236" t="s">
        <v>1</v>
      </c>
      <c r="G1236" t="s">
        <v>54</v>
      </c>
      <c r="H1236" t="s">
        <v>38</v>
      </c>
      <c r="I1236" t="s">
        <v>41</v>
      </c>
      <c r="J1236" t="s">
        <v>38</v>
      </c>
      <c r="K1236" t="s">
        <v>40</v>
      </c>
      <c r="L1236" t="s">
        <v>40</v>
      </c>
      <c r="M1236" t="s">
        <v>40</v>
      </c>
      <c r="N1236" t="s">
        <v>40</v>
      </c>
      <c r="O1236" t="s">
        <v>55</v>
      </c>
      <c r="P1236" t="s">
        <v>38</v>
      </c>
      <c r="Q1236" t="s">
        <v>51</v>
      </c>
      <c r="R1236" t="s">
        <v>52</v>
      </c>
      <c r="S1236" t="s">
        <v>43</v>
      </c>
      <c r="T1236" t="s">
        <v>53</v>
      </c>
      <c r="U1236" t="s">
        <v>21</v>
      </c>
      <c r="V1236" t="s">
        <v>1494</v>
      </c>
      <c r="W1236" t="s">
        <v>1495</v>
      </c>
      <c r="X1236" t="s">
        <v>448</v>
      </c>
      <c r="Y1236" t="s">
        <v>583</v>
      </c>
      <c r="Z1236" t="s">
        <v>40</v>
      </c>
      <c r="AA1236" t="s">
        <v>40</v>
      </c>
      <c r="AB1236" t="s">
        <v>40</v>
      </c>
      <c r="AC1236">
        <v>28.199999980000001</v>
      </c>
      <c r="AD1236" t="s">
        <v>40</v>
      </c>
      <c r="AE1236">
        <v>61.31</v>
      </c>
      <c r="AF1236">
        <v>13</v>
      </c>
      <c r="AG1236" s="21">
        <v>613100000000</v>
      </c>
      <c r="AH1236" s="21">
        <v>1728940000000000</v>
      </c>
      <c r="AI1236">
        <v>13</v>
      </c>
      <c r="AJ1236">
        <v>3562</v>
      </c>
      <c r="AK1236">
        <v>3256586.5860000001</v>
      </c>
      <c r="AO1236">
        <v>36.1</v>
      </c>
    </row>
    <row r="1237" spans="1:41">
      <c r="A1237">
        <v>17</v>
      </c>
      <c r="B1237">
        <v>35</v>
      </c>
      <c r="C1237">
        <v>2011</v>
      </c>
      <c r="D1237" t="s">
        <v>446</v>
      </c>
      <c r="E1237" t="s">
        <v>447</v>
      </c>
      <c r="F1237" t="s">
        <v>1</v>
      </c>
      <c r="G1237" t="s">
        <v>54</v>
      </c>
      <c r="H1237" t="s">
        <v>38</v>
      </c>
      <c r="I1237" t="s">
        <v>41</v>
      </c>
      <c r="J1237" t="s">
        <v>38</v>
      </c>
      <c r="K1237" t="s">
        <v>40</v>
      </c>
      <c r="L1237" t="s">
        <v>40</v>
      </c>
      <c r="M1237" t="s">
        <v>40</v>
      </c>
      <c r="N1237" t="s">
        <v>40</v>
      </c>
      <c r="O1237" t="s">
        <v>55</v>
      </c>
      <c r="P1237" t="s">
        <v>38</v>
      </c>
      <c r="Q1237" t="s">
        <v>51</v>
      </c>
      <c r="R1237" t="s">
        <v>52</v>
      </c>
      <c r="S1237" t="s">
        <v>43</v>
      </c>
      <c r="T1237" t="s">
        <v>53</v>
      </c>
      <c r="U1237" t="s">
        <v>21</v>
      </c>
      <c r="V1237" t="s">
        <v>1494</v>
      </c>
      <c r="W1237" t="s">
        <v>1495</v>
      </c>
      <c r="X1237" t="s">
        <v>448</v>
      </c>
      <c r="Y1237" t="s">
        <v>584</v>
      </c>
      <c r="Z1237" t="s">
        <v>40</v>
      </c>
      <c r="AA1237" t="s">
        <v>40</v>
      </c>
      <c r="AB1237" t="s">
        <v>40</v>
      </c>
      <c r="AC1237">
        <v>5.7000000039999996</v>
      </c>
      <c r="AD1237" t="s">
        <v>40</v>
      </c>
      <c r="AE1237">
        <v>21.6</v>
      </c>
      <c r="AF1237">
        <v>9</v>
      </c>
      <c r="AG1237" s="21">
        <v>216000000000</v>
      </c>
      <c r="AH1237" s="21">
        <v>123120000000000</v>
      </c>
      <c r="AI1237">
        <v>9</v>
      </c>
      <c r="AJ1237">
        <v>3562</v>
      </c>
      <c r="AK1237">
        <v>3256586.5860000001</v>
      </c>
      <c r="AO1237">
        <v>17.06666667</v>
      </c>
    </row>
    <row r="1238" spans="1:41">
      <c r="A1238">
        <v>17</v>
      </c>
      <c r="B1238">
        <v>35</v>
      </c>
      <c r="C1238">
        <v>2011</v>
      </c>
      <c r="D1238" t="s">
        <v>446</v>
      </c>
      <c r="E1238" t="s">
        <v>447</v>
      </c>
      <c r="F1238" t="s">
        <v>1</v>
      </c>
      <c r="G1238" t="s">
        <v>54</v>
      </c>
      <c r="H1238" t="s">
        <v>38</v>
      </c>
      <c r="I1238" t="s">
        <v>41</v>
      </c>
      <c r="J1238" t="s">
        <v>38</v>
      </c>
      <c r="K1238" t="s">
        <v>40</v>
      </c>
      <c r="L1238" t="s">
        <v>40</v>
      </c>
      <c r="M1238" t="s">
        <v>40</v>
      </c>
      <c r="N1238" t="s">
        <v>40</v>
      </c>
      <c r="O1238" t="s">
        <v>55</v>
      </c>
      <c r="P1238" t="s">
        <v>38</v>
      </c>
      <c r="Q1238" t="s">
        <v>51</v>
      </c>
      <c r="R1238" t="s">
        <v>52</v>
      </c>
      <c r="S1238" t="s">
        <v>43</v>
      </c>
      <c r="T1238" t="s">
        <v>44</v>
      </c>
      <c r="U1238" t="s">
        <v>21</v>
      </c>
      <c r="V1238" t="s">
        <v>1494</v>
      </c>
      <c r="W1238" t="s">
        <v>1495</v>
      </c>
      <c r="X1238" t="s">
        <v>448</v>
      </c>
      <c r="Y1238" t="s">
        <v>508</v>
      </c>
      <c r="Z1238" t="s">
        <v>40</v>
      </c>
      <c r="AA1238" t="s">
        <v>40</v>
      </c>
      <c r="AB1238" t="s">
        <v>40</v>
      </c>
      <c r="AC1238">
        <v>2.2999999999999998</v>
      </c>
      <c r="AD1238" t="s">
        <v>40</v>
      </c>
      <c r="AE1238">
        <v>16.350000000000001</v>
      </c>
      <c r="AF1238">
        <v>18</v>
      </c>
      <c r="AG1238" s="21">
        <v>163500000000</v>
      </c>
      <c r="AH1238" s="21">
        <v>37605000000000</v>
      </c>
      <c r="AI1238">
        <v>18</v>
      </c>
      <c r="AJ1238">
        <v>3562</v>
      </c>
      <c r="AK1238">
        <v>3256586.5860000001</v>
      </c>
      <c r="AO1238">
        <v>17.350000000000001</v>
      </c>
    </row>
    <row r="1239" spans="1:41">
      <c r="A1239">
        <v>17</v>
      </c>
      <c r="B1239">
        <v>35</v>
      </c>
      <c r="C1239">
        <v>2011</v>
      </c>
      <c r="D1239" t="s">
        <v>446</v>
      </c>
      <c r="E1239" t="s">
        <v>447</v>
      </c>
      <c r="F1239" t="s">
        <v>1</v>
      </c>
      <c r="G1239" t="s">
        <v>54</v>
      </c>
      <c r="H1239" t="s">
        <v>38</v>
      </c>
      <c r="I1239" t="s">
        <v>41</v>
      </c>
      <c r="J1239" t="s">
        <v>38</v>
      </c>
      <c r="K1239" t="s">
        <v>40</v>
      </c>
      <c r="L1239" t="s">
        <v>40</v>
      </c>
      <c r="M1239" t="s">
        <v>40</v>
      </c>
      <c r="N1239" t="s">
        <v>40</v>
      </c>
      <c r="O1239" t="s">
        <v>55</v>
      </c>
      <c r="P1239" t="s">
        <v>38</v>
      </c>
      <c r="Q1239" t="s">
        <v>51</v>
      </c>
      <c r="R1239" t="s">
        <v>52</v>
      </c>
      <c r="S1239" t="s">
        <v>43</v>
      </c>
      <c r="T1239" t="s">
        <v>53</v>
      </c>
      <c r="U1239" t="s">
        <v>21</v>
      </c>
      <c r="V1239" t="s">
        <v>1494</v>
      </c>
      <c r="W1239" t="s">
        <v>1495</v>
      </c>
      <c r="X1239" t="s">
        <v>448</v>
      </c>
      <c r="Y1239" t="s">
        <v>507</v>
      </c>
      <c r="Z1239" t="s">
        <v>40</v>
      </c>
      <c r="AA1239" t="s">
        <v>40</v>
      </c>
      <c r="AB1239" t="s">
        <v>40</v>
      </c>
      <c r="AC1239">
        <v>2.2999999999999998</v>
      </c>
      <c r="AD1239" t="s">
        <v>40</v>
      </c>
      <c r="AE1239">
        <v>16.350000000000001</v>
      </c>
      <c r="AF1239">
        <v>42</v>
      </c>
      <c r="AG1239" s="21">
        <v>163500000000</v>
      </c>
      <c r="AH1239" s="21">
        <v>37605000000000</v>
      </c>
      <c r="AI1239">
        <v>42</v>
      </c>
      <c r="AJ1239">
        <v>3562</v>
      </c>
      <c r="AK1239">
        <v>3256586.5860000001</v>
      </c>
      <c r="AO1239">
        <v>12.038888890000001</v>
      </c>
    </row>
    <row r="1240" spans="1:41">
      <c r="A1240">
        <v>17</v>
      </c>
      <c r="B1240">
        <v>35</v>
      </c>
      <c r="C1240">
        <v>2011</v>
      </c>
      <c r="D1240" t="s">
        <v>446</v>
      </c>
      <c r="E1240" t="s">
        <v>447</v>
      </c>
      <c r="F1240" t="s">
        <v>1</v>
      </c>
      <c r="G1240" t="s">
        <v>54</v>
      </c>
      <c r="H1240" t="s">
        <v>38</v>
      </c>
      <c r="I1240" t="s">
        <v>41</v>
      </c>
      <c r="J1240" t="s">
        <v>38</v>
      </c>
      <c r="K1240" t="s">
        <v>40</v>
      </c>
      <c r="L1240" t="s">
        <v>40</v>
      </c>
      <c r="M1240" t="s">
        <v>40</v>
      </c>
      <c r="N1240" t="s">
        <v>40</v>
      </c>
      <c r="O1240" t="s">
        <v>55</v>
      </c>
      <c r="P1240" t="s">
        <v>38</v>
      </c>
      <c r="Q1240" t="s">
        <v>51</v>
      </c>
      <c r="R1240" t="s">
        <v>52</v>
      </c>
      <c r="S1240" t="s">
        <v>43</v>
      </c>
      <c r="T1240" t="s">
        <v>53</v>
      </c>
      <c r="U1240" t="s">
        <v>21</v>
      </c>
      <c r="V1240" t="s">
        <v>1494</v>
      </c>
      <c r="W1240" t="s">
        <v>1495</v>
      </c>
      <c r="X1240" t="s">
        <v>448</v>
      </c>
      <c r="Y1240" t="s">
        <v>585</v>
      </c>
      <c r="Z1240" t="s">
        <v>40</v>
      </c>
      <c r="AA1240" t="s">
        <v>40</v>
      </c>
      <c r="AB1240" t="s">
        <v>40</v>
      </c>
      <c r="AC1240">
        <v>4.9999999959999997</v>
      </c>
      <c r="AD1240" t="s">
        <v>40</v>
      </c>
      <c r="AE1240">
        <v>1.97</v>
      </c>
      <c r="AF1240">
        <v>28</v>
      </c>
      <c r="AG1240">
        <v>19700000000</v>
      </c>
      <c r="AH1240" s="21">
        <v>9850000000000</v>
      </c>
      <c r="AI1240">
        <v>28</v>
      </c>
      <c r="AJ1240">
        <v>3562</v>
      </c>
      <c r="AK1240">
        <v>3256586.5860000001</v>
      </c>
      <c r="AO1240">
        <v>14.574999999999999</v>
      </c>
    </row>
    <row r="1241" spans="1:41">
      <c r="A1241">
        <v>17</v>
      </c>
      <c r="B1241">
        <v>35</v>
      </c>
      <c r="C1241">
        <v>2011</v>
      </c>
      <c r="D1241" t="s">
        <v>446</v>
      </c>
      <c r="E1241" t="s">
        <v>447</v>
      </c>
      <c r="F1241" t="s">
        <v>1</v>
      </c>
      <c r="G1241" t="s">
        <v>54</v>
      </c>
      <c r="H1241" t="s">
        <v>38</v>
      </c>
      <c r="I1241" t="s">
        <v>41</v>
      </c>
      <c r="J1241" t="s">
        <v>38</v>
      </c>
      <c r="K1241" t="s">
        <v>40</v>
      </c>
      <c r="L1241" t="s">
        <v>40</v>
      </c>
      <c r="M1241" t="s">
        <v>40</v>
      </c>
      <c r="N1241" t="s">
        <v>40</v>
      </c>
      <c r="O1241" t="s">
        <v>55</v>
      </c>
      <c r="P1241" t="s">
        <v>38</v>
      </c>
      <c r="Q1241" t="s">
        <v>51</v>
      </c>
      <c r="R1241" t="s">
        <v>52</v>
      </c>
      <c r="S1241" t="s">
        <v>43</v>
      </c>
      <c r="T1241" t="s">
        <v>53</v>
      </c>
      <c r="U1241" t="s">
        <v>21</v>
      </c>
      <c r="V1241" t="s">
        <v>1494</v>
      </c>
      <c r="W1241" t="s">
        <v>1495</v>
      </c>
      <c r="X1241" t="s">
        <v>448</v>
      </c>
      <c r="Y1241" t="s">
        <v>586</v>
      </c>
      <c r="Z1241" t="s">
        <v>40</v>
      </c>
      <c r="AA1241" t="s">
        <v>40</v>
      </c>
      <c r="AB1241" t="s">
        <v>40</v>
      </c>
      <c r="AC1241">
        <v>2.6999999990000001</v>
      </c>
      <c r="AD1241" t="s">
        <v>40</v>
      </c>
      <c r="AE1241">
        <v>105.22</v>
      </c>
      <c r="AF1241">
        <v>41</v>
      </c>
      <c r="AG1241" s="21">
        <v>1052200000000</v>
      </c>
      <c r="AH1241" s="21">
        <v>284094000000000</v>
      </c>
      <c r="AI1241">
        <v>41</v>
      </c>
      <c r="AJ1241">
        <v>3562</v>
      </c>
      <c r="AK1241">
        <v>3256586.5860000001</v>
      </c>
      <c r="AO1241">
        <v>18.366666670000001</v>
      </c>
    </row>
    <row r="1242" spans="1:41">
      <c r="A1242">
        <v>17</v>
      </c>
      <c r="B1242">
        <v>35</v>
      </c>
      <c r="C1242">
        <v>2011</v>
      </c>
      <c r="D1242" t="s">
        <v>446</v>
      </c>
      <c r="E1242" t="s">
        <v>447</v>
      </c>
      <c r="F1242" t="s">
        <v>1</v>
      </c>
      <c r="G1242" t="s">
        <v>54</v>
      </c>
      <c r="H1242" t="s">
        <v>38</v>
      </c>
      <c r="I1242" t="s">
        <v>41</v>
      </c>
      <c r="J1242" t="s">
        <v>38</v>
      </c>
      <c r="K1242" t="s">
        <v>40</v>
      </c>
      <c r="L1242" t="s">
        <v>40</v>
      </c>
      <c r="M1242" t="s">
        <v>40</v>
      </c>
      <c r="N1242" t="s">
        <v>40</v>
      </c>
      <c r="O1242" t="s">
        <v>55</v>
      </c>
      <c r="P1242" t="s">
        <v>38</v>
      </c>
      <c r="Q1242" t="s">
        <v>51</v>
      </c>
      <c r="R1242" t="s">
        <v>52</v>
      </c>
      <c r="S1242" t="s">
        <v>43</v>
      </c>
      <c r="T1242" t="s">
        <v>53</v>
      </c>
      <c r="U1242" t="s">
        <v>21</v>
      </c>
      <c r="V1242" t="s">
        <v>1494</v>
      </c>
      <c r="W1242" t="s">
        <v>1495</v>
      </c>
      <c r="X1242" t="s">
        <v>448</v>
      </c>
      <c r="Y1242" t="s">
        <v>587</v>
      </c>
      <c r="Z1242" t="s">
        <v>40</v>
      </c>
      <c r="AA1242" t="s">
        <v>40</v>
      </c>
      <c r="AB1242" t="s">
        <v>40</v>
      </c>
      <c r="AC1242">
        <v>0.89999999900000005</v>
      </c>
      <c r="AD1242" t="s">
        <v>40</v>
      </c>
      <c r="AE1242">
        <v>1.45</v>
      </c>
      <c r="AF1242">
        <v>27</v>
      </c>
      <c r="AG1242">
        <v>14500000000</v>
      </c>
      <c r="AH1242" s="21">
        <v>1305000000000</v>
      </c>
      <c r="AI1242">
        <v>27</v>
      </c>
      <c r="AJ1242">
        <v>3562</v>
      </c>
      <c r="AK1242">
        <v>3256586.5860000001</v>
      </c>
      <c r="AO1242">
        <v>95.3</v>
      </c>
    </row>
    <row r="1243" spans="1:41">
      <c r="A1243">
        <v>17</v>
      </c>
      <c r="B1243">
        <v>35</v>
      </c>
      <c r="C1243">
        <v>2011</v>
      </c>
      <c r="D1243" t="s">
        <v>446</v>
      </c>
      <c r="E1243" t="s">
        <v>447</v>
      </c>
      <c r="F1243" t="s">
        <v>1</v>
      </c>
      <c r="G1243" t="s">
        <v>54</v>
      </c>
      <c r="H1243" t="s">
        <v>38</v>
      </c>
      <c r="I1243" t="s">
        <v>41</v>
      </c>
      <c r="J1243" t="s">
        <v>38</v>
      </c>
      <c r="K1243" t="s">
        <v>40</v>
      </c>
      <c r="L1243" t="s">
        <v>40</v>
      </c>
      <c r="M1243" t="s">
        <v>40</v>
      </c>
      <c r="N1243" t="s">
        <v>40</v>
      </c>
      <c r="O1243" t="s">
        <v>55</v>
      </c>
      <c r="P1243" t="s">
        <v>38</v>
      </c>
      <c r="Q1243" t="s">
        <v>51</v>
      </c>
      <c r="R1243" t="s">
        <v>52</v>
      </c>
      <c r="S1243" t="s">
        <v>43</v>
      </c>
      <c r="T1243" t="s">
        <v>53</v>
      </c>
      <c r="U1243" t="s">
        <v>21</v>
      </c>
      <c r="V1243" t="s">
        <v>1494</v>
      </c>
      <c r="W1243" t="s">
        <v>1495</v>
      </c>
      <c r="X1243" t="s">
        <v>448</v>
      </c>
      <c r="Y1243" t="s">
        <v>588</v>
      </c>
      <c r="Z1243" t="s">
        <v>40</v>
      </c>
      <c r="AA1243" t="s">
        <v>40</v>
      </c>
      <c r="AB1243" t="s">
        <v>40</v>
      </c>
      <c r="AC1243">
        <v>5.6</v>
      </c>
      <c r="AD1243" t="s">
        <v>40</v>
      </c>
      <c r="AE1243">
        <v>4.8600000000000003</v>
      </c>
      <c r="AF1243">
        <v>23</v>
      </c>
      <c r="AG1243">
        <v>48600000000</v>
      </c>
      <c r="AH1243" s="21">
        <v>27216000000000</v>
      </c>
      <c r="AI1243">
        <v>23</v>
      </c>
      <c r="AJ1243">
        <v>3562</v>
      </c>
      <c r="AK1243">
        <v>3256586.5860000001</v>
      </c>
      <c r="AO1243">
        <v>12.622222219999999</v>
      </c>
    </row>
    <row r="1244" spans="1:41">
      <c r="A1244">
        <v>17</v>
      </c>
      <c r="B1244">
        <v>35</v>
      </c>
      <c r="C1244">
        <v>2011</v>
      </c>
      <c r="D1244" t="s">
        <v>446</v>
      </c>
      <c r="E1244" t="s">
        <v>447</v>
      </c>
      <c r="F1244" t="s">
        <v>1</v>
      </c>
      <c r="G1244" t="s">
        <v>54</v>
      </c>
      <c r="H1244" t="s">
        <v>38</v>
      </c>
      <c r="I1244" t="s">
        <v>41</v>
      </c>
      <c r="J1244" t="s">
        <v>38</v>
      </c>
      <c r="K1244" t="s">
        <v>40</v>
      </c>
      <c r="L1244" t="s">
        <v>40</v>
      </c>
      <c r="M1244" t="s">
        <v>40</v>
      </c>
      <c r="N1244" t="s">
        <v>40</v>
      </c>
      <c r="O1244" t="s">
        <v>55</v>
      </c>
      <c r="P1244" t="s">
        <v>38</v>
      </c>
      <c r="Q1244" t="s">
        <v>51</v>
      </c>
      <c r="R1244" t="s">
        <v>52</v>
      </c>
      <c r="S1244" t="s">
        <v>43</v>
      </c>
      <c r="T1244" t="s">
        <v>53</v>
      </c>
      <c r="U1244" t="s">
        <v>21</v>
      </c>
      <c r="V1244" t="s">
        <v>1494</v>
      </c>
      <c r="W1244" t="s">
        <v>1495</v>
      </c>
      <c r="X1244" t="s">
        <v>448</v>
      </c>
      <c r="Y1244" t="s">
        <v>589</v>
      </c>
      <c r="Z1244" t="s">
        <v>40</v>
      </c>
      <c r="AA1244" t="s">
        <v>40</v>
      </c>
      <c r="AB1244" t="s">
        <v>40</v>
      </c>
      <c r="AC1244">
        <v>3.0000000020000002</v>
      </c>
      <c r="AD1244" t="s">
        <v>40</v>
      </c>
      <c r="AE1244">
        <v>28.19</v>
      </c>
      <c r="AF1244">
        <v>35</v>
      </c>
      <c r="AG1244" s="21">
        <v>281900000000</v>
      </c>
      <c r="AH1244" s="21">
        <v>84570000000000</v>
      </c>
      <c r="AI1244">
        <v>35</v>
      </c>
      <c r="AJ1244">
        <v>3562</v>
      </c>
      <c r="AK1244">
        <v>3256586.5860000001</v>
      </c>
      <c r="AO1244">
        <v>26.033333330000001</v>
      </c>
    </row>
    <row r="1245" spans="1:41">
      <c r="A1245">
        <v>17</v>
      </c>
      <c r="B1245">
        <v>35</v>
      </c>
      <c r="C1245">
        <v>2011</v>
      </c>
      <c r="D1245" t="s">
        <v>446</v>
      </c>
      <c r="E1245" t="s">
        <v>447</v>
      </c>
      <c r="F1245" t="s">
        <v>1</v>
      </c>
      <c r="G1245" t="s">
        <v>54</v>
      </c>
      <c r="H1245" t="s">
        <v>38</v>
      </c>
      <c r="I1245" t="s">
        <v>41</v>
      </c>
      <c r="J1245" t="s">
        <v>38</v>
      </c>
      <c r="K1245" t="s">
        <v>40</v>
      </c>
      <c r="L1245" t="s">
        <v>40</v>
      </c>
      <c r="M1245" t="s">
        <v>40</v>
      </c>
      <c r="N1245" t="s">
        <v>40</v>
      </c>
      <c r="O1245" t="s">
        <v>55</v>
      </c>
      <c r="P1245" t="s">
        <v>38</v>
      </c>
      <c r="Q1245" t="s">
        <v>51</v>
      </c>
      <c r="R1245" t="s">
        <v>52</v>
      </c>
      <c r="S1245" t="s">
        <v>43</v>
      </c>
      <c r="T1245" t="s">
        <v>53</v>
      </c>
      <c r="U1245" t="s">
        <v>21</v>
      </c>
      <c r="V1245" t="s">
        <v>1494</v>
      </c>
      <c r="W1245" t="s">
        <v>1495</v>
      </c>
      <c r="X1245" t="s">
        <v>448</v>
      </c>
      <c r="Y1245" t="s">
        <v>590</v>
      </c>
      <c r="Z1245" t="s">
        <v>40</v>
      </c>
      <c r="AA1245" t="s">
        <v>40</v>
      </c>
      <c r="AB1245" t="s">
        <v>40</v>
      </c>
      <c r="AC1245">
        <v>1.400000001</v>
      </c>
      <c r="AD1245" t="s">
        <v>40</v>
      </c>
      <c r="AE1245">
        <v>11.35</v>
      </c>
      <c r="AF1245">
        <v>38</v>
      </c>
      <c r="AG1245" s="21">
        <v>113500000000</v>
      </c>
      <c r="AH1245" s="21">
        <v>15890000000000</v>
      </c>
      <c r="AI1245">
        <v>38</v>
      </c>
      <c r="AJ1245">
        <v>3562</v>
      </c>
      <c r="AK1245">
        <v>3256586.5860000001</v>
      </c>
      <c r="AO1245">
        <v>7.7222222220000001</v>
      </c>
    </row>
    <row r="1246" spans="1:41">
      <c r="A1246">
        <v>17</v>
      </c>
      <c r="B1246">
        <v>35</v>
      </c>
      <c r="C1246">
        <v>2011</v>
      </c>
      <c r="D1246" t="s">
        <v>446</v>
      </c>
      <c r="E1246" t="s">
        <v>447</v>
      </c>
      <c r="F1246" t="s">
        <v>1</v>
      </c>
      <c r="G1246" t="s">
        <v>54</v>
      </c>
      <c r="H1246" t="s">
        <v>38</v>
      </c>
      <c r="I1246" t="s">
        <v>41</v>
      </c>
      <c r="J1246" t="s">
        <v>38</v>
      </c>
      <c r="K1246" t="s">
        <v>40</v>
      </c>
      <c r="L1246" t="s">
        <v>40</v>
      </c>
      <c r="M1246" t="s">
        <v>40</v>
      </c>
      <c r="N1246" t="s">
        <v>40</v>
      </c>
      <c r="O1246" t="s">
        <v>55</v>
      </c>
      <c r="P1246" t="s">
        <v>38</v>
      </c>
      <c r="Q1246" t="s">
        <v>51</v>
      </c>
      <c r="R1246" t="s">
        <v>52</v>
      </c>
      <c r="S1246" t="s">
        <v>43</v>
      </c>
      <c r="T1246" t="s">
        <v>53</v>
      </c>
      <c r="U1246" t="s">
        <v>21</v>
      </c>
      <c r="V1246" t="s">
        <v>1494</v>
      </c>
      <c r="W1246" t="s">
        <v>1495</v>
      </c>
      <c r="X1246" t="s">
        <v>448</v>
      </c>
      <c r="Y1246" t="s">
        <v>591</v>
      </c>
      <c r="Z1246" t="s">
        <v>40</v>
      </c>
      <c r="AA1246" t="s">
        <v>40</v>
      </c>
      <c r="AB1246" t="s">
        <v>40</v>
      </c>
      <c r="AC1246">
        <v>1.6000000009999999</v>
      </c>
      <c r="AD1246" t="s">
        <v>40</v>
      </c>
      <c r="AE1246">
        <v>1.03</v>
      </c>
      <c r="AF1246">
        <v>31</v>
      </c>
      <c r="AG1246">
        <v>10300000000</v>
      </c>
      <c r="AH1246" s="21">
        <v>1648000000000</v>
      </c>
      <c r="AI1246">
        <v>31</v>
      </c>
      <c r="AJ1246">
        <v>3562</v>
      </c>
      <c r="AK1246">
        <v>3256586.5860000001</v>
      </c>
      <c r="AO1246">
        <v>4.2166666670000001</v>
      </c>
    </row>
    <row r="1247" spans="1:41">
      <c r="A1247">
        <v>17</v>
      </c>
      <c r="B1247">
        <v>35</v>
      </c>
      <c r="C1247">
        <v>2011</v>
      </c>
      <c r="D1247" t="s">
        <v>446</v>
      </c>
      <c r="E1247" t="s">
        <v>447</v>
      </c>
      <c r="F1247" t="s">
        <v>1</v>
      </c>
      <c r="G1247" t="s">
        <v>54</v>
      </c>
      <c r="H1247" t="s">
        <v>38</v>
      </c>
      <c r="I1247" t="s">
        <v>41</v>
      </c>
      <c r="J1247" t="s">
        <v>38</v>
      </c>
      <c r="K1247" t="s">
        <v>40</v>
      </c>
      <c r="L1247" t="s">
        <v>40</v>
      </c>
      <c r="M1247" t="s">
        <v>40</v>
      </c>
      <c r="N1247" t="s">
        <v>40</v>
      </c>
      <c r="O1247" t="s">
        <v>55</v>
      </c>
      <c r="P1247" t="s">
        <v>38</v>
      </c>
      <c r="Q1247" t="s">
        <v>51</v>
      </c>
      <c r="R1247" t="s">
        <v>52</v>
      </c>
      <c r="S1247" t="s">
        <v>43</v>
      </c>
      <c r="T1247" t="s">
        <v>44</v>
      </c>
      <c r="U1247" t="s">
        <v>21</v>
      </c>
      <c r="V1247" t="s">
        <v>1494</v>
      </c>
      <c r="W1247" t="s">
        <v>1495</v>
      </c>
      <c r="X1247" t="s">
        <v>448</v>
      </c>
      <c r="Y1247" t="s">
        <v>592</v>
      </c>
      <c r="Z1247" t="s">
        <v>40</v>
      </c>
      <c r="AA1247" t="s">
        <v>40</v>
      </c>
      <c r="AB1247" t="s">
        <v>40</v>
      </c>
      <c r="AC1247">
        <v>3.3000000009999999</v>
      </c>
      <c r="AD1247" t="s">
        <v>40</v>
      </c>
      <c r="AE1247">
        <v>5.72</v>
      </c>
      <c r="AF1247">
        <v>14</v>
      </c>
      <c r="AG1247">
        <v>57200000000</v>
      </c>
      <c r="AH1247" s="21">
        <v>18876000000000</v>
      </c>
      <c r="AI1247">
        <v>14</v>
      </c>
      <c r="AJ1247">
        <v>3562</v>
      </c>
      <c r="AK1247">
        <v>3256586.5860000001</v>
      </c>
      <c r="AO1247">
        <v>9.7888888890000008</v>
      </c>
    </row>
    <row r="1248" spans="1:41">
      <c r="A1248">
        <v>17</v>
      </c>
      <c r="B1248">
        <v>35</v>
      </c>
      <c r="C1248">
        <v>2011</v>
      </c>
      <c r="D1248" t="s">
        <v>446</v>
      </c>
      <c r="E1248" t="s">
        <v>447</v>
      </c>
      <c r="F1248" t="s">
        <v>1</v>
      </c>
      <c r="G1248" t="s">
        <v>54</v>
      </c>
      <c r="H1248" t="s">
        <v>38</v>
      </c>
      <c r="I1248" t="s">
        <v>41</v>
      </c>
      <c r="J1248" t="s">
        <v>38</v>
      </c>
      <c r="K1248" t="s">
        <v>40</v>
      </c>
      <c r="L1248" t="s">
        <v>40</v>
      </c>
      <c r="M1248" t="s">
        <v>40</v>
      </c>
      <c r="N1248" t="s">
        <v>40</v>
      </c>
      <c r="O1248" t="s">
        <v>55</v>
      </c>
      <c r="P1248" t="s">
        <v>38</v>
      </c>
      <c r="Q1248" t="s">
        <v>51</v>
      </c>
      <c r="R1248" t="s">
        <v>52</v>
      </c>
      <c r="S1248" t="s">
        <v>43</v>
      </c>
      <c r="T1248" t="s">
        <v>53</v>
      </c>
      <c r="U1248" t="s">
        <v>21</v>
      </c>
      <c r="V1248" t="s">
        <v>1494</v>
      </c>
      <c r="W1248" t="s">
        <v>1495</v>
      </c>
      <c r="X1248" t="s">
        <v>448</v>
      </c>
      <c r="Y1248" t="s">
        <v>593</v>
      </c>
      <c r="Z1248" t="s">
        <v>40</v>
      </c>
      <c r="AA1248" t="s">
        <v>40</v>
      </c>
      <c r="AB1248" t="s">
        <v>40</v>
      </c>
      <c r="AC1248">
        <v>1.400000001</v>
      </c>
      <c r="AD1248" t="s">
        <v>40</v>
      </c>
      <c r="AE1248">
        <v>1.84</v>
      </c>
      <c r="AF1248">
        <v>36</v>
      </c>
      <c r="AG1248">
        <v>18400000000</v>
      </c>
      <c r="AH1248" s="21">
        <v>2576000000000</v>
      </c>
      <c r="AI1248">
        <v>36</v>
      </c>
      <c r="AJ1248">
        <v>3562</v>
      </c>
      <c r="AK1248">
        <v>3256586.5860000001</v>
      </c>
      <c r="AO1248">
        <v>2.5833333330000001</v>
      </c>
    </row>
    <row r="1249" spans="1:41">
      <c r="A1249">
        <v>17</v>
      </c>
      <c r="B1249">
        <v>35</v>
      </c>
      <c r="C1249">
        <v>2011</v>
      </c>
      <c r="D1249" t="s">
        <v>446</v>
      </c>
      <c r="E1249" t="s">
        <v>447</v>
      </c>
      <c r="F1249" t="s">
        <v>1</v>
      </c>
      <c r="G1249" t="s">
        <v>54</v>
      </c>
      <c r="H1249" t="s">
        <v>38</v>
      </c>
      <c r="I1249" t="s">
        <v>41</v>
      </c>
      <c r="J1249" t="s">
        <v>38</v>
      </c>
      <c r="K1249" t="s">
        <v>40</v>
      </c>
      <c r="L1249" t="s">
        <v>40</v>
      </c>
      <c r="M1249" t="s">
        <v>40</v>
      </c>
      <c r="N1249" t="s">
        <v>40</v>
      </c>
      <c r="O1249" t="s">
        <v>55</v>
      </c>
      <c r="P1249" t="s">
        <v>38</v>
      </c>
      <c r="Q1249" t="s">
        <v>51</v>
      </c>
      <c r="R1249" t="s">
        <v>52</v>
      </c>
      <c r="S1249" t="s">
        <v>43</v>
      </c>
      <c r="T1249" t="s">
        <v>44</v>
      </c>
      <c r="U1249" t="s">
        <v>21</v>
      </c>
      <c r="V1249" t="s">
        <v>1494</v>
      </c>
      <c r="W1249" t="s">
        <v>1495</v>
      </c>
      <c r="X1249" t="s">
        <v>448</v>
      </c>
      <c r="Y1249" t="s">
        <v>594</v>
      </c>
      <c r="Z1249" t="s">
        <v>40</v>
      </c>
      <c r="AA1249" t="s">
        <v>40</v>
      </c>
      <c r="AB1249" t="s">
        <v>40</v>
      </c>
      <c r="AC1249">
        <v>3.199999998</v>
      </c>
      <c r="AD1249" t="s">
        <v>40</v>
      </c>
      <c r="AE1249">
        <v>6.27</v>
      </c>
      <c r="AF1249">
        <v>61</v>
      </c>
      <c r="AG1249">
        <v>62700000000</v>
      </c>
      <c r="AH1249" s="21">
        <v>20064000000000</v>
      </c>
      <c r="AI1249">
        <v>61</v>
      </c>
      <c r="AJ1249">
        <v>3562</v>
      </c>
      <c r="AK1249">
        <v>3256586.5860000001</v>
      </c>
      <c r="AO1249">
        <v>7.6833333330000002</v>
      </c>
    </row>
    <row r="1250" spans="1:41">
      <c r="A1250">
        <v>17</v>
      </c>
      <c r="B1250">
        <v>35</v>
      </c>
      <c r="C1250">
        <v>2011</v>
      </c>
      <c r="D1250" t="s">
        <v>446</v>
      </c>
      <c r="E1250" t="s">
        <v>447</v>
      </c>
      <c r="F1250" t="s">
        <v>1</v>
      </c>
      <c r="G1250" t="s">
        <v>54</v>
      </c>
      <c r="H1250" t="s">
        <v>38</v>
      </c>
      <c r="I1250" t="s">
        <v>41</v>
      </c>
      <c r="J1250" t="s">
        <v>38</v>
      </c>
      <c r="K1250" t="s">
        <v>40</v>
      </c>
      <c r="L1250" t="s">
        <v>40</v>
      </c>
      <c r="M1250" t="s">
        <v>40</v>
      </c>
      <c r="N1250" t="s">
        <v>40</v>
      </c>
      <c r="O1250" t="s">
        <v>55</v>
      </c>
      <c r="P1250" t="s">
        <v>38</v>
      </c>
      <c r="Q1250" t="s">
        <v>51</v>
      </c>
      <c r="R1250" t="s">
        <v>52</v>
      </c>
      <c r="S1250" t="s">
        <v>43</v>
      </c>
      <c r="T1250" t="s">
        <v>44</v>
      </c>
      <c r="U1250" t="s">
        <v>21</v>
      </c>
      <c r="V1250" t="s">
        <v>1494</v>
      </c>
      <c r="W1250" t="s">
        <v>1495</v>
      </c>
      <c r="X1250" t="s">
        <v>448</v>
      </c>
      <c r="Y1250" t="s">
        <v>595</v>
      </c>
      <c r="Z1250" t="s">
        <v>40</v>
      </c>
      <c r="AA1250" t="s">
        <v>40</v>
      </c>
      <c r="AB1250" t="s">
        <v>40</v>
      </c>
      <c r="AC1250">
        <v>4.7000000010000003</v>
      </c>
      <c r="AD1250" t="s">
        <v>40</v>
      </c>
      <c r="AE1250">
        <v>76.489999999999995</v>
      </c>
      <c r="AF1250">
        <v>52</v>
      </c>
      <c r="AG1250" s="21">
        <v>764900000000</v>
      </c>
      <c r="AH1250" s="21">
        <v>359503000000000</v>
      </c>
      <c r="AI1250">
        <v>52</v>
      </c>
      <c r="AJ1250">
        <v>3562</v>
      </c>
      <c r="AK1250">
        <v>3256586.5860000001</v>
      </c>
      <c r="AO1250">
        <v>9.4666666670000001</v>
      </c>
    </row>
    <row r="1251" spans="1:41">
      <c r="A1251">
        <v>17</v>
      </c>
      <c r="B1251">
        <v>35</v>
      </c>
      <c r="C1251">
        <v>2011</v>
      </c>
      <c r="D1251" t="s">
        <v>446</v>
      </c>
      <c r="E1251" t="s">
        <v>447</v>
      </c>
      <c r="F1251" t="s">
        <v>1</v>
      </c>
      <c r="G1251" t="s">
        <v>54</v>
      </c>
      <c r="H1251" t="s">
        <v>38</v>
      </c>
      <c r="I1251" t="s">
        <v>41</v>
      </c>
      <c r="J1251" t="s">
        <v>38</v>
      </c>
      <c r="K1251" t="s">
        <v>40</v>
      </c>
      <c r="L1251" t="s">
        <v>40</v>
      </c>
      <c r="M1251" t="s">
        <v>40</v>
      </c>
      <c r="N1251" t="s">
        <v>40</v>
      </c>
      <c r="O1251" t="s">
        <v>55</v>
      </c>
      <c r="P1251" t="s">
        <v>38</v>
      </c>
      <c r="Q1251" t="s">
        <v>51</v>
      </c>
      <c r="R1251" t="s">
        <v>52</v>
      </c>
      <c r="S1251" t="s">
        <v>43</v>
      </c>
      <c r="T1251" t="s">
        <v>53</v>
      </c>
      <c r="U1251" t="s">
        <v>21</v>
      </c>
      <c r="V1251" t="s">
        <v>1494</v>
      </c>
      <c r="W1251" t="s">
        <v>1495</v>
      </c>
      <c r="X1251" t="s">
        <v>448</v>
      </c>
      <c r="Y1251" t="s">
        <v>596</v>
      </c>
      <c r="Z1251" t="s">
        <v>40</v>
      </c>
      <c r="AA1251" t="s">
        <v>40</v>
      </c>
      <c r="AB1251" t="s">
        <v>40</v>
      </c>
      <c r="AC1251">
        <v>4.9999999959999997</v>
      </c>
      <c r="AD1251" t="s">
        <v>40</v>
      </c>
      <c r="AE1251">
        <v>44.52</v>
      </c>
      <c r="AF1251">
        <v>39</v>
      </c>
      <c r="AG1251" s="21">
        <v>445200000000</v>
      </c>
      <c r="AH1251" s="21">
        <v>222600000000000</v>
      </c>
      <c r="AI1251">
        <v>39</v>
      </c>
      <c r="AJ1251">
        <v>3562</v>
      </c>
      <c r="AK1251">
        <v>3256586.5860000001</v>
      </c>
      <c r="AO1251">
        <v>16.033333330000001</v>
      </c>
    </row>
    <row r="1252" spans="1:41">
      <c r="A1252">
        <v>17</v>
      </c>
      <c r="B1252">
        <v>35</v>
      </c>
      <c r="C1252">
        <v>2011</v>
      </c>
      <c r="D1252" t="s">
        <v>446</v>
      </c>
      <c r="E1252" t="s">
        <v>447</v>
      </c>
      <c r="F1252" t="s">
        <v>1</v>
      </c>
      <c r="G1252" t="s">
        <v>54</v>
      </c>
      <c r="H1252" t="s">
        <v>38</v>
      </c>
      <c r="I1252" t="s">
        <v>41</v>
      </c>
      <c r="J1252" t="s">
        <v>38</v>
      </c>
      <c r="K1252" t="s">
        <v>40</v>
      </c>
      <c r="L1252" t="s">
        <v>40</v>
      </c>
      <c r="M1252" t="s">
        <v>40</v>
      </c>
      <c r="N1252" t="s">
        <v>40</v>
      </c>
      <c r="O1252" t="s">
        <v>55</v>
      </c>
      <c r="P1252" t="s">
        <v>38</v>
      </c>
      <c r="Q1252" t="s">
        <v>51</v>
      </c>
      <c r="R1252" t="s">
        <v>52</v>
      </c>
      <c r="S1252" t="s">
        <v>43</v>
      </c>
      <c r="T1252" t="s">
        <v>53</v>
      </c>
      <c r="U1252" t="s">
        <v>21</v>
      </c>
      <c r="V1252" t="s">
        <v>1494</v>
      </c>
      <c r="W1252" t="s">
        <v>1495</v>
      </c>
      <c r="X1252" t="s">
        <v>448</v>
      </c>
      <c r="Y1252" t="s">
        <v>597</v>
      </c>
      <c r="Z1252" t="s">
        <v>40</v>
      </c>
      <c r="AA1252" t="s">
        <v>40</v>
      </c>
      <c r="AB1252" t="s">
        <v>40</v>
      </c>
      <c r="AC1252">
        <v>4.1999999959999998</v>
      </c>
      <c r="AD1252" t="s">
        <v>40</v>
      </c>
      <c r="AE1252">
        <v>2.99</v>
      </c>
      <c r="AF1252">
        <v>27</v>
      </c>
      <c r="AG1252">
        <v>29900000000</v>
      </c>
      <c r="AH1252" s="21">
        <v>12558000000000</v>
      </c>
      <c r="AI1252">
        <v>27</v>
      </c>
      <c r="AJ1252">
        <v>3562</v>
      </c>
      <c r="AK1252">
        <v>3256586.5860000001</v>
      </c>
      <c r="AO1252">
        <v>12.4</v>
      </c>
    </row>
    <row r="1253" spans="1:41">
      <c r="A1253">
        <v>17</v>
      </c>
      <c r="B1253">
        <v>35</v>
      </c>
      <c r="C1253">
        <v>2011</v>
      </c>
      <c r="D1253" t="s">
        <v>446</v>
      </c>
      <c r="E1253" t="s">
        <v>447</v>
      </c>
      <c r="F1253" t="s">
        <v>1</v>
      </c>
      <c r="G1253" t="s">
        <v>54</v>
      </c>
      <c r="H1253" t="s">
        <v>38</v>
      </c>
      <c r="I1253" t="s">
        <v>41</v>
      </c>
      <c r="J1253" t="s">
        <v>38</v>
      </c>
      <c r="K1253" t="s">
        <v>40</v>
      </c>
      <c r="L1253" t="s">
        <v>40</v>
      </c>
      <c r="M1253" t="s">
        <v>40</v>
      </c>
      <c r="N1253" t="s">
        <v>40</v>
      </c>
      <c r="O1253" t="s">
        <v>55</v>
      </c>
      <c r="P1253" t="s">
        <v>38</v>
      </c>
      <c r="Q1253" t="s">
        <v>51</v>
      </c>
      <c r="R1253" t="s">
        <v>52</v>
      </c>
      <c r="S1253" t="s">
        <v>43</v>
      </c>
      <c r="T1253" t="s">
        <v>53</v>
      </c>
      <c r="U1253" t="s">
        <v>21</v>
      </c>
      <c r="V1253" t="s">
        <v>1494</v>
      </c>
      <c r="W1253" t="s">
        <v>1495</v>
      </c>
      <c r="X1253" t="s">
        <v>448</v>
      </c>
      <c r="Y1253" t="s">
        <v>598</v>
      </c>
      <c r="Z1253" t="s">
        <v>40</v>
      </c>
      <c r="AA1253" t="s">
        <v>40</v>
      </c>
      <c r="AB1253" t="s">
        <v>40</v>
      </c>
      <c r="AC1253">
        <v>3.9999999970000002</v>
      </c>
      <c r="AD1253" t="s">
        <v>40</v>
      </c>
      <c r="AE1253">
        <v>17.13</v>
      </c>
      <c r="AF1253">
        <v>29</v>
      </c>
      <c r="AG1253" s="21">
        <v>171300000000</v>
      </c>
      <c r="AH1253" s="21">
        <v>68520000000000</v>
      </c>
      <c r="AI1253">
        <v>29</v>
      </c>
      <c r="AJ1253">
        <v>3562</v>
      </c>
      <c r="AK1253">
        <v>3256586.5860000001</v>
      </c>
      <c r="AO1253">
        <v>30.4</v>
      </c>
    </row>
    <row r="1254" spans="1:41">
      <c r="A1254">
        <v>17</v>
      </c>
      <c r="B1254">
        <v>35</v>
      </c>
      <c r="C1254">
        <v>2011</v>
      </c>
      <c r="D1254" t="s">
        <v>446</v>
      </c>
      <c r="E1254" t="s">
        <v>447</v>
      </c>
      <c r="F1254" t="s">
        <v>1</v>
      </c>
      <c r="G1254" t="s">
        <v>54</v>
      </c>
      <c r="H1254" t="s">
        <v>38</v>
      </c>
      <c r="I1254" t="s">
        <v>41</v>
      </c>
      <c r="J1254" t="s">
        <v>38</v>
      </c>
      <c r="K1254" t="s">
        <v>40</v>
      </c>
      <c r="L1254" t="s">
        <v>40</v>
      </c>
      <c r="M1254" t="s">
        <v>40</v>
      </c>
      <c r="N1254" t="s">
        <v>40</v>
      </c>
      <c r="O1254" t="s">
        <v>55</v>
      </c>
      <c r="P1254" t="s">
        <v>38</v>
      </c>
      <c r="Q1254" t="s">
        <v>51</v>
      </c>
      <c r="R1254" t="s">
        <v>52</v>
      </c>
      <c r="S1254" t="s">
        <v>43</v>
      </c>
      <c r="T1254" t="s">
        <v>53</v>
      </c>
      <c r="U1254" t="s">
        <v>21</v>
      </c>
      <c r="V1254" t="s">
        <v>1494</v>
      </c>
      <c r="W1254" t="s">
        <v>1495</v>
      </c>
      <c r="X1254" t="s">
        <v>448</v>
      </c>
      <c r="Y1254" t="s">
        <v>599</v>
      </c>
      <c r="Z1254" t="s">
        <v>40</v>
      </c>
      <c r="AA1254" t="s">
        <v>40</v>
      </c>
      <c r="AB1254" t="s">
        <v>40</v>
      </c>
      <c r="AC1254">
        <v>1.400000001</v>
      </c>
      <c r="AD1254" t="s">
        <v>40</v>
      </c>
      <c r="AE1254">
        <v>2.83</v>
      </c>
      <c r="AF1254">
        <v>31</v>
      </c>
      <c r="AG1254">
        <v>28300000000</v>
      </c>
      <c r="AH1254" s="21">
        <v>3962000000000</v>
      </c>
      <c r="AI1254">
        <v>31</v>
      </c>
      <c r="AJ1254">
        <v>3562</v>
      </c>
      <c r="AK1254">
        <v>3256586.5860000001</v>
      </c>
      <c r="AO1254">
        <v>18.883333329999999</v>
      </c>
    </row>
    <row r="1255" spans="1:41">
      <c r="A1255">
        <v>17</v>
      </c>
      <c r="B1255">
        <v>35</v>
      </c>
      <c r="C1255">
        <v>2011</v>
      </c>
      <c r="D1255" t="s">
        <v>446</v>
      </c>
      <c r="E1255" t="s">
        <v>447</v>
      </c>
      <c r="F1255" t="s">
        <v>1</v>
      </c>
      <c r="G1255" t="s">
        <v>54</v>
      </c>
      <c r="H1255" t="s">
        <v>38</v>
      </c>
      <c r="I1255" t="s">
        <v>41</v>
      </c>
      <c r="J1255" t="s">
        <v>38</v>
      </c>
      <c r="K1255" t="s">
        <v>40</v>
      </c>
      <c r="L1255" t="s">
        <v>40</v>
      </c>
      <c r="M1255" t="s">
        <v>40</v>
      </c>
      <c r="N1255" t="s">
        <v>40</v>
      </c>
      <c r="O1255" t="s">
        <v>55</v>
      </c>
      <c r="P1255" t="s">
        <v>38</v>
      </c>
      <c r="Q1255" t="s">
        <v>51</v>
      </c>
      <c r="R1255" t="s">
        <v>52</v>
      </c>
      <c r="S1255" t="s">
        <v>43</v>
      </c>
      <c r="T1255" t="s">
        <v>53</v>
      </c>
      <c r="U1255" t="s">
        <v>21</v>
      </c>
      <c r="V1255" t="s">
        <v>1494</v>
      </c>
      <c r="W1255" t="s">
        <v>1495</v>
      </c>
      <c r="X1255" t="s">
        <v>448</v>
      </c>
      <c r="Y1255" t="s">
        <v>600</v>
      </c>
      <c r="Z1255" t="s">
        <v>40</v>
      </c>
      <c r="AA1255" t="s">
        <v>40</v>
      </c>
      <c r="AB1255" t="s">
        <v>40</v>
      </c>
      <c r="AC1255">
        <v>2.5000000020000002</v>
      </c>
      <c r="AD1255" t="s">
        <v>40</v>
      </c>
      <c r="AE1255">
        <v>2.95</v>
      </c>
      <c r="AF1255">
        <v>53</v>
      </c>
      <c r="AG1255">
        <v>29500000000</v>
      </c>
      <c r="AH1255" s="21">
        <v>7375000000000</v>
      </c>
      <c r="AI1255">
        <v>53</v>
      </c>
      <c r="AJ1255">
        <v>3562</v>
      </c>
      <c r="AK1255">
        <v>3256586.5860000001</v>
      </c>
      <c r="AO1255">
        <v>21.36</v>
      </c>
    </row>
    <row r="1256" spans="1:41">
      <c r="A1256">
        <v>17</v>
      </c>
      <c r="B1256">
        <v>35</v>
      </c>
      <c r="C1256">
        <v>2011</v>
      </c>
      <c r="D1256" t="s">
        <v>446</v>
      </c>
      <c r="E1256" t="s">
        <v>447</v>
      </c>
      <c r="F1256" t="s">
        <v>1</v>
      </c>
      <c r="G1256" t="s">
        <v>54</v>
      </c>
      <c r="H1256" t="s">
        <v>38</v>
      </c>
      <c r="I1256" t="s">
        <v>41</v>
      </c>
      <c r="J1256" t="s">
        <v>38</v>
      </c>
      <c r="K1256" t="s">
        <v>40</v>
      </c>
      <c r="L1256" t="s">
        <v>40</v>
      </c>
      <c r="M1256" t="s">
        <v>40</v>
      </c>
      <c r="N1256" t="s">
        <v>40</v>
      </c>
      <c r="O1256" t="s">
        <v>55</v>
      </c>
      <c r="P1256" t="s">
        <v>38</v>
      </c>
      <c r="Q1256" t="s">
        <v>51</v>
      </c>
      <c r="R1256" t="s">
        <v>52</v>
      </c>
      <c r="S1256" t="s">
        <v>43</v>
      </c>
      <c r="T1256" t="s">
        <v>53</v>
      </c>
      <c r="U1256" t="s">
        <v>21</v>
      </c>
      <c r="V1256" t="s">
        <v>1494</v>
      </c>
      <c r="W1256" t="s">
        <v>1495</v>
      </c>
      <c r="X1256" t="s">
        <v>448</v>
      </c>
      <c r="Y1256" t="s">
        <v>601</v>
      </c>
      <c r="Z1256" t="s">
        <v>40</v>
      </c>
      <c r="AA1256" t="s">
        <v>40</v>
      </c>
      <c r="AB1256" t="s">
        <v>40</v>
      </c>
      <c r="AC1256">
        <v>4.6000000029999999</v>
      </c>
      <c r="AD1256" t="s">
        <v>40</v>
      </c>
      <c r="AE1256">
        <v>0.53</v>
      </c>
      <c r="AF1256">
        <v>27</v>
      </c>
      <c r="AG1256">
        <v>5300000000</v>
      </c>
      <c r="AH1256" s="21">
        <v>2438000000000</v>
      </c>
      <c r="AI1256">
        <v>27</v>
      </c>
      <c r="AJ1256">
        <v>3562</v>
      </c>
      <c r="AK1256">
        <v>3256586.5860000001</v>
      </c>
      <c r="AO1256">
        <v>6.15</v>
      </c>
    </row>
    <row r="1257" spans="1:41">
      <c r="A1257">
        <v>17</v>
      </c>
      <c r="B1257">
        <v>35</v>
      </c>
      <c r="C1257">
        <v>2011</v>
      </c>
      <c r="D1257" t="s">
        <v>446</v>
      </c>
      <c r="E1257" t="s">
        <v>447</v>
      </c>
      <c r="F1257" t="s">
        <v>1</v>
      </c>
      <c r="G1257" t="s">
        <v>54</v>
      </c>
      <c r="H1257" t="s">
        <v>38</v>
      </c>
      <c r="I1257" t="s">
        <v>41</v>
      </c>
      <c r="J1257" t="s">
        <v>38</v>
      </c>
      <c r="K1257" t="s">
        <v>40</v>
      </c>
      <c r="L1257" t="s">
        <v>40</v>
      </c>
      <c r="M1257" t="s">
        <v>40</v>
      </c>
      <c r="N1257" t="s">
        <v>40</v>
      </c>
      <c r="O1257" t="s">
        <v>55</v>
      </c>
      <c r="P1257" t="s">
        <v>38</v>
      </c>
      <c r="Q1257" t="s">
        <v>51</v>
      </c>
      <c r="R1257" t="s">
        <v>52</v>
      </c>
      <c r="S1257" t="s">
        <v>43</v>
      </c>
      <c r="T1257" t="s">
        <v>53</v>
      </c>
      <c r="U1257" t="s">
        <v>21</v>
      </c>
      <c r="V1257" t="s">
        <v>1494</v>
      </c>
      <c r="W1257" t="s">
        <v>1495</v>
      </c>
      <c r="X1257" t="s">
        <v>448</v>
      </c>
      <c r="Y1257" t="s">
        <v>602</v>
      </c>
      <c r="Z1257" t="s">
        <v>40</v>
      </c>
      <c r="AA1257" t="s">
        <v>40</v>
      </c>
      <c r="AB1257" t="s">
        <v>40</v>
      </c>
      <c r="AC1257">
        <v>1.2</v>
      </c>
      <c r="AD1257" t="s">
        <v>40</v>
      </c>
      <c r="AE1257">
        <v>2.12</v>
      </c>
      <c r="AF1257">
        <v>47</v>
      </c>
      <c r="AG1257">
        <v>21200000000</v>
      </c>
      <c r="AH1257" s="21">
        <v>2544000000000</v>
      </c>
      <c r="AI1257">
        <v>47</v>
      </c>
      <c r="AJ1257">
        <v>3562</v>
      </c>
      <c r="AK1257">
        <v>3256586.5860000001</v>
      </c>
      <c r="AO1257">
        <v>8.3125</v>
      </c>
    </row>
    <row r="1258" spans="1:41">
      <c r="A1258">
        <v>17</v>
      </c>
      <c r="B1258">
        <v>35</v>
      </c>
      <c r="C1258">
        <v>2011</v>
      </c>
      <c r="D1258" t="s">
        <v>446</v>
      </c>
      <c r="E1258" t="s">
        <v>447</v>
      </c>
      <c r="F1258" t="s">
        <v>1</v>
      </c>
      <c r="G1258" t="s">
        <v>54</v>
      </c>
      <c r="H1258" t="s">
        <v>38</v>
      </c>
      <c r="I1258" t="s">
        <v>41</v>
      </c>
      <c r="J1258" t="s">
        <v>38</v>
      </c>
      <c r="K1258" t="s">
        <v>40</v>
      </c>
      <c r="L1258" t="s">
        <v>40</v>
      </c>
      <c r="M1258" t="s">
        <v>40</v>
      </c>
      <c r="N1258" t="s">
        <v>40</v>
      </c>
      <c r="O1258" t="s">
        <v>55</v>
      </c>
      <c r="P1258" t="s">
        <v>38</v>
      </c>
      <c r="Q1258" t="s">
        <v>51</v>
      </c>
      <c r="R1258" t="s">
        <v>52</v>
      </c>
      <c r="S1258" t="s">
        <v>43</v>
      </c>
      <c r="T1258" t="s">
        <v>44</v>
      </c>
      <c r="U1258" t="s">
        <v>21</v>
      </c>
      <c r="V1258" t="s">
        <v>1494</v>
      </c>
      <c r="W1258" t="s">
        <v>1495</v>
      </c>
      <c r="X1258" t="s">
        <v>448</v>
      </c>
      <c r="Y1258" t="s">
        <v>603</v>
      </c>
      <c r="Z1258" t="s">
        <v>40</v>
      </c>
      <c r="AA1258" t="s">
        <v>40</v>
      </c>
      <c r="AB1258" t="s">
        <v>40</v>
      </c>
      <c r="AC1258">
        <v>3.9999999970000002</v>
      </c>
      <c r="AD1258" t="s">
        <v>40</v>
      </c>
      <c r="AE1258">
        <v>10.93</v>
      </c>
      <c r="AF1258">
        <v>43</v>
      </c>
      <c r="AG1258" s="21">
        <v>109300000000</v>
      </c>
      <c r="AH1258" s="21">
        <v>43720000000000</v>
      </c>
      <c r="AI1258">
        <v>43</v>
      </c>
      <c r="AJ1258">
        <v>3562</v>
      </c>
      <c r="AK1258">
        <v>3256586.5860000001</v>
      </c>
      <c r="AO1258">
        <v>6.5833333329999997</v>
      </c>
    </row>
    <row r="1259" spans="1:41">
      <c r="A1259">
        <v>17</v>
      </c>
      <c r="B1259">
        <v>35</v>
      </c>
      <c r="C1259">
        <v>2011</v>
      </c>
      <c r="D1259" t="s">
        <v>446</v>
      </c>
      <c r="E1259" t="s">
        <v>447</v>
      </c>
      <c r="F1259" t="s">
        <v>1</v>
      </c>
      <c r="G1259" t="s">
        <v>54</v>
      </c>
      <c r="H1259" t="s">
        <v>38</v>
      </c>
      <c r="I1259" t="s">
        <v>41</v>
      </c>
      <c r="J1259" t="s">
        <v>38</v>
      </c>
      <c r="K1259" t="s">
        <v>40</v>
      </c>
      <c r="L1259" t="s">
        <v>40</v>
      </c>
      <c r="M1259" t="s">
        <v>40</v>
      </c>
      <c r="N1259" t="s">
        <v>40</v>
      </c>
      <c r="O1259" t="s">
        <v>55</v>
      </c>
      <c r="P1259" t="s">
        <v>38</v>
      </c>
      <c r="Q1259" t="s">
        <v>51</v>
      </c>
      <c r="R1259" t="s">
        <v>52</v>
      </c>
      <c r="S1259" t="s">
        <v>43</v>
      </c>
      <c r="T1259" t="s">
        <v>53</v>
      </c>
      <c r="U1259" t="s">
        <v>21</v>
      </c>
      <c r="V1259" t="s">
        <v>1494</v>
      </c>
      <c r="W1259" t="s">
        <v>1495</v>
      </c>
      <c r="X1259" t="s">
        <v>448</v>
      </c>
      <c r="Y1259" t="s">
        <v>604</v>
      </c>
      <c r="Z1259" t="s">
        <v>40</v>
      </c>
      <c r="AA1259" t="s">
        <v>40</v>
      </c>
      <c r="AB1259" t="s">
        <v>40</v>
      </c>
      <c r="AC1259">
        <v>2.6999999990000001</v>
      </c>
      <c r="AD1259" t="s">
        <v>40</v>
      </c>
      <c r="AE1259">
        <v>1.21</v>
      </c>
      <c r="AF1259">
        <v>48</v>
      </c>
      <c r="AG1259">
        <v>12100000000</v>
      </c>
      <c r="AH1259" s="21">
        <v>3267000000000</v>
      </c>
      <c r="AI1259">
        <v>48</v>
      </c>
      <c r="AJ1259">
        <v>3562</v>
      </c>
      <c r="AK1259">
        <v>3256586.5860000001</v>
      </c>
      <c r="AO1259">
        <v>11.277777779999999</v>
      </c>
    </row>
    <row r="1260" spans="1:41">
      <c r="A1260">
        <v>17</v>
      </c>
      <c r="B1260">
        <v>35</v>
      </c>
      <c r="C1260">
        <v>2011</v>
      </c>
      <c r="D1260" t="s">
        <v>446</v>
      </c>
      <c r="E1260" t="s">
        <v>447</v>
      </c>
      <c r="F1260" t="s">
        <v>1</v>
      </c>
      <c r="G1260" t="s">
        <v>54</v>
      </c>
      <c r="H1260" t="s">
        <v>38</v>
      </c>
      <c r="I1260" t="s">
        <v>41</v>
      </c>
      <c r="J1260" t="s">
        <v>38</v>
      </c>
      <c r="K1260" t="s">
        <v>40</v>
      </c>
      <c r="L1260" t="s">
        <v>40</v>
      </c>
      <c r="M1260" t="s">
        <v>40</v>
      </c>
      <c r="N1260" t="s">
        <v>40</v>
      </c>
      <c r="O1260" t="s">
        <v>55</v>
      </c>
      <c r="P1260" t="s">
        <v>38</v>
      </c>
      <c r="Q1260" t="s">
        <v>51</v>
      </c>
      <c r="R1260" t="s">
        <v>52</v>
      </c>
      <c r="S1260" t="s">
        <v>43</v>
      </c>
      <c r="T1260" t="s">
        <v>53</v>
      </c>
      <c r="U1260" t="s">
        <v>21</v>
      </c>
      <c r="V1260" t="s">
        <v>1494</v>
      </c>
      <c r="W1260" t="s">
        <v>1495</v>
      </c>
      <c r="X1260" t="s">
        <v>448</v>
      </c>
      <c r="Y1260" t="s">
        <v>605</v>
      </c>
      <c r="Z1260" t="s">
        <v>40</v>
      </c>
      <c r="AA1260" t="s">
        <v>40</v>
      </c>
      <c r="AB1260" t="s">
        <v>40</v>
      </c>
      <c r="AC1260">
        <v>2.4000000020000001</v>
      </c>
      <c r="AD1260" t="s">
        <v>40</v>
      </c>
      <c r="AE1260">
        <v>6.76</v>
      </c>
      <c r="AF1260">
        <v>48</v>
      </c>
      <c r="AG1260">
        <v>67600000000</v>
      </c>
      <c r="AH1260" s="21">
        <v>16224000000000</v>
      </c>
      <c r="AI1260">
        <v>48</v>
      </c>
      <c r="AJ1260">
        <v>3562</v>
      </c>
      <c r="AK1260">
        <v>3256586.5860000001</v>
      </c>
      <c r="AO1260">
        <v>8.8666666670000005</v>
      </c>
    </row>
    <row r="1261" spans="1:41">
      <c r="A1261">
        <v>17</v>
      </c>
      <c r="B1261">
        <v>35</v>
      </c>
      <c r="C1261">
        <v>2011</v>
      </c>
      <c r="D1261" t="s">
        <v>446</v>
      </c>
      <c r="E1261" t="s">
        <v>447</v>
      </c>
      <c r="F1261" t="s">
        <v>1</v>
      </c>
      <c r="G1261" t="s">
        <v>54</v>
      </c>
      <c r="H1261" t="s">
        <v>38</v>
      </c>
      <c r="I1261" t="s">
        <v>41</v>
      </c>
      <c r="J1261" t="s">
        <v>38</v>
      </c>
      <c r="K1261" t="s">
        <v>40</v>
      </c>
      <c r="L1261" t="s">
        <v>40</v>
      </c>
      <c r="M1261" t="s">
        <v>40</v>
      </c>
      <c r="N1261" t="s">
        <v>40</v>
      </c>
      <c r="O1261" t="s">
        <v>55</v>
      </c>
      <c r="P1261" t="s">
        <v>38</v>
      </c>
      <c r="Q1261" t="s">
        <v>51</v>
      </c>
      <c r="R1261" t="s">
        <v>52</v>
      </c>
      <c r="S1261" t="s">
        <v>43</v>
      </c>
      <c r="T1261" t="s">
        <v>44</v>
      </c>
      <c r="U1261" t="s">
        <v>21</v>
      </c>
      <c r="V1261" t="s">
        <v>1494</v>
      </c>
      <c r="W1261" t="s">
        <v>1495</v>
      </c>
      <c r="X1261" t="s">
        <v>448</v>
      </c>
      <c r="Y1261" t="s">
        <v>606</v>
      </c>
      <c r="Z1261" t="s">
        <v>40</v>
      </c>
      <c r="AA1261" t="s">
        <v>40</v>
      </c>
      <c r="AB1261" t="s">
        <v>40</v>
      </c>
      <c r="AC1261">
        <v>1.1000000000000001</v>
      </c>
      <c r="AD1261" t="s">
        <v>40</v>
      </c>
      <c r="AE1261">
        <v>5.5</v>
      </c>
      <c r="AF1261">
        <v>58</v>
      </c>
      <c r="AG1261">
        <v>55000000000</v>
      </c>
      <c r="AH1261" s="21">
        <v>6050000000000</v>
      </c>
      <c r="AI1261">
        <v>58</v>
      </c>
      <c r="AJ1261">
        <v>3562</v>
      </c>
      <c r="AK1261">
        <v>3256586.5860000001</v>
      </c>
      <c r="AO1261">
        <v>3.8047619049999999</v>
      </c>
    </row>
    <row r="1262" spans="1:41">
      <c r="A1262">
        <v>17</v>
      </c>
      <c r="B1262">
        <v>35</v>
      </c>
      <c r="C1262">
        <v>2011</v>
      </c>
      <c r="D1262" t="s">
        <v>446</v>
      </c>
      <c r="E1262" t="s">
        <v>447</v>
      </c>
      <c r="F1262" t="s">
        <v>1</v>
      </c>
      <c r="G1262" t="s">
        <v>54</v>
      </c>
      <c r="H1262" t="s">
        <v>38</v>
      </c>
      <c r="I1262" t="s">
        <v>41</v>
      </c>
      <c r="J1262" t="s">
        <v>38</v>
      </c>
      <c r="K1262" t="s">
        <v>40</v>
      </c>
      <c r="L1262" t="s">
        <v>40</v>
      </c>
      <c r="M1262" t="s">
        <v>40</v>
      </c>
      <c r="N1262" t="s">
        <v>40</v>
      </c>
      <c r="O1262" t="s">
        <v>55</v>
      </c>
      <c r="P1262" t="s">
        <v>38</v>
      </c>
      <c r="Q1262" t="s">
        <v>51</v>
      </c>
      <c r="R1262" t="s">
        <v>52</v>
      </c>
      <c r="S1262" t="s">
        <v>43</v>
      </c>
      <c r="T1262" t="s">
        <v>44</v>
      </c>
      <c r="U1262" t="s">
        <v>21</v>
      </c>
      <c r="V1262" t="s">
        <v>1494</v>
      </c>
      <c r="W1262" t="s">
        <v>1495</v>
      </c>
      <c r="X1262" t="s">
        <v>448</v>
      </c>
      <c r="Y1262" t="s">
        <v>607</v>
      </c>
      <c r="Z1262" t="s">
        <v>40</v>
      </c>
      <c r="AA1262" t="s">
        <v>40</v>
      </c>
      <c r="AB1262" t="s">
        <v>40</v>
      </c>
      <c r="AC1262">
        <v>1.8</v>
      </c>
      <c r="AD1262" t="s">
        <v>40</v>
      </c>
      <c r="AE1262">
        <v>0.67</v>
      </c>
      <c r="AF1262">
        <v>38</v>
      </c>
      <c r="AG1262">
        <v>6700000000</v>
      </c>
      <c r="AH1262" s="21">
        <v>1206000000000</v>
      </c>
      <c r="AI1262">
        <v>38</v>
      </c>
      <c r="AJ1262">
        <v>3562</v>
      </c>
      <c r="AK1262">
        <v>3256586.5860000001</v>
      </c>
      <c r="AO1262">
        <v>3.5944444440000001</v>
      </c>
    </row>
    <row r="1263" spans="1:41">
      <c r="A1263">
        <v>17</v>
      </c>
      <c r="B1263">
        <v>35</v>
      </c>
      <c r="C1263">
        <v>2011</v>
      </c>
      <c r="D1263" t="s">
        <v>446</v>
      </c>
      <c r="E1263" t="s">
        <v>447</v>
      </c>
      <c r="F1263" t="s">
        <v>1</v>
      </c>
      <c r="G1263" t="s">
        <v>54</v>
      </c>
      <c r="H1263" t="s">
        <v>38</v>
      </c>
      <c r="I1263" t="s">
        <v>41</v>
      </c>
      <c r="J1263" t="s">
        <v>38</v>
      </c>
      <c r="K1263" t="s">
        <v>40</v>
      </c>
      <c r="L1263" t="s">
        <v>40</v>
      </c>
      <c r="M1263" t="s">
        <v>40</v>
      </c>
      <c r="N1263" t="s">
        <v>40</v>
      </c>
      <c r="O1263" t="s">
        <v>55</v>
      </c>
      <c r="P1263" t="s">
        <v>38</v>
      </c>
      <c r="Q1263" t="s">
        <v>51</v>
      </c>
      <c r="R1263" t="s">
        <v>52</v>
      </c>
      <c r="S1263" t="s">
        <v>43</v>
      </c>
      <c r="T1263" t="s">
        <v>44</v>
      </c>
      <c r="U1263" t="s">
        <v>21</v>
      </c>
      <c r="V1263" t="s">
        <v>1494</v>
      </c>
      <c r="W1263" t="s">
        <v>1495</v>
      </c>
      <c r="X1263" t="s">
        <v>448</v>
      </c>
      <c r="Y1263" t="s">
        <v>608</v>
      </c>
      <c r="Z1263" t="s">
        <v>40</v>
      </c>
      <c r="AA1263" t="s">
        <v>40</v>
      </c>
      <c r="AB1263" t="s">
        <v>40</v>
      </c>
      <c r="AC1263">
        <v>1.2</v>
      </c>
      <c r="AD1263" t="s">
        <v>40</v>
      </c>
      <c r="AE1263">
        <v>0.87</v>
      </c>
      <c r="AF1263">
        <v>21</v>
      </c>
      <c r="AG1263">
        <v>8700000000</v>
      </c>
      <c r="AH1263" s="21">
        <v>1044000000000</v>
      </c>
      <c r="AI1263">
        <v>21</v>
      </c>
      <c r="AJ1263">
        <v>3562</v>
      </c>
      <c r="AK1263">
        <v>3256586.5860000001</v>
      </c>
      <c r="AO1263">
        <v>14.90833333</v>
      </c>
    </row>
    <row r="1264" spans="1:41">
      <c r="A1264">
        <v>17</v>
      </c>
      <c r="B1264">
        <v>35</v>
      </c>
      <c r="C1264">
        <v>2011</v>
      </c>
      <c r="D1264" t="s">
        <v>446</v>
      </c>
      <c r="E1264" t="s">
        <v>447</v>
      </c>
      <c r="F1264" t="s">
        <v>1</v>
      </c>
      <c r="G1264" t="s">
        <v>54</v>
      </c>
      <c r="H1264" t="s">
        <v>38</v>
      </c>
      <c r="I1264" t="s">
        <v>41</v>
      </c>
      <c r="J1264" t="s">
        <v>38</v>
      </c>
      <c r="K1264" t="s">
        <v>40</v>
      </c>
      <c r="L1264" t="s">
        <v>40</v>
      </c>
      <c r="M1264" t="s">
        <v>40</v>
      </c>
      <c r="N1264" t="s">
        <v>40</v>
      </c>
      <c r="O1264" t="s">
        <v>55</v>
      </c>
      <c r="P1264" t="s">
        <v>38</v>
      </c>
      <c r="Q1264" t="s">
        <v>51</v>
      </c>
      <c r="R1264" t="s">
        <v>52</v>
      </c>
      <c r="S1264" t="s">
        <v>43</v>
      </c>
      <c r="T1264" t="s">
        <v>44</v>
      </c>
      <c r="U1264" t="s">
        <v>21</v>
      </c>
      <c r="V1264" t="s">
        <v>1494</v>
      </c>
      <c r="W1264" t="s">
        <v>1495</v>
      </c>
      <c r="X1264" t="s">
        <v>448</v>
      </c>
      <c r="Y1264" t="s">
        <v>609</v>
      </c>
      <c r="Z1264" t="s">
        <v>40</v>
      </c>
      <c r="AA1264" t="s">
        <v>40</v>
      </c>
      <c r="AB1264" t="s">
        <v>40</v>
      </c>
      <c r="AC1264">
        <v>1.2</v>
      </c>
      <c r="AD1264" t="s">
        <v>40</v>
      </c>
      <c r="AE1264">
        <v>1.1499999999999999</v>
      </c>
      <c r="AF1264">
        <v>25</v>
      </c>
      <c r="AG1264">
        <v>11500000000</v>
      </c>
      <c r="AH1264" s="21">
        <v>1380000000000</v>
      </c>
      <c r="AI1264">
        <v>25</v>
      </c>
      <c r="AJ1264">
        <v>3562</v>
      </c>
      <c r="AK1264">
        <v>3256586.5860000001</v>
      </c>
      <c r="AO1264">
        <v>9.0885714289999999</v>
      </c>
    </row>
    <row r="1265" spans="1:41">
      <c r="A1265">
        <v>17</v>
      </c>
      <c r="B1265">
        <v>35</v>
      </c>
      <c r="C1265">
        <v>2011</v>
      </c>
      <c r="D1265" t="s">
        <v>446</v>
      </c>
      <c r="E1265" t="s">
        <v>447</v>
      </c>
      <c r="F1265" t="s">
        <v>1</v>
      </c>
      <c r="G1265" t="s">
        <v>54</v>
      </c>
      <c r="H1265" t="s">
        <v>38</v>
      </c>
      <c r="I1265" t="s">
        <v>41</v>
      </c>
      <c r="J1265" t="s">
        <v>38</v>
      </c>
      <c r="K1265" t="s">
        <v>40</v>
      </c>
      <c r="L1265" t="s">
        <v>40</v>
      </c>
      <c r="M1265" t="s">
        <v>40</v>
      </c>
      <c r="N1265" t="s">
        <v>40</v>
      </c>
      <c r="O1265" t="s">
        <v>55</v>
      </c>
      <c r="P1265" t="s">
        <v>38</v>
      </c>
      <c r="Q1265" t="s">
        <v>51</v>
      </c>
      <c r="R1265" t="s">
        <v>52</v>
      </c>
      <c r="S1265" t="s">
        <v>43</v>
      </c>
      <c r="T1265" t="s">
        <v>44</v>
      </c>
      <c r="U1265" t="s">
        <v>21</v>
      </c>
      <c r="V1265" t="s">
        <v>1494</v>
      </c>
      <c r="W1265" t="s">
        <v>1495</v>
      </c>
      <c r="X1265" t="s">
        <v>448</v>
      </c>
      <c r="Y1265" t="s">
        <v>610</v>
      </c>
      <c r="Z1265" t="s">
        <v>40</v>
      </c>
      <c r="AA1265" t="s">
        <v>40</v>
      </c>
      <c r="AB1265" t="s">
        <v>40</v>
      </c>
      <c r="AC1265">
        <v>1.8</v>
      </c>
      <c r="AD1265" t="s">
        <v>40</v>
      </c>
      <c r="AE1265">
        <v>2.38</v>
      </c>
      <c r="AF1265">
        <v>22</v>
      </c>
      <c r="AG1265">
        <v>23800000000</v>
      </c>
      <c r="AH1265" s="21">
        <v>4284000000000</v>
      </c>
      <c r="AI1265">
        <v>22</v>
      </c>
      <c r="AJ1265">
        <v>3562</v>
      </c>
      <c r="AK1265">
        <v>3256586.5860000001</v>
      </c>
      <c r="AO1265">
        <v>8.2161290319999996</v>
      </c>
    </row>
    <row r="1266" spans="1:41">
      <c r="A1266">
        <v>17</v>
      </c>
      <c r="B1266">
        <v>35</v>
      </c>
      <c r="C1266">
        <v>2011</v>
      </c>
      <c r="D1266" t="s">
        <v>446</v>
      </c>
      <c r="E1266" t="s">
        <v>447</v>
      </c>
      <c r="F1266" t="s">
        <v>1</v>
      </c>
      <c r="G1266" t="s">
        <v>54</v>
      </c>
      <c r="H1266" t="s">
        <v>38</v>
      </c>
      <c r="I1266" t="s">
        <v>41</v>
      </c>
      <c r="J1266" t="s">
        <v>38</v>
      </c>
      <c r="K1266" t="s">
        <v>40</v>
      </c>
      <c r="L1266" t="s">
        <v>40</v>
      </c>
      <c r="M1266" t="s">
        <v>40</v>
      </c>
      <c r="N1266" t="s">
        <v>40</v>
      </c>
      <c r="O1266" t="s">
        <v>55</v>
      </c>
      <c r="P1266" t="s">
        <v>38</v>
      </c>
      <c r="Q1266" t="s">
        <v>51</v>
      </c>
      <c r="R1266" t="s">
        <v>52</v>
      </c>
      <c r="S1266" t="s">
        <v>43</v>
      </c>
      <c r="T1266" t="s">
        <v>53</v>
      </c>
      <c r="U1266" t="s">
        <v>21</v>
      </c>
      <c r="V1266" t="s">
        <v>1494</v>
      </c>
      <c r="W1266" t="s">
        <v>1495</v>
      </c>
      <c r="X1266" t="s">
        <v>448</v>
      </c>
      <c r="Y1266" t="s">
        <v>611</v>
      </c>
      <c r="Z1266" t="s">
        <v>40</v>
      </c>
      <c r="AA1266" t="s">
        <v>40</v>
      </c>
      <c r="AB1266" t="s">
        <v>40</v>
      </c>
      <c r="AC1266">
        <v>1.2</v>
      </c>
      <c r="AD1266" t="s">
        <v>40</v>
      </c>
      <c r="AE1266">
        <v>3.93</v>
      </c>
      <c r="AF1266">
        <v>38</v>
      </c>
      <c r="AG1266">
        <v>39300000000</v>
      </c>
      <c r="AH1266" s="21">
        <v>4716000000000</v>
      </c>
      <c r="AI1266">
        <v>38</v>
      </c>
      <c r="AJ1266">
        <v>3562</v>
      </c>
      <c r="AK1266">
        <v>3256586.5860000001</v>
      </c>
      <c r="AO1266">
        <v>8.6999999999999993</v>
      </c>
    </row>
    <row r="1267" spans="1:41">
      <c r="A1267">
        <v>17</v>
      </c>
      <c r="B1267">
        <v>35</v>
      </c>
      <c r="C1267">
        <v>2011</v>
      </c>
      <c r="D1267" t="s">
        <v>446</v>
      </c>
      <c r="E1267" t="s">
        <v>447</v>
      </c>
      <c r="F1267" t="s">
        <v>1</v>
      </c>
      <c r="G1267" t="s">
        <v>54</v>
      </c>
      <c r="H1267" t="s">
        <v>38</v>
      </c>
      <c r="I1267" t="s">
        <v>41</v>
      </c>
      <c r="J1267" t="s">
        <v>38</v>
      </c>
      <c r="K1267" t="s">
        <v>40</v>
      </c>
      <c r="L1267" t="s">
        <v>40</v>
      </c>
      <c r="M1267" t="s">
        <v>40</v>
      </c>
      <c r="N1267" t="s">
        <v>40</v>
      </c>
      <c r="O1267" t="s">
        <v>55</v>
      </c>
      <c r="P1267" t="s">
        <v>38</v>
      </c>
      <c r="Q1267" t="s">
        <v>51</v>
      </c>
      <c r="R1267" t="s">
        <v>52</v>
      </c>
      <c r="S1267" t="s">
        <v>43</v>
      </c>
      <c r="T1267" t="s">
        <v>53</v>
      </c>
      <c r="U1267" t="s">
        <v>21</v>
      </c>
      <c r="V1267" t="s">
        <v>1494</v>
      </c>
      <c r="W1267" t="s">
        <v>1495</v>
      </c>
      <c r="X1267" t="s">
        <v>448</v>
      </c>
      <c r="Y1267" t="s">
        <v>612</v>
      </c>
      <c r="Z1267" t="s">
        <v>40</v>
      </c>
      <c r="AA1267" t="s">
        <v>40</v>
      </c>
      <c r="AB1267" t="s">
        <v>40</v>
      </c>
      <c r="AC1267">
        <v>3.1000000010000002</v>
      </c>
      <c r="AD1267" t="s">
        <v>40</v>
      </c>
      <c r="AE1267">
        <v>8</v>
      </c>
      <c r="AF1267">
        <v>45</v>
      </c>
      <c r="AG1267">
        <v>80000000000</v>
      </c>
      <c r="AH1267" s="21">
        <v>24800000000000</v>
      </c>
      <c r="AI1267">
        <v>45</v>
      </c>
      <c r="AJ1267">
        <v>3562</v>
      </c>
      <c r="AK1267">
        <v>3256586.5860000001</v>
      </c>
      <c r="AO1267">
        <v>16.350000000000001</v>
      </c>
    </row>
    <row r="1268" spans="1:41">
      <c r="A1268">
        <v>17</v>
      </c>
      <c r="B1268">
        <v>35</v>
      </c>
      <c r="C1268">
        <v>2011</v>
      </c>
      <c r="D1268" t="s">
        <v>446</v>
      </c>
      <c r="E1268" t="s">
        <v>447</v>
      </c>
      <c r="F1268" t="s">
        <v>1</v>
      </c>
      <c r="G1268" t="s">
        <v>54</v>
      </c>
      <c r="H1268" t="s">
        <v>38</v>
      </c>
      <c r="I1268" t="s">
        <v>41</v>
      </c>
      <c r="J1268" t="s">
        <v>38</v>
      </c>
      <c r="K1268" t="s">
        <v>40</v>
      </c>
      <c r="L1268" t="s">
        <v>40</v>
      </c>
      <c r="M1268" t="s">
        <v>40</v>
      </c>
      <c r="N1268" t="s">
        <v>40</v>
      </c>
      <c r="O1268" t="s">
        <v>55</v>
      </c>
      <c r="P1268" t="s">
        <v>38</v>
      </c>
      <c r="Q1268" t="s">
        <v>51</v>
      </c>
      <c r="R1268" t="s">
        <v>52</v>
      </c>
      <c r="S1268" t="s">
        <v>43</v>
      </c>
      <c r="T1268" t="s">
        <v>53</v>
      </c>
      <c r="U1268" t="s">
        <v>21</v>
      </c>
      <c r="V1268" t="s">
        <v>1494</v>
      </c>
      <c r="W1268" t="s">
        <v>1495</v>
      </c>
      <c r="X1268" t="s">
        <v>448</v>
      </c>
      <c r="Y1268" t="s">
        <v>613</v>
      </c>
      <c r="Z1268" t="s">
        <v>40</v>
      </c>
      <c r="AA1268" t="s">
        <v>40</v>
      </c>
      <c r="AB1268" t="s">
        <v>40</v>
      </c>
      <c r="AC1268">
        <v>16.200000020000001</v>
      </c>
      <c r="AD1268" t="s">
        <v>40</v>
      </c>
      <c r="AE1268">
        <v>2.67</v>
      </c>
      <c r="AF1268">
        <v>38</v>
      </c>
      <c r="AG1268">
        <v>26700000000</v>
      </c>
      <c r="AH1268" s="21">
        <v>43254000000000</v>
      </c>
      <c r="AI1268">
        <v>38</v>
      </c>
      <c r="AJ1268">
        <v>3562</v>
      </c>
      <c r="AK1268">
        <v>3256586.5860000001</v>
      </c>
      <c r="AO1268">
        <v>12.93333333</v>
      </c>
    </row>
    <row r="1269" spans="1:41">
      <c r="A1269">
        <v>17</v>
      </c>
      <c r="B1269">
        <v>35</v>
      </c>
      <c r="C1269">
        <v>2011</v>
      </c>
      <c r="D1269" t="s">
        <v>446</v>
      </c>
      <c r="E1269" t="s">
        <v>447</v>
      </c>
      <c r="F1269" t="s">
        <v>1</v>
      </c>
      <c r="G1269" t="s">
        <v>54</v>
      </c>
      <c r="H1269" t="s">
        <v>38</v>
      </c>
      <c r="I1269" t="s">
        <v>41</v>
      </c>
      <c r="J1269" t="s">
        <v>38</v>
      </c>
      <c r="K1269" t="s">
        <v>40</v>
      </c>
      <c r="L1269" t="s">
        <v>40</v>
      </c>
      <c r="M1269" t="s">
        <v>40</v>
      </c>
      <c r="N1269" t="s">
        <v>40</v>
      </c>
      <c r="O1269" t="s">
        <v>55</v>
      </c>
      <c r="P1269" t="s">
        <v>38</v>
      </c>
      <c r="Q1269" t="s">
        <v>51</v>
      </c>
      <c r="R1269" t="s">
        <v>52</v>
      </c>
      <c r="S1269" t="s">
        <v>43</v>
      </c>
      <c r="T1269" t="s">
        <v>53</v>
      </c>
      <c r="U1269" t="s">
        <v>21</v>
      </c>
      <c r="V1269" t="s">
        <v>1494</v>
      </c>
      <c r="W1269" t="s">
        <v>1495</v>
      </c>
      <c r="X1269" t="s">
        <v>448</v>
      </c>
      <c r="Y1269" t="s">
        <v>614</v>
      </c>
      <c r="Z1269" t="s">
        <v>40</v>
      </c>
      <c r="AA1269" t="s">
        <v>40</v>
      </c>
      <c r="AB1269" t="s">
        <v>40</v>
      </c>
      <c r="AC1269">
        <v>1.2</v>
      </c>
      <c r="AD1269" t="s">
        <v>40</v>
      </c>
      <c r="AE1269">
        <v>0.43</v>
      </c>
      <c r="AF1269">
        <v>51</v>
      </c>
      <c r="AG1269">
        <v>4300000000</v>
      </c>
      <c r="AH1269" s="21">
        <v>516000000000</v>
      </c>
      <c r="AI1269">
        <v>51</v>
      </c>
      <c r="AJ1269">
        <v>3562</v>
      </c>
      <c r="AK1269">
        <v>3256586.5860000001</v>
      </c>
      <c r="AO1269">
        <v>17.81818182</v>
      </c>
    </row>
    <row r="1270" spans="1:41">
      <c r="A1270">
        <v>17</v>
      </c>
      <c r="B1270">
        <v>35</v>
      </c>
      <c r="C1270">
        <v>2011</v>
      </c>
      <c r="D1270" t="s">
        <v>446</v>
      </c>
      <c r="E1270" t="s">
        <v>447</v>
      </c>
      <c r="F1270" t="s">
        <v>1</v>
      </c>
      <c r="G1270" t="s">
        <v>54</v>
      </c>
      <c r="H1270" t="s">
        <v>38</v>
      </c>
      <c r="I1270" t="s">
        <v>41</v>
      </c>
      <c r="J1270" t="s">
        <v>38</v>
      </c>
      <c r="K1270" t="s">
        <v>40</v>
      </c>
      <c r="L1270" t="s">
        <v>40</v>
      </c>
      <c r="M1270" t="s">
        <v>40</v>
      </c>
      <c r="N1270" t="s">
        <v>40</v>
      </c>
      <c r="O1270" t="s">
        <v>55</v>
      </c>
      <c r="P1270" t="s">
        <v>38</v>
      </c>
      <c r="Q1270" t="s">
        <v>51</v>
      </c>
      <c r="R1270" t="s">
        <v>52</v>
      </c>
      <c r="S1270" t="s">
        <v>43</v>
      </c>
      <c r="T1270" t="s">
        <v>53</v>
      </c>
      <c r="U1270" t="s">
        <v>21</v>
      </c>
      <c r="V1270" t="s">
        <v>1494</v>
      </c>
      <c r="W1270" t="s">
        <v>1495</v>
      </c>
      <c r="X1270" t="s">
        <v>448</v>
      </c>
      <c r="Y1270" t="s">
        <v>615</v>
      </c>
      <c r="Z1270" t="s">
        <v>40</v>
      </c>
      <c r="AA1270" t="s">
        <v>40</v>
      </c>
      <c r="AB1270" t="s">
        <v>40</v>
      </c>
      <c r="AC1270">
        <v>2.1000000010000002</v>
      </c>
      <c r="AD1270" t="s">
        <v>40</v>
      </c>
      <c r="AE1270">
        <v>8.7799999999999994</v>
      </c>
      <c r="AF1270">
        <v>60</v>
      </c>
      <c r="AG1270">
        <v>87800000000</v>
      </c>
      <c r="AH1270" s="21">
        <v>18438000000000</v>
      </c>
      <c r="AI1270">
        <v>60</v>
      </c>
      <c r="AJ1270">
        <v>3562</v>
      </c>
      <c r="AK1270">
        <v>3256586.5860000001</v>
      </c>
      <c r="AO1270">
        <v>20.466666669999999</v>
      </c>
    </row>
    <row r="1271" spans="1:41">
      <c r="A1271">
        <v>17</v>
      </c>
      <c r="B1271">
        <v>35</v>
      </c>
      <c r="C1271">
        <v>2011</v>
      </c>
      <c r="D1271" t="s">
        <v>446</v>
      </c>
      <c r="E1271" t="s">
        <v>447</v>
      </c>
      <c r="F1271" t="s">
        <v>1</v>
      </c>
      <c r="G1271" t="s">
        <v>54</v>
      </c>
      <c r="H1271" t="s">
        <v>38</v>
      </c>
      <c r="I1271" t="s">
        <v>41</v>
      </c>
      <c r="J1271" t="s">
        <v>38</v>
      </c>
      <c r="K1271" t="s">
        <v>40</v>
      </c>
      <c r="L1271" t="s">
        <v>40</v>
      </c>
      <c r="M1271" t="s">
        <v>40</v>
      </c>
      <c r="N1271" t="s">
        <v>40</v>
      </c>
      <c r="O1271" t="s">
        <v>55</v>
      </c>
      <c r="P1271" t="s">
        <v>38</v>
      </c>
      <c r="Q1271" t="s">
        <v>51</v>
      </c>
      <c r="R1271" t="s">
        <v>52</v>
      </c>
      <c r="S1271" t="s">
        <v>43</v>
      </c>
      <c r="T1271" t="s">
        <v>44</v>
      </c>
      <c r="U1271" t="s">
        <v>21</v>
      </c>
      <c r="V1271" t="s">
        <v>1494</v>
      </c>
      <c r="W1271" t="s">
        <v>1495</v>
      </c>
      <c r="X1271" t="s">
        <v>448</v>
      </c>
      <c r="Y1271" t="s">
        <v>616</v>
      </c>
      <c r="Z1271" t="s">
        <v>40</v>
      </c>
      <c r="AA1271" t="s">
        <v>40</v>
      </c>
      <c r="AB1271" t="s">
        <v>40</v>
      </c>
      <c r="AC1271">
        <v>6.1</v>
      </c>
      <c r="AD1271" t="s">
        <v>40</v>
      </c>
      <c r="AE1271">
        <v>5.66</v>
      </c>
      <c r="AF1271">
        <v>24</v>
      </c>
      <c r="AG1271">
        <v>56600000000</v>
      </c>
      <c r="AH1271" s="21">
        <v>34526000000000</v>
      </c>
      <c r="AI1271">
        <v>24</v>
      </c>
      <c r="AJ1271">
        <v>3562</v>
      </c>
      <c r="AK1271">
        <v>3256586.5860000001</v>
      </c>
      <c r="AO1271">
        <v>35.299999999999997</v>
      </c>
    </row>
    <row r="1272" spans="1:41">
      <c r="A1272">
        <v>17</v>
      </c>
      <c r="B1272">
        <v>35</v>
      </c>
      <c r="C1272">
        <v>2011</v>
      </c>
      <c r="D1272" t="s">
        <v>446</v>
      </c>
      <c r="E1272" t="s">
        <v>447</v>
      </c>
      <c r="F1272" t="s">
        <v>1</v>
      </c>
      <c r="G1272" t="s">
        <v>54</v>
      </c>
      <c r="H1272" t="s">
        <v>38</v>
      </c>
      <c r="I1272" t="s">
        <v>41</v>
      </c>
      <c r="J1272" t="s">
        <v>38</v>
      </c>
      <c r="K1272" t="s">
        <v>40</v>
      </c>
      <c r="L1272" t="s">
        <v>40</v>
      </c>
      <c r="M1272" t="s">
        <v>40</v>
      </c>
      <c r="N1272" t="s">
        <v>40</v>
      </c>
      <c r="O1272" t="s">
        <v>55</v>
      </c>
      <c r="P1272" t="s">
        <v>38</v>
      </c>
      <c r="Q1272" t="s">
        <v>51</v>
      </c>
      <c r="R1272" t="s">
        <v>52</v>
      </c>
      <c r="S1272" t="s">
        <v>43</v>
      </c>
      <c r="T1272" t="s">
        <v>53</v>
      </c>
      <c r="U1272" t="s">
        <v>21</v>
      </c>
      <c r="V1272" t="s">
        <v>1494</v>
      </c>
      <c r="W1272" t="s">
        <v>1495</v>
      </c>
      <c r="X1272" t="s">
        <v>448</v>
      </c>
      <c r="Y1272" t="s">
        <v>617</v>
      </c>
      <c r="Z1272" t="s">
        <v>40</v>
      </c>
      <c r="AA1272" t="s">
        <v>40</v>
      </c>
      <c r="AB1272" t="s">
        <v>40</v>
      </c>
      <c r="AC1272">
        <v>3.6000000019999998</v>
      </c>
      <c r="AD1272" t="s">
        <v>40</v>
      </c>
      <c r="AE1272">
        <v>7.28</v>
      </c>
      <c r="AF1272">
        <v>66</v>
      </c>
      <c r="AG1272">
        <v>72800000000</v>
      </c>
      <c r="AH1272" s="21">
        <v>26208000000000</v>
      </c>
      <c r="AI1272">
        <v>66</v>
      </c>
      <c r="AJ1272">
        <v>3562</v>
      </c>
      <c r="AK1272">
        <v>3256586.5860000001</v>
      </c>
      <c r="AO1272">
        <v>12.65</v>
      </c>
    </row>
    <row r="1273" spans="1:41">
      <c r="A1273">
        <v>17</v>
      </c>
      <c r="B1273">
        <v>35</v>
      </c>
      <c r="C1273">
        <v>2011</v>
      </c>
      <c r="D1273" t="s">
        <v>446</v>
      </c>
      <c r="E1273" t="s">
        <v>447</v>
      </c>
      <c r="F1273" t="s">
        <v>1</v>
      </c>
      <c r="G1273" t="s">
        <v>54</v>
      </c>
      <c r="H1273" t="s">
        <v>38</v>
      </c>
      <c r="I1273" t="s">
        <v>41</v>
      </c>
      <c r="J1273" t="s">
        <v>38</v>
      </c>
      <c r="K1273" t="s">
        <v>40</v>
      </c>
      <c r="L1273" t="s">
        <v>40</v>
      </c>
      <c r="M1273" t="s">
        <v>40</v>
      </c>
      <c r="N1273" t="s">
        <v>40</v>
      </c>
      <c r="O1273" t="s">
        <v>55</v>
      </c>
      <c r="P1273" t="s">
        <v>38</v>
      </c>
      <c r="Q1273" t="s">
        <v>51</v>
      </c>
      <c r="R1273" t="s">
        <v>52</v>
      </c>
      <c r="S1273" t="s">
        <v>43</v>
      </c>
      <c r="T1273" t="s">
        <v>53</v>
      </c>
      <c r="U1273" t="s">
        <v>21</v>
      </c>
      <c r="V1273" t="s">
        <v>1494</v>
      </c>
      <c r="W1273" t="s">
        <v>1495</v>
      </c>
      <c r="X1273" t="s">
        <v>448</v>
      </c>
      <c r="Y1273" t="s">
        <v>618</v>
      </c>
      <c r="Z1273" t="s">
        <v>40</v>
      </c>
      <c r="AA1273" t="s">
        <v>40</v>
      </c>
      <c r="AB1273" t="s">
        <v>40</v>
      </c>
      <c r="AC1273">
        <v>8.1999999930000005</v>
      </c>
      <c r="AD1273" t="s">
        <v>40</v>
      </c>
      <c r="AE1273">
        <v>1.1399999999999999</v>
      </c>
      <c r="AF1273">
        <v>31</v>
      </c>
      <c r="AG1273">
        <v>11400000000</v>
      </c>
      <c r="AH1273" s="21">
        <v>9348000000000</v>
      </c>
      <c r="AI1273">
        <v>31</v>
      </c>
      <c r="AJ1273">
        <v>3562</v>
      </c>
      <c r="AK1273">
        <v>3256586.5860000001</v>
      </c>
      <c r="AO1273">
        <v>32.950000000000003</v>
      </c>
    </row>
    <row r="1274" spans="1:41">
      <c r="A1274">
        <v>17</v>
      </c>
      <c r="B1274">
        <v>35</v>
      </c>
      <c r="C1274">
        <v>2011</v>
      </c>
      <c r="D1274" t="s">
        <v>446</v>
      </c>
      <c r="E1274" t="s">
        <v>447</v>
      </c>
      <c r="F1274" t="s">
        <v>1</v>
      </c>
      <c r="G1274" t="s">
        <v>54</v>
      </c>
      <c r="H1274" t="s">
        <v>38</v>
      </c>
      <c r="I1274" t="s">
        <v>41</v>
      </c>
      <c r="J1274" t="s">
        <v>38</v>
      </c>
      <c r="K1274" t="s">
        <v>40</v>
      </c>
      <c r="L1274" t="s">
        <v>40</v>
      </c>
      <c r="M1274" t="s">
        <v>40</v>
      </c>
      <c r="N1274" t="s">
        <v>40</v>
      </c>
      <c r="O1274" t="s">
        <v>55</v>
      </c>
      <c r="P1274" t="s">
        <v>38</v>
      </c>
      <c r="Q1274" t="s">
        <v>51</v>
      </c>
      <c r="R1274" t="s">
        <v>52</v>
      </c>
      <c r="S1274" t="s">
        <v>43</v>
      </c>
      <c r="T1274" t="s">
        <v>44</v>
      </c>
      <c r="U1274" t="s">
        <v>21</v>
      </c>
      <c r="V1274" t="s">
        <v>1494</v>
      </c>
      <c r="W1274" t="s">
        <v>1495</v>
      </c>
      <c r="X1274" t="s">
        <v>448</v>
      </c>
      <c r="Y1274" t="s">
        <v>619</v>
      </c>
      <c r="Z1274" t="s">
        <v>40</v>
      </c>
      <c r="AA1274" t="s">
        <v>40</v>
      </c>
      <c r="AB1274" t="s">
        <v>40</v>
      </c>
      <c r="AC1274">
        <v>7.1999999929999996</v>
      </c>
      <c r="AD1274" t="s">
        <v>40</v>
      </c>
      <c r="AE1274">
        <v>12.75</v>
      </c>
      <c r="AF1274">
        <v>26</v>
      </c>
      <c r="AG1274" s="21">
        <v>127500000000</v>
      </c>
      <c r="AH1274" s="21">
        <v>91800000000000</v>
      </c>
      <c r="AI1274">
        <v>26</v>
      </c>
      <c r="AJ1274">
        <v>3562</v>
      </c>
      <c r="AK1274">
        <v>3256586.5860000001</v>
      </c>
      <c r="AO1274">
        <v>38.384999999999998</v>
      </c>
    </row>
    <row r="1275" spans="1:41">
      <c r="A1275">
        <v>17</v>
      </c>
      <c r="B1275">
        <v>35</v>
      </c>
      <c r="C1275">
        <v>2011</v>
      </c>
      <c r="D1275" t="s">
        <v>446</v>
      </c>
      <c r="E1275" t="s">
        <v>447</v>
      </c>
      <c r="F1275" t="s">
        <v>1</v>
      </c>
      <c r="G1275" t="s">
        <v>54</v>
      </c>
      <c r="H1275" t="s">
        <v>38</v>
      </c>
      <c r="I1275" t="s">
        <v>41</v>
      </c>
      <c r="J1275" t="s">
        <v>38</v>
      </c>
      <c r="K1275" t="s">
        <v>40</v>
      </c>
      <c r="L1275" t="s">
        <v>40</v>
      </c>
      <c r="M1275" t="s">
        <v>40</v>
      </c>
      <c r="N1275" t="s">
        <v>40</v>
      </c>
      <c r="O1275" t="s">
        <v>55</v>
      </c>
      <c r="P1275" t="s">
        <v>38</v>
      </c>
      <c r="Q1275" t="s">
        <v>51</v>
      </c>
      <c r="R1275" t="s">
        <v>52</v>
      </c>
      <c r="S1275" t="s">
        <v>43</v>
      </c>
      <c r="T1275" t="s">
        <v>53</v>
      </c>
      <c r="U1275" t="s">
        <v>21</v>
      </c>
      <c r="V1275" t="s">
        <v>1494</v>
      </c>
      <c r="W1275" t="s">
        <v>1495</v>
      </c>
      <c r="X1275" t="s">
        <v>448</v>
      </c>
      <c r="Y1275" t="s">
        <v>620</v>
      </c>
      <c r="Z1275" t="s">
        <v>40</v>
      </c>
      <c r="AA1275" t="s">
        <v>40</v>
      </c>
      <c r="AB1275" t="s">
        <v>40</v>
      </c>
      <c r="AC1275">
        <v>5.3000000050000002</v>
      </c>
      <c r="AD1275" t="s">
        <v>40</v>
      </c>
      <c r="AE1275">
        <v>43.5</v>
      </c>
      <c r="AF1275">
        <v>35</v>
      </c>
      <c r="AG1275" s="21">
        <v>435000000000</v>
      </c>
      <c r="AH1275" s="21">
        <v>230550000000000</v>
      </c>
      <c r="AI1275">
        <v>35</v>
      </c>
      <c r="AJ1275">
        <v>3562</v>
      </c>
      <c r="AK1275">
        <v>3256586.5860000001</v>
      </c>
      <c r="AO1275">
        <v>6.8</v>
      </c>
    </row>
    <row r="1276" spans="1:41">
      <c r="A1276">
        <v>17</v>
      </c>
      <c r="B1276">
        <v>35</v>
      </c>
      <c r="C1276">
        <v>2011</v>
      </c>
      <c r="D1276" t="s">
        <v>446</v>
      </c>
      <c r="E1276" t="s">
        <v>447</v>
      </c>
      <c r="F1276" t="s">
        <v>1</v>
      </c>
      <c r="G1276" t="s">
        <v>54</v>
      </c>
      <c r="H1276" t="s">
        <v>38</v>
      </c>
      <c r="I1276" t="s">
        <v>41</v>
      </c>
      <c r="J1276" t="s">
        <v>38</v>
      </c>
      <c r="K1276" t="s">
        <v>40</v>
      </c>
      <c r="L1276" t="s">
        <v>40</v>
      </c>
      <c r="M1276" t="s">
        <v>40</v>
      </c>
      <c r="N1276" t="s">
        <v>40</v>
      </c>
      <c r="O1276" t="s">
        <v>55</v>
      </c>
      <c r="P1276" t="s">
        <v>38</v>
      </c>
      <c r="Q1276" t="s">
        <v>51</v>
      </c>
      <c r="R1276" t="s">
        <v>52</v>
      </c>
      <c r="S1276" t="s">
        <v>43</v>
      </c>
      <c r="T1276" t="s">
        <v>53</v>
      </c>
      <c r="U1276" t="s">
        <v>21</v>
      </c>
      <c r="V1276" t="s">
        <v>1494</v>
      </c>
      <c r="W1276" t="s">
        <v>1495</v>
      </c>
      <c r="X1276" t="s">
        <v>448</v>
      </c>
      <c r="Y1276" t="s">
        <v>621</v>
      </c>
      <c r="Z1276" t="s">
        <v>40</v>
      </c>
      <c r="AA1276" t="s">
        <v>40</v>
      </c>
      <c r="AB1276" t="s">
        <v>40</v>
      </c>
      <c r="AC1276">
        <v>4.7000000010000003</v>
      </c>
      <c r="AD1276" t="s">
        <v>40</v>
      </c>
      <c r="AE1276">
        <v>5.57</v>
      </c>
      <c r="AF1276">
        <v>42</v>
      </c>
      <c r="AG1276">
        <v>55700000000</v>
      </c>
      <c r="AH1276" s="21">
        <v>26179000000000</v>
      </c>
      <c r="AI1276">
        <v>42</v>
      </c>
      <c r="AJ1276">
        <v>3562</v>
      </c>
      <c r="AK1276">
        <v>3256586.5860000001</v>
      </c>
      <c r="AO1276">
        <v>24.55</v>
      </c>
    </row>
    <row r="1277" spans="1:41">
      <c r="A1277">
        <v>17</v>
      </c>
      <c r="B1277">
        <v>35</v>
      </c>
      <c r="C1277">
        <v>2011</v>
      </c>
      <c r="D1277" t="s">
        <v>446</v>
      </c>
      <c r="E1277" t="s">
        <v>447</v>
      </c>
      <c r="F1277" t="s">
        <v>1</v>
      </c>
      <c r="G1277" t="s">
        <v>54</v>
      </c>
      <c r="H1277" t="s">
        <v>38</v>
      </c>
      <c r="I1277" t="s">
        <v>41</v>
      </c>
      <c r="J1277" t="s">
        <v>38</v>
      </c>
      <c r="K1277" t="s">
        <v>40</v>
      </c>
      <c r="L1277" t="s">
        <v>40</v>
      </c>
      <c r="M1277" t="s">
        <v>40</v>
      </c>
      <c r="N1277" t="s">
        <v>40</v>
      </c>
      <c r="O1277" t="s">
        <v>55</v>
      </c>
      <c r="P1277" t="s">
        <v>38</v>
      </c>
      <c r="Q1277" t="s">
        <v>51</v>
      </c>
      <c r="R1277" t="s">
        <v>52</v>
      </c>
      <c r="S1277" t="s">
        <v>43</v>
      </c>
      <c r="T1277" t="s">
        <v>53</v>
      </c>
      <c r="U1277" t="s">
        <v>21</v>
      </c>
      <c r="V1277" t="s">
        <v>1494</v>
      </c>
      <c r="W1277" t="s">
        <v>1495</v>
      </c>
      <c r="X1277" t="s">
        <v>448</v>
      </c>
      <c r="Y1277" t="s">
        <v>622</v>
      </c>
      <c r="Z1277" t="s">
        <v>40</v>
      </c>
      <c r="AA1277" t="s">
        <v>40</v>
      </c>
      <c r="AB1277" t="s">
        <v>40</v>
      </c>
      <c r="AC1277">
        <v>6.7000000049999997</v>
      </c>
      <c r="AD1277" t="s">
        <v>40</v>
      </c>
      <c r="AE1277">
        <v>12.38</v>
      </c>
      <c r="AF1277">
        <v>36</v>
      </c>
      <c r="AG1277" s="21">
        <v>123800000000</v>
      </c>
      <c r="AH1277" s="21">
        <v>82946000000000</v>
      </c>
      <c r="AI1277">
        <v>36</v>
      </c>
      <c r="AJ1277">
        <v>3562</v>
      </c>
      <c r="AK1277">
        <v>3256586.5860000001</v>
      </c>
      <c r="AO1277">
        <v>21.466666669999999</v>
      </c>
    </row>
    <row r="1278" spans="1:41">
      <c r="A1278">
        <v>17</v>
      </c>
      <c r="B1278">
        <v>35</v>
      </c>
      <c r="C1278">
        <v>2011</v>
      </c>
      <c r="D1278" t="s">
        <v>446</v>
      </c>
      <c r="E1278" t="s">
        <v>447</v>
      </c>
      <c r="F1278" t="s">
        <v>1</v>
      </c>
      <c r="G1278" t="s">
        <v>54</v>
      </c>
      <c r="H1278" t="s">
        <v>38</v>
      </c>
      <c r="I1278" t="s">
        <v>41</v>
      </c>
      <c r="J1278" t="s">
        <v>38</v>
      </c>
      <c r="K1278" t="s">
        <v>40</v>
      </c>
      <c r="L1278" t="s">
        <v>40</v>
      </c>
      <c r="M1278" t="s">
        <v>40</v>
      </c>
      <c r="N1278" t="s">
        <v>40</v>
      </c>
      <c r="O1278" t="s">
        <v>55</v>
      </c>
      <c r="P1278" t="s">
        <v>38</v>
      </c>
      <c r="Q1278" t="s">
        <v>51</v>
      </c>
      <c r="R1278" t="s">
        <v>52</v>
      </c>
      <c r="S1278" t="s">
        <v>43</v>
      </c>
      <c r="T1278" t="s">
        <v>44</v>
      </c>
      <c r="U1278" t="s">
        <v>21</v>
      </c>
      <c r="V1278" t="s">
        <v>1494</v>
      </c>
      <c r="W1278" t="s">
        <v>1495</v>
      </c>
      <c r="X1278" t="s">
        <v>448</v>
      </c>
      <c r="Y1278" t="s">
        <v>623</v>
      </c>
      <c r="Z1278" t="s">
        <v>40</v>
      </c>
      <c r="AA1278" t="s">
        <v>40</v>
      </c>
      <c r="AB1278" t="s">
        <v>40</v>
      </c>
      <c r="AC1278">
        <v>11.70000001</v>
      </c>
      <c r="AD1278" t="s">
        <v>40</v>
      </c>
      <c r="AE1278">
        <v>0.42</v>
      </c>
      <c r="AF1278">
        <v>17</v>
      </c>
      <c r="AG1278">
        <v>4200000000</v>
      </c>
      <c r="AH1278" s="21">
        <v>4914000000000</v>
      </c>
      <c r="AI1278">
        <v>17</v>
      </c>
      <c r="AJ1278">
        <v>3562</v>
      </c>
      <c r="AK1278">
        <v>3256586.5860000001</v>
      </c>
      <c r="AO1278">
        <v>15.33333333</v>
      </c>
    </row>
    <row r="1279" spans="1:41">
      <c r="A1279">
        <v>17</v>
      </c>
      <c r="B1279">
        <v>35</v>
      </c>
      <c r="C1279">
        <v>2011</v>
      </c>
      <c r="D1279" t="s">
        <v>446</v>
      </c>
      <c r="E1279" t="s">
        <v>447</v>
      </c>
      <c r="F1279" t="s">
        <v>1</v>
      </c>
      <c r="G1279" t="s">
        <v>54</v>
      </c>
      <c r="H1279" t="s">
        <v>38</v>
      </c>
      <c r="I1279" t="s">
        <v>41</v>
      </c>
      <c r="J1279" t="s">
        <v>38</v>
      </c>
      <c r="K1279" t="s">
        <v>40</v>
      </c>
      <c r="L1279" t="s">
        <v>40</v>
      </c>
      <c r="M1279" t="s">
        <v>40</v>
      </c>
      <c r="N1279" t="s">
        <v>40</v>
      </c>
      <c r="O1279" t="s">
        <v>55</v>
      </c>
      <c r="P1279" t="s">
        <v>38</v>
      </c>
      <c r="Q1279" t="s">
        <v>51</v>
      </c>
      <c r="R1279" t="s">
        <v>52</v>
      </c>
      <c r="S1279" t="s">
        <v>43</v>
      </c>
      <c r="T1279" t="s">
        <v>44</v>
      </c>
      <c r="U1279" t="s">
        <v>21</v>
      </c>
      <c r="V1279" t="s">
        <v>1494</v>
      </c>
      <c r="W1279" t="s">
        <v>1495</v>
      </c>
      <c r="X1279" t="s">
        <v>448</v>
      </c>
      <c r="Y1279" t="s">
        <v>624</v>
      </c>
      <c r="Z1279" t="s">
        <v>40</v>
      </c>
      <c r="AA1279" t="s">
        <v>40</v>
      </c>
      <c r="AB1279" t="s">
        <v>40</v>
      </c>
      <c r="AC1279">
        <v>12.20000001</v>
      </c>
      <c r="AD1279" t="s">
        <v>40</v>
      </c>
      <c r="AE1279">
        <v>1.5</v>
      </c>
      <c r="AF1279">
        <v>18</v>
      </c>
      <c r="AG1279">
        <v>15000000000</v>
      </c>
      <c r="AH1279" s="21">
        <v>18300000000000</v>
      </c>
      <c r="AI1279">
        <v>18</v>
      </c>
      <c r="AJ1279">
        <v>3562</v>
      </c>
      <c r="AK1279">
        <v>3256586.5860000001</v>
      </c>
      <c r="AO1279">
        <v>21.966666669999999</v>
      </c>
    </row>
    <row r="1280" spans="1:41">
      <c r="A1280">
        <v>17</v>
      </c>
      <c r="B1280">
        <v>35</v>
      </c>
      <c r="C1280">
        <v>2011</v>
      </c>
      <c r="D1280" t="s">
        <v>446</v>
      </c>
      <c r="E1280" t="s">
        <v>447</v>
      </c>
      <c r="F1280" t="s">
        <v>1</v>
      </c>
      <c r="G1280" t="s">
        <v>54</v>
      </c>
      <c r="H1280" t="s">
        <v>38</v>
      </c>
      <c r="I1280" t="s">
        <v>41</v>
      </c>
      <c r="J1280" t="s">
        <v>38</v>
      </c>
      <c r="K1280" t="s">
        <v>40</v>
      </c>
      <c r="L1280" t="s">
        <v>40</v>
      </c>
      <c r="M1280" t="s">
        <v>40</v>
      </c>
      <c r="N1280" t="s">
        <v>40</v>
      </c>
      <c r="O1280" t="s">
        <v>55</v>
      </c>
      <c r="P1280" t="s">
        <v>38</v>
      </c>
      <c r="Q1280" t="s">
        <v>51</v>
      </c>
      <c r="R1280" t="s">
        <v>52</v>
      </c>
      <c r="S1280" t="s">
        <v>43</v>
      </c>
      <c r="T1280" t="s">
        <v>44</v>
      </c>
      <c r="U1280" t="s">
        <v>21</v>
      </c>
      <c r="V1280" t="s">
        <v>1494</v>
      </c>
      <c r="W1280" t="s">
        <v>1495</v>
      </c>
      <c r="X1280" t="s">
        <v>448</v>
      </c>
      <c r="Y1280" t="s">
        <v>625</v>
      </c>
      <c r="Z1280" t="s">
        <v>40</v>
      </c>
      <c r="AA1280" t="s">
        <v>40</v>
      </c>
      <c r="AB1280" t="s">
        <v>40</v>
      </c>
      <c r="AC1280">
        <v>4.3000000040000002</v>
      </c>
      <c r="AD1280" t="s">
        <v>40</v>
      </c>
      <c r="AE1280">
        <v>2.5499999999999998</v>
      </c>
      <c r="AF1280">
        <v>55</v>
      </c>
      <c r="AG1280">
        <v>25500000000</v>
      </c>
      <c r="AH1280" s="21">
        <v>10965000000000</v>
      </c>
      <c r="AI1280">
        <v>55</v>
      </c>
      <c r="AJ1280">
        <v>3562</v>
      </c>
      <c r="AK1280">
        <v>3256586.5860000001</v>
      </c>
      <c r="AO1280">
        <v>62.02857143</v>
      </c>
    </row>
    <row r="1281" spans="1:41">
      <c r="A1281">
        <v>17</v>
      </c>
      <c r="B1281">
        <v>35</v>
      </c>
      <c r="C1281">
        <v>2011</v>
      </c>
      <c r="D1281" t="s">
        <v>446</v>
      </c>
      <c r="E1281" t="s">
        <v>447</v>
      </c>
      <c r="F1281" t="s">
        <v>1</v>
      </c>
      <c r="G1281" t="s">
        <v>54</v>
      </c>
      <c r="H1281" t="s">
        <v>38</v>
      </c>
      <c r="I1281" t="s">
        <v>41</v>
      </c>
      <c r="J1281" t="s">
        <v>38</v>
      </c>
      <c r="K1281" t="s">
        <v>40</v>
      </c>
      <c r="L1281" t="s">
        <v>40</v>
      </c>
      <c r="M1281" t="s">
        <v>40</v>
      </c>
      <c r="N1281" t="s">
        <v>40</v>
      </c>
      <c r="O1281" t="s">
        <v>55</v>
      </c>
      <c r="P1281" t="s">
        <v>38</v>
      </c>
      <c r="Q1281" t="s">
        <v>51</v>
      </c>
      <c r="R1281" t="s">
        <v>52</v>
      </c>
      <c r="S1281" t="s">
        <v>43</v>
      </c>
      <c r="T1281" t="s">
        <v>53</v>
      </c>
      <c r="U1281" t="s">
        <v>21</v>
      </c>
      <c r="V1281" t="s">
        <v>1494</v>
      </c>
      <c r="W1281" t="s">
        <v>1495</v>
      </c>
      <c r="X1281" t="s">
        <v>448</v>
      </c>
      <c r="Y1281" t="s">
        <v>626</v>
      </c>
      <c r="Z1281" t="s">
        <v>40</v>
      </c>
      <c r="AA1281" t="s">
        <v>40</v>
      </c>
      <c r="AB1281" t="s">
        <v>40</v>
      </c>
      <c r="AC1281">
        <v>1.2</v>
      </c>
      <c r="AD1281" t="s">
        <v>40</v>
      </c>
      <c r="AE1281">
        <v>0.98</v>
      </c>
      <c r="AF1281">
        <v>42</v>
      </c>
      <c r="AG1281">
        <v>9800000000</v>
      </c>
      <c r="AH1281" s="21">
        <v>1176000000000</v>
      </c>
      <c r="AI1281">
        <v>42</v>
      </c>
      <c r="AJ1281">
        <v>3562</v>
      </c>
      <c r="AK1281">
        <v>3256586.5860000001</v>
      </c>
      <c r="AO1281">
        <v>4.9000000000000004</v>
      </c>
    </row>
    <row r="1282" spans="1:41">
      <c r="A1282">
        <v>17</v>
      </c>
      <c r="B1282">
        <v>35</v>
      </c>
      <c r="C1282">
        <v>2011</v>
      </c>
      <c r="D1282" t="s">
        <v>446</v>
      </c>
      <c r="E1282" t="s">
        <v>447</v>
      </c>
      <c r="F1282" t="s">
        <v>1</v>
      </c>
      <c r="G1282" t="s">
        <v>54</v>
      </c>
      <c r="H1282" t="s">
        <v>38</v>
      </c>
      <c r="I1282" t="s">
        <v>41</v>
      </c>
      <c r="J1282" t="s">
        <v>38</v>
      </c>
      <c r="K1282" t="s">
        <v>40</v>
      </c>
      <c r="L1282" t="s">
        <v>40</v>
      </c>
      <c r="M1282" t="s">
        <v>40</v>
      </c>
      <c r="N1282" t="s">
        <v>40</v>
      </c>
      <c r="O1282" t="s">
        <v>55</v>
      </c>
      <c r="P1282" t="s">
        <v>38</v>
      </c>
      <c r="Q1282" t="s">
        <v>51</v>
      </c>
      <c r="R1282" t="s">
        <v>52</v>
      </c>
      <c r="S1282" t="s">
        <v>43</v>
      </c>
      <c r="T1282" t="s">
        <v>44</v>
      </c>
      <c r="U1282" t="s">
        <v>21</v>
      </c>
      <c r="V1282" t="s">
        <v>1494</v>
      </c>
      <c r="W1282" t="s">
        <v>1495</v>
      </c>
      <c r="X1282" t="s">
        <v>448</v>
      </c>
      <c r="Y1282" t="s">
        <v>627</v>
      </c>
      <c r="Z1282" t="s">
        <v>40</v>
      </c>
      <c r="AA1282" t="s">
        <v>40</v>
      </c>
      <c r="AB1282" t="s">
        <v>40</v>
      </c>
      <c r="AC1282">
        <v>1.8</v>
      </c>
      <c r="AD1282" t="s">
        <v>40</v>
      </c>
      <c r="AE1282">
        <v>5.69</v>
      </c>
      <c r="AF1282">
        <v>50</v>
      </c>
      <c r="AG1282">
        <v>56900000000</v>
      </c>
      <c r="AH1282" s="21">
        <v>10242000000000</v>
      </c>
      <c r="AI1282">
        <v>50</v>
      </c>
      <c r="AJ1282">
        <v>3562</v>
      </c>
      <c r="AK1282">
        <v>3256586.5860000001</v>
      </c>
      <c r="AO1282">
        <v>12.733333330000001</v>
      </c>
    </row>
    <row r="1283" spans="1:41">
      <c r="A1283">
        <v>17</v>
      </c>
      <c r="B1283">
        <v>35</v>
      </c>
      <c r="C1283">
        <v>2011</v>
      </c>
      <c r="D1283" t="s">
        <v>446</v>
      </c>
      <c r="E1283" t="s">
        <v>447</v>
      </c>
      <c r="F1283" t="s">
        <v>1</v>
      </c>
      <c r="G1283" t="s">
        <v>54</v>
      </c>
      <c r="H1283" t="s">
        <v>38</v>
      </c>
      <c r="I1283" t="s">
        <v>41</v>
      </c>
      <c r="J1283" t="s">
        <v>38</v>
      </c>
      <c r="K1283" t="s">
        <v>40</v>
      </c>
      <c r="L1283" t="s">
        <v>40</v>
      </c>
      <c r="M1283" t="s">
        <v>40</v>
      </c>
      <c r="N1283" t="s">
        <v>40</v>
      </c>
      <c r="O1283" t="s">
        <v>55</v>
      </c>
      <c r="P1283" t="s">
        <v>38</v>
      </c>
      <c r="Q1283" t="s">
        <v>51</v>
      </c>
      <c r="R1283" t="s">
        <v>52</v>
      </c>
      <c r="S1283" t="s">
        <v>43</v>
      </c>
      <c r="T1283" t="s">
        <v>44</v>
      </c>
      <c r="U1283" t="s">
        <v>21</v>
      </c>
      <c r="V1283" t="s">
        <v>1494</v>
      </c>
      <c r="W1283" t="s">
        <v>1495</v>
      </c>
      <c r="X1283" t="s">
        <v>448</v>
      </c>
      <c r="Y1283" t="s">
        <v>628</v>
      </c>
      <c r="Z1283" t="s">
        <v>40</v>
      </c>
      <c r="AA1283" t="s">
        <v>40</v>
      </c>
      <c r="AB1283" t="s">
        <v>40</v>
      </c>
      <c r="AC1283">
        <v>6.1</v>
      </c>
      <c r="AD1283" t="s">
        <v>40</v>
      </c>
      <c r="AE1283">
        <v>3.25</v>
      </c>
      <c r="AF1283">
        <v>50</v>
      </c>
      <c r="AG1283">
        <v>32500000000</v>
      </c>
      <c r="AH1283" s="21">
        <v>19825000000000</v>
      </c>
      <c r="AI1283">
        <v>50</v>
      </c>
      <c r="AJ1283">
        <v>3562</v>
      </c>
      <c r="AK1283">
        <v>3256586.5860000001</v>
      </c>
      <c r="AO1283">
        <v>24.2</v>
      </c>
    </row>
    <row r="1284" spans="1:41">
      <c r="A1284">
        <v>17</v>
      </c>
      <c r="B1284">
        <v>35</v>
      </c>
      <c r="C1284">
        <v>2011</v>
      </c>
      <c r="D1284" t="s">
        <v>446</v>
      </c>
      <c r="E1284" t="s">
        <v>447</v>
      </c>
      <c r="F1284" t="s">
        <v>1</v>
      </c>
      <c r="G1284" t="s">
        <v>54</v>
      </c>
      <c r="H1284" t="s">
        <v>38</v>
      </c>
      <c r="I1284" t="s">
        <v>41</v>
      </c>
      <c r="J1284" t="s">
        <v>38</v>
      </c>
      <c r="K1284" t="s">
        <v>40</v>
      </c>
      <c r="L1284" t="s">
        <v>40</v>
      </c>
      <c r="M1284" t="s">
        <v>40</v>
      </c>
      <c r="N1284" t="s">
        <v>40</v>
      </c>
      <c r="O1284" t="s">
        <v>55</v>
      </c>
      <c r="P1284" t="s">
        <v>38</v>
      </c>
      <c r="Q1284" t="s">
        <v>51</v>
      </c>
      <c r="R1284" t="s">
        <v>52</v>
      </c>
      <c r="S1284" t="s">
        <v>43</v>
      </c>
      <c r="T1284" t="s">
        <v>44</v>
      </c>
      <c r="U1284" t="s">
        <v>21</v>
      </c>
      <c r="V1284" t="s">
        <v>1494</v>
      </c>
      <c r="W1284" t="s">
        <v>1495</v>
      </c>
      <c r="X1284" t="s">
        <v>448</v>
      </c>
      <c r="Y1284" t="s">
        <v>629</v>
      </c>
      <c r="Z1284" t="s">
        <v>40</v>
      </c>
      <c r="AA1284" t="s">
        <v>40</v>
      </c>
      <c r="AB1284" t="s">
        <v>40</v>
      </c>
      <c r="AC1284">
        <v>7.2999999979999997</v>
      </c>
      <c r="AD1284" t="s">
        <v>40</v>
      </c>
      <c r="AE1284">
        <v>4.18</v>
      </c>
      <c r="AF1284">
        <v>23</v>
      </c>
      <c r="AG1284">
        <v>41800000000</v>
      </c>
      <c r="AH1284" s="21">
        <v>30514000000000</v>
      </c>
      <c r="AI1284">
        <v>23</v>
      </c>
      <c r="AJ1284">
        <v>3562</v>
      </c>
      <c r="AK1284">
        <v>3256586.5860000001</v>
      </c>
      <c r="AO1284">
        <v>6.15</v>
      </c>
    </row>
    <row r="1285" spans="1:41">
      <c r="A1285">
        <v>17</v>
      </c>
      <c r="B1285">
        <v>35</v>
      </c>
      <c r="C1285">
        <v>2011</v>
      </c>
      <c r="D1285" t="s">
        <v>446</v>
      </c>
      <c r="E1285" t="s">
        <v>447</v>
      </c>
      <c r="F1285" t="s">
        <v>1</v>
      </c>
      <c r="G1285" t="s">
        <v>54</v>
      </c>
      <c r="H1285" t="s">
        <v>38</v>
      </c>
      <c r="I1285" t="s">
        <v>41</v>
      </c>
      <c r="J1285" t="s">
        <v>38</v>
      </c>
      <c r="K1285" t="s">
        <v>40</v>
      </c>
      <c r="L1285" t="s">
        <v>40</v>
      </c>
      <c r="M1285" t="s">
        <v>40</v>
      </c>
      <c r="N1285" t="s">
        <v>40</v>
      </c>
      <c r="O1285" t="s">
        <v>55</v>
      </c>
      <c r="P1285" t="s">
        <v>38</v>
      </c>
      <c r="Q1285" t="s">
        <v>51</v>
      </c>
      <c r="R1285" t="s">
        <v>52</v>
      </c>
      <c r="S1285" t="s">
        <v>43</v>
      </c>
      <c r="T1285" t="s">
        <v>44</v>
      </c>
      <c r="U1285" t="s">
        <v>21</v>
      </c>
      <c r="V1285" t="s">
        <v>1494</v>
      </c>
      <c r="W1285" t="s">
        <v>1495</v>
      </c>
      <c r="X1285" t="s">
        <v>448</v>
      </c>
      <c r="Y1285" t="s">
        <v>591</v>
      </c>
      <c r="Z1285" t="s">
        <v>40</v>
      </c>
      <c r="AA1285" t="s">
        <v>40</v>
      </c>
      <c r="AB1285" t="s">
        <v>40</v>
      </c>
      <c r="AC1285">
        <v>5.0999999989999996</v>
      </c>
      <c r="AD1285" t="s">
        <v>40</v>
      </c>
      <c r="AE1285">
        <v>0.37</v>
      </c>
      <c r="AF1285">
        <v>12</v>
      </c>
      <c r="AG1285">
        <v>3700000000</v>
      </c>
      <c r="AH1285" s="21">
        <v>1887000000000</v>
      </c>
      <c r="AI1285">
        <v>12</v>
      </c>
      <c r="AJ1285">
        <v>3562</v>
      </c>
      <c r="AK1285">
        <v>3256586.5860000001</v>
      </c>
      <c r="AO1285">
        <v>6.3250000000000002</v>
      </c>
    </row>
    <row r="1286" spans="1:41">
      <c r="A1286">
        <v>17</v>
      </c>
      <c r="B1286">
        <v>35</v>
      </c>
      <c r="C1286">
        <v>2011</v>
      </c>
      <c r="D1286" t="s">
        <v>446</v>
      </c>
      <c r="E1286" t="s">
        <v>447</v>
      </c>
      <c r="F1286" t="s">
        <v>1</v>
      </c>
      <c r="G1286" t="s">
        <v>54</v>
      </c>
      <c r="H1286" t="s">
        <v>38</v>
      </c>
      <c r="I1286" t="s">
        <v>41</v>
      </c>
      <c r="J1286" t="s">
        <v>38</v>
      </c>
      <c r="K1286" t="s">
        <v>40</v>
      </c>
      <c r="L1286" t="s">
        <v>40</v>
      </c>
      <c r="M1286" t="s">
        <v>40</v>
      </c>
      <c r="N1286" t="s">
        <v>40</v>
      </c>
      <c r="O1286" t="s">
        <v>55</v>
      </c>
      <c r="P1286" t="s">
        <v>38</v>
      </c>
      <c r="Q1286" t="s">
        <v>51</v>
      </c>
      <c r="R1286" t="s">
        <v>52</v>
      </c>
      <c r="S1286" t="s">
        <v>43</v>
      </c>
      <c r="T1286" t="s">
        <v>44</v>
      </c>
      <c r="U1286" t="s">
        <v>21</v>
      </c>
      <c r="V1286" t="s">
        <v>1494</v>
      </c>
      <c r="W1286" t="s">
        <v>1495</v>
      </c>
      <c r="X1286" t="s">
        <v>448</v>
      </c>
      <c r="Y1286" t="s">
        <v>630</v>
      </c>
      <c r="Z1286" t="s">
        <v>40</v>
      </c>
      <c r="AA1286" t="s">
        <v>40</v>
      </c>
      <c r="AB1286" t="s">
        <v>40</v>
      </c>
      <c r="AC1286">
        <v>4.6000000029999999</v>
      </c>
      <c r="AD1286" t="s">
        <v>40</v>
      </c>
      <c r="AE1286">
        <v>0.25</v>
      </c>
      <c r="AF1286">
        <v>31</v>
      </c>
      <c r="AG1286">
        <v>2500000000</v>
      </c>
      <c r="AH1286" s="21">
        <v>1150000000000</v>
      </c>
      <c r="AI1286">
        <v>31</v>
      </c>
      <c r="AJ1286">
        <v>3562</v>
      </c>
      <c r="AK1286">
        <v>3256586.5860000001</v>
      </c>
      <c r="AO1286">
        <v>7.1333333330000004</v>
      </c>
    </row>
    <row r="1287" spans="1:41">
      <c r="A1287">
        <v>17</v>
      </c>
      <c r="B1287">
        <v>35</v>
      </c>
      <c r="C1287">
        <v>2011</v>
      </c>
      <c r="D1287" t="s">
        <v>446</v>
      </c>
      <c r="E1287" t="s">
        <v>447</v>
      </c>
      <c r="F1287" t="s">
        <v>1</v>
      </c>
      <c r="G1287" t="s">
        <v>54</v>
      </c>
      <c r="H1287" t="s">
        <v>38</v>
      </c>
      <c r="I1287" t="s">
        <v>41</v>
      </c>
      <c r="J1287" t="s">
        <v>38</v>
      </c>
      <c r="K1287" t="s">
        <v>40</v>
      </c>
      <c r="L1287" t="s">
        <v>40</v>
      </c>
      <c r="M1287" t="s">
        <v>40</v>
      </c>
      <c r="N1287" t="s">
        <v>40</v>
      </c>
      <c r="O1287" t="s">
        <v>55</v>
      </c>
      <c r="P1287" t="s">
        <v>38</v>
      </c>
      <c r="Q1287" t="s">
        <v>51</v>
      </c>
      <c r="R1287" t="s">
        <v>52</v>
      </c>
      <c r="S1287" t="s">
        <v>43</v>
      </c>
      <c r="T1287" t="s">
        <v>44</v>
      </c>
      <c r="U1287" t="s">
        <v>21</v>
      </c>
      <c r="V1287" t="s">
        <v>1494</v>
      </c>
      <c r="W1287" t="s">
        <v>1495</v>
      </c>
      <c r="X1287" t="s">
        <v>448</v>
      </c>
      <c r="Y1287" t="s">
        <v>631</v>
      </c>
      <c r="Z1287" t="s">
        <v>40</v>
      </c>
      <c r="AA1287" t="s">
        <v>40</v>
      </c>
      <c r="AB1287" t="s">
        <v>40</v>
      </c>
      <c r="AC1287">
        <v>6.1</v>
      </c>
      <c r="AD1287" t="s">
        <v>40</v>
      </c>
      <c r="AE1287">
        <v>0.23</v>
      </c>
      <c r="AF1287">
        <v>13</v>
      </c>
      <c r="AG1287">
        <v>2300000000</v>
      </c>
      <c r="AH1287" s="21">
        <v>1403000000000</v>
      </c>
      <c r="AI1287">
        <v>13</v>
      </c>
      <c r="AJ1287">
        <v>3562</v>
      </c>
      <c r="AK1287">
        <v>3256586.5860000001</v>
      </c>
      <c r="AO1287">
        <v>26.225000000000001</v>
      </c>
    </row>
    <row r="1288" spans="1:41">
      <c r="A1288">
        <v>17</v>
      </c>
      <c r="B1288">
        <v>35</v>
      </c>
      <c r="C1288">
        <v>2011</v>
      </c>
      <c r="D1288" t="s">
        <v>446</v>
      </c>
      <c r="E1288" t="s">
        <v>447</v>
      </c>
      <c r="F1288" t="s">
        <v>1</v>
      </c>
      <c r="G1288" t="s">
        <v>54</v>
      </c>
      <c r="H1288" t="s">
        <v>38</v>
      </c>
      <c r="I1288" t="s">
        <v>41</v>
      </c>
      <c r="J1288" t="s">
        <v>38</v>
      </c>
      <c r="K1288" t="s">
        <v>40</v>
      </c>
      <c r="L1288" t="s">
        <v>40</v>
      </c>
      <c r="M1288" t="s">
        <v>40</v>
      </c>
      <c r="N1288" t="s">
        <v>40</v>
      </c>
      <c r="O1288" t="s">
        <v>55</v>
      </c>
      <c r="P1288" t="s">
        <v>38</v>
      </c>
      <c r="Q1288" t="s">
        <v>51</v>
      </c>
      <c r="R1288" t="s">
        <v>52</v>
      </c>
      <c r="S1288" t="s">
        <v>43</v>
      </c>
      <c r="T1288" t="s">
        <v>44</v>
      </c>
      <c r="U1288" t="s">
        <v>21</v>
      </c>
      <c r="V1288" t="s">
        <v>1494</v>
      </c>
      <c r="W1288" t="s">
        <v>1495</v>
      </c>
      <c r="X1288" t="s">
        <v>448</v>
      </c>
      <c r="Y1288" t="s">
        <v>632</v>
      </c>
      <c r="Z1288" t="s">
        <v>40</v>
      </c>
      <c r="AA1288" t="s">
        <v>40</v>
      </c>
      <c r="AB1288" t="s">
        <v>40</v>
      </c>
      <c r="AC1288">
        <v>6.2999999930000001</v>
      </c>
      <c r="AD1288" t="s">
        <v>40</v>
      </c>
      <c r="AE1288">
        <v>3.25</v>
      </c>
      <c r="AF1288">
        <v>27</v>
      </c>
      <c r="AG1288">
        <v>32500000000</v>
      </c>
      <c r="AH1288" s="21">
        <v>20475000000000</v>
      </c>
      <c r="AI1288">
        <v>27</v>
      </c>
      <c r="AJ1288">
        <v>3562</v>
      </c>
      <c r="AK1288">
        <v>3256586.5860000001</v>
      </c>
      <c r="AO1288">
        <v>6.5</v>
      </c>
    </row>
    <row r="1289" spans="1:41">
      <c r="A1289">
        <v>17</v>
      </c>
      <c r="B1289">
        <v>35</v>
      </c>
      <c r="C1289">
        <v>2011</v>
      </c>
      <c r="D1289" t="s">
        <v>446</v>
      </c>
      <c r="E1289" t="s">
        <v>447</v>
      </c>
      <c r="F1289" t="s">
        <v>1</v>
      </c>
      <c r="G1289" t="s">
        <v>54</v>
      </c>
      <c r="H1289" t="s">
        <v>38</v>
      </c>
      <c r="I1289" t="s">
        <v>41</v>
      </c>
      <c r="J1289" t="s">
        <v>38</v>
      </c>
      <c r="K1289" t="s">
        <v>40</v>
      </c>
      <c r="L1289" t="s">
        <v>40</v>
      </c>
      <c r="M1289" t="s">
        <v>40</v>
      </c>
      <c r="N1289" t="s">
        <v>40</v>
      </c>
      <c r="O1289" t="s">
        <v>55</v>
      </c>
      <c r="P1289" t="s">
        <v>38</v>
      </c>
      <c r="Q1289" t="s">
        <v>51</v>
      </c>
      <c r="R1289" t="s">
        <v>52</v>
      </c>
      <c r="S1289" t="s">
        <v>43</v>
      </c>
      <c r="T1289" t="s">
        <v>44</v>
      </c>
      <c r="U1289" t="s">
        <v>21</v>
      </c>
      <c r="V1289" t="s">
        <v>1494</v>
      </c>
      <c r="W1289" t="s">
        <v>1495</v>
      </c>
      <c r="X1289" t="s">
        <v>448</v>
      </c>
      <c r="Y1289" t="s">
        <v>633</v>
      </c>
      <c r="Z1289" t="s">
        <v>40</v>
      </c>
      <c r="AA1289" t="s">
        <v>40</v>
      </c>
      <c r="AB1289" t="s">
        <v>40</v>
      </c>
      <c r="AC1289">
        <v>3.0000000020000002</v>
      </c>
      <c r="AD1289" t="s">
        <v>40</v>
      </c>
      <c r="AE1289">
        <v>0.53</v>
      </c>
      <c r="AF1289">
        <v>22</v>
      </c>
      <c r="AG1289">
        <v>5300000000</v>
      </c>
      <c r="AH1289" s="21">
        <v>1590000000000</v>
      </c>
      <c r="AI1289">
        <v>22</v>
      </c>
      <c r="AJ1289">
        <v>3562</v>
      </c>
      <c r="AK1289">
        <v>3256586.5860000001</v>
      </c>
      <c r="AO1289">
        <v>6.5777777779999997</v>
      </c>
    </row>
    <row r="1290" spans="1:41">
      <c r="A1290">
        <v>17</v>
      </c>
      <c r="B1290">
        <v>35</v>
      </c>
      <c r="C1290">
        <v>2011</v>
      </c>
      <c r="D1290" t="s">
        <v>446</v>
      </c>
      <c r="E1290" t="s">
        <v>447</v>
      </c>
      <c r="F1290" t="s">
        <v>1</v>
      </c>
      <c r="G1290" t="s">
        <v>54</v>
      </c>
      <c r="H1290" t="s">
        <v>38</v>
      </c>
      <c r="I1290" t="s">
        <v>41</v>
      </c>
      <c r="J1290" t="s">
        <v>38</v>
      </c>
      <c r="K1290" t="s">
        <v>40</v>
      </c>
      <c r="L1290" t="s">
        <v>40</v>
      </c>
      <c r="M1290" t="s">
        <v>40</v>
      </c>
      <c r="N1290" t="s">
        <v>40</v>
      </c>
      <c r="O1290" t="s">
        <v>55</v>
      </c>
      <c r="P1290" t="s">
        <v>38</v>
      </c>
      <c r="Q1290" t="s">
        <v>51</v>
      </c>
      <c r="R1290" t="s">
        <v>52</v>
      </c>
      <c r="S1290" t="s">
        <v>43</v>
      </c>
      <c r="T1290" t="s">
        <v>53</v>
      </c>
      <c r="U1290" t="s">
        <v>21</v>
      </c>
      <c r="V1290" t="s">
        <v>1494</v>
      </c>
      <c r="W1290" t="s">
        <v>1495</v>
      </c>
      <c r="X1290" t="s">
        <v>448</v>
      </c>
      <c r="Y1290" t="s">
        <v>634</v>
      </c>
      <c r="Z1290" t="s">
        <v>40</v>
      </c>
      <c r="AA1290" t="s">
        <v>40</v>
      </c>
      <c r="AB1290" t="s">
        <v>40</v>
      </c>
      <c r="AC1290">
        <v>6.7000000049999997</v>
      </c>
      <c r="AD1290" t="s">
        <v>40</v>
      </c>
      <c r="AE1290">
        <v>3.44</v>
      </c>
      <c r="AF1290">
        <v>19</v>
      </c>
      <c r="AG1290">
        <v>34400000000</v>
      </c>
      <c r="AH1290" s="21">
        <v>23048000000000</v>
      </c>
      <c r="AI1290">
        <v>19</v>
      </c>
      <c r="AJ1290">
        <v>3562</v>
      </c>
      <c r="AK1290">
        <v>3256586.5860000001</v>
      </c>
      <c r="AO1290">
        <v>9.9916666670000005</v>
      </c>
    </row>
    <row r="1291" spans="1:41">
      <c r="A1291">
        <v>17</v>
      </c>
      <c r="B1291">
        <v>35</v>
      </c>
      <c r="C1291">
        <v>2011</v>
      </c>
      <c r="D1291" t="s">
        <v>446</v>
      </c>
      <c r="E1291" t="s">
        <v>447</v>
      </c>
      <c r="F1291" t="s">
        <v>1</v>
      </c>
      <c r="G1291" t="s">
        <v>54</v>
      </c>
      <c r="H1291" t="s">
        <v>38</v>
      </c>
      <c r="I1291" t="s">
        <v>41</v>
      </c>
      <c r="J1291" t="s">
        <v>38</v>
      </c>
      <c r="K1291" t="s">
        <v>40</v>
      </c>
      <c r="L1291" t="s">
        <v>40</v>
      </c>
      <c r="M1291" t="s">
        <v>40</v>
      </c>
      <c r="N1291" t="s">
        <v>40</v>
      </c>
      <c r="O1291" t="s">
        <v>55</v>
      </c>
      <c r="P1291" t="s">
        <v>38</v>
      </c>
      <c r="Q1291" t="s">
        <v>51</v>
      </c>
      <c r="R1291" t="s">
        <v>52</v>
      </c>
      <c r="S1291" t="s">
        <v>43</v>
      </c>
      <c r="T1291" t="s">
        <v>53</v>
      </c>
      <c r="U1291" t="s">
        <v>21</v>
      </c>
      <c r="V1291" t="s">
        <v>1494</v>
      </c>
      <c r="W1291" t="s">
        <v>1495</v>
      </c>
      <c r="X1291" t="s">
        <v>448</v>
      </c>
      <c r="Y1291" t="s">
        <v>635</v>
      </c>
      <c r="Z1291" t="s">
        <v>40</v>
      </c>
      <c r="AA1291" t="s">
        <v>40</v>
      </c>
      <c r="AB1291" t="s">
        <v>40</v>
      </c>
      <c r="AC1291">
        <v>1.6999999990000001</v>
      </c>
      <c r="AD1291" t="s">
        <v>40</v>
      </c>
      <c r="AE1291">
        <v>3.72</v>
      </c>
      <c r="AF1291">
        <v>56</v>
      </c>
      <c r="AG1291">
        <v>37200000000</v>
      </c>
      <c r="AH1291" s="21">
        <v>6324000000000</v>
      </c>
      <c r="AI1291">
        <v>56</v>
      </c>
      <c r="AJ1291">
        <v>3562</v>
      </c>
      <c r="AK1291">
        <v>3256586.5860000001</v>
      </c>
      <c r="AO1291">
        <v>6.4249999999999998</v>
      </c>
    </row>
    <row r="1292" spans="1:41">
      <c r="A1292">
        <v>17</v>
      </c>
      <c r="B1292">
        <v>35</v>
      </c>
      <c r="C1292">
        <v>2011</v>
      </c>
      <c r="D1292" t="s">
        <v>446</v>
      </c>
      <c r="E1292" t="s">
        <v>447</v>
      </c>
      <c r="F1292" t="s">
        <v>1</v>
      </c>
      <c r="G1292" t="s">
        <v>54</v>
      </c>
      <c r="H1292" t="s">
        <v>38</v>
      </c>
      <c r="I1292" t="s">
        <v>41</v>
      </c>
      <c r="J1292" t="s">
        <v>38</v>
      </c>
      <c r="K1292" t="s">
        <v>40</v>
      </c>
      <c r="L1292" t="s">
        <v>40</v>
      </c>
      <c r="M1292" t="s">
        <v>40</v>
      </c>
      <c r="N1292" t="s">
        <v>40</v>
      </c>
      <c r="O1292" t="s">
        <v>55</v>
      </c>
      <c r="P1292" t="s">
        <v>38</v>
      </c>
      <c r="Q1292" t="s">
        <v>51</v>
      </c>
      <c r="R1292" t="s">
        <v>52</v>
      </c>
      <c r="S1292" t="s">
        <v>43</v>
      </c>
      <c r="T1292" t="s">
        <v>44</v>
      </c>
      <c r="U1292" t="s">
        <v>21</v>
      </c>
      <c r="V1292" t="s">
        <v>1494</v>
      </c>
      <c r="W1292" t="s">
        <v>1495</v>
      </c>
      <c r="X1292" t="s">
        <v>448</v>
      </c>
      <c r="Y1292" t="s">
        <v>636</v>
      </c>
      <c r="Z1292" t="s">
        <v>40</v>
      </c>
      <c r="AA1292" t="s">
        <v>40</v>
      </c>
      <c r="AB1292" t="s">
        <v>40</v>
      </c>
      <c r="AC1292">
        <v>3.0000000020000002</v>
      </c>
      <c r="AD1292" t="s">
        <v>40</v>
      </c>
      <c r="AE1292">
        <v>14.74</v>
      </c>
      <c r="AF1292">
        <v>42</v>
      </c>
      <c r="AG1292" s="21">
        <v>147400000000</v>
      </c>
      <c r="AH1292" s="21">
        <v>44220000000000</v>
      </c>
      <c r="AI1292">
        <v>42</v>
      </c>
      <c r="AJ1292">
        <v>3562</v>
      </c>
      <c r="AK1292">
        <v>3256586.5860000001</v>
      </c>
      <c r="AO1292">
        <v>6.0222222219999999</v>
      </c>
    </row>
    <row r="1293" spans="1:41">
      <c r="A1293">
        <v>17</v>
      </c>
      <c r="B1293">
        <v>35</v>
      </c>
      <c r="C1293">
        <v>2011</v>
      </c>
      <c r="D1293" t="s">
        <v>446</v>
      </c>
      <c r="E1293" t="s">
        <v>447</v>
      </c>
      <c r="F1293" t="s">
        <v>1</v>
      </c>
      <c r="G1293" t="s">
        <v>54</v>
      </c>
      <c r="H1293" t="s">
        <v>38</v>
      </c>
      <c r="I1293" t="s">
        <v>41</v>
      </c>
      <c r="J1293" t="s">
        <v>38</v>
      </c>
      <c r="K1293" t="s">
        <v>40</v>
      </c>
      <c r="L1293" t="s">
        <v>40</v>
      </c>
      <c r="M1293" t="s">
        <v>40</v>
      </c>
      <c r="N1293" t="s">
        <v>40</v>
      </c>
      <c r="O1293" t="s">
        <v>55</v>
      </c>
      <c r="P1293" t="s">
        <v>38</v>
      </c>
      <c r="Q1293" t="s">
        <v>51</v>
      </c>
      <c r="R1293" t="s">
        <v>52</v>
      </c>
      <c r="S1293" t="s">
        <v>43</v>
      </c>
      <c r="T1293" t="s">
        <v>44</v>
      </c>
      <c r="U1293" t="s">
        <v>21</v>
      </c>
      <c r="V1293" t="s">
        <v>1494</v>
      </c>
      <c r="W1293" t="s">
        <v>1495</v>
      </c>
      <c r="X1293" t="s">
        <v>448</v>
      </c>
      <c r="Y1293" t="s">
        <v>637</v>
      </c>
      <c r="Z1293" t="s">
        <v>40</v>
      </c>
      <c r="AA1293" t="s">
        <v>40</v>
      </c>
      <c r="AB1293" t="s">
        <v>40</v>
      </c>
      <c r="AC1293">
        <v>3.0000000020000002</v>
      </c>
      <c r="AD1293" t="s">
        <v>40</v>
      </c>
      <c r="AE1293">
        <v>5.0999999999999996</v>
      </c>
      <c r="AF1293">
        <v>53</v>
      </c>
      <c r="AG1293">
        <v>51000000000</v>
      </c>
      <c r="AH1293" s="21">
        <v>15300000000000</v>
      </c>
      <c r="AI1293">
        <v>53</v>
      </c>
      <c r="AJ1293">
        <v>3562</v>
      </c>
      <c r="AK1293">
        <v>3256586.5860000001</v>
      </c>
      <c r="AO1293">
        <v>3.5666666669999998</v>
      </c>
    </row>
    <row r="1294" spans="1:41">
      <c r="A1294">
        <v>17</v>
      </c>
      <c r="B1294">
        <v>35</v>
      </c>
      <c r="C1294">
        <v>2011</v>
      </c>
      <c r="D1294" t="s">
        <v>446</v>
      </c>
      <c r="E1294" t="s">
        <v>447</v>
      </c>
      <c r="F1294" t="s">
        <v>1</v>
      </c>
      <c r="G1294" t="s">
        <v>54</v>
      </c>
      <c r="H1294" t="s">
        <v>38</v>
      </c>
      <c r="I1294" t="s">
        <v>41</v>
      </c>
      <c r="J1294" t="s">
        <v>38</v>
      </c>
      <c r="K1294" t="s">
        <v>40</v>
      </c>
      <c r="L1294" t="s">
        <v>40</v>
      </c>
      <c r="M1294" t="s">
        <v>40</v>
      </c>
      <c r="N1294" t="s">
        <v>40</v>
      </c>
      <c r="O1294" t="s">
        <v>55</v>
      </c>
      <c r="P1294" t="s">
        <v>38</v>
      </c>
      <c r="Q1294" t="s">
        <v>51</v>
      </c>
      <c r="R1294" t="s">
        <v>52</v>
      </c>
      <c r="S1294" t="s">
        <v>43</v>
      </c>
      <c r="T1294" t="s">
        <v>44</v>
      </c>
      <c r="U1294" t="s">
        <v>21</v>
      </c>
      <c r="V1294" t="s">
        <v>1494</v>
      </c>
      <c r="W1294" t="s">
        <v>1495</v>
      </c>
      <c r="X1294" t="s">
        <v>448</v>
      </c>
      <c r="Y1294" t="s">
        <v>638</v>
      </c>
      <c r="Z1294" t="s">
        <v>40</v>
      </c>
      <c r="AA1294" t="s">
        <v>40</v>
      </c>
      <c r="AB1294" t="s">
        <v>40</v>
      </c>
      <c r="AC1294">
        <v>7.2999999979999997</v>
      </c>
      <c r="AD1294" t="s">
        <v>40</v>
      </c>
      <c r="AE1294">
        <v>3.84</v>
      </c>
      <c r="AF1294">
        <v>31</v>
      </c>
      <c r="AG1294">
        <v>38400000000</v>
      </c>
      <c r="AH1294" s="21">
        <v>28032000000000</v>
      </c>
      <c r="AI1294">
        <v>31</v>
      </c>
      <c r="AJ1294">
        <v>3562</v>
      </c>
      <c r="AK1294">
        <v>3256586.5860000001</v>
      </c>
      <c r="AO1294">
        <v>9.4428571429999995</v>
      </c>
    </row>
    <row r="1295" spans="1:41">
      <c r="A1295">
        <v>17</v>
      </c>
      <c r="B1295">
        <v>35</v>
      </c>
      <c r="C1295">
        <v>2011</v>
      </c>
      <c r="D1295" t="s">
        <v>446</v>
      </c>
      <c r="E1295" t="s">
        <v>447</v>
      </c>
      <c r="F1295" t="s">
        <v>1</v>
      </c>
      <c r="G1295" t="s">
        <v>54</v>
      </c>
      <c r="H1295" t="s">
        <v>38</v>
      </c>
      <c r="I1295" t="s">
        <v>41</v>
      </c>
      <c r="J1295" t="s">
        <v>38</v>
      </c>
      <c r="K1295" t="s">
        <v>40</v>
      </c>
      <c r="L1295" t="s">
        <v>40</v>
      </c>
      <c r="M1295" t="s">
        <v>40</v>
      </c>
      <c r="N1295" t="s">
        <v>40</v>
      </c>
      <c r="O1295" t="s">
        <v>55</v>
      </c>
      <c r="P1295" t="s">
        <v>38</v>
      </c>
      <c r="Q1295" t="s">
        <v>51</v>
      </c>
      <c r="R1295" t="s">
        <v>52</v>
      </c>
      <c r="S1295" t="s">
        <v>43</v>
      </c>
      <c r="T1295" t="s">
        <v>53</v>
      </c>
      <c r="U1295" t="s">
        <v>21</v>
      </c>
      <c r="V1295" t="s">
        <v>1494</v>
      </c>
      <c r="W1295" t="s">
        <v>1495</v>
      </c>
      <c r="X1295" t="s">
        <v>448</v>
      </c>
      <c r="Y1295" t="s">
        <v>639</v>
      </c>
      <c r="Z1295" t="s">
        <v>40</v>
      </c>
      <c r="AA1295" t="s">
        <v>40</v>
      </c>
      <c r="AB1295" t="s">
        <v>40</v>
      </c>
      <c r="AC1295">
        <v>3.3000000009999999</v>
      </c>
      <c r="AD1295" t="s">
        <v>40</v>
      </c>
      <c r="AE1295">
        <v>0.88</v>
      </c>
      <c r="AF1295">
        <v>28</v>
      </c>
      <c r="AG1295">
        <v>8800000000</v>
      </c>
      <c r="AH1295" s="21">
        <v>2904000000000</v>
      </c>
      <c r="AI1295">
        <v>28</v>
      </c>
      <c r="AJ1295">
        <v>3562</v>
      </c>
      <c r="AK1295">
        <v>3256586.5860000001</v>
      </c>
      <c r="AO1295">
        <v>8.9733333329999994</v>
      </c>
    </row>
    <row r="1296" spans="1:41">
      <c r="A1296">
        <v>17</v>
      </c>
      <c r="B1296">
        <v>35</v>
      </c>
      <c r="C1296">
        <v>2011</v>
      </c>
      <c r="D1296" t="s">
        <v>446</v>
      </c>
      <c r="E1296" t="s">
        <v>447</v>
      </c>
      <c r="F1296" t="s">
        <v>1</v>
      </c>
      <c r="G1296" t="s">
        <v>54</v>
      </c>
      <c r="H1296" t="s">
        <v>38</v>
      </c>
      <c r="I1296" t="s">
        <v>41</v>
      </c>
      <c r="J1296" t="s">
        <v>38</v>
      </c>
      <c r="K1296" t="s">
        <v>40</v>
      </c>
      <c r="L1296" t="s">
        <v>40</v>
      </c>
      <c r="M1296" t="s">
        <v>40</v>
      </c>
      <c r="N1296" t="s">
        <v>40</v>
      </c>
      <c r="O1296" t="s">
        <v>55</v>
      </c>
      <c r="P1296" t="s">
        <v>38</v>
      </c>
      <c r="Q1296" t="s">
        <v>51</v>
      </c>
      <c r="R1296" t="s">
        <v>52</v>
      </c>
      <c r="S1296" t="s">
        <v>43</v>
      </c>
      <c r="T1296" t="s">
        <v>53</v>
      </c>
      <c r="U1296" t="s">
        <v>21</v>
      </c>
      <c r="V1296" t="s">
        <v>1494</v>
      </c>
      <c r="W1296" t="s">
        <v>1495</v>
      </c>
      <c r="X1296" t="s">
        <v>448</v>
      </c>
      <c r="Y1296" t="s">
        <v>640</v>
      </c>
      <c r="Z1296" t="s">
        <v>40</v>
      </c>
      <c r="AA1296" t="s">
        <v>40</v>
      </c>
      <c r="AB1296" t="s">
        <v>40</v>
      </c>
      <c r="AC1296">
        <v>6.7000000049999997</v>
      </c>
      <c r="AD1296" t="s">
        <v>40</v>
      </c>
      <c r="AE1296">
        <v>44.52</v>
      </c>
      <c r="AF1296">
        <v>24</v>
      </c>
      <c r="AG1296" s="21">
        <v>445200000000</v>
      </c>
      <c r="AH1296" s="21">
        <v>298284000000000</v>
      </c>
      <c r="AI1296">
        <v>24</v>
      </c>
      <c r="AJ1296">
        <v>3562</v>
      </c>
      <c r="AK1296">
        <v>3256586.5860000001</v>
      </c>
      <c r="AO1296">
        <v>9.8249999999999993</v>
      </c>
    </row>
    <row r="1297" spans="1:41">
      <c r="A1297">
        <v>17</v>
      </c>
      <c r="B1297">
        <v>35</v>
      </c>
      <c r="C1297">
        <v>2011</v>
      </c>
      <c r="D1297" t="s">
        <v>446</v>
      </c>
      <c r="E1297" t="s">
        <v>447</v>
      </c>
      <c r="F1297" t="s">
        <v>1</v>
      </c>
      <c r="G1297" t="s">
        <v>54</v>
      </c>
      <c r="H1297" t="s">
        <v>38</v>
      </c>
      <c r="I1297" t="s">
        <v>41</v>
      </c>
      <c r="J1297" t="s">
        <v>38</v>
      </c>
      <c r="K1297" t="s">
        <v>40</v>
      </c>
      <c r="L1297" t="s">
        <v>40</v>
      </c>
      <c r="M1297" t="s">
        <v>40</v>
      </c>
      <c r="N1297" t="s">
        <v>40</v>
      </c>
      <c r="O1297" t="s">
        <v>55</v>
      </c>
      <c r="P1297" t="s">
        <v>38</v>
      </c>
      <c r="Q1297" t="s">
        <v>51</v>
      </c>
      <c r="R1297" t="s">
        <v>52</v>
      </c>
      <c r="S1297" t="s">
        <v>43</v>
      </c>
      <c r="T1297" t="s">
        <v>53</v>
      </c>
      <c r="U1297" t="s">
        <v>21</v>
      </c>
      <c r="V1297" t="s">
        <v>1494</v>
      </c>
      <c r="W1297" t="s">
        <v>1495</v>
      </c>
      <c r="X1297" t="s">
        <v>448</v>
      </c>
      <c r="Y1297" t="s">
        <v>641</v>
      </c>
      <c r="Z1297" t="s">
        <v>40</v>
      </c>
      <c r="AA1297" t="s">
        <v>40</v>
      </c>
      <c r="AB1297" t="s">
        <v>40</v>
      </c>
      <c r="AC1297">
        <v>3.0000000020000002</v>
      </c>
      <c r="AD1297" t="s">
        <v>40</v>
      </c>
      <c r="AE1297">
        <v>36.22</v>
      </c>
      <c r="AF1297">
        <v>36</v>
      </c>
      <c r="AG1297" s="21">
        <v>362200000000</v>
      </c>
      <c r="AH1297" s="21">
        <v>108660000000000</v>
      </c>
      <c r="AI1297">
        <v>36</v>
      </c>
      <c r="AJ1297">
        <v>3562</v>
      </c>
      <c r="AK1297">
        <v>3256586.5860000001</v>
      </c>
      <c r="AO1297">
        <v>6.4857142860000003</v>
      </c>
    </row>
    <row r="1298" spans="1:41">
      <c r="A1298">
        <v>17</v>
      </c>
      <c r="B1298">
        <v>35</v>
      </c>
      <c r="C1298">
        <v>2011</v>
      </c>
      <c r="D1298" t="s">
        <v>446</v>
      </c>
      <c r="E1298" t="s">
        <v>447</v>
      </c>
      <c r="F1298" t="s">
        <v>1</v>
      </c>
      <c r="G1298" t="s">
        <v>54</v>
      </c>
      <c r="H1298" t="s">
        <v>38</v>
      </c>
      <c r="I1298" t="s">
        <v>41</v>
      </c>
      <c r="J1298" t="s">
        <v>38</v>
      </c>
      <c r="K1298" t="s">
        <v>40</v>
      </c>
      <c r="L1298" t="s">
        <v>40</v>
      </c>
      <c r="M1298" t="s">
        <v>40</v>
      </c>
      <c r="N1298" t="s">
        <v>40</v>
      </c>
      <c r="O1298" t="s">
        <v>55</v>
      </c>
      <c r="P1298" t="s">
        <v>38</v>
      </c>
      <c r="Q1298" t="s">
        <v>51</v>
      </c>
      <c r="R1298" t="s">
        <v>52</v>
      </c>
      <c r="S1298" t="s">
        <v>43</v>
      </c>
      <c r="T1298" t="s">
        <v>53</v>
      </c>
      <c r="U1298" t="s">
        <v>21</v>
      </c>
      <c r="V1298" t="s">
        <v>1494</v>
      </c>
      <c r="W1298" t="s">
        <v>1495</v>
      </c>
      <c r="X1298" t="s">
        <v>448</v>
      </c>
      <c r="Y1298" t="s">
        <v>642</v>
      </c>
      <c r="Z1298" t="s">
        <v>40</v>
      </c>
      <c r="AA1298" t="s">
        <v>40</v>
      </c>
      <c r="AB1298" t="s">
        <v>40</v>
      </c>
      <c r="AC1298">
        <v>2.6999999990000001</v>
      </c>
      <c r="AD1298" t="s">
        <v>40</v>
      </c>
      <c r="AE1298">
        <v>2.6</v>
      </c>
      <c r="AF1298">
        <v>23</v>
      </c>
      <c r="AG1298">
        <v>26000000000</v>
      </c>
      <c r="AH1298" s="21">
        <v>7020000000000</v>
      </c>
      <c r="AI1298">
        <v>23</v>
      </c>
      <c r="AJ1298">
        <v>3562</v>
      </c>
      <c r="AK1298">
        <v>3256586.5860000001</v>
      </c>
      <c r="AO1298">
        <v>9.6416666670000009</v>
      </c>
    </row>
    <row r="1299" spans="1:41">
      <c r="A1299">
        <v>17</v>
      </c>
      <c r="B1299">
        <v>35</v>
      </c>
      <c r="C1299">
        <v>2011</v>
      </c>
      <c r="D1299" t="s">
        <v>446</v>
      </c>
      <c r="E1299" t="s">
        <v>447</v>
      </c>
      <c r="F1299" t="s">
        <v>1</v>
      </c>
      <c r="G1299" t="s">
        <v>54</v>
      </c>
      <c r="H1299" t="s">
        <v>38</v>
      </c>
      <c r="I1299" t="s">
        <v>41</v>
      </c>
      <c r="J1299" t="s">
        <v>38</v>
      </c>
      <c r="K1299" t="s">
        <v>40</v>
      </c>
      <c r="L1299" t="s">
        <v>40</v>
      </c>
      <c r="M1299" t="s">
        <v>40</v>
      </c>
      <c r="N1299" t="s">
        <v>40</v>
      </c>
      <c r="O1299" t="s">
        <v>55</v>
      </c>
      <c r="P1299" t="s">
        <v>38</v>
      </c>
      <c r="Q1299" t="s">
        <v>51</v>
      </c>
      <c r="R1299" t="s">
        <v>52</v>
      </c>
      <c r="S1299" t="s">
        <v>43</v>
      </c>
      <c r="T1299" t="s">
        <v>53</v>
      </c>
      <c r="U1299" t="s">
        <v>21</v>
      </c>
      <c r="V1299" t="s">
        <v>1494</v>
      </c>
      <c r="W1299" t="s">
        <v>1495</v>
      </c>
      <c r="X1299" t="s">
        <v>448</v>
      </c>
      <c r="Y1299" t="s">
        <v>505</v>
      </c>
      <c r="Z1299" t="s">
        <v>40</v>
      </c>
      <c r="AA1299" t="s">
        <v>40</v>
      </c>
      <c r="AB1299" t="s">
        <v>40</v>
      </c>
      <c r="AC1299">
        <v>1.2</v>
      </c>
      <c r="AD1299" t="s">
        <v>40</v>
      </c>
      <c r="AE1299">
        <v>1.29</v>
      </c>
      <c r="AF1299">
        <v>40</v>
      </c>
      <c r="AG1299">
        <v>12900000000</v>
      </c>
      <c r="AH1299" s="21">
        <v>1548000000000</v>
      </c>
      <c r="AI1299">
        <v>40</v>
      </c>
      <c r="AJ1299">
        <v>3562</v>
      </c>
      <c r="AK1299">
        <v>3256586.5860000001</v>
      </c>
      <c r="AO1299">
        <v>5.8157894739999998</v>
      </c>
    </row>
    <row r="1300" spans="1:41">
      <c r="A1300">
        <v>17</v>
      </c>
      <c r="B1300">
        <v>35</v>
      </c>
      <c r="C1300">
        <v>2011</v>
      </c>
      <c r="D1300" t="s">
        <v>446</v>
      </c>
      <c r="E1300" t="s">
        <v>447</v>
      </c>
      <c r="F1300" t="s">
        <v>1</v>
      </c>
      <c r="G1300" t="s">
        <v>54</v>
      </c>
      <c r="H1300" t="s">
        <v>38</v>
      </c>
      <c r="I1300" t="s">
        <v>41</v>
      </c>
      <c r="J1300" t="s">
        <v>38</v>
      </c>
      <c r="K1300" t="s">
        <v>40</v>
      </c>
      <c r="L1300" t="s">
        <v>40</v>
      </c>
      <c r="M1300" t="s">
        <v>40</v>
      </c>
      <c r="N1300" t="s">
        <v>40</v>
      </c>
      <c r="O1300" t="s">
        <v>55</v>
      </c>
      <c r="P1300" t="s">
        <v>38</v>
      </c>
      <c r="Q1300" t="s">
        <v>51</v>
      </c>
      <c r="R1300" t="s">
        <v>52</v>
      </c>
      <c r="S1300" t="s">
        <v>43</v>
      </c>
      <c r="T1300" t="s">
        <v>44</v>
      </c>
      <c r="U1300" t="s">
        <v>21</v>
      </c>
      <c r="V1300" t="s">
        <v>1494</v>
      </c>
      <c r="W1300" t="s">
        <v>1495</v>
      </c>
      <c r="X1300" t="s">
        <v>448</v>
      </c>
      <c r="Y1300" t="s">
        <v>643</v>
      </c>
      <c r="Z1300" t="s">
        <v>40</v>
      </c>
      <c r="AA1300" t="s">
        <v>40</v>
      </c>
      <c r="AB1300" t="s">
        <v>40</v>
      </c>
      <c r="AC1300">
        <v>5.4999999940000004</v>
      </c>
      <c r="AD1300" t="s">
        <v>40</v>
      </c>
      <c r="AE1300">
        <v>23</v>
      </c>
      <c r="AF1300">
        <v>19</v>
      </c>
      <c r="AG1300" s="21">
        <v>230000000000</v>
      </c>
      <c r="AH1300" s="21">
        <v>126500000000000</v>
      </c>
      <c r="AI1300">
        <v>19</v>
      </c>
      <c r="AJ1300">
        <v>3562</v>
      </c>
      <c r="AK1300">
        <v>3256586.5860000001</v>
      </c>
      <c r="AO1300">
        <v>2.375</v>
      </c>
    </row>
    <row r="1301" spans="1:41">
      <c r="A1301">
        <v>17</v>
      </c>
      <c r="B1301">
        <v>35</v>
      </c>
      <c r="C1301">
        <v>2011</v>
      </c>
      <c r="D1301" t="s">
        <v>446</v>
      </c>
      <c r="E1301" t="s">
        <v>447</v>
      </c>
      <c r="F1301" t="s">
        <v>1</v>
      </c>
      <c r="G1301" t="s">
        <v>54</v>
      </c>
      <c r="H1301" t="s">
        <v>38</v>
      </c>
      <c r="I1301" t="s">
        <v>41</v>
      </c>
      <c r="J1301" t="s">
        <v>38</v>
      </c>
      <c r="K1301" t="s">
        <v>40</v>
      </c>
      <c r="L1301" t="s">
        <v>40</v>
      </c>
      <c r="M1301" t="s">
        <v>40</v>
      </c>
      <c r="N1301" t="s">
        <v>40</v>
      </c>
      <c r="O1301" t="s">
        <v>55</v>
      </c>
      <c r="P1301" t="s">
        <v>38</v>
      </c>
      <c r="Q1301" t="s">
        <v>51</v>
      </c>
      <c r="R1301" t="s">
        <v>52</v>
      </c>
      <c r="S1301" t="s">
        <v>43</v>
      </c>
      <c r="T1301" t="s">
        <v>44</v>
      </c>
      <c r="U1301" t="s">
        <v>21</v>
      </c>
      <c r="V1301" t="s">
        <v>1494</v>
      </c>
      <c r="W1301" t="s">
        <v>1495</v>
      </c>
      <c r="X1301" t="s">
        <v>448</v>
      </c>
      <c r="Y1301" t="s">
        <v>644</v>
      </c>
      <c r="Z1301" t="s">
        <v>40</v>
      </c>
      <c r="AA1301" t="s">
        <v>40</v>
      </c>
      <c r="AB1301" t="s">
        <v>40</v>
      </c>
      <c r="AC1301">
        <v>5.8000000060000003</v>
      </c>
      <c r="AD1301" t="s">
        <v>40</v>
      </c>
      <c r="AE1301">
        <v>0.61</v>
      </c>
      <c r="AF1301">
        <v>18</v>
      </c>
      <c r="AG1301">
        <v>6100000000</v>
      </c>
      <c r="AH1301" s="21">
        <v>3538000000000</v>
      </c>
      <c r="AI1301">
        <v>18</v>
      </c>
      <c r="AJ1301">
        <v>3562</v>
      </c>
      <c r="AK1301">
        <v>3256586.5860000001</v>
      </c>
      <c r="AO1301">
        <v>1.2733333330000001</v>
      </c>
    </row>
    <row r="1302" spans="1:41">
      <c r="A1302">
        <v>17</v>
      </c>
      <c r="B1302">
        <v>35</v>
      </c>
      <c r="C1302">
        <v>2011</v>
      </c>
      <c r="D1302" t="s">
        <v>446</v>
      </c>
      <c r="E1302" t="s">
        <v>447</v>
      </c>
      <c r="F1302" t="s">
        <v>1</v>
      </c>
      <c r="G1302" t="s">
        <v>54</v>
      </c>
      <c r="H1302" t="s">
        <v>38</v>
      </c>
      <c r="I1302" t="s">
        <v>41</v>
      </c>
      <c r="J1302" t="s">
        <v>38</v>
      </c>
      <c r="K1302" t="s">
        <v>40</v>
      </c>
      <c r="L1302" t="s">
        <v>40</v>
      </c>
      <c r="M1302" t="s">
        <v>40</v>
      </c>
      <c r="N1302" t="s">
        <v>40</v>
      </c>
      <c r="O1302" t="s">
        <v>55</v>
      </c>
      <c r="P1302" t="s">
        <v>38</v>
      </c>
      <c r="Q1302" t="s">
        <v>51</v>
      </c>
      <c r="R1302" t="s">
        <v>52</v>
      </c>
      <c r="S1302" t="s">
        <v>43</v>
      </c>
      <c r="T1302" t="s">
        <v>53</v>
      </c>
      <c r="U1302" t="s">
        <v>21</v>
      </c>
      <c r="V1302" t="s">
        <v>1494</v>
      </c>
      <c r="W1302" t="s">
        <v>1495</v>
      </c>
      <c r="X1302" t="s">
        <v>448</v>
      </c>
      <c r="Y1302" t="s">
        <v>645</v>
      </c>
      <c r="Z1302" t="s">
        <v>40</v>
      </c>
      <c r="AA1302" t="s">
        <v>40</v>
      </c>
      <c r="AB1302" t="s">
        <v>40</v>
      </c>
      <c r="AC1302">
        <v>13.7</v>
      </c>
      <c r="AD1302" t="s">
        <v>40</v>
      </c>
      <c r="AE1302">
        <v>14.93</v>
      </c>
      <c r="AF1302">
        <v>24</v>
      </c>
      <c r="AG1302" s="21">
        <v>149300000000</v>
      </c>
      <c r="AH1302" s="21">
        <v>204541000000000</v>
      </c>
      <c r="AI1302">
        <v>24</v>
      </c>
      <c r="AJ1302">
        <v>3562</v>
      </c>
      <c r="AK1302">
        <v>3256586.5860000001</v>
      </c>
      <c r="AO1302">
        <v>6.983333333</v>
      </c>
    </row>
    <row r="1303" spans="1:41">
      <c r="A1303">
        <v>17</v>
      </c>
      <c r="B1303">
        <v>35</v>
      </c>
      <c r="C1303">
        <v>2011</v>
      </c>
      <c r="D1303" t="s">
        <v>446</v>
      </c>
      <c r="E1303" t="s">
        <v>447</v>
      </c>
      <c r="F1303" t="s">
        <v>1</v>
      </c>
      <c r="G1303" t="s">
        <v>54</v>
      </c>
      <c r="H1303" t="s">
        <v>38</v>
      </c>
      <c r="I1303" t="s">
        <v>41</v>
      </c>
      <c r="J1303" t="s">
        <v>38</v>
      </c>
      <c r="K1303" t="s">
        <v>40</v>
      </c>
      <c r="L1303" t="s">
        <v>40</v>
      </c>
      <c r="M1303" t="s">
        <v>40</v>
      </c>
      <c r="N1303" t="s">
        <v>40</v>
      </c>
      <c r="O1303" t="s">
        <v>55</v>
      </c>
      <c r="P1303" t="s">
        <v>38</v>
      </c>
      <c r="Q1303" t="s">
        <v>51</v>
      </c>
      <c r="R1303" t="s">
        <v>52</v>
      </c>
      <c r="S1303" t="s">
        <v>43</v>
      </c>
      <c r="T1303" t="s">
        <v>44</v>
      </c>
      <c r="U1303" t="s">
        <v>21</v>
      </c>
      <c r="V1303" t="s">
        <v>1494</v>
      </c>
      <c r="W1303" t="s">
        <v>1495</v>
      </c>
      <c r="X1303" t="s">
        <v>448</v>
      </c>
      <c r="Y1303" t="s">
        <v>646</v>
      </c>
      <c r="Z1303" t="s">
        <v>40</v>
      </c>
      <c r="AA1303" t="s">
        <v>40</v>
      </c>
      <c r="AB1303" t="s">
        <v>40</v>
      </c>
      <c r="AC1303">
        <v>8.5000000060000005</v>
      </c>
      <c r="AD1303" t="s">
        <v>40</v>
      </c>
      <c r="AE1303">
        <v>26.84</v>
      </c>
      <c r="AF1303">
        <v>20</v>
      </c>
      <c r="AG1303" s="21">
        <v>268400000000</v>
      </c>
      <c r="AH1303" s="21">
        <v>228140000000000</v>
      </c>
      <c r="AI1303">
        <v>20</v>
      </c>
      <c r="AJ1303">
        <v>3562</v>
      </c>
      <c r="AK1303">
        <v>3256586.5860000001</v>
      </c>
      <c r="AO1303">
        <v>4.0833333329999997</v>
      </c>
    </row>
    <row r="1304" spans="1:41">
      <c r="A1304">
        <v>17</v>
      </c>
      <c r="B1304">
        <v>35</v>
      </c>
      <c r="C1304">
        <v>2011</v>
      </c>
      <c r="D1304" t="s">
        <v>446</v>
      </c>
      <c r="E1304" t="s">
        <v>447</v>
      </c>
      <c r="F1304" t="s">
        <v>1</v>
      </c>
      <c r="G1304" t="s">
        <v>54</v>
      </c>
      <c r="H1304" t="s">
        <v>38</v>
      </c>
      <c r="I1304" t="s">
        <v>41</v>
      </c>
      <c r="J1304" t="s">
        <v>38</v>
      </c>
      <c r="K1304" t="s">
        <v>40</v>
      </c>
      <c r="L1304" t="s">
        <v>40</v>
      </c>
      <c r="M1304" t="s">
        <v>40</v>
      </c>
      <c r="N1304" t="s">
        <v>40</v>
      </c>
      <c r="O1304" t="s">
        <v>55</v>
      </c>
      <c r="P1304" t="s">
        <v>38</v>
      </c>
      <c r="Q1304" t="s">
        <v>51</v>
      </c>
      <c r="R1304" t="s">
        <v>52</v>
      </c>
      <c r="S1304" t="s">
        <v>43</v>
      </c>
      <c r="T1304" t="s">
        <v>53</v>
      </c>
      <c r="U1304" t="s">
        <v>21</v>
      </c>
      <c r="V1304" t="s">
        <v>1494</v>
      </c>
      <c r="W1304" t="s">
        <v>1495</v>
      </c>
      <c r="X1304" t="s">
        <v>448</v>
      </c>
      <c r="Y1304" t="s">
        <v>647</v>
      </c>
      <c r="Z1304" t="s">
        <v>40</v>
      </c>
      <c r="AA1304" t="s">
        <v>40</v>
      </c>
      <c r="AB1304" t="s">
        <v>40</v>
      </c>
      <c r="AC1304">
        <v>3.9</v>
      </c>
      <c r="AD1304" t="s">
        <v>40</v>
      </c>
      <c r="AE1304">
        <v>13.27</v>
      </c>
      <c r="AF1304">
        <v>17</v>
      </c>
      <c r="AG1304" s="21">
        <v>132700000000</v>
      </c>
      <c r="AH1304" s="21">
        <v>51753000000000</v>
      </c>
      <c r="AI1304">
        <v>17</v>
      </c>
      <c r="AJ1304">
        <v>3562</v>
      </c>
      <c r="AK1304">
        <v>3256586.5860000001</v>
      </c>
      <c r="AO1304">
        <v>2.6687500000000002</v>
      </c>
    </row>
    <row r="1305" spans="1:41">
      <c r="A1305">
        <v>17</v>
      </c>
      <c r="B1305">
        <v>35</v>
      </c>
      <c r="C1305">
        <v>2011</v>
      </c>
      <c r="D1305" t="s">
        <v>446</v>
      </c>
      <c r="E1305" t="s">
        <v>447</v>
      </c>
      <c r="F1305" t="s">
        <v>1</v>
      </c>
      <c r="G1305" t="s">
        <v>54</v>
      </c>
      <c r="H1305" t="s">
        <v>38</v>
      </c>
      <c r="I1305" t="s">
        <v>41</v>
      </c>
      <c r="J1305" t="s">
        <v>38</v>
      </c>
      <c r="K1305" t="s">
        <v>40</v>
      </c>
      <c r="L1305" t="s">
        <v>40</v>
      </c>
      <c r="M1305" t="s">
        <v>40</v>
      </c>
      <c r="N1305" t="s">
        <v>40</v>
      </c>
      <c r="O1305" t="s">
        <v>55</v>
      </c>
      <c r="P1305" t="s">
        <v>38</v>
      </c>
      <c r="Q1305" t="s">
        <v>51</v>
      </c>
      <c r="R1305" t="s">
        <v>52</v>
      </c>
      <c r="S1305" t="s">
        <v>43</v>
      </c>
      <c r="T1305" t="s">
        <v>53</v>
      </c>
      <c r="U1305" t="s">
        <v>21</v>
      </c>
      <c r="V1305" t="s">
        <v>1494</v>
      </c>
      <c r="W1305" t="s">
        <v>1495</v>
      </c>
      <c r="X1305" t="s">
        <v>448</v>
      </c>
      <c r="Y1305" t="s">
        <v>648</v>
      </c>
      <c r="Z1305" t="s">
        <v>40</v>
      </c>
      <c r="AA1305" t="s">
        <v>40</v>
      </c>
      <c r="AB1305" t="s">
        <v>40</v>
      </c>
      <c r="AC1305">
        <v>2.4000000020000001</v>
      </c>
      <c r="AD1305" t="s">
        <v>40</v>
      </c>
      <c r="AE1305">
        <v>17.809999999999999</v>
      </c>
      <c r="AF1305">
        <v>31</v>
      </c>
      <c r="AG1305" s="21">
        <v>178100000000</v>
      </c>
      <c r="AH1305" s="21">
        <v>42744000000000</v>
      </c>
      <c r="AI1305">
        <v>31</v>
      </c>
      <c r="AJ1305">
        <v>3562</v>
      </c>
      <c r="AK1305">
        <v>3256586.5860000001</v>
      </c>
      <c r="AO1305">
        <v>4.6727272729999996</v>
      </c>
    </row>
    <row r="1306" spans="1:41">
      <c r="A1306">
        <v>17</v>
      </c>
      <c r="B1306">
        <v>35</v>
      </c>
      <c r="C1306">
        <v>2011</v>
      </c>
      <c r="D1306" t="s">
        <v>446</v>
      </c>
      <c r="E1306" t="s">
        <v>447</v>
      </c>
      <c r="F1306" t="s">
        <v>1</v>
      </c>
      <c r="G1306" t="s">
        <v>54</v>
      </c>
      <c r="H1306" t="s">
        <v>38</v>
      </c>
      <c r="I1306" t="s">
        <v>41</v>
      </c>
      <c r="J1306" t="s">
        <v>38</v>
      </c>
      <c r="K1306" t="s">
        <v>40</v>
      </c>
      <c r="L1306" t="s">
        <v>40</v>
      </c>
      <c r="M1306" t="s">
        <v>40</v>
      </c>
      <c r="N1306" t="s">
        <v>40</v>
      </c>
      <c r="O1306" t="s">
        <v>55</v>
      </c>
      <c r="P1306" t="s">
        <v>38</v>
      </c>
      <c r="Q1306" t="s">
        <v>51</v>
      </c>
      <c r="R1306" t="s">
        <v>52</v>
      </c>
      <c r="S1306" t="s">
        <v>43</v>
      </c>
      <c r="T1306" t="s">
        <v>53</v>
      </c>
      <c r="U1306" t="s">
        <v>21</v>
      </c>
      <c r="V1306" t="s">
        <v>1494</v>
      </c>
      <c r="W1306" t="s">
        <v>1495</v>
      </c>
      <c r="X1306" t="s">
        <v>448</v>
      </c>
      <c r="Y1306" t="s">
        <v>649</v>
      </c>
      <c r="Z1306" t="s">
        <v>40</v>
      </c>
      <c r="AA1306" t="s">
        <v>40</v>
      </c>
      <c r="AB1306" t="s">
        <v>40</v>
      </c>
      <c r="AC1306">
        <v>3.0000000020000002</v>
      </c>
      <c r="AD1306" t="s">
        <v>40</v>
      </c>
      <c r="AE1306">
        <v>10.52</v>
      </c>
      <c r="AF1306">
        <v>16</v>
      </c>
      <c r="AG1306" s="21">
        <v>105200000000</v>
      </c>
      <c r="AH1306" s="21">
        <v>31560000000000</v>
      </c>
      <c r="AI1306">
        <v>16</v>
      </c>
      <c r="AJ1306">
        <v>3562</v>
      </c>
      <c r="AK1306">
        <v>3256586.5860000001</v>
      </c>
      <c r="AO1306">
        <v>0.46666666699999998</v>
      </c>
    </row>
    <row r="1307" spans="1:41">
      <c r="A1307">
        <v>17</v>
      </c>
      <c r="B1307">
        <v>35</v>
      </c>
      <c r="C1307">
        <v>2011</v>
      </c>
      <c r="D1307" t="s">
        <v>446</v>
      </c>
      <c r="E1307" t="s">
        <v>447</v>
      </c>
      <c r="F1307" t="s">
        <v>1</v>
      </c>
      <c r="G1307" t="s">
        <v>54</v>
      </c>
      <c r="H1307" t="s">
        <v>38</v>
      </c>
      <c r="I1307" t="s">
        <v>41</v>
      </c>
      <c r="J1307" t="s">
        <v>38</v>
      </c>
      <c r="K1307" t="s">
        <v>40</v>
      </c>
      <c r="L1307" t="s">
        <v>40</v>
      </c>
      <c r="M1307" t="s">
        <v>40</v>
      </c>
      <c r="N1307" t="s">
        <v>40</v>
      </c>
      <c r="O1307" t="s">
        <v>55</v>
      </c>
      <c r="P1307" t="s">
        <v>38</v>
      </c>
      <c r="Q1307" t="s">
        <v>51</v>
      </c>
      <c r="R1307" t="s">
        <v>52</v>
      </c>
      <c r="S1307" t="s">
        <v>43</v>
      </c>
      <c r="T1307" t="s">
        <v>53</v>
      </c>
      <c r="U1307" t="s">
        <v>21</v>
      </c>
      <c r="V1307" t="s">
        <v>1494</v>
      </c>
      <c r="W1307" t="s">
        <v>1495</v>
      </c>
      <c r="X1307" t="s">
        <v>448</v>
      </c>
      <c r="Y1307" t="s">
        <v>650</v>
      </c>
      <c r="Z1307" t="s">
        <v>40</v>
      </c>
      <c r="AA1307" t="s">
        <v>40</v>
      </c>
      <c r="AB1307" t="s">
        <v>40</v>
      </c>
      <c r="AC1307">
        <v>2.0000000020000002</v>
      </c>
      <c r="AD1307" t="s">
        <v>40</v>
      </c>
      <c r="AE1307">
        <v>38.04</v>
      </c>
      <c r="AF1307">
        <v>23</v>
      </c>
      <c r="AG1307" s="21">
        <v>380400000000</v>
      </c>
      <c r="AH1307" s="21">
        <v>76080000000000</v>
      </c>
      <c r="AI1307">
        <v>23</v>
      </c>
      <c r="AJ1307">
        <v>3562</v>
      </c>
      <c r="AK1307">
        <v>3256586.5860000001</v>
      </c>
      <c r="AO1307">
        <v>7.233333333</v>
      </c>
    </row>
    <row r="1308" spans="1:41">
      <c r="A1308">
        <v>17</v>
      </c>
      <c r="B1308">
        <v>35</v>
      </c>
      <c r="C1308">
        <v>2011</v>
      </c>
      <c r="D1308" t="s">
        <v>446</v>
      </c>
      <c r="E1308" t="s">
        <v>447</v>
      </c>
      <c r="F1308" t="s">
        <v>1</v>
      </c>
      <c r="G1308" t="s">
        <v>54</v>
      </c>
      <c r="H1308" t="s">
        <v>38</v>
      </c>
      <c r="I1308" t="s">
        <v>41</v>
      </c>
      <c r="J1308" t="s">
        <v>38</v>
      </c>
      <c r="K1308" t="s">
        <v>40</v>
      </c>
      <c r="L1308" t="s">
        <v>40</v>
      </c>
      <c r="M1308" t="s">
        <v>40</v>
      </c>
      <c r="N1308" t="s">
        <v>40</v>
      </c>
      <c r="O1308" t="s">
        <v>55</v>
      </c>
      <c r="P1308" t="s">
        <v>38</v>
      </c>
      <c r="Q1308" t="s">
        <v>51</v>
      </c>
      <c r="R1308" t="s">
        <v>52</v>
      </c>
      <c r="S1308" t="s">
        <v>43</v>
      </c>
      <c r="T1308" t="s">
        <v>53</v>
      </c>
      <c r="U1308" t="s">
        <v>21</v>
      </c>
      <c r="V1308" t="s">
        <v>1494</v>
      </c>
      <c r="W1308" t="s">
        <v>1495</v>
      </c>
      <c r="X1308" t="s">
        <v>448</v>
      </c>
      <c r="Y1308" t="s">
        <v>651</v>
      </c>
      <c r="Z1308" t="s">
        <v>40</v>
      </c>
      <c r="AA1308" t="s">
        <v>40</v>
      </c>
      <c r="AB1308" t="s">
        <v>40</v>
      </c>
      <c r="AC1308">
        <v>4.5000000020000002</v>
      </c>
      <c r="AD1308" t="s">
        <v>40</v>
      </c>
      <c r="AE1308">
        <v>14.37</v>
      </c>
      <c r="AF1308">
        <v>34</v>
      </c>
      <c r="AG1308" s="21">
        <v>143700000000</v>
      </c>
      <c r="AH1308" s="21">
        <v>64665000000000</v>
      </c>
      <c r="AI1308">
        <v>34</v>
      </c>
      <c r="AJ1308">
        <v>3562</v>
      </c>
      <c r="AK1308">
        <v>3256586.5860000001</v>
      </c>
      <c r="AO1308">
        <v>2.1714285709999999</v>
      </c>
    </row>
    <row r="1309" spans="1:41">
      <c r="A1309">
        <v>17</v>
      </c>
      <c r="B1309">
        <v>35</v>
      </c>
      <c r="C1309">
        <v>2011</v>
      </c>
      <c r="D1309" t="s">
        <v>446</v>
      </c>
      <c r="E1309" t="s">
        <v>447</v>
      </c>
      <c r="F1309" t="s">
        <v>1</v>
      </c>
      <c r="G1309" t="s">
        <v>54</v>
      </c>
      <c r="H1309" t="s">
        <v>38</v>
      </c>
      <c r="I1309" t="s">
        <v>41</v>
      </c>
      <c r="J1309" t="s">
        <v>38</v>
      </c>
      <c r="K1309" t="s">
        <v>40</v>
      </c>
      <c r="L1309" t="s">
        <v>40</v>
      </c>
      <c r="M1309" t="s">
        <v>40</v>
      </c>
      <c r="N1309" t="s">
        <v>40</v>
      </c>
      <c r="O1309" t="s">
        <v>55</v>
      </c>
      <c r="P1309" t="s">
        <v>38</v>
      </c>
      <c r="Q1309" t="s">
        <v>51</v>
      </c>
      <c r="R1309" t="s">
        <v>52</v>
      </c>
      <c r="S1309" t="s">
        <v>43</v>
      </c>
      <c r="T1309" t="s">
        <v>53</v>
      </c>
      <c r="U1309" t="s">
        <v>21</v>
      </c>
      <c r="V1309" t="s">
        <v>1494</v>
      </c>
      <c r="W1309" t="s">
        <v>1495</v>
      </c>
      <c r="X1309" t="s">
        <v>448</v>
      </c>
      <c r="Y1309" t="s">
        <v>652</v>
      </c>
      <c r="Z1309" t="s">
        <v>40</v>
      </c>
      <c r="AA1309" t="s">
        <v>40</v>
      </c>
      <c r="AB1309" t="s">
        <v>40</v>
      </c>
      <c r="AC1309">
        <v>4.1000000029999999</v>
      </c>
      <c r="AD1309" t="s">
        <v>40</v>
      </c>
      <c r="AE1309">
        <v>24.93</v>
      </c>
      <c r="AF1309">
        <v>29</v>
      </c>
      <c r="AG1309" s="21">
        <v>249300000000</v>
      </c>
      <c r="AH1309" s="21">
        <v>102213000000000</v>
      </c>
      <c r="AI1309">
        <v>29</v>
      </c>
      <c r="AJ1309">
        <v>3562</v>
      </c>
      <c r="AK1309">
        <v>3256586.5860000001</v>
      </c>
      <c r="AO1309">
        <v>3.2888888889999999</v>
      </c>
    </row>
    <row r="1310" spans="1:41">
      <c r="A1310">
        <v>17</v>
      </c>
      <c r="B1310">
        <v>35</v>
      </c>
      <c r="C1310">
        <v>2011</v>
      </c>
      <c r="D1310" t="s">
        <v>446</v>
      </c>
      <c r="E1310" t="s">
        <v>447</v>
      </c>
      <c r="F1310" t="s">
        <v>1</v>
      </c>
      <c r="G1310" t="s">
        <v>54</v>
      </c>
      <c r="H1310" t="s">
        <v>38</v>
      </c>
      <c r="I1310" t="s">
        <v>41</v>
      </c>
      <c r="J1310" t="s">
        <v>38</v>
      </c>
      <c r="K1310" t="s">
        <v>40</v>
      </c>
      <c r="L1310" t="s">
        <v>40</v>
      </c>
      <c r="M1310" t="s">
        <v>40</v>
      </c>
      <c r="N1310" t="s">
        <v>40</v>
      </c>
      <c r="O1310" t="s">
        <v>55</v>
      </c>
      <c r="P1310" t="s">
        <v>38</v>
      </c>
      <c r="Q1310" t="s">
        <v>51</v>
      </c>
      <c r="R1310" t="s">
        <v>52</v>
      </c>
      <c r="S1310" t="s">
        <v>43</v>
      </c>
      <c r="T1310" t="s">
        <v>53</v>
      </c>
      <c r="U1310" t="s">
        <v>21</v>
      </c>
      <c r="V1310" t="s">
        <v>1494</v>
      </c>
      <c r="W1310" t="s">
        <v>1495</v>
      </c>
      <c r="X1310" t="s">
        <v>448</v>
      </c>
      <c r="Y1310" t="s">
        <v>653</v>
      </c>
      <c r="Z1310" t="s">
        <v>40</v>
      </c>
      <c r="AA1310" t="s">
        <v>40</v>
      </c>
      <c r="AB1310" t="s">
        <v>40</v>
      </c>
      <c r="AC1310">
        <v>5.9999999949999996</v>
      </c>
      <c r="AD1310" t="s">
        <v>40</v>
      </c>
      <c r="AE1310">
        <v>28.05</v>
      </c>
      <c r="AF1310">
        <v>31</v>
      </c>
      <c r="AG1310" s="21">
        <v>280500000000</v>
      </c>
      <c r="AH1310" s="21">
        <v>168300000000000</v>
      </c>
      <c r="AI1310">
        <v>31</v>
      </c>
      <c r="AJ1310">
        <v>3562</v>
      </c>
      <c r="AK1310">
        <v>3256586.5860000001</v>
      </c>
      <c r="AO1310">
        <v>2.0833333330000001</v>
      </c>
    </row>
    <row r="1311" spans="1:41">
      <c r="A1311">
        <v>17</v>
      </c>
      <c r="B1311">
        <v>35</v>
      </c>
      <c r="C1311">
        <v>2011</v>
      </c>
      <c r="D1311" t="s">
        <v>446</v>
      </c>
      <c r="E1311" t="s">
        <v>447</v>
      </c>
      <c r="F1311" t="s">
        <v>1</v>
      </c>
      <c r="G1311" t="s">
        <v>54</v>
      </c>
      <c r="H1311" t="s">
        <v>38</v>
      </c>
      <c r="I1311" t="s">
        <v>41</v>
      </c>
      <c r="J1311" t="s">
        <v>38</v>
      </c>
      <c r="K1311" t="s">
        <v>40</v>
      </c>
      <c r="L1311" t="s">
        <v>40</v>
      </c>
      <c r="M1311" t="s">
        <v>40</v>
      </c>
      <c r="N1311" t="s">
        <v>40</v>
      </c>
      <c r="O1311" t="s">
        <v>55</v>
      </c>
      <c r="P1311" t="s">
        <v>38</v>
      </c>
      <c r="Q1311" t="s">
        <v>51</v>
      </c>
      <c r="R1311" t="s">
        <v>52</v>
      </c>
      <c r="S1311" t="s">
        <v>43</v>
      </c>
      <c r="T1311" t="s">
        <v>53</v>
      </c>
      <c r="U1311" t="s">
        <v>21</v>
      </c>
      <c r="V1311" t="s">
        <v>1494</v>
      </c>
      <c r="W1311" t="s">
        <v>1495</v>
      </c>
      <c r="X1311" t="s">
        <v>448</v>
      </c>
      <c r="Y1311" t="s">
        <v>654</v>
      </c>
      <c r="Z1311" t="s">
        <v>40</v>
      </c>
      <c r="AA1311" t="s">
        <v>40</v>
      </c>
      <c r="AB1311" t="s">
        <v>40</v>
      </c>
      <c r="AC1311">
        <v>7.8000000060000003</v>
      </c>
      <c r="AD1311" t="s">
        <v>40</v>
      </c>
      <c r="AE1311">
        <v>65.510000000000005</v>
      </c>
      <c r="AF1311">
        <v>21</v>
      </c>
      <c r="AG1311" s="21">
        <v>655100000000</v>
      </c>
      <c r="AH1311" s="21">
        <v>510978000000000</v>
      </c>
      <c r="AI1311">
        <v>21</v>
      </c>
      <c r="AJ1311">
        <v>3562</v>
      </c>
      <c r="AK1311">
        <v>3256586.5860000001</v>
      </c>
      <c r="AO1311">
        <v>2.8055555559999998</v>
      </c>
    </row>
    <row r="1312" spans="1:41">
      <c r="A1312">
        <v>17</v>
      </c>
      <c r="B1312">
        <v>35</v>
      </c>
      <c r="C1312">
        <v>2011</v>
      </c>
      <c r="D1312" t="s">
        <v>446</v>
      </c>
      <c r="E1312" t="s">
        <v>447</v>
      </c>
      <c r="F1312" t="s">
        <v>1</v>
      </c>
      <c r="G1312" t="s">
        <v>54</v>
      </c>
      <c r="H1312" t="s">
        <v>38</v>
      </c>
      <c r="I1312" t="s">
        <v>41</v>
      </c>
      <c r="J1312" t="s">
        <v>38</v>
      </c>
      <c r="K1312" t="s">
        <v>40</v>
      </c>
      <c r="L1312" t="s">
        <v>40</v>
      </c>
      <c r="M1312" t="s">
        <v>40</v>
      </c>
      <c r="N1312" t="s">
        <v>40</v>
      </c>
      <c r="O1312" t="s">
        <v>55</v>
      </c>
      <c r="P1312" t="s">
        <v>38</v>
      </c>
      <c r="Q1312" t="s">
        <v>51</v>
      </c>
      <c r="R1312" t="s">
        <v>52</v>
      </c>
      <c r="S1312" t="s">
        <v>43</v>
      </c>
      <c r="T1312" t="s">
        <v>53</v>
      </c>
      <c r="U1312" t="s">
        <v>21</v>
      </c>
      <c r="V1312" t="s">
        <v>1494</v>
      </c>
      <c r="W1312" t="s">
        <v>1495</v>
      </c>
      <c r="X1312" t="s">
        <v>448</v>
      </c>
      <c r="Y1312" t="s">
        <v>655</v>
      </c>
      <c r="Z1312" t="s">
        <v>40</v>
      </c>
      <c r="AA1312" t="s">
        <v>40</v>
      </c>
      <c r="AB1312" t="s">
        <v>40</v>
      </c>
      <c r="AC1312">
        <v>4.9999999959999997</v>
      </c>
      <c r="AD1312" t="s">
        <v>40</v>
      </c>
      <c r="AE1312">
        <v>8.86</v>
      </c>
      <c r="AF1312">
        <v>45</v>
      </c>
      <c r="AG1312">
        <v>88600000000</v>
      </c>
      <c r="AH1312" s="21">
        <v>44300000000000</v>
      </c>
      <c r="AI1312">
        <v>45</v>
      </c>
      <c r="AJ1312">
        <v>3562</v>
      </c>
      <c r="AK1312">
        <v>3256586.5860000001</v>
      </c>
      <c r="AO1312">
        <v>16.877777779999999</v>
      </c>
    </row>
    <row r="1313" spans="1:41">
      <c r="A1313">
        <v>17</v>
      </c>
      <c r="B1313">
        <v>35</v>
      </c>
      <c r="C1313">
        <v>2011</v>
      </c>
      <c r="D1313" t="s">
        <v>446</v>
      </c>
      <c r="E1313" t="s">
        <v>447</v>
      </c>
      <c r="F1313" t="s">
        <v>1</v>
      </c>
      <c r="G1313" t="s">
        <v>54</v>
      </c>
      <c r="H1313" t="s">
        <v>38</v>
      </c>
      <c r="I1313" t="s">
        <v>41</v>
      </c>
      <c r="J1313" t="s">
        <v>38</v>
      </c>
      <c r="K1313" t="s">
        <v>40</v>
      </c>
      <c r="L1313" t="s">
        <v>40</v>
      </c>
      <c r="M1313" t="s">
        <v>40</v>
      </c>
      <c r="N1313" t="s">
        <v>40</v>
      </c>
      <c r="O1313" t="s">
        <v>55</v>
      </c>
      <c r="P1313" t="s">
        <v>38</v>
      </c>
      <c r="Q1313" t="s">
        <v>51</v>
      </c>
      <c r="R1313" t="s">
        <v>52</v>
      </c>
      <c r="S1313" t="s">
        <v>43</v>
      </c>
      <c r="T1313" t="s">
        <v>53</v>
      </c>
      <c r="U1313" t="s">
        <v>21</v>
      </c>
      <c r="V1313" t="s">
        <v>1494</v>
      </c>
      <c r="W1313" t="s">
        <v>1495</v>
      </c>
      <c r="X1313" t="s">
        <v>448</v>
      </c>
      <c r="Y1313" t="s">
        <v>656</v>
      </c>
      <c r="Z1313" t="s">
        <v>40</v>
      </c>
      <c r="AA1313" t="s">
        <v>40</v>
      </c>
      <c r="AB1313" t="s">
        <v>40</v>
      </c>
      <c r="AC1313">
        <v>3.6999999990000001</v>
      </c>
      <c r="AD1313" t="s">
        <v>40</v>
      </c>
      <c r="AE1313">
        <v>49.37</v>
      </c>
      <c r="AF1313">
        <v>27</v>
      </c>
      <c r="AG1313" s="21">
        <v>493700000000</v>
      </c>
      <c r="AH1313" s="21">
        <v>182669000000000</v>
      </c>
      <c r="AI1313">
        <v>27</v>
      </c>
      <c r="AJ1313">
        <v>3562</v>
      </c>
      <c r="AK1313">
        <v>3256586.5860000001</v>
      </c>
      <c r="AO1313">
        <v>1.4</v>
      </c>
    </row>
    <row r="1314" spans="1:41">
      <c r="A1314">
        <v>17</v>
      </c>
      <c r="B1314">
        <v>35</v>
      </c>
      <c r="C1314">
        <v>2011</v>
      </c>
      <c r="D1314" t="s">
        <v>446</v>
      </c>
      <c r="E1314" t="s">
        <v>447</v>
      </c>
      <c r="F1314" t="s">
        <v>1</v>
      </c>
      <c r="G1314" t="s">
        <v>54</v>
      </c>
      <c r="H1314" t="s">
        <v>38</v>
      </c>
      <c r="I1314" t="s">
        <v>41</v>
      </c>
      <c r="J1314" t="s">
        <v>38</v>
      </c>
      <c r="K1314" t="s">
        <v>40</v>
      </c>
      <c r="L1314" t="s">
        <v>40</v>
      </c>
      <c r="M1314" t="s">
        <v>40</v>
      </c>
      <c r="N1314" t="s">
        <v>40</v>
      </c>
      <c r="O1314" t="s">
        <v>55</v>
      </c>
      <c r="P1314" t="s">
        <v>38</v>
      </c>
      <c r="Q1314" t="s">
        <v>51</v>
      </c>
      <c r="R1314" t="s">
        <v>52</v>
      </c>
      <c r="S1314" t="s">
        <v>43</v>
      </c>
      <c r="T1314" t="s">
        <v>53</v>
      </c>
      <c r="U1314" t="s">
        <v>21</v>
      </c>
      <c r="V1314" t="s">
        <v>1494</v>
      </c>
      <c r="W1314" t="s">
        <v>1495</v>
      </c>
      <c r="X1314" t="s">
        <v>448</v>
      </c>
      <c r="Y1314" t="s">
        <v>657</v>
      </c>
      <c r="Z1314" t="s">
        <v>40</v>
      </c>
      <c r="AA1314" t="s">
        <v>40</v>
      </c>
      <c r="AB1314" t="s">
        <v>40</v>
      </c>
      <c r="AC1314">
        <v>6.4</v>
      </c>
      <c r="AD1314" t="s">
        <v>40</v>
      </c>
      <c r="AE1314">
        <v>16.190000000000001</v>
      </c>
      <c r="AF1314">
        <v>14</v>
      </c>
      <c r="AG1314" s="21">
        <v>161900000000</v>
      </c>
      <c r="AH1314" s="21">
        <v>103616000000000</v>
      </c>
      <c r="AI1314">
        <v>14</v>
      </c>
      <c r="AJ1314">
        <v>3562</v>
      </c>
      <c r="AK1314">
        <v>3256586.5860000001</v>
      </c>
      <c r="AO1314">
        <v>17.033333330000001</v>
      </c>
    </row>
    <row r="1315" spans="1:41">
      <c r="A1315">
        <v>17</v>
      </c>
      <c r="B1315">
        <v>35</v>
      </c>
      <c r="C1315">
        <v>2011</v>
      </c>
      <c r="D1315" t="s">
        <v>446</v>
      </c>
      <c r="E1315" t="s">
        <v>447</v>
      </c>
      <c r="F1315" t="s">
        <v>1</v>
      </c>
      <c r="G1315" t="s">
        <v>54</v>
      </c>
      <c r="H1315" t="s">
        <v>38</v>
      </c>
      <c r="I1315" t="s">
        <v>41</v>
      </c>
      <c r="J1315" t="s">
        <v>38</v>
      </c>
      <c r="K1315" t="s">
        <v>40</v>
      </c>
      <c r="L1315" t="s">
        <v>40</v>
      </c>
      <c r="M1315" t="s">
        <v>40</v>
      </c>
      <c r="N1315" t="s">
        <v>40</v>
      </c>
      <c r="O1315" t="s">
        <v>55</v>
      </c>
      <c r="P1315" t="s">
        <v>38</v>
      </c>
      <c r="Q1315" t="s">
        <v>51</v>
      </c>
      <c r="R1315" t="s">
        <v>52</v>
      </c>
      <c r="S1315" t="s">
        <v>43</v>
      </c>
      <c r="T1315" t="s">
        <v>53</v>
      </c>
      <c r="U1315" t="s">
        <v>21</v>
      </c>
      <c r="V1315" t="s">
        <v>1494</v>
      </c>
      <c r="W1315" t="s">
        <v>1495</v>
      </c>
      <c r="X1315" t="s">
        <v>448</v>
      </c>
      <c r="Y1315" t="s">
        <v>658</v>
      </c>
      <c r="Z1315" t="s">
        <v>40</v>
      </c>
      <c r="AA1315" t="s">
        <v>40</v>
      </c>
      <c r="AB1315" t="s">
        <v>40</v>
      </c>
      <c r="AC1315">
        <v>2.5000000020000002</v>
      </c>
      <c r="AD1315" t="s">
        <v>40</v>
      </c>
      <c r="AE1315">
        <v>11.33</v>
      </c>
      <c r="AF1315">
        <v>13</v>
      </c>
      <c r="AG1315" s="21">
        <v>113300000000</v>
      </c>
      <c r="AH1315" s="21">
        <v>28325000000000</v>
      </c>
      <c r="AI1315">
        <v>13</v>
      </c>
      <c r="AJ1315">
        <v>3562</v>
      </c>
      <c r="AK1315">
        <v>3256586.5860000001</v>
      </c>
      <c r="AO1315">
        <v>27.82222222</v>
      </c>
    </row>
    <row r="1316" spans="1:41">
      <c r="A1316">
        <v>17</v>
      </c>
      <c r="B1316">
        <v>35</v>
      </c>
      <c r="C1316">
        <v>2011</v>
      </c>
      <c r="D1316" t="s">
        <v>446</v>
      </c>
      <c r="E1316" t="s">
        <v>447</v>
      </c>
      <c r="F1316" t="s">
        <v>1</v>
      </c>
      <c r="G1316" t="s">
        <v>54</v>
      </c>
      <c r="H1316" t="s">
        <v>38</v>
      </c>
      <c r="I1316" t="s">
        <v>41</v>
      </c>
      <c r="J1316" t="s">
        <v>38</v>
      </c>
      <c r="K1316" t="s">
        <v>40</v>
      </c>
      <c r="L1316" t="s">
        <v>40</v>
      </c>
      <c r="M1316" t="s">
        <v>40</v>
      </c>
      <c r="N1316" t="s">
        <v>40</v>
      </c>
      <c r="O1316" t="s">
        <v>55</v>
      </c>
      <c r="P1316" t="s">
        <v>38</v>
      </c>
      <c r="Q1316" t="s">
        <v>51</v>
      </c>
      <c r="R1316" t="s">
        <v>52</v>
      </c>
      <c r="S1316" t="s">
        <v>43</v>
      </c>
      <c r="T1316" t="s">
        <v>53</v>
      </c>
      <c r="U1316" t="s">
        <v>21</v>
      </c>
      <c r="V1316" t="s">
        <v>1494</v>
      </c>
      <c r="W1316" t="s">
        <v>1495</v>
      </c>
      <c r="X1316" t="s">
        <v>448</v>
      </c>
      <c r="Y1316" t="s">
        <v>659</v>
      </c>
      <c r="Z1316" t="s">
        <v>40</v>
      </c>
      <c r="AA1316" t="s">
        <v>40</v>
      </c>
      <c r="AB1316" t="s">
        <v>40</v>
      </c>
      <c r="AC1316">
        <v>8.1999999930000005</v>
      </c>
      <c r="AD1316" t="s">
        <v>40</v>
      </c>
      <c r="AE1316">
        <v>63.94</v>
      </c>
      <c r="AF1316">
        <v>16</v>
      </c>
      <c r="AG1316" s="21">
        <v>639400000000</v>
      </c>
      <c r="AH1316" s="21">
        <v>524308000000000</v>
      </c>
      <c r="AI1316">
        <v>16</v>
      </c>
      <c r="AJ1316">
        <v>3562</v>
      </c>
      <c r="AK1316">
        <v>3256586.5860000001</v>
      </c>
      <c r="AO1316">
        <v>14.366666670000001</v>
      </c>
    </row>
    <row r="1317" spans="1:41">
      <c r="A1317">
        <v>17</v>
      </c>
      <c r="B1317">
        <v>35</v>
      </c>
      <c r="C1317">
        <v>2011</v>
      </c>
      <c r="D1317" t="s">
        <v>446</v>
      </c>
      <c r="E1317" t="s">
        <v>447</v>
      </c>
      <c r="F1317" t="s">
        <v>1</v>
      </c>
      <c r="G1317" t="s">
        <v>54</v>
      </c>
      <c r="H1317" t="s">
        <v>38</v>
      </c>
      <c r="I1317" t="s">
        <v>41</v>
      </c>
      <c r="J1317" t="s">
        <v>38</v>
      </c>
      <c r="K1317" t="s">
        <v>40</v>
      </c>
      <c r="L1317" t="s">
        <v>40</v>
      </c>
      <c r="M1317" t="s">
        <v>40</v>
      </c>
      <c r="N1317" t="s">
        <v>40</v>
      </c>
      <c r="O1317" t="s">
        <v>55</v>
      </c>
      <c r="P1317" t="s">
        <v>38</v>
      </c>
      <c r="Q1317" t="s">
        <v>51</v>
      </c>
      <c r="R1317" t="s">
        <v>52</v>
      </c>
      <c r="S1317" t="s">
        <v>43</v>
      </c>
      <c r="T1317" t="s">
        <v>53</v>
      </c>
      <c r="U1317" t="s">
        <v>21</v>
      </c>
      <c r="V1317" t="s">
        <v>1494</v>
      </c>
      <c r="W1317" t="s">
        <v>1495</v>
      </c>
      <c r="X1317" t="s">
        <v>448</v>
      </c>
      <c r="Y1317" t="s">
        <v>660</v>
      </c>
      <c r="Z1317" t="s">
        <v>40</v>
      </c>
      <c r="AA1317" t="s">
        <v>40</v>
      </c>
      <c r="AB1317" t="s">
        <v>40</v>
      </c>
      <c r="AC1317">
        <v>8.3999999990000003</v>
      </c>
      <c r="AD1317" t="s">
        <v>40</v>
      </c>
      <c r="AE1317">
        <v>36.42</v>
      </c>
      <c r="AF1317">
        <v>19</v>
      </c>
      <c r="AG1317" s="21">
        <v>364200000000</v>
      </c>
      <c r="AH1317" s="21">
        <v>305928000000000</v>
      </c>
      <c r="AI1317">
        <v>19</v>
      </c>
      <c r="AJ1317">
        <v>3562</v>
      </c>
      <c r="AK1317">
        <v>3256586.5860000001</v>
      </c>
      <c r="AO1317">
        <v>16.612500000000001</v>
      </c>
    </row>
    <row r="1318" spans="1:41">
      <c r="A1318">
        <v>17</v>
      </c>
      <c r="B1318">
        <v>35</v>
      </c>
      <c r="C1318">
        <v>2011</v>
      </c>
      <c r="D1318" t="s">
        <v>446</v>
      </c>
      <c r="E1318" t="s">
        <v>447</v>
      </c>
      <c r="F1318" t="s">
        <v>1</v>
      </c>
      <c r="G1318" t="s">
        <v>54</v>
      </c>
      <c r="H1318" t="s">
        <v>38</v>
      </c>
      <c r="I1318" t="s">
        <v>41</v>
      </c>
      <c r="J1318" t="s">
        <v>38</v>
      </c>
      <c r="K1318" t="s">
        <v>40</v>
      </c>
      <c r="L1318" t="s">
        <v>40</v>
      </c>
      <c r="M1318" t="s">
        <v>40</v>
      </c>
      <c r="N1318" t="s">
        <v>40</v>
      </c>
      <c r="O1318" t="s">
        <v>55</v>
      </c>
      <c r="P1318" t="s">
        <v>38</v>
      </c>
      <c r="Q1318" t="s">
        <v>51</v>
      </c>
      <c r="R1318" t="s">
        <v>52</v>
      </c>
      <c r="S1318" t="s">
        <v>43</v>
      </c>
      <c r="T1318" t="s">
        <v>53</v>
      </c>
      <c r="U1318" t="s">
        <v>21</v>
      </c>
      <c r="V1318" t="s">
        <v>1494</v>
      </c>
      <c r="W1318" t="s">
        <v>1495</v>
      </c>
      <c r="X1318" t="s">
        <v>448</v>
      </c>
      <c r="Y1318" t="s">
        <v>661</v>
      </c>
      <c r="Z1318" t="s">
        <v>40</v>
      </c>
      <c r="AA1318" t="s">
        <v>40</v>
      </c>
      <c r="AB1318" t="s">
        <v>40</v>
      </c>
      <c r="AC1318">
        <v>24.2</v>
      </c>
      <c r="AD1318" t="s">
        <v>40</v>
      </c>
      <c r="AE1318">
        <v>203.36</v>
      </c>
      <c r="AF1318">
        <v>23</v>
      </c>
      <c r="AG1318" s="21">
        <v>2033600000000</v>
      </c>
      <c r="AH1318" s="21">
        <v>4921310000000000</v>
      </c>
      <c r="AI1318">
        <v>23</v>
      </c>
      <c r="AJ1318">
        <v>3562</v>
      </c>
      <c r="AK1318">
        <v>3256586.5860000001</v>
      </c>
      <c r="AO1318">
        <v>26.133333329999999</v>
      </c>
    </row>
    <row r="1319" spans="1:41">
      <c r="A1319">
        <v>17</v>
      </c>
      <c r="B1319">
        <v>35</v>
      </c>
      <c r="C1319">
        <v>2011</v>
      </c>
      <c r="D1319" t="s">
        <v>446</v>
      </c>
      <c r="E1319" t="s">
        <v>447</v>
      </c>
      <c r="F1319" t="s">
        <v>1</v>
      </c>
      <c r="G1319" t="s">
        <v>54</v>
      </c>
      <c r="H1319" t="s">
        <v>38</v>
      </c>
      <c r="I1319" t="s">
        <v>41</v>
      </c>
      <c r="J1319" t="s">
        <v>38</v>
      </c>
      <c r="K1319" t="s">
        <v>40</v>
      </c>
      <c r="L1319" t="s">
        <v>40</v>
      </c>
      <c r="M1319" t="s">
        <v>40</v>
      </c>
      <c r="N1319" t="s">
        <v>40</v>
      </c>
      <c r="O1319" t="s">
        <v>55</v>
      </c>
      <c r="P1319" t="s">
        <v>38</v>
      </c>
      <c r="Q1319" t="s">
        <v>51</v>
      </c>
      <c r="R1319" t="s">
        <v>52</v>
      </c>
      <c r="S1319" t="s">
        <v>43</v>
      </c>
      <c r="T1319" t="s">
        <v>53</v>
      </c>
      <c r="U1319" t="s">
        <v>21</v>
      </c>
      <c r="V1319" t="s">
        <v>1494</v>
      </c>
      <c r="W1319" t="s">
        <v>1495</v>
      </c>
      <c r="X1319" t="s">
        <v>448</v>
      </c>
      <c r="Y1319" t="s">
        <v>662</v>
      </c>
      <c r="Z1319" t="s">
        <v>40</v>
      </c>
      <c r="AA1319" t="s">
        <v>40</v>
      </c>
      <c r="AB1319" t="s">
        <v>40</v>
      </c>
      <c r="AC1319">
        <v>14.4</v>
      </c>
      <c r="AD1319" t="s">
        <v>40</v>
      </c>
      <c r="AE1319">
        <v>108.62</v>
      </c>
      <c r="AF1319">
        <v>24</v>
      </c>
      <c r="AG1319" s="21">
        <v>1086200000000</v>
      </c>
      <c r="AH1319" s="21">
        <v>1564130000000000</v>
      </c>
      <c r="AI1319">
        <v>24</v>
      </c>
      <c r="AJ1319">
        <v>3562</v>
      </c>
      <c r="AK1319">
        <v>3256586.5860000001</v>
      </c>
      <c r="AO1319">
        <v>8.6444444439999995</v>
      </c>
    </row>
    <row r="1320" spans="1:41">
      <c r="A1320">
        <v>17</v>
      </c>
      <c r="B1320">
        <v>35</v>
      </c>
      <c r="C1320">
        <v>2011</v>
      </c>
      <c r="D1320" t="s">
        <v>446</v>
      </c>
      <c r="E1320" t="s">
        <v>447</v>
      </c>
      <c r="F1320" t="s">
        <v>1</v>
      </c>
      <c r="G1320" t="s">
        <v>54</v>
      </c>
      <c r="H1320" t="s">
        <v>38</v>
      </c>
      <c r="I1320" t="s">
        <v>41</v>
      </c>
      <c r="J1320" t="s">
        <v>38</v>
      </c>
      <c r="K1320" t="s">
        <v>40</v>
      </c>
      <c r="L1320" t="s">
        <v>40</v>
      </c>
      <c r="M1320" t="s">
        <v>40</v>
      </c>
      <c r="N1320" t="s">
        <v>40</v>
      </c>
      <c r="O1320" t="s">
        <v>55</v>
      </c>
      <c r="P1320" t="s">
        <v>38</v>
      </c>
      <c r="Q1320" t="s">
        <v>51</v>
      </c>
      <c r="R1320" t="s">
        <v>52</v>
      </c>
      <c r="S1320" t="s">
        <v>43</v>
      </c>
      <c r="T1320" t="s">
        <v>53</v>
      </c>
      <c r="U1320" t="s">
        <v>21</v>
      </c>
      <c r="V1320" t="s">
        <v>1494</v>
      </c>
      <c r="W1320" t="s">
        <v>1495</v>
      </c>
      <c r="X1320" t="s">
        <v>448</v>
      </c>
      <c r="Y1320" t="s">
        <v>663</v>
      </c>
      <c r="Z1320" t="s">
        <v>40</v>
      </c>
      <c r="AA1320" t="s">
        <v>40</v>
      </c>
      <c r="AB1320" t="s">
        <v>40</v>
      </c>
      <c r="AC1320">
        <v>23.9</v>
      </c>
      <c r="AD1320" t="s">
        <v>40</v>
      </c>
      <c r="AE1320">
        <v>11.9</v>
      </c>
      <c r="AF1320">
        <v>33</v>
      </c>
      <c r="AG1320" s="21">
        <v>119000000000</v>
      </c>
      <c r="AH1320" s="21">
        <v>284410000000000</v>
      </c>
      <c r="AI1320">
        <v>33</v>
      </c>
      <c r="AJ1320">
        <v>3562</v>
      </c>
      <c r="AK1320">
        <v>3256586.5860000001</v>
      </c>
      <c r="AO1320">
        <v>15.366666670000001</v>
      </c>
    </row>
    <row r="1321" spans="1:41">
      <c r="A1321">
        <v>17</v>
      </c>
      <c r="B1321">
        <v>35</v>
      </c>
      <c r="C1321">
        <v>2011</v>
      </c>
      <c r="D1321" t="s">
        <v>446</v>
      </c>
      <c r="E1321" t="s">
        <v>447</v>
      </c>
      <c r="F1321" t="s">
        <v>1</v>
      </c>
      <c r="G1321" t="s">
        <v>54</v>
      </c>
      <c r="H1321" t="s">
        <v>38</v>
      </c>
      <c r="I1321" t="s">
        <v>41</v>
      </c>
      <c r="J1321" t="s">
        <v>38</v>
      </c>
      <c r="K1321" t="s">
        <v>40</v>
      </c>
      <c r="L1321" t="s">
        <v>40</v>
      </c>
      <c r="M1321" t="s">
        <v>40</v>
      </c>
      <c r="N1321" t="s">
        <v>40</v>
      </c>
      <c r="O1321" t="s">
        <v>55</v>
      </c>
      <c r="P1321" t="s">
        <v>38</v>
      </c>
      <c r="Q1321" t="s">
        <v>51</v>
      </c>
      <c r="R1321" t="s">
        <v>52</v>
      </c>
      <c r="S1321" t="s">
        <v>43</v>
      </c>
      <c r="T1321" t="s">
        <v>53</v>
      </c>
      <c r="U1321" t="s">
        <v>21</v>
      </c>
      <c r="V1321" t="s">
        <v>1494</v>
      </c>
      <c r="W1321" t="s">
        <v>1495</v>
      </c>
      <c r="X1321" t="s">
        <v>448</v>
      </c>
      <c r="Y1321" t="s">
        <v>664</v>
      </c>
      <c r="Z1321" t="s">
        <v>40</v>
      </c>
      <c r="AA1321" t="s">
        <v>40</v>
      </c>
      <c r="AB1321" t="s">
        <v>40</v>
      </c>
      <c r="AC1321">
        <v>5.2000000039999996</v>
      </c>
      <c r="AD1321" t="s">
        <v>40</v>
      </c>
      <c r="AE1321">
        <v>648.71</v>
      </c>
      <c r="AF1321">
        <v>39</v>
      </c>
      <c r="AG1321" s="21">
        <v>6487100000000</v>
      </c>
      <c r="AH1321" s="21">
        <v>3373290000000000</v>
      </c>
      <c r="AI1321">
        <v>39</v>
      </c>
      <c r="AJ1321">
        <v>3562</v>
      </c>
      <c r="AK1321">
        <v>3256586.5860000001</v>
      </c>
      <c r="AO1321">
        <v>6.7166666670000001</v>
      </c>
    </row>
    <row r="1322" spans="1:41">
      <c r="A1322">
        <v>17</v>
      </c>
      <c r="B1322">
        <v>35</v>
      </c>
      <c r="C1322">
        <v>2011</v>
      </c>
      <c r="D1322" t="s">
        <v>446</v>
      </c>
      <c r="E1322" t="s">
        <v>447</v>
      </c>
      <c r="F1322" t="s">
        <v>1</v>
      </c>
      <c r="G1322" t="s">
        <v>54</v>
      </c>
      <c r="H1322" t="s">
        <v>38</v>
      </c>
      <c r="I1322" t="s">
        <v>41</v>
      </c>
      <c r="J1322" t="s">
        <v>38</v>
      </c>
      <c r="K1322" t="s">
        <v>40</v>
      </c>
      <c r="L1322" t="s">
        <v>40</v>
      </c>
      <c r="M1322" t="s">
        <v>40</v>
      </c>
      <c r="N1322" t="s">
        <v>40</v>
      </c>
      <c r="O1322" t="s">
        <v>55</v>
      </c>
      <c r="P1322" t="s">
        <v>38</v>
      </c>
      <c r="Q1322" t="s">
        <v>51</v>
      </c>
      <c r="R1322" t="s">
        <v>52</v>
      </c>
      <c r="S1322" t="s">
        <v>43</v>
      </c>
      <c r="T1322" t="s">
        <v>53</v>
      </c>
      <c r="U1322" t="s">
        <v>21</v>
      </c>
      <c r="V1322" t="s">
        <v>1494</v>
      </c>
      <c r="W1322" t="s">
        <v>1495</v>
      </c>
      <c r="X1322" t="s">
        <v>448</v>
      </c>
      <c r="Y1322" t="s">
        <v>665</v>
      </c>
      <c r="Z1322" t="s">
        <v>40</v>
      </c>
      <c r="AA1322" t="s">
        <v>40</v>
      </c>
      <c r="AB1322" t="s">
        <v>40</v>
      </c>
      <c r="AC1322">
        <v>5.8000000060000003</v>
      </c>
      <c r="AD1322" t="s">
        <v>40</v>
      </c>
      <c r="AE1322">
        <v>40.47</v>
      </c>
      <c r="AF1322">
        <v>36</v>
      </c>
      <c r="AG1322" s="21">
        <v>404700000000</v>
      </c>
      <c r="AH1322" s="21">
        <v>234726000000000</v>
      </c>
      <c r="AI1322">
        <v>36</v>
      </c>
      <c r="AJ1322">
        <v>3562</v>
      </c>
      <c r="AK1322">
        <v>3256586.5860000001</v>
      </c>
      <c r="AO1322">
        <v>14.45</v>
      </c>
    </row>
    <row r="1323" spans="1:41">
      <c r="A1323">
        <v>17</v>
      </c>
      <c r="B1323">
        <v>35</v>
      </c>
      <c r="C1323">
        <v>2011</v>
      </c>
      <c r="D1323" t="s">
        <v>446</v>
      </c>
      <c r="E1323" t="s">
        <v>447</v>
      </c>
      <c r="F1323" t="s">
        <v>1</v>
      </c>
      <c r="G1323" t="s">
        <v>54</v>
      </c>
      <c r="H1323" t="s">
        <v>38</v>
      </c>
      <c r="I1323" t="s">
        <v>41</v>
      </c>
      <c r="J1323" t="s">
        <v>38</v>
      </c>
      <c r="K1323" t="s">
        <v>40</v>
      </c>
      <c r="L1323" t="s">
        <v>40</v>
      </c>
      <c r="M1323" t="s">
        <v>40</v>
      </c>
      <c r="N1323" t="s">
        <v>40</v>
      </c>
      <c r="O1323" t="s">
        <v>55</v>
      </c>
      <c r="P1323" t="s">
        <v>38</v>
      </c>
      <c r="Q1323" t="s">
        <v>51</v>
      </c>
      <c r="R1323" t="s">
        <v>52</v>
      </c>
      <c r="S1323" t="s">
        <v>43</v>
      </c>
      <c r="T1323" t="s">
        <v>53</v>
      </c>
      <c r="U1323" t="s">
        <v>21</v>
      </c>
      <c r="V1323" t="s">
        <v>1494</v>
      </c>
      <c r="W1323" t="s">
        <v>1495</v>
      </c>
      <c r="X1323" t="s">
        <v>448</v>
      </c>
      <c r="Y1323" t="s">
        <v>666</v>
      </c>
      <c r="Z1323" t="s">
        <v>40</v>
      </c>
      <c r="AA1323" t="s">
        <v>40</v>
      </c>
      <c r="AB1323" t="s">
        <v>40</v>
      </c>
      <c r="AC1323">
        <v>2.7999999980000001</v>
      </c>
      <c r="AD1323" t="s">
        <v>40</v>
      </c>
      <c r="AE1323">
        <v>10.52</v>
      </c>
      <c r="AF1323">
        <v>37</v>
      </c>
      <c r="AG1323" s="21">
        <v>105200000000</v>
      </c>
      <c r="AH1323" s="21">
        <v>29456000000000</v>
      </c>
      <c r="AI1323">
        <v>37</v>
      </c>
      <c r="AJ1323">
        <v>3562</v>
      </c>
      <c r="AK1323">
        <v>3256586.5860000001</v>
      </c>
      <c r="AO1323">
        <v>3.1105797100000001</v>
      </c>
    </row>
    <row r="1324" spans="1:41">
      <c r="A1324">
        <v>17</v>
      </c>
      <c r="B1324">
        <v>35</v>
      </c>
      <c r="C1324">
        <v>2011</v>
      </c>
      <c r="D1324" t="s">
        <v>446</v>
      </c>
      <c r="E1324" t="s">
        <v>447</v>
      </c>
      <c r="F1324" t="s">
        <v>1</v>
      </c>
      <c r="G1324" t="s">
        <v>54</v>
      </c>
      <c r="H1324" t="s">
        <v>38</v>
      </c>
      <c r="I1324" t="s">
        <v>41</v>
      </c>
      <c r="J1324" t="s">
        <v>38</v>
      </c>
      <c r="K1324" t="s">
        <v>40</v>
      </c>
      <c r="L1324" t="s">
        <v>40</v>
      </c>
      <c r="M1324" t="s">
        <v>40</v>
      </c>
      <c r="N1324" t="s">
        <v>40</v>
      </c>
      <c r="O1324" t="s">
        <v>55</v>
      </c>
      <c r="P1324" t="s">
        <v>38</v>
      </c>
      <c r="Q1324" t="s">
        <v>51</v>
      </c>
      <c r="R1324" t="s">
        <v>52</v>
      </c>
      <c r="S1324" t="s">
        <v>43</v>
      </c>
      <c r="T1324" t="s">
        <v>53</v>
      </c>
      <c r="U1324" t="s">
        <v>21</v>
      </c>
      <c r="V1324" t="s">
        <v>1494</v>
      </c>
      <c r="W1324" t="s">
        <v>1495</v>
      </c>
      <c r="X1324" t="s">
        <v>448</v>
      </c>
      <c r="Y1324" t="s">
        <v>667</v>
      </c>
      <c r="Z1324" t="s">
        <v>40</v>
      </c>
      <c r="AA1324" t="s">
        <v>40</v>
      </c>
      <c r="AB1324" t="s">
        <v>40</v>
      </c>
      <c r="AC1324">
        <v>9.0999999930000008</v>
      </c>
      <c r="AD1324" t="s">
        <v>40</v>
      </c>
      <c r="AE1324">
        <v>9.48</v>
      </c>
      <c r="AF1324">
        <v>47</v>
      </c>
      <c r="AG1324">
        <v>94800000000</v>
      </c>
      <c r="AH1324" s="21">
        <v>86268000000000</v>
      </c>
      <c r="AI1324">
        <v>47</v>
      </c>
      <c r="AJ1324">
        <v>3562</v>
      </c>
      <c r="AK1324">
        <v>3256586.5860000001</v>
      </c>
      <c r="AO1324">
        <v>4.608333333</v>
      </c>
    </row>
    <row r="1325" spans="1:41">
      <c r="A1325">
        <v>17</v>
      </c>
      <c r="B1325">
        <v>35</v>
      </c>
      <c r="C1325">
        <v>2011</v>
      </c>
      <c r="D1325" t="s">
        <v>446</v>
      </c>
      <c r="E1325" t="s">
        <v>447</v>
      </c>
      <c r="F1325" t="s">
        <v>1</v>
      </c>
      <c r="G1325" t="s">
        <v>54</v>
      </c>
      <c r="H1325" t="s">
        <v>38</v>
      </c>
      <c r="I1325" t="s">
        <v>41</v>
      </c>
      <c r="J1325" t="s">
        <v>38</v>
      </c>
      <c r="K1325" t="s">
        <v>40</v>
      </c>
      <c r="L1325" t="s">
        <v>40</v>
      </c>
      <c r="M1325" t="s">
        <v>40</v>
      </c>
      <c r="N1325" t="s">
        <v>40</v>
      </c>
      <c r="O1325" t="s">
        <v>55</v>
      </c>
      <c r="P1325" t="s">
        <v>38</v>
      </c>
      <c r="Q1325" t="s">
        <v>51</v>
      </c>
      <c r="R1325" t="s">
        <v>52</v>
      </c>
      <c r="S1325" t="s">
        <v>43</v>
      </c>
      <c r="T1325" t="s">
        <v>44</v>
      </c>
      <c r="U1325" t="s">
        <v>21</v>
      </c>
      <c r="V1325" t="s">
        <v>1494</v>
      </c>
      <c r="W1325" t="s">
        <v>1495</v>
      </c>
      <c r="X1325" t="s">
        <v>448</v>
      </c>
      <c r="Y1325" t="s">
        <v>668</v>
      </c>
      <c r="Z1325" t="s">
        <v>40</v>
      </c>
      <c r="AA1325" t="s">
        <v>40</v>
      </c>
      <c r="AB1325" t="s">
        <v>40</v>
      </c>
      <c r="AC1325">
        <v>2.1000000010000002</v>
      </c>
      <c r="AD1325" t="s">
        <v>40</v>
      </c>
      <c r="AE1325">
        <v>69.67</v>
      </c>
      <c r="AF1325">
        <v>40</v>
      </c>
      <c r="AG1325" s="21">
        <v>696700000000</v>
      </c>
      <c r="AH1325" s="21">
        <v>146307000000000</v>
      </c>
      <c r="AI1325">
        <v>40</v>
      </c>
      <c r="AJ1325">
        <v>3562</v>
      </c>
      <c r="AK1325">
        <v>3256586.5860000001</v>
      </c>
      <c r="AO1325">
        <v>4.9384615380000003</v>
      </c>
    </row>
    <row r="1326" spans="1:41">
      <c r="A1326">
        <v>17</v>
      </c>
      <c r="B1326">
        <v>35</v>
      </c>
      <c r="C1326">
        <v>2011</v>
      </c>
      <c r="D1326" t="s">
        <v>446</v>
      </c>
      <c r="E1326" t="s">
        <v>447</v>
      </c>
      <c r="F1326" t="s">
        <v>1</v>
      </c>
      <c r="G1326" t="s">
        <v>54</v>
      </c>
      <c r="H1326" t="s">
        <v>38</v>
      </c>
      <c r="I1326" t="s">
        <v>41</v>
      </c>
      <c r="J1326" t="s">
        <v>38</v>
      </c>
      <c r="K1326" t="s">
        <v>40</v>
      </c>
      <c r="L1326" t="s">
        <v>40</v>
      </c>
      <c r="M1326" t="s">
        <v>40</v>
      </c>
      <c r="N1326" t="s">
        <v>40</v>
      </c>
      <c r="O1326" t="s">
        <v>55</v>
      </c>
      <c r="P1326" t="s">
        <v>38</v>
      </c>
      <c r="Q1326" t="s">
        <v>51</v>
      </c>
      <c r="R1326" t="s">
        <v>52</v>
      </c>
      <c r="S1326" t="s">
        <v>43</v>
      </c>
      <c r="T1326" t="s">
        <v>53</v>
      </c>
      <c r="U1326" t="s">
        <v>21</v>
      </c>
      <c r="V1326" t="s">
        <v>1494</v>
      </c>
      <c r="W1326" t="s">
        <v>1495</v>
      </c>
      <c r="X1326" t="s">
        <v>448</v>
      </c>
      <c r="Y1326" t="s">
        <v>669</v>
      </c>
      <c r="Z1326" t="s">
        <v>40</v>
      </c>
      <c r="AA1326" t="s">
        <v>40</v>
      </c>
      <c r="AB1326" t="s">
        <v>40</v>
      </c>
      <c r="AC1326">
        <v>1.400000001</v>
      </c>
      <c r="AD1326" t="s">
        <v>40</v>
      </c>
      <c r="AE1326">
        <v>16.059999999999999</v>
      </c>
      <c r="AF1326">
        <v>45</v>
      </c>
      <c r="AG1326" s="21">
        <v>160600000000</v>
      </c>
      <c r="AH1326" s="21">
        <v>22484000000000</v>
      </c>
      <c r="AI1326">
        <v>45</v>
      </c>
      <c r="AJ1326">
        <v>3562</v>
      </c>
      <c r="AK1326">
        <v>3256586.5860000001</v>
      </c>
      <c r="AO1326">
        <v>0.58799999999999997</v>
      </c>
    </row>
    <row r="1327" spans="1:41">
      <c r="A1327">
        <v>17</v>
      </c>
      <c r="B1327">
        <v>35</v>
      </c>
      <c r="C1327">
        <v>2011</v>
      </c>
      <c r="D1327" t="s">
        <v>446</v>
      </c>
      <c r="E1327" t="s">
        <v>447</v>
      </c>
      <c r="F1327" t="s">
        <v>1</v>
      </c>
      <c r="G1327" t="s">
        <v>54</v>
      </c>
      <c r="H1327" t="s">
        <v>38</v>
      </c>
      <c r="I1327" t="s">
        <v>41</v>
      </c>
      <c r="J1327" t="s">
        <v>38</v>
      </c>
      <c r="K1327" t="s">
        <v>40</v>
      </c>
      <c r="L1327" t="s">
        <v>40</v>
      </c>
      <c r="M1327" t="s">
        <v>40</v>
      </c>
      <c r="N1327" t="s">
        <v>40</v>
      </c>
      <c r="O1327" t="s">
        <v>55</v>
      </c>
      <c r="P1327" t="s">
        <v>38</v>
      </c>
      <c r="Q1327" t="s">
        <v>51</v>
      </c>
      <c r="R1327" t="s">
        <v>52</v>
      </c>
      <c r="S1327" t="s">
        <v>43</v>
      </c>
      <c r="T1327" t="s">
        <v>53</v>
      </c>
      <c r="U1327" t="s">
        <v>21</v>
      </c>
      <c r="V1327" t="s">
        <v>1494</v>
      </c>
      <c r="W1327" t="s">
        <v>1495</v>
      </c>
      <c r="X1327" t="s">
        <v>448</v>
      </c>
      <c r="Y1327" t="s">
        <v>670</v>
      </c>
      <c r="Z1327" t="s">
        <v>40</v>
      </c>
      <c r="AA1327" t="s">
        <v>40</v>
      </c>
      <c r="AB1327" t="s">
        <v>40</v>
      </c>
      <c r="AC1327">
        <v>1.6000000009999999</v>
      </c>
      <c r="AD1327" t="s">
        <v>40</v>
      </c>
      <c r="AE1327">
        <v>7.07</v>
      </c>
      <c r="AF1327">
        <v>61</v>
      </c>
      <c r="AG1327">
        <v>70700000000</v>
      </c>
      <c r="AH1327" s="21">
        <v>11312000000000</v>
      </c>
      <c r="AI1327">
        <v>61</v>
      </c>
      <c r="AJ1327">
        <v>3562</v>
      </c>
      <c r="AK1327">
        <v>3256586.5860000001</v>
      </c>
      <c r="AO1327">
        <v>7.516666667</v>
      </c>
    </row>
    <row r="1328" spans="1:41">
      <c r="A1328">
        <v>17</v>
      </c>
      <c r="B1328">
        <v>35</v>
      </c>
      <c r="C1328">
        <v>2011</v>
      </c>
      <c r="D1328" t="s">
        <v>446</v>
      </c>
      <c r="E1328" t="s">
        <v>447</v>
      </c>
      <c r="F1328" t="s">
        <v>1</v>
      </c>
      <c r="G1328" t="s">
        <v>54</v>
      </c>
      <c r="H1328" t="s">
        <v>38</v>
      </c>
      <c r="I1328" t="s">
        <v>41</v>
      </c>
      <c r="J1328" t="s">
        <v>38</v>
      </c>
      <c r="K1328" t="s">
        <v>40</v>
      </c>
      <c r="L1328" t="s">
        <v>40</v>
      </c>
      <c r="M1328" t="s">
        <v>40</v>
      </c>
      <c r="N1328" t="s">
        <v>40</v>
      </c>
      <c r="O1328" t="s">
        <v>55</v>
      </c>
      <c r="P1328" t="s">
        <v>38</v>
      </c>
      <c r="Q1328" t="s">
        <v>51</v>
      </c>
      <c r="R1328" t="s">
        <v>52</v>
      </c>
      <c r="S1328" t="s">
        <v>43</v>
      </c>
      <c r="T1328" t="s">
        <v>53</v>
      </c>
      <c r="U1328" t="s">
        <v>21</v>
      </c>
      <c r="V1328" t="s">
        <v>1494</v>
      </c>
      <c r="W1328" t="s">
        <v>1495</v>
      </c>
      <c r="X1328" t="s">
        <v>448</v>
      </c>
      <c r="Y1328" t="s">
        <v>671</v>
      </c>
      <c r="Z1328" t="s">
        <v>40</v>
      </c>
      <c r="AA1328" t="s">
        <v>40</v>
      </c>
      <c r="AB1328" t="s">
        <v>40</v>
      </c>
      <c r="AC1328">
        <v>4.9000000000000004</v>
      </c>
      <c r="AD1328" t="s">
        <v>40</v>
      </c>
      <c r="AE1328">
        <v>3.99</v>
      </c>
      <c r="AF1328">
        <v>27</v>
      </c>
      <c r="AG1328">
        <v>39900000000</v>
      </c>
      <c r="AH1328" s="21">
        <v>19551000000000</v>
      </c>
      <c r="AI1328">
        <v>27</v>
      </c>
      <c r="AJ1328">
        <v>3562</v>
      </c>
      <c r="AK1328">
        <v>3256586.5860000001</v>
      </c>
      <c r="AO1328">
        <v>11.633333329999999</v>
      </c>
    </row>
    <row r="1329" spans="1:41">
      <c r="A1329">
        <v>17</v>
      </c>
      <c r="B1329">
        <v>35</v>
      </c>
      <c r="C1329">
        <v>2011</v>
      </c>
      <c r="D1329" t="s">
        <v>446</v>
      </c>
      <c r="E1329" t="s">
        <v>447</v>
      </c>
      <c r="F1329" t="s">
        <v>1</v>
      </c>
      <c r="G1329" t="s">
        <v>54</v>
      </c>
      <c r="H1329" t="s">
        <v>38</v>
      </c>
      <c r="I1329" t="s">
        <v>41</v>
      </c>
      <c r="J1329" t="s">
        <v>38</v>
      </c>
      <c r="K1329" t="s">
        <v>40</v>
      </c>
      <c r="L1329" t="s">
        <v>40</v>
      </c>
      <c r="M1329" t="s">
        <v>40</v>
      </c>
      <c r="N1329" t="s">
        <v>40</v>
      </c>
      <c r="O1329" t="s">
        <v>55</v>
      </c>
      <c r="P1329" t="s">
        <v>38</v>
      </c>
      <c r="Q1329" t="s">
        <v>51</v>
      </c>
      <c r="R1329" t="s">
        <v>52</v>
      </c>
      <c r="S1329" t="s">
        <v>43</v>
      </c>
      <c r="T1329" t="s">
        <v>44</v>
      </c>
      <c r="U1329" t="s">
        <v>21</v>
      </c>
      <c r="V1329" t="s">
        <v>1494</v>
      </c>
      <c r="W1329" t="s">
        <v>1495</v>
      </c>
      <c r="X1329" t="s">
        <v>448</v>
      </c>
      <c r="Y1329" t="s">
        <v>672</v>
      </c>
      <c r="Z1329" t="s">
        <v>40</v>
      </c>
      <c r="AA1329" t="s">
        <v>40</v>
      </c>
      <c r="AB1329" t="s">
        <v>40</v>
      </c>
      <c r="AC1329">
        <v>4.3000000040000002</v>
      </c>
      <c r="AD1329" t="s">
        <v>40</v>
      </c>
      <c r="AE1329">
        <v>7.25</v>
      </c>
      <c r="AF1329">
        <v>44</v>
      </c>
      <c r="AG1329">
        <v>72500000000</v>
      </c>
      <c r="AH1329" s="21">
        <v>31175000000000</v>
      </c>
      <c r="AI1329">
        <v>44</v>
      </c>
      <c r="AJ1329">
        <v>3562</v>
      </c>
      <c r="AK1329">
        <v>3256586.5860000001</v>
      </c>
      <c r="AO1329">
        <v>75.53</v>
      </c>
    </row>
    <row r="1330" spans="1:41">
      <c r="A1330">
        <v>17</v>
      </c>
      <c r="B1330">
        <v>35</v>
      </c>
      <c r="C1330">
        <v>2011</v>
      </c>
      <c r="D1330" t="s">
        <v>446</v>
      </c>
      <c r="E1330" t="s">
        <v>447</v>
      </c>
      <c r="F1330" t="s">
        <v>1</v>
      </c>
      <c r="G1330" t="s">
        <v>54</v>
      </c>
      <c r="H1330" t="s">
        <v>38</v>
      </c>
      <c r="I1330" t="s">
        <v>41</v>
      </c>
      <c r="J1330" t="s">
        <v>38</v>
      </c>
      <c r="K1330" t="s">
        <v>40</v>
      </c>
      <c r="L1330" t="s">
        <v>40</v>
      </c>
      <c r="M1330" t="s">
        <v>40</v>
      </c>
      <c r="N1330" t="s">
        <v>40</v>
      </c>
      <c r="O1330" t="s">
        <v>55</v>
      </c>
      <c r="P1330" t="s">
        <v>38</v>
      </c>
      <c r="Q1330" t="s">
        <v>51</v>
      </c>
      <c r="R1330" t="s">
        <v>52</v>
      </c>
      <c r="S1330" t="s">
        <v>43</v>
      </c>
      <c r="T1330" t="s">
        <v>53</v>
      </c>
      <c r="U1330" t="s">
        <v>21</v>
      </c>
      <c r="V1330" t="s">
        <v>1494</v>
      </c>
      <c r="W1330" t="s">
        <v>1495</v>
      </c>
      <c r="X1330" t="s">
        <v>448</v>
      </c>
      <c r="Y1330" t="s">
        <v>673</v>
      </c>
      <c r="Z1330" t="s">
        <v>40</v>
      </c>
      <c r="AA1330" t="s">
        <v>40</v>
      </c>
      <c r="AB1330" t="s">
        <v>40</v>
      </c>
      <c r="AC1330">
        <v>6.1</v>
      </c>
      <c r="AD1330" t="s">
        <v>40</v>
      </c>
      <c r="AE1330">
        <v>4.25</v>
      </c>
      <c r="AF1330">
        <v>60</v>
      </c>
      <c r="AG1330">
        <v>42500000000</v>
      </c>
      <c r="AH1330" s="21">
        <v>25925000000000</v>
      </c>
      <c r="AI1330">
        <v>60</v>
      </c>
      <c r="AJ1330">
        <v>3562</v>
      </c>
      <c r="AK1330">
        <v>3256586.5860000001</v>
      </c>
      <c r="AO1330">
        <v>10.03333333</v>
      </c>
    </row>
    <row r="1331" spans="1:41">
      <c r="A1331">
        <v>17</v>
      </c>
      <c r="B1331">
        <v>35</v>
      </c>
      <c r="C1331">
        <v>2011</v>
      </c>
      <c r="D1331" t="s">
        <v>446</v>
      </c>
      <c r="E1331" t="s">
        <v>447</v>
      </c>
      <c r="F1331" t="s">
        <v>1</v>
      </c>
      <c r="G1331" t="s">
        <v>54</v>
      </c>
      <c r="H1331" t="s">
        <v>38</v>
      </c>
      <c r="I1331" t="s">
        <v>41</v>
      </c>
      <c r="J1331" t="s">
        <v>38</v>
      </c>
      <c r="K1331" t="s">
        <v>40</v>
      </c>
      <c r="L1331" t="s">
        <v>40</v>
      </c>
      <c r="M1331" t="s">
        <v>40</v>
      </c>
      <c r="N1331" t="s">
        <v>40</v>
      </c>
      <c r="O1331" t="s">
        <v>55</v>
      </c>
      <c r="P1331" t="s">
        <v>38</v>
      </c>
      <c r="Q1331" t="s">
        <v>51</v>
      </c>
      <c r="R1331" t="s">
        <v>52</v>
      </c>
      <c r="S1331" t="s">
        <v>43</v>
      </c>
      <c r="T1331" t="s">
        <v>44</v>
      </c>
      <c r="U1331" t="s">
        <v>21</v>
      </c>
      <c r="V1331" t="s">
        <v>1494</v>
      </c>
      <c r="W1331" t="s">
        <v>1495</v>
      </c>
      <c r="X1331" t="s">
        <v>448</v>
      </c>
      <c r="Y1331" t="s">
        <v>674</v>
      </c>
      <c r="Z1331" t="s">
        <v>40</v>
      </c>
      <c r="AA1331" t="s">
        <v>40</v>
      </c>
      <c r="AB1331" t="s">
        <v>40</v>
      </c>
      <c r="AC1331">
        <v>2.6999999990000001</v>
      </c>
      <c r="AD1331" t="s">
        <v>40</v>
      </c>
      <c r="AE1331">
        <v>35.770000000000003</v>
      </c>
      <c r="AF1331">
        <v>84</v>
      </c>
      <c r="AG1331" s="21">
        <v>357700000000</v>
      </c>
      <c r="AH1331" s="21">
        <v>96579000000000</v>
      </c>
      <c r="AI1331">
        <v>84</v>
      </c>
      <c r="AJ1331">
        <v>3562</v>
      </c>
      <c r="AK1331">
        <v>3256586.5860000001</v>
      </c>
      <c r="AO1331">
        <v>3.4222222219999998</v>
      </c>
    </row>
    <row r="1332" spans="1:41">
      <c r="A1332">
        <v>17</v>
      </c>
      <c r="B1332">
        <v>35</v>
      </c>
      <c r="C1332">
        <v>2011</v>
      </c>
      <c r="D1332" t="s">
        <v>446</v>
      </c>
      <c r="E1332" t="s">
        <v>447</v>
      </c>
      <c r="F1332" t="s">
        <v>1</v>
      </c>
      <c r="G1332" t="s">
        <v>54</v>
      </c>
      <c r="H1332" t="s">
        <v>38</v>
      </c>
      <c r="I1332" t="s">
        <v>41</v>
      </c>
      <c r="J1332" t="s">
        <v>38</v>
      </c>
      <c r="K1332" t="s">
        <v>40</v>
      </c>
      <c r="L1332" t="s">
        <v>40</v>
      </c>
      <c r="M1332" t="s">
        <v>40</v>
      </c>
      <c r="N1332" t="s">
        <v>40</v>
      </c>
      <c r="O1332" t="s">
        <v>55</v>
      </c>
      <c r="P1332" t="s">
        <v>38</v>
      </c>
      <c r="Q1332" t="s">
        <v>51</v>
      </c>
      <c r="R1332" t="s">
        <v>52</v>
      </c>
      <c r="S1332" t="s">
        <v>43</v>
      </c>
      <c r="T1332" t="s">
        <v>53</v>
      </c>
      <c r="U1332" t="s">
        <v>21</v>
      </c>
      <c r="V1332" t="s">
        <v>1494</v>
      </c>
      <c r="W1332" t="s">
        <v>1495</v>
      </c>
      <c r="X1332" t="s">
        <v>448</v>
      </c>
      <c r="Y1332" t="s">
        <v>675</v>
      </c>
      <c r="Z1332" t="s">
        <v>40</v>
      </c>
      <c r="AA1332" t="s">
        <v>40</v>
      </c>
      <c r="AB1332" t="s">
        <v>40</v>
      </c>
      <c r="AC1332">
        <v>2.6</v>
      </c>
      <c r="AD1332" t="s">
        <v>40</v>
      </c>
      <c r="AE1332">
        <v>61.64</v>
      </c>
      <c r="AF1332">
        <v>41</v>
      </c>
      <c r="AG1332" s="21">
        <v>616400000000</v>
      </c>
      <c r="AH1332" s="21">
        <v>160264000000000</v>
      </c>
      <c r="AI1332">
        <v>41</v>
      </c>
      <c r="AJ1332">
        <v>3562</v>
      </c>
      <c r="AK1332">
        <v>3256586.5860000001</v>
      </c>
      <c r="AO1332">
        <v>48.5</v>
      </c>
    </row>
    <row r="1333" spans="1:41">
      <c r="A1333">
        <v>17</v>
      </c>
      <c r="B1333">
        <v>35</v>
      </c>
      <c r="C1333">
        <v>2011</v>
      </c>
      <c r="D1333" t="s">
        <v>446</v>
      </c>
      <c r="E1333" t="s">
        <v>447</v>
      </c>
      <c r="F1333" t="s">
        <v>1</v>
      </c>
      <c r="G1333" t="s">
        <v>54</v>
      </c>
      <c r="H1333" t="s">
        <v>38</v>
      </c>
      <c r="I1333" t="s">
        <v>41</v>
      </c>
      <c r="J1333" t="s">
        <v>38</v>
      </c>
      <c r="K1333" t="s">
        <v>40</v>
      </c>
      <c r="L1333" t="s">
        <v>40</v>
      </c>
      <c r="M1333" t="s">
        <v>40</v>
      </c>
      <c r="N1333" t="s">
        <v>40</v>
      </c>
      <c r="O1333" t="s">
        <v>55</v>
      </c>
      <c r="P1333" t="s">
        <v>38</v>
      </c>
      <c r="Q1333" t="s">
        <v>51</v>
      </c>
      <c r="R1333" t="s">
        <v>52</v>
      </c>
      <c r="S1333" t="s">
        <v>43</v>
      </c>
      <c r="T1333" t="s">
        <v>53</v>
      </c>
      <c r="U1333" t="s">
        <v>21</v>
      </c>
      <c r="V1333" t="s">
        <v>1494</v>
      </c>
      <c r="W1333" t="s">
        <v>1495</v>
      </c>
      <c r="X1333" t="s">
        <v>448</v>
      </c>
      <c r="Y1333" t="s">
        <v>676</v>
      </c>
      <c r="Z1333" t="s">
        <v>40</v>
      </c>
      <c r="AA1333" t="s">
        <v>40</v>
      </c>
      <c r="AB1333" t="s">
        <v>40</v>
      </c>
      <c r="AC1333">
        <v>7.1000000050000001</v>
      </c>
      <c r="AD1333" t="s">
        <v>40</v>
      </c>
      <c r="AE1333">
        <v>11.78</v>
      </c>
      <c r="AF1333">
        <v>54</v>
      </c>
      <c r="AG1333" s="21">
        <v>117800000000</v>
      </c>
      <c r="AH1333" s="21">
        <v>83638000000000</v>
      </c>
      <c r="AI1333">
        <v>54</v>
      </c>
      <c r="AJ1333">
        <v>3562</v>
      </c>
      <c r="AK1333">
        <v>3256586.5860000001</v>
      </c>
      <c r="AO1333">
        <v>11.92</v>
      </c>
    </row>
    <row r="1334" spans="1:41">
      <c r="A1334">
        <v>17</v>
      </c>
      <c r="B1334">
        <v>35</v>
      </c>
      <c r="C1334">
        <v>2011</v>
      </c>
      <c r="D1334" t="s">
        <v>446</v>
      </c>
      <c r="E1334" t="s">
        <v>447</v>
      </c>
      <c r="F1334" t="s">
        <v>1</v>
      </c>
      <c r="G1334" t="s">
        <v>54</v>
      </c>
      <c r="H1334" t="s">
        <v>38</v>
      </c>
      <c r="I1334" t="s">
        <v>41</v>
      </c>
      <c r="J1334" t="s">
        <v>38</v>
      </c>
      <c r="K1334" t="s">
        <v>40</v>
      </c>
      <c r="L1334" t="s">
        <v>40</v>
      </c>
      <c r="M1334" t="s">
        <v>40</v>
      </c>
      <c r="N1334" t="s">
        <v>40</v>
      </c>
      <c r="O1334" t="s">
        <v>55</v>
      </c>
      <c r="P1334" t="s">
        <v>38</v>
      </c>
      <c r="Q1334" t="s">
        <v>51</v>
      </c>
      <c r="R1334" t="s">
        <v>52</v>
      </c>
      <c r="S1334" t="s">
        <v>43</v>
      </c>
      <c r="T1334" t="s">
        <v>44</v>
      </c>
      <c r="U1334" t="s">
        <v>21</v>
      </c>
      <c r="V1334" t="s">
        <v>1494</v>
      </c>
      <c r="W1334" t="s">
        <v>1495</v>
      </c>
      <c r="X1334" t="s">
        <v>448</v>
      </c>
      <c r="Y1334" t="s">
        <v>677</v>
      </c>
      <c r="Z1334" t="s">
        <v>40</v>
      </c>
      <c r="AA1334" t="s">
        <v>40</v>
      </c>
      <c r="AB1334" t="s">
        <v>40</v>
      </c>
      <c r="AC1334">
        <v>3.4</v>
      </c>
      <c r="AD1334" t="s">
        <v>40</v>
      </c>
      <c r="AE1334">
        <v>9.11</v>
      </c>
      <c r="AF1334">
        <v>59</v>
      </c>
      <c r="AG1334">
        <v>91100000000</v>
      </c>
      <c r="AH1334" s="21">
        <v>30974000000000</v>
      </c>
      <c r="AI1334">
        <v>59</v>
      </c>
      <c r="AJ1334">
        <v>3562</v>
      </c>
      <c r="AK1334">
        <v>3256586.5860000001</v>
      </c>
      <c r="AO1334">
        <v>22.266666669999999</v>
      </c>
    </row>
    <row r="1335" spans="1:41">
      <c r="A1335">
        <v>17</v>
      </c>
      <c r="B1335">
        <v>35</v>
      </c>
      <c r="C1335">
        <v>2011</v>
      </c>
      <c r="D1335" t="s">
        <v>446</v>
      </c>
      <c r="E1335" t="s">
        <v>447</v>
      </c>
      <c r="F1335" t="s">
        <v>1</v>
      </c>
      <c r="G1335" t="s">
        <v>54</v>
      </c>
      <c r="H1335" t="s">
        <v>38</v>
      </c>
      <c r="I1335" t="s">
        <v>41</v>
      </c>
      <c r="J1335" t="s">
        <v>38</v>
      </c>
      <c r="K1335" t="s">
        <v>40</v>
      </c>
      <c r="L1335" t="s">
        <v>40</v>
      </c>
      <c r="M1335" t="s">
        <v>40</v>
      </c>
      <c r="N1335" t="s">
        <v>40</v>
      </c>
      <c r="O1335" t="s">
        <v>55</v>
      </c>
      <c r="P1335" t="s">
        <v>38</v>
      </c>
      <c r="Q1335" t="s">
        <v>51</v>
      </c>
      <c r="R1335" t="s">
        <v>52</v>
      </c>
      <c r="S1335" t="s">
        <v>43</v>
      </c>
      <c r="T1335" t="s">
        <v>53</v>
      </c>
      <c r="U1335" t="s">
        <v>21</v>
      </c>
      <c r="V1335" t="s">
        <v>1494</v>
      </c>
      <c r="W1335" t="s">
        <v>1495</v>
      </c>
      <c r="X1335" t="s">
        <v>448</v>
      </c>
      <c r="Y1335" t="s">
        <v>678</v>
      </c>
      <c r="Z1335" t="s">
        <v>40</v>
      </c>
      <c r="AA1335" t="s">
        <v>40</v>
      </c>
      <c r="AB1335" t="s">
        <v>40</v>
      </c>
      <c r="AC1335">
        <v>2.6999999990000001</v>
      </c>
      <c r="AD1335" t="s">
        <v>40</v>
      </c>
      <c r="AE1335">
        <v>7.98</v>
      </c>
      <c r="AF1335">
        <v>26</v>
      </c>
      <c r="AG1335">
        <v>79800000000</v>
      </c>
      <c r="AH1335" s="21">
        <v>21546000000000</v>
      </c>
      <c r="AI1335">
        <v>26</v>
      </c>
      <c r="AJ1335">
        <v>3562</v>
      </c>
      <c r="AK1335">
        <v>3256586.5860000001</v>
      </c>
      <c r="AO1335">
        <v>38.96</v>
      </c>
    </row>
    <row r="1336" spans="1:41">
      <c r="A1336">
        <v>17</v>
      </c>
      <c r="B1336">
        <v>35</v>
      </c>
      <c r="C1336">
        <v>2011</v>
      </c>
      <c r="D1336" t="s">
        <v>446</v>
      </c>
      <c r="E1336" t="s">
        <v>447</v>
      </c>
      <c r="F1336" t="s">
        <v>1</v>
      </c>
      <c r="G1336" t="s">
        <v>54</v>
      </c>
      <c r="H1336" t="s">
        <v>38</v>
      </c>
      <c r="I1336" t="s">
        <v>41</v>
      </c>
      <c r="J1336" t="s">
        <v>38</v>
      </c>
      <c r="K1336" t="s">
        <v>40</v>
      </c>
      <c r="L1336" t="s">
        <v>40</v>
      </c>
      <c r="M1336" t="s">
        <v>40</v>
      </c>
      <c r="N1336" t="s">
        <v>40</v>
      </c>
      <c r="O1336" t="s">
        <v>55</v>
      </c>
      <c r="P1336" t="s">
        <v>38</v>
      </c>
      <c r="Q1336" t="s">
        <v>51</v>
      </c>
      <c r="R1336" t="s">
        <v>52</v>
      </c>
      <c r="S1336" t="s">
        <v>43</v>
      </c>
      <c r="T1336" t="s">
        <v>44</v>
      </c>
      <c r="U1336" t="s">
        <v>21</v>
      </c>
      <c r="V1336" t="s">
        <v>1494</v>
      </c>
      <c r="W1336" t="s">
        <v>1495</v>
      </c>
      <c r="X1336" t="s">
        <v>448</v>
      </c>
      <c r="Y1336" t="s">
        <v>679</v>
      </c>
      <c r="Z1336" t="s">
        <v>40</v>
      </c>
      <c r="AA1336" t="s">
        <v>40</v>
      </c>
      <c r="AB1336" t="s">
        <v>40</v>
      </c>
      <c r="AC1336">
        <v>2.0000000020000002</v>
      </c>
      <c r="AD1336" t="s">
        <v>40</v>
      </c>
      <c r="AE1336">
        <v>12.54</v>
      </c>
      <c r="AF1336">
        <v>69</v>
      </c>
      <c r="AG1336" s="21">
        <v>125400000000</v>
      </c>
      <c r="AH1336" s="21">
        <v>25080000000000</v>
      </c>
      <c r="AI1336">
        <v>69</v>
      </c>
      <c r="AJ1336">
        <v>3562</v>
      </c>
      <c r="AK1336">
        <v>3256586.5860000001</v>
      </c>
      <c r="AO1336">
        <v>23.033333330000001</v>
      </c>
    </row>
    <row r="1337" spans="1:41">
      <c r="A1337">
        <v>17</v>
      </c>
      <c r="B1337">
        <v>35</v>
      </c>
      <c r="C1337">
        <v>2011</v>
      </c>
      <c r="D1337" t="s">
        <v>446</v>
      </c>
      <c r="E1337" t="s">
        <v>447</v>
      </c>
      <c r="F1337" t="s">
        <v>1</v>
      </c>
      <c r="G1337" t="s">
        <v>54</v>
      </c>
      <c r="H1337" t="s">
        <v>38</v>
      </c>
      <c r="I1337" t="s">
        <v>41</v>
      </c>
      <c r="J1337" t="s">
        <v>38</v>
      </c>
      <c r="K1337" t="s">
        <v>40</v>
      </c>
      <c r="L1337" t="s">
        <v>40</v>
      </c>
      <c r="M1337" t="s">
        <v>40</v>
      </c>
      <c r="N1337" t="s">
        <v>40</v>
      </c>
      <c r="O1337" t="s">
        <v>55</v>
      </c>
      <c r="P1337" t="s">
        <v>38</v>
      </c>
      <c r="Q1337" t="s">
        <v>51</v>
      </c>
      <c r="R1337" t="s">
        <v>52</v>
      </c>
      <c r="S1337" t="s">
        <v>43</v>
      </c>
      <c r="T1337" t="s">
        <v>53</v>
      </c>
      <c r="U1337" t="s">
        <v>21</v>
      </c>
      <c r="V1337" t="s">
        <v>1494</v>
      </c>
      <c r="W1337" t="s">
        <v>1495</v>
      </c>
      <c r="X1337" t="s">
        <v>448</v>
      </c>
      <c r="Y1337" t="s">
        <v>680</v>
      </c>
      <c r="Z1337" t="s">
        <v>40</v>
      </c>
      <c r="AA1337" t="s">
        <v>40</v>
      </c>
      <c r="AB1337" t="s">
        <v>40</v>
      </c>
      <c r="AC1337">
        <v>1.5</v>
      </c>
      <c r="AD1337" t="s">
        <v>40</v>
      </c>
      <c r="AE1337">
        <v>56.98</v>
      </c>
      <c r="AF1337">
        <v>65</v>
      </c>
      <c r="AG1337" s="21">
        <v>569800000000</v>
      </c>
      <c r="AH1337" s="21">
        <v>85470000000000</v>
      </c>
      <c r="AI1337">
        <v>65</v>
      </c>
      <c r="AJ1337">
        <v>3562</v>
      </c>
      <c r="AK1337">
        <v>3256586.5860000001</v>
      </c>
      <c r="AO1337">
        <v>6.8</v>
      </c>
    </row>
    <row r="1338" spans="1:41">
      <c r="A1338">
        <v>17</v>
      </c>
      <c r="B1338">
        <v>35</v>
      </c>
      <c r="C1338">
        <v>2011</v>
      </c>
      <c r="D1338" t="s">
        <v>446</v>
      </c>
      <c r="E1338" t="s">
        <v>447</v>
      </c>
      <c r="F1338" t="s">
        <v>1</v>
      </c>
      <c r="G1338" t="s">
        <v>54</v>
      </c>
      <c r="H1338" t="s">
        <v>38</v>
      </c>
      <c r="I1338" t="s">
        <v>41</v>
      </c>
      <c r="J1338" t="s">
        <v>38</v>
      </c>
      <c r="K1338" t="s">
        <v>40</v>
      </c>
      <c r="L1338" t="s">
        <v>40</v>
      </c>
      <c r="M1338" t="s">
        <v>40</v>
      </c>
      <c r="N1338" t="s">
        <v>40</v>
      </c>
      <c r="O1338" t="s">
        <v>55</v>
      </c>
      <c r="P1338" t="s">
        <v>38</v>
      </c>
      <c r="Q1338" t="s">
        <v>51</v>
      </c>
      <c r="R1338" t="s">
        <v>52</v>
      </c>
      <c r="S1338" t="s">
        <v>43</v>
      </c>
      <c r="T1338" t="s">
        <v>44</v>
      </c>
      <c r="U1338" t="s">
        <v>21</v>
      </c>
      <c r="V1338" t="s">
        <v>1494</v>
      </c>
      <c r="W1338" t="s">
        <v>1495</v>
      </c>
      <c r="X1338" t="s">
        <v>448</v>
      </c>
      <c r="Y1338" t="s">
        <v>681</v>
      </c>
      <c r="Z1338" t="s">
        <v>40</v>
      </c>
      <c r="AA1338" t="s">
        <v>40</v>
      </c>
      <c r="AB1338" t="s">
        <v>40</v>
      </c>
      <c r="AC1338">
        <v>4.1000000029999999</v>
      </c>
      <c r="AD1338" t="s">
        <v>40</v>
      </c>
      <c r="AE1338">
        <v>17.09</v>
      </c>
      <c r="AF1338">
        <v>38</v>
      </c>
      <c r="AG1338" s="21">
        <v>170900000000</v>
      </c>
      <c r="AH1338" s="21">
        <v>70069000000000</v>
      </c>
      <c r="AI1338">
        <v>38</v>
      </c>
      <c r="AJ1338">
        <v>3562</v>
      </c>
      <c r="AK1338">
        <v>3256586.5860000001</v>
      </c>
      <c r="AO1338">
        <v>8.2833333329999999</v>
      </c>
    </row>
    <row r="1339" spans="1:41">
      <c r="A1339">
        <v>17</v>
      </c>
      <c r="B1339">
        <v>35</v>
      </c>
      <c r="C1339">
        <v>2011</v>
      </c>
      <c r="D1339" t="s">
        <v>446</v>
      </c>
      <c r="E1339" t="s">
        <v>447</v>
      </c>
      <c r="F1339" t="s">
        <v>1</v>
      </c>
      <c r="G1339" t="s">
        <v>54</v>
      </c>
      <c r="H1339" t="s">
        <v>38</v>
      </c>
      <c r="I1339" t="s">
        <v>41</v>
      </c>
      <c r="J1339" t="s">
        <v>38</v>
      </c>
      <c r="K1339" t="s">
        <v>40</v>
      </c>
      <c r="L1339" t="s">
        <v>40</v>
      </c>
      <c r="M1339" t="s">
        <v>40</v>
      </c>
      <c r="N1339" t="s">
        <v>40</v>
      </c>
      <c r="O1339" t="s">
        <v>55</v>
      </c>
      <c r="P1339" t="s">
        <v>38</v>
      </c>
      <c r="Q1339" t="s">
        <v>51</v>
      </c>
      <c r="R1339" t="s">
        <v>52</v>
      </c>
      <c r="S1339" t="s">
        <v>43</v>
      </c>
      <c r="T1339" t="s">
        <v>53</v>
      </c>
      <c r="U1339" t="s">
        <v>21</v>
      </c>
      <c r="V1339" t="s">
        <v>1494</v>
      </c>
      <c r="W1339" t="s">
        <v>1495</v>
      </c>
      <c r="X1339" t="s">
        <v>448</v>
      </c>
      <c r="Y1339" t="s">
        <v>682</v>
      </c>
      <c r="Z1339" t="s">
        <v>40</v>
      </c>
      <c r="AA1339" t="s">
        <v>40</v>
      </c>
      <c r="AB1339" t="s">
        <v>40</v>
      </c>
      <c r="AC1339">
        <v>2.6</v>
      </c>
      <c r="AD1339" t="s">
        <v>40</v>
      </c>
      <c r="AE1339">
        <v>52.24</v>
      </c>
      <c r="AF1339">
        <v>41</v>
      </c>
      <c r="AG1339" s="21">
        <v>522400000000</v>
      </c>
      <c r="AH1339" s="21">
        <v>135824000000000</v>
      </c>
      <c r="AI1339">
        <v>41</v>
      </c>
      <c r="AJ1339">
        <v>3562</v>
      </c>
      <c r="AK1339">
        <v>3256586.5860000001</v>
      </c>
      <c r="AO1339">
        <v>13.626666670000001</v>
      </c>
    </row>
    <row r="1340" spans="1:41">
      <c r="A1340">
        <v>17</v>
      </c>
      <c r="B1340">
        <v>35</v>
      </c>
      <c r="C1340">
        <v>2011</v>
      </c>
      <c r="D1340" t="s">
        <v>446</v>
      </c>
      <c r="E1340" t="s">
        <v>447</v>
      </c>
      <c r="F1340" t="s">
        <v>1</v>
      </c>
      <c r="G1340" t="s">
        <v>54</v>
      </c>
      <c r="H1340" t="s">
        <v>38</v>
      </c>
      <c r="I1340" t="s">
        <v>41</v>
      </c>
      <c r="J1340" t="s">
        <v>38</v>
      </c>
      <c r="K1340" t="s">
        <v>40</v>
      </c>
      <c r="L1340" t="s">
        <v>40</v>
      </c>
      <c r="M1340" t="s">
        <v>40</v>
      </c>
      <c r="N1340" t="s">
        <v>40</v>
      </c>
      <c r="O1340" t="s">
        <v>55</v>
      </c>
      <c r="P1340" t="s">
        <v>38</v>
      </c>
      <c r="Q1340" t="s">
        <v>51</v>
      </c>
      <c r="R1340" t="s">
        <v>52</v>
      </c>
      <c r="S1340" t="s">
        <v>43</v>
      </c>
      <c r="T1340" t="s">
        <v>44</v>
      </c>
      <c r="U1340" t="s">
        <v>21</v>
      </c>
      <c r="V1340" t="s">
        <v>1494</v>
      </c>
      <c r="W1340" t="s">
        <v>1495</v>
      </c>
      <c r="X1340" t="s">
        <v>448</v>
      </c>
      <c r="Y1340" t="s">
        <v>671</v>
      </c>
      <c r="Z1340" t="s">
        <v>40</v>
      </c>
      <c r="AA1340" t="s">
        <v>40</v>
      </c>
      <c r="AB1340" t="s">
        <v>40</v>
      </c>
      <c r="AC1340">
        <v>0.5</v>
      </c>
      <c r="AD1340" t="s">
        <v>40</v>
      </c>
      <c r="AE1340">
        <v>24.68</v>
      </c>
      <c r="AF1340">
        <v>41</v>
      </c>
      <c r="AG1340" s="21">
        <v>246800000000</v>
      </c>
      <c r="AH1340" s="21">
        <v>12340000000000</v>
      </c>
      <c r="AI1340">
        <v>41</v>
      </c>
      <c r="AJ1340">
        <v>3562</v>
      </c>
      <c r="AK1340">
        <v>3256586.5860000001</v>
      </c>
      <c r="AO1340">
        <v>11.06666667</v>
      </c>
    </row>
    <row r="1341" spans="1:41">
      <c r="A1341">
        <v>17</v>
      </c>
      <c r="B1341">
        <v>35</v>
      </c>
      <c r="C1341">
        <v>2011</v>
      </c>
      <c r="D1341" t="s">
        <v>446</v>
      </c>
      <c r="E1341" t="s">
        <v>447</v>
      </c>
      <c r="F1341" t="s">
        <v>1</v>
      </c>
      <c r="G1341" t="s">
        <v>54</v>
      </c>
      <c r="H1341" t="s">
        <v>38</v>
      </c>
      <c r="I1341" t="s">
        <v>41</v>
      </c>
      <c r="J1341" t="s">
        <v>38</v>
      </c>
      <c r="K1341" t="s">
        <v>40</v>
      </c>
      <c r="L1341" t="s">
        <v>40</v>
      </c>
      <c r="M1341" t="s">
        <v>40</v>
      </c>
      <c r="N1341" t="s">
        <v>40</v>
      </c>
      <c r="O1341" t="s">
        <v>55</v>
      </c>
      <c r="P1341" t="s">
        <v>38</v>
      </c>
      <c r="Q1341" t="s">
        <v>51</v>
      </c>
      <c r="R1341" t="s">
        <v>52</v>
      </c>
      <c r="S1341" t="s">
        <v>43</v>
      </c>
      <c r="T1341" t="s">
        <v>44</v>
      </c>
      <c r="U1341" t="s">
        <v>21</v>
      </c>
      <c r="V1341" t="s">
        <v>1494</v>
      </c>
      <c r="W1341" t="s">
        <v>1495</v>
      </c>
      <c r="X1341" t="s">
        <v>448</v>
      </c>
      <c r="Y1341" t="s">
        <v>683</v>
      </c>
      <c r="Z1341" t="s">
        <v>40</v>
      </c>
      <c r="AA1341" t="s">
        <v>40</v>
      </c>
      <c r="AB1341" t="s">
        <v>40</v>
      </c>
      <c r="AC1341">
        <v>8.1000000019999998</v>
      </c>
      <c r="AD1341" t="s">
        <v>40</v>
      </c>
      <c r="AE1341">
        <v>15.78</v>
      </c>
      <c r="AF1341">
        <v>21</v>
      </c>
      <c r="AG1341" s="21">
        <v>157800000000</v>
      </c>
      <c r="AH1341" s="21">
        <v>127818000000000</v>
      </c>
      <c r="AI1341">
        <v>21</v>
      </c>
      <c r="AJ1341">
        <v>3562</v>
      </c>
      <c r="AK1341">
        <v>3256586.5860000001</v>
      </c>
      <c r="AO1341">
        <v>7.016666667</v>
      </c>
    </row>
    <row r="1342" spans="1:41">
      <c r="A1342">
        <v>17</v>
      </c>
      <c r="B1342">
        <v>35</v>
      </c>
      <c r="C1342">
        <v>2011</v>
      </c>
      <c r="D1342" t="s">
        <v>446</v>
      </c>
      <c r="E1342" t="s">
        <v>447</v>
      </c>
      <c r="F1342" t="s">
        <v>1</v>
      </c>
      <c r="G1342" t="s">
        <v>54</v>
      </c>
      <c r="H1342" t="s">
        <v>38</v>
      </c>
      <c r="I1342" t="s">
        <v>41</v>
      </c>
      <c r="J1342" t="s">
        <v>38</v>
      </c>
      <c r="K1342" t="s">
        <v>40</v>
      </c>
      <c r="L1342" t="s">
        <v>40</v>
      </c>
      <c r="M1342" t="s">
        <v>40</v>
      </c>
      <c r="N1342" t="s">
        <v>40</v>
      </c>
      <c r="O1342" t="s">
        <v>55</v>
      </c>
      <c r="P1342" t="s">
        <v>38</v>
      </c>
      <c r="Q1342" t="s">
        <v>51</v>
      </c>
      <c r="R1342" t="s">
        <v>52</v>
      </c>
      <c r="S1342" t="s">
        <v>43</v>
      </c>
      <c r="T1342" t="s">
        <v>53</v>
      </c>
      <c r="U1342" t="s">
        <v>21</v>
      </c>
      <c r="V1342" t="s">
        <v>1494</v>
      </c>
      <c r="W1342" t="s">
        <v>1495</v>
      </c>
      <c r="X1342" t="s">
        <v>448</v>
      </c>
      <c r="Y1342" t="s">
        <v>684</v>
      </c>
      <c r="Z1342" t="s">
        <v>40</v>
      </c>
      <c r="AA1342" t="s">
        <v>40</v>
      </c>
      <c r="AB1342" t="s">
        <v>40</v>
      </c>
      <c r="AC1342">
        <v>12.999999989999999</v>
      </c>
      <c r="AD1342" t="s">
        <v>40</v>
      </c>
      <c r="AE1342">
        <v>12.59</v>
      </c>
      <c r="AF1342">
        <v>22</v>
      </c>
      <c r="AG1342" s="21">
        <v>125900000000</v>
      </c>
      <c r="AH1342" s="21">
        <v>163670000000000</v>
      </c>
      <c r="AI1342">
        <v>22</v>
      </c>
      <c r="AJ1342">
        <v>3562</v>
      </c>
      <c r="AK1342">
        <v>3256586.5860000001</v>
      </c>
      <c r="AO1342">
        <v>15.33333333</v>
      </c>
    </row>
    <row r="1343" spans="1:41">
      <c r="A1343">
        <v>17</v>
      </c>
      <c r="B1343">
        <v>35</v>
      </c>
      <c r="C1343">
        <v>2011</v>
      </c>
      <c r="D1343" t="s">
        <v>446</v>
      </c>
      <c r="E1343" t="s">
        <v>447</v>
      </c>
      <c r="F1343" t="s">
        <v>1</v>
      </c>
      <c r="G1343" t="s">
        <v>54</v>
      </c>
      <c r="H1343" t="s">
        <v>38</v>
      </c>
      <c r="I1343" t="s">
        <v>41</v>
      </c>
      <c r="J1343" t="s">
        <v>38</v>
      </c>
      <c r="K1343" t="s">
        <v>40</v>
      </c>
      <c r="L1343" t="s">
        <v>40</v>
      </c>
      <c r="M1343" t="s">
        <v>40</v>
      </c>
      <c r="N1343" t="s">
        <v>40</v>
      </c>
      <c r="O1343" t="s">
        <v>55</v>
      </c>
      <c r="P1343" t="s">
        <v>38</v>
      </c>
      <c r="Q1343" t="s">
        <v>51</v>
      </c>
      <c r="R1343" t="s">
        <v>52</v>
      </c>
      <c r="S1343" t="s">
        <v>43</v>
      </c>
      <c r="T1343" t="s">
        <v>53</v>
      </c>
      <c r="U1343" t="s">
        <v>21</v>
      </c>
      <c r="V1343" t="s">
        <v>1494</v>
      </c>
      <c r="W1343" t="s">
        <v>1495</v>
      </c>
      <c r="X1343" t="s">
        <v>448</v>
      </c>
      <c r="Y1343" t="s">
        <v>685</v>
      </c>
      <c r="Z1343" t="s">
        <v>40</v>
      </c>
      <c r="AA1343" t="s">
        <v>40</v>
      </c>
      <c r="AB1343" t="s">
        <v>40</v>
      </c>
      <c r="AC1343">
        <v>15.2</v>
      </c>
      <c r="AD1343" t="s">
        <v>40</v>
      </c>
      <c r="AE1343">
        <v>7.67</v>
      </c>
      <c r="AF1343">
        <v>25</v>
      </c>
      <c r="AG1343">
        <v>76700000000</v>
      </c>
      <c r="AH1343" s="21">
        <v>116584000000000</v>
      </c>
      <c r="AI1343">
        <v>25</v>
      </c>
      <c r="AJ1343">
        <v>3562</v>
      </c>
      <c r="AK1343">
        <v>3256586.5860000001</v>
      </c>
      <c r="AO1343">
        <v>22.08</v>
      </c>
    </row>
    <row r="1344" spans="1:41">
      <c r="A1344">
        <v>17</v>
      </c>
      <c r="B1344">
        <v>35</v>
      </c>
      <c r="C1344">
        <v>2011</v>
      </c>
      <c r="D1344" t="s">
        <v>446</v>
      </c>
      <c r="E1344" t="s">
        <v>447</v>
      </c>
      <c r="F1344" t="s">
        <v>1</v>
      </c>
      <c r="G1344" t="s">
        <v>54</v>
      </c>
      <c r="H1344" t="s">
        <v>38</v>
      </c>
      <c r="I1344" t="s">
        <v>41</v>
      </c>
      <c r="J1344" t="s">
        <v>38</v>
      </c>
      <c r="K1344" t="s">
        <v>40</v>
      </c>
      <c r="L1344" t="s">
        <v>40</v>
      </c>
      <c r="M1344" t="s">
        <v>40</v>
      </c>
      <c r="N1344" t="s">
        <v>40</v>
      </c>
      <c r="O1344" t="s">
        <v>55</v>
      </c>
      <c r="P1344" t="s">
        <v>38</v>
      </c>
      <c r="Q1344" t="s">
        <v>51</v>
      </c>
      <c r="R1344" t="s">
        <v>52</v>
      </c>
      <c r="S1344" t="s">
        <v>43</v>
      </c>
      <c r="T1344" t="s">
        <v>53</v>
      </c>
      <c r="U1344" t="s">
        <v>21</v>
      </c>
      <c r="V1344" t="s">
        <v>1494</v>
      </c>
      <c r="W1344" t="s">
        <v>1495</v>
      </c>
      <c r="X1344" t="s">
        <v>448</v>
      </c>
      <c r="Y1344" t="s">
        <v>686</v>
      </c>
      <c r="Z1344" t="s">
        <v>40</v>
      </c>
      <c r="AA1344" t="s">
        <v>40</v>
      </c>
      <c r="AB1344" t="s">
        <v>40</v>
      </c>
      <c r="AC1344">
        <v>2.1000000010000002</v>
      </c>
      <c r="AD1344" t="s">
        <v>40</v>
      </c>
      <c r="AE1344">
        <v>0.42</v>
      </c>
      <c r="AF1344">
        <v>39</v>
      </c>
      <c r="AG1344">
        <v>4200000000</v>
      </c>
      <c r="AH1344" s="21">
        <v>882000000000</v>
      </c>
      <c r="AI1344">
        <v>39</v>
      </c>
      <c r="AJ1344">
        <v>3562</v>
      </c>
      <c r="AK1344">
        <v>3256586.5860000001</v>
      </c>
      <c r="AO1344">
        <v>7.1111111109999996</v>
      </c>
    </row>
    <row r="1345" spans="1:41">
      <c r="A1345">
        <v>17</v>
      </c>
      <c r="B1345">
        <v>35</v>
      </c>
      <c r="C1345">
        <v>2011</v>
      </c>
      <c r="D1345" t="s">
        <v>446</v>
      </c>
      <c r="E1345" t="s">
        <v>447</v>
      </c>
      <c r="F1345" t="s">
        <v>1</v>
      </c>
      <c r="G1345" t="s">
        <v>54</v>
      </c>
      <c r="H1345" t="s">
        <v>38</v>
      </c>
      <c r="I1345" t="s">
        <v>41</v>
      </c>
      <c r="J1345" t="s">
        <v>38</v>
      </c>
      <c r="K1345" t="s">
        <v>40</v>
      </c>
      <c r="L1345" t="s">
        <v>40</v>
      </c>
      <c r="M1345" t="s">
        <v>40</v>
      </c>
      <c r="N1345" t="s">
        <v>40</v>
      </c>
      <c r="O1345" t="s">
        <v>55</v>
      </c>
      <c r="P1345" t="s">
        <v>38</v>
      </c>
      <c r="Q1345" t="s">
        <v>51</v>
      </c>
      <c r="R1345" t="s">
        <v>52</v>
      </c>
      <c r="S1345" t="s">
        <v>43</v>
      </c>
      <c r="T1345" t="s">
        <v>53</v>
      </c>
      <c r="U1345" t="s">
        <v>21</v>
      </c>
      <c r="V1345" t="s">
        <v>1494</v>
      </c>
      <c r="W1345" t="s">
        <v>1495</v>
      </c>
      <c r="X1345" t="s">
        <v>448</v>
      </c>
      <c r="Y1345" t="s">
        <v>687</v>
      </c>
      <c r="Z1345" t="s">
        <v>40</v>
      </c>
      <c r="AA1345" t="s">
        <v>40</v>
      </c>
      <c r="AB1345" t="s">
        <v>40</v>
      </c>
      <c r="AC1345">
        <v>9.0999999930000008</v>
      </c>
      <c r="AD1345" t="s">
        <v>40</v>
      </c>
      <c r="AE1345">
        <v>48.04</v>
      </c>
      <c r="AF1345">
        <v>23</v>
      </c>
      <c r="AG1345" s="21">
        <v>480400000000</v>
      </c>
      <c r="AH1345" s="21">
        <v>437164000000000</v>
      </c>
      <c r="AI1345">
        <v>23</v>
      </c>
      <c r="AJ1345">
        <v>3562</v>
      </c>
      <c r="AK1345">
        <v>3256586.5860000001</v>
      </c>
      <c r="AO1345">
        <v>5.8666666669999996</v>
      </c>
    </row>
    <row r="1346" spans="1:41">
      <c r="A1346">
        <v>17</v>
      </c>
      <c r="B1346">
        <v>35</v>
      </c>
      <c r="C1346">
        <v>2011</v>
      </c>
      <c r="D1346" t="s">
        <v>446</v>
      </c>
      <c r="E1346" t="s">
        <v>447</v>
      </c>
      <c r="F1346" t="s">
        <v>1</v>
      </c>
      <c r="G1346" t="s">
        <v>54</v>
      </c>
      <c r="H1346" t="s">
        <v>38</v>
      </c>
      <c r="I1346" t="s">
        <v>41</v>
      </c>
      <c r="J1346" t="s">
        <v>38</v>
      </c>
      <c r="K1346" t="s">
        <v>40</v>
      </c>
      <c r="L1346" t="s">
        <v>40</v>
      </c>
      <c r="M1346" t="s">
        <v>40</v>
      </c>
      <c r="N1346" t="s">
        <v>40</v>
      </c>
      <c r="O1346" t="s">
        <v>55</v>
      </c>
      <c r="P1346" t="s">
        <v>38</v>
      </c>
      <c r="Q1346" t="s">
        <v>51</v>
      </c>
      <c r="R1346" t="s">
        <v>52</v>
      </c>
      <c r="S1346" t="s">
        <v>43</v>
      </c>
      <c r="T1346" t="s">
        <v>53</v>
      </c>
      <c r="U1346" t="s">
        <v>21</v>
      </c>
      <c r="V1346" t="s">
        <v>1494</v>
      </c>
      <c r="W1346" t="s">
        <v>1495</v>
      </c>
      <c r="X1346" t="s">
        <v>448</v>
      </c>
      <c r="Y1346" t="s">
        <v>688</v>
      </c>
      <c r="Z1346" t="s">
        <v>40</v>
      </c>
      <c r="AA1346" t="s">
        <v>40</v>
      </c>
      <c r="AB1346" t="s">
        <v>40</v>
      </c>
      <c r="AC1346">
        <v>15.499999989999999</v>
      </c>
      <c r="AD1346" t="s">
        <v>40</v>
      </c>
      <c r="AE1346">
        <v>52.49</v>
      </c>
      <c r="AF1346">
        <v>32</v>
      </c>
      <c r="AG1346" s="21">
        <v>524900000000</v>
      </c>
      <c r="AH1346" s="21">
        <v>813595000000000</v>
      </c>
      <c r="AI1346">
        <v>32</v>
      </c>
      <c r="AJ1346">
        <v>3562</v>
      </c>
      <c r="AK1346">
        <v>3256586.5860000001</v>
      </c>
      <c r="AO1346">
        <v>3.8666666670000001</v>
      </c>
    </row>
    <row r="1347" spans="1:41">
      <c r="A1347">
        <v>17</v>
      </c>
      <c r="B1347">
        <v>35</v>
      </c>
      <c r="C1347">
        <v>2011</v>
      </c>
      <c r="D1347" t="s">
        <v>446</v>
      </c>
      <c r="E1347" t="s">
        <v>447</v>
      </c>
      <c r="F1347" t="s">
        <v>1</v>
      </c>
      <c r="G1347" t="s">
        <v>54</v>
      </c>
      <c r="H1347" t="s">
        <v>38</v>
      </c>
      <c r="I1347" t="s">
        <v>41</v>
      </c>
      <c r="J1347" t="s">
        <v>38</v>
      </c>
      <c r="K1347" t="s">
        <v>40</v>
      </c>
      <c r="L1347" t="s">
        <v>40</v>
      </c>
      <c r="M1347" t="s">
        <v>40</v>
      </c>
      <c r="N1347" t="s">
        <v>40</v>
      </c>
      <c r="O1347" t="s">
        <v>55</v>
      </c>
      <c r="P1347" t="s">
        <v>38</v>
      </c>
      <c r="Q1347" t="s">
        <v>51</v>
      </c>
      <c r="R1347" t="s">
        <v>52</v>
      </c>
      <c r="S1347" t="s">
        <v>43</v>
      </c>
      <c r="T1347" t="s">
        <v>53</v>
      </c>
      <c r="U1347" t="s">
        <v>21</v>
      </c>
      <c r="V1347" t="s">
        <v>1494</v>
      </c>
      <c r="W1347" t="s">
        <v>1495</v>
      </c>
      <c r="X1347" t="s">
        <v>448</v>
      </c>
      <c r="Y1347" t="s">
        <v>689</v>
      </c>
      <c r="Z1347" t="s">
        <v>40</v>
      </c>
      <c r="AA1347" t="s">
        <v>40</v>
      </c>
      <c r="AB1347" t="s">
        <v>40</v>
      </c>
      <c r="AC1347">
        <v>3.6999999990000001</v>
      </c>
      <c r="AD1347" t="s">
        <v>40</v>
      </c>
      <c r="AE1347">
        <v>121.41</v>
      </c>
      <c r="AF1347">
        <v>61</v>
      </c>
      <c r="AG1347" s="21">
        <v>1214100000000</v>
      </c>
      <c r="AH1347" s="21">
        <v>449217000000000</v>
      </c>
      <c r="AI1347">
        <v>61</v>
      </c>
      <c r="AJ1347">
        <v>3562</v>
      </c>
      <c r="AK1347">
        <v>3256586.5860000001</v>
      </c>
      <c r="AO1347">
        <v>3.2749999999999999</v>
      </c>
    </row>
    <row r="1348" spans="1:41">
      <c r="A1348">
        <v>17</v>
      </c>
      <c r="B1348">
        <v>35</v>
      </c>
      <c r="C1348">
        <v>2011</v>
      </c>
      <c r="D1348" t="s">
        <v>446</v>
      </c>
      <c r="E1348" t="s">
        <v>447</v>
      </c>
      <c r="F1348" t="s">
        <v>1</v>
      </c>
      <c r="G1348" t="s">
        <v>54</v>
      </c>
      <c r="H1348" t="s">
        <v>38</v>
      </c>
      <c r="I1348" t="s">
        <v>41</v>
      </c>
      <c r="J1348" t="s">
        <v>38</v>
      </c>
      <c r="K1348" t="s">
        <v>40</v>
      </c>
      <c r="L1348" t="s">
        <v>40</v>
      </c>
      <c r="M1348" t="s">
        <v>40</v>
      </c>
      <c r="N1348" t="s">
        <v>40</v>
      </c>
      <c r="O1348" t="s">
        <v>55</v>
      </c>
      <c r="P1348" t="s">
        <v>38</v>
      </c>
      <c r="Q1348" t="s">
        <v>51</v>
      </c>
      <c r="R1348" t="s">
        <v>52</v>
      </c>
      <c r="S1348" t="s">
        <v>43</v>
      </c>
      <c r="T1348" t="s">
        <v>53</v>
      </c>
      <c r="U1348" t="s">
        <v>21</v>
      </c>
      <c r="V1348" t="s">
        <v>1494</v>
      </c>
      <c r="W1348" t="s">
        <v>1495</v>
      </c>
      <c r="X1348" t="s">
        <v>448</v>
      </c>
      <c r="Y1348" t="s">
        <v>690</v>
      </c>
      <c r="Z1348" t="s">
        <v>40</v>
      </c>
      <c r="AA1348" t="s">
        <v>40</v>
      </c>
      <c r="AB1348" t="s">
        <v>40</v>
      </c>
      <c r="AC1348">
        <v>16.499999989999999</v>
      </c>
      <c r="AD1348" t="s">
        <v>40</v>
      </c>
      <c r="AE1348">
        <v>125.46</v>
      </c>
      <c r="AF1348">
        <v>17</v>
      </c>
      <c r="AG1348" s="21">
        <v>1254600000000</v>
      </c>
      <c r="AH1348" s="21">
        <v>2070090000000000</v>
      </c>
      <c r="AI1348">
        <v>17</v>
      </c>
      <c r="AJ1348">
        <v>3562</v>
      </c>
      <c r="AK1348">
        <v>3256586.5860000001</v>
      </c>
      <c r="AO1348">
        <v>13.35714286</v>
      </c>
    </row>
    <row r="1349" spans="1:41">
      <c r="A1349">
        <v>17</v>
      </c>
      <c r="B1349">
        <v>35</v>
      </c>
      <c r="C1349">
        <v>2011</v>
      </c>
      <c r="D1349" t="s">
        <v>446</v>
      </c>
      <c r="E1349" t="s">
        <v>447</v>
      </c>
      <c r="F1349" t="s">
        <v>1</v>
      </c>
      <c r="G1349" t="s">
        <v>54</v>
      </c>
      <c r="H1349" t="s">
        <v>38</v>
      </c>
      <c r="I1349" t="s">
        <v>41</v>
      </c>
      <c r="J1349" t="s">
        <v>38</v>
      </c>
      <c r="K1349" t="s">
        <v>40</v>
      </c>
      <c r="L1349" t="s">
        <v>40</v>
      </c>
      <c r="M1349" t="s">
        <v>40</v>
      </c>
      <c r="N1349" t="s">
        <v>40</v>
      </c>
      <c r="O1349" t="s">
        <v>55</v>
      </c>
      <c r="P1349" t="s">
        <v>38</v>
      </c>
      <c r="Q1349" t="s">
        <v>51</v>
      </c>
      <c r="R1349" t="s">
        <v>52</v>
      </c>
      <c r="S1349" t="s">
        <v>43</v>
      </c>
      <c r="T1349" t="s">
        <v>53</v>
      </c>
      <c r="U1349" t="s">
        <v>21</v>
      </c>
      <c r="V1349" t="s">
        <v>1494</v>
      </c>
      <c r="W1349" t="s">
        <v>1495</v>
      </c>
      <c r="X1349" t="s">
        <v>448</v>
      </c>
      <c r="Y1349" t="s">
        <v>691</v>
      </c>
      <c r="Z1349" t="s">
        <v>40</v>
      </c>
      <c r="AA1349" t="s">
        <v>40</v>
      </c>
      <c r="AB1349" t="s">
        <v>40</v>
      </c>
      <c r="AC1349">
        <v>16.499999989999999</v>
      </c>
      <c r="AD1349" t="s">
        <v>40</v>
      </c>
      <c r="AE1349">
        <v>98.38</v>
      </c>
      <c r="AF1349">
        <v>25</v>
      </c>
      <c r="AG1349" s="21">
        <v>983800000000</v>
      </c>
      <c r="AH1349" s="21">
        <v>1623270000000000</v>
      </c>
      <c r="AI1349">
        <v>25</v>
      </c>
      <c r="AJ1349">
        <v>3562</v>
      </c>
      <c r="AK1349">
        <v>3256586.5860000001</v>
      </c>
      <c r="AO1349">
        <v>6.7583333330000004</v>
      </c>
    </row>
    <row r="1350" spans="1:41">
      <c r="A1350">
        <v>17</v>
      </c>
      <c r="B1350">
        <v>35</v>
      </c>
      <c r="C1350">
        <v>2011</v>
      </c>
      <c r="D1350" t="s">
        <v>446</v>
      </c>
      <c r="E1350" t="s">
        <v>447</v>
      </c>
      <c r="F1350" t="s">
        <v>1</v>
      </c>
      <c r="G1350" t="s">
        <v>54</v>
      </c>
      <c r="H1350" t="s">
        <v>38</v>
      </c>
      <c r="I1350" t="s">
        <v>41</v>
      </c>
      <c r="J1350" t="s">
        <v>38</v>
      </c>
      <c r="K1350" t="s">
        <v>40</v>
      </c>
      <c r="L1350" t="s">
        <v>40</v>
      </c>
      <c r="M1350" t="s">
        <v>40</v>
      </c>
      <c r="N1350" t="s">
        <v>40</v>
      </c>
      <c r="O1350" t="s">
        <v>55</v>
      </c>
      <c r="P1350" t="s">
        <v>38</v>
      </c>
      <c r="Q1350" t="s">
        <v>51</v>
      </c>
      <c r="R1350" t="s">
        <v>52</v>
      </c>
      <c r="S1350" t="s">
        <v>43</v>
      </c>
      <c r="T1350" t="s">
        <v>53</v>
      </c>
      <c r="U1350" t="s">
        <v>21</v>
      </c>
      <c r="V1350" t="s">
        <v>1494</v>
      </c>
      <c r="W1350" t="s">
        <v>1495</v>
      </c>
      <c r="X1350" t="s">
        <v>448</v>
      </c>
      <c r="Y1350" t="s">
        <v>692</v>
      </c>
      <c r="Z1350" t="s">
        <v>40</v>
      </c>
      <c r="AA1350" t="s">
        <v>40</v>
      </c>
      <c r="AB1350" t="s">
        <v>40</v>
      </c>
      <c r="AC1350">
        <v>4.1000000029999999</v>
      </c>
      <c r="AD1350" t="s">
        <v>40</v>
      </c>
      <c r="AE1350">
        <v>6.6</v>
      </c>
      <c r="AF1350">
        <v>16</v>
      </c>
      <c r="AG1350">
        <v>66000000000</v>
      </c>
      <c r="AH1350" s="21">
        <v>27060000000000</v>
      </c>
      <c r="AI1350">
        <v>16</v>
      </c>
      <c r="AJ1350">
        <v>3562</v>
      </c>
      <c r="AK1350">
        <v>3256586.5860000001</v>
      </c>
      <c r="AO1350">
        <v>2.1888888889999998</v>
      </c>
    </row>
    <row r="1351" spans="1:41">
      <c r="A1351">
        <v>17</v>
      </c>
      <c r="B1351">
        <v>35</v>
      </c>
      <c r="C1351">
        <v>2011</v>
      </c>
      <c r="D1351" t="s">
        <v>446</v>
      </c>
      <c r="E1351" t="s">
        <v>447</v>
      </c>
      <c r="F1351" t="s">
        <v>1</v>
      </c>
      <c r="G1351" t="s">
        <v>54</v>
      </c>
      <c r="H1351" t="s">
        <v>38</v>
      </c>
      <c r="I1351" t="s">
        <v>41</v>
      </c>
      <c r="J1351" t="s">
        <v>38</v>
      </c>
      <c r="K1351" t="s">
        <v>40</v>
      </c>
      <c r="L1351" t="s">
        <v>40</v>
      </c>
      <c r="M1351" t="s">
        <v>40</v>
      </c>
      <c r="N1351" t="s">
        <v>40</v>
      </c>
      <c r="O1351" t="s">
        <v>55</v>
      </c>
      <c r="P1351" t="s">
        <v>38</v>
      </c>
      <c r="Q1351" t="s">
        <v>51</v>
      </c>
      <c r="R1351" t="s">
        <v>52</v>
      </c>
      <c r="S1351" t="s">
        <v>43</v>
      </c>
      <c r="T1351" t="s">
        <v>53</v>
      </c>
      <c r="U1351" t="s">
        <v>21</v>
      </c>
      <c r="V1351" t="s">
        <v>1494</v>
      </c>
      <c r="W1351" t="s">
        <v>1495</v>
      </c>
      <c r="X1351" t="s">
        <v>448</v>
      </c>
      <c r="Y1351" t="s">
        <v>693</v>
      </c>
      <c r="Z1351" t="s">
        <v>40</v>
      </c>
      <c r="AA1351" t="s">
        <v>40</v>
      </c>
      <c r="AB1351" t="s">
        <v>40</v>
      </c>
      <c r="AC1351">
        <v>9.4999999939999995</v>
      </c>
      <c r="AD1351" t="s">
        <v>40</v>
      </c>
      <c r="AE1351">
        <v>31.65</v>
      </c>
      <c r="AF1351">
        <v>41</v>
      </c>
      <c r="AG1351" s="21">
        <v>316500000000</v>
      </c>
      <c r="AH1351" s="21">
        <v>300675000000000</v>
      </c>
      <c r="AI1351">
        <v>41</v>
      </c>
      <c r="AJ1351">
        <v>3562</v>
      </c>
      <c r="AK1351">
        <v>3256586.5860000001</v>
      </c>
      <c r="AO1351">
        <v>14.133333329999999</v>
      </c>
    </row>
    <row r="1352" spans="1:41">
      <c r="A1352">
        <v>17</v>
      </c>
      <c r="B1352">
        <v>35</v>
      </c>
      <c r="C1352">
        <v>2011</v>
      </c>
      <c r="D1352" t="s">
        <v>446</v>
      </c>
      <c r="E1352" t="s">
        <v>447</v>
      </c>
      <c r="F1352" t="s">
        <v>1</v>
      </c>
      <c r="G1352" t="s">
        <v>54</v>
      </c>
      <c r="H1352" t="s">
        <v>38</v>
      </c>
      <c r="I1352" t="s">
        <v>41</v>
      </c>
      <c r="J1352" t="s">
        <v>38</v>
      </c>
      <c r="K1352" t="s">
        <v>40</v>
      </c>
      <c r="L1352" t="s">
        <v>40</v>
      </c>
      <c r="M1352" t="s">
        <v>40</v>
      </c>
      <c r="N1352" t="s">
        <v>40</v>
      </c>
      <c r="O1352" t="s">
        <v>55</v>
      </c>
      <c r="P1352" t="s">
        <v>38</v>
      </c>
      <c r="Q1352" t="s">
        <v>51</v>
      </c>
      <c r="R1352" t="s">
        <v>52</v>
      </c>
      <c r="S1352" t="s">
        <v>43</v>
      </c>
      <c r="T1352" t="s">
        <v>53</v>
      </c>
      <c r="U1352" t="s">
        <v>21</v>
      </c>
      <c r="V1352" t="s">
        <v>1494</v>
      </c>
      <c r="W1352" t="s">
        <v>1495</v>
      </c>
      <c r="X1352" t="s">
        <v>448</v>
      </c>
      <c r="Y1352" t="s">
        <v>694</v>
      </c>
      <c r="Z1352" t="s">
        <v>40</v>
      </c>
      <c r="AA1352" t="s">
        <v>40</v>
      </c>
      <c r="AB1352" t="s">
        <v>40</v>
      </c>
      <c r="AC1352">
        <v>7.2999999979999997</v>
      </c>
      <c r="AD1352" t="s">
        <v>40</v>
      </c>
      <c r="AE1352">
        <v>100.77</v>
      </c>
      <c r="AF1352">
        <v>28</v>
      </c>
      <c r="AG1352" s="21">
        <v>1007700000000</v>
      </c>
      <c r="AH1352" s="21">
        <v>735621000000000</v>
      </c>
      <c r="AI1352">
        <v>28</v>
      </c>
      <c r="AJ1352">
        <v>3562</v>
      </c>
      <c r="AK1352">
        <v>3256586.5860000001</v>
      </c>
      <c r="AO1352">
        <v>3.2416666670000001</v>
      </c>
    </row>
    <row r="1353" spans="1:41">
      <c r="A1353">
        <v>17</v>
      </c>
      <c r="B1353">
        <v>35</v>
      </c>
      <c r="C1353">
        <v>2011</v>
      </c>
      <c r="D1353" t="s">
        <v>446</v>
      </c>
      <c r="E1353" t="s">
        <v>447</v>
      </c>
      <c r="F1353" t="s">
        <v>1</v>
      </c>
      <c r="G1353" t="s">
        <v>54</v>
      </c>
      <c r="H1353" t="s">
        <v>38</v>
      </c>
      <c r="I1353" t="s">
        <v>41</v>
      </c>
      <c r="J1353" t="s">
        <v>38</v>
      </c>
      <c r="K1353" t="s">
        <v>40</v>
      </c>
      <c r="L1353" t="s">
        <v>40</v>
      </c>
      <c r="M1353" t="s">
        <v>40</v>
      </c>
      <c r="N1353" t="s">
        <v>40</v>
      </c>
      <c r="O1353" t="s">
        <v>55</v>
      </c>
      <c r="P1353" t="s">
        <v>38</v>
      </c>
      <c r="Q1353" t="s">
        <v>51</v>
      </c>
      <c r="R1353" t="s">
        <v>52</v>
      </c>
      <c r="S1353" t="s">
        <v>43</v>
      </c>
      <c r="T1353" t="s">
        <v>53</v>
      </c>
      <c r="U1353" t="s">
        <v>21</v>
      </c>
      <c r="V1353" t="s">
        <v>1494</v>
      </c>
      <c r="W1353" t="s">
        <v>1495</v>
      </c>
      <c r="X1353" t="s">
        <v>448</v>
      </c>
      <c r="Y1353" t="s">
        <v>695</v>
      </c>
      <c r="Z1353" t="s">
        <v>40</v>
      </c>
      <c r="AA1353" t="s">
        <v>40</v>
      </c>
      <c r="AB1353" t="s">
        <v>40</v>
      </c>
      <c r="AC1353">
        <v>5.8000000060000003</v>
      </c>
      <c r="AD1353" t="s">
        <v>40</v>
      </c>
      <c r="AE1353">
        <v>12.22</v>
      </c>
      <c r="AF1353">
        <v>27</v>
      </c>
      <c r="AG1353" s="21">
        <v>122200000000</v>
      </c>
      <c r="AH1353" s="21">
        <v>70876000000000</v>
      </c>
      <c r="AI1353">
        <v>27</v>
      </c>
      <c r="AJ1353">
        <v>3562</v>
      </c>
      <c r="AK1353">
        <v>3256586.5860000001</v>
      </c>
      <c r="AO1353">
        <v>7.19</v>
      </c>
    </row>
    <row r="1354" spans="1:41">
      <c r="A1354">
        <v>17</v>
      </c>
      <c r="B1354">
        <v>35</v>
      </c>
      <c r="C1354">
        <v>2011</v>
      </c>
      <c r="D1354" t="s">
        <v>446</v>
      </c>
      <c r="E1354" t="s">
        <v>447</v>
      </c>
      <c r="F1354" t="s">
        <v>1</v>
      </c>
      <c r="G1354" t="s">
        <v>54</v>
      </c>
      <c r="H1354" t="s">
        <v>38</v>
      </c>
      <c r="I1354" t="s">
        <v>41</v>
      </c>
      <c r="J1354" t="s">
        <v>38</v>
      </c>
      <c r="K1354" t="s">
        <v>40</v>
      </c>
      <c r="L1354" t="s">
        <v>40</v>
      </c>
      <c r="M1354" t="s">
        <v>40</v>
      </c>
      <c r="N1354" t="s">
        <v>40</v>
      </c>
      <c r="O1354" t="s">
        <v>55</v>
      </c>
      <c r="P1354" t="s">
        <v>38</v>
      </c>
      <c r="Q1354" t="s">
        <v>51</v>
      </c>
      <c r="R1354" t="s">
        <v>52</v>
      </c>
      <c r="S1354" t="s">
        <v>43</v>
      </c>
      <c r="T1354" t="s">
        <v>53</v>
      </c>
      <c r="U1354" t="s">
        <v>21</v>
      </c>
      <c r="V1354" t="s">
        <v>1494</v>
      </c>
      <c r="W1354" t="s">
        <v>1495</v>
      </c>
      <c r="X1354" t="s">
        <v>448</v>
      </c>
      <c r="Y1354" t="s">
        <v>696</v>
      </c>
      <c r="Z1354" t="s">
        <v>40</v>
      </c>
      <c r="AA1354" t="s">
        <v>40</v>
      </c>
      <c r="AB1354" t="s">
        <v>40</v>
      </c>
      <c r="AC1354">
        <v>4.1000000029999999</v>
      </c>
      <c r="AD1354" t="s">
        <v>40</v>
      </c>
      <c r="AE1354">
        <v>17.809999999999999</v>
      </c>
      <c r="AF1354">
        <v>20</v>
      </c>
      <c r="AG1354" s="21">
        <v>178100000000</v>
      </c>
      <c r="AH1354" s="21">
        <v>73021000000000</v>
      </c>
      <c r="AI1354">
        <v>20</v>
      </c>
      <c r="AJ1354">
        <v>3562</v>
      </c>
      <c r="AK1354">
        <v>3256586.5860000001</v>
      </c>
      <c r="AO1354">
        <v>4.1666666670000003</v>
      </c>
    </row>
    <row r="1355" spans="1:41">
      <c r="A1355">
        <v>17</v>
      </c>
      <c r="B1355">
        <v>35</v>
      </c>
      <c r="C1355">
        <v>2011</v>
      </c>
      <c r="D1355" t="s">
        <v>446</v>
      </c>
      <c r="E1355" t="s">
        <v>447</v>
      </c>
      <c r="F1355" t="s">
        <v>1</v>
      </c>
      <c r="G1355" t="s">
        <v>54</v>
      </c>
      <c r="H1355" t="s">
        <v>38</v>
      </c>
      <c r="I1355" t="s">
        <v>41</v>
      </c>
      <c r="J1355" t="s">
        <v>38</v>
      </c>
      <c r="K1355" t="s">
        <v>40</v>
      </c>
      <c r="L1355" t="s">
        <v>40</v>
      </c>
      <c r="M1355" t="s">
        <v>40</v>
      </c>
      <c r="N1355" t="s">
        <v>40</v>
      </c>
      <c r="O1355" t="s">
        <v>55</v>
      </c>
      <c r="P1355" t="s">
        <v>38</v>
      </c>
      <c r="Q1355" t="s">
        <v>51</v>
      </c>
      <c r="R1355" t="s">
        <v>52</v>
      </c>
      <c r="S1355" t="s">
        <v>43</v>
      </c>
      <c r="T1355" t="s">
        <v>53</v>
      </c>
      <c r="U1355" t="s">
        <v>21</v>
      </c>
      <c r="V1355" t="s">
        <v>1494</v>
      </c>
      <c r="W1355" t="s">
        <v>1495</v>
      </c>
      <c r="X1355" t="s">
        <v>448</v>
      </c>
      <c r="Y1355" t="s">
        <v>697</v>
      </c>
      <c r="Z1355" t="s">
        <v>40</v>
      </c>
      <c r="AA1355" t="s">
        <v>40</v>
      </c>
      <c r="AB1355" t="s">
        <v>40</v>
      </c>
      <c r="AC1355">
        <v>3.0000000020000002</v>
      </c>
      <c r="AD1355" t="s">
        <v>40</v>
      </c>
      <c r="AE1355">
        <v>16.59</v>
      </c>
      <c r="AF1355">
        <v>46</v>
      </c>
      <c r="AG1355" s="21">
        <v>165900000000</v>
      </c>
      <c r="AH1355" s="21">
        <v>49770000000000</v>
      </c>
      <c r="AI1355">
        <v>46</v>
      </c>
      <c r="AJ1355">
        <v>3562</v>
      </c>
      <c r="AK1355">
        <v>3256586.5860000001</v>
      </c>
      <c r="AO1355">
        <v>3.4380952379999998</v>
      </c>
    </row>
    <row r="1356" spans="1:41">
      <c r="A1356">
        <v>17</v>
      </c>
      <c r="B1356">
        <v>35</v>
      </c>
      <c r="C1356">
        <v>2011</v>
      </c>
      <c r="D1356" t="s">
        <v>446</v>
      </c>
      <c r="E1356" t="s">
        <v>447</v>
      </c>
      <c r="F1356" t="s">
        <v>1</v>
      </c>
      <c r="G1356" t="s">
        <v>54</v>
      </c>
      <c r="H1356" t="s">
        <v>38</v>
      </c>
      <c r="I1356" t="s">
        <v>41</v>
      </c>
      <c r="J1356" t="s">
        <v>38</v>
      </c>
      <c r="K1356" t="s">
        <v>40</v>
      </c>
      <c r="L1356" t="s">
        <v>40</v>
      </c>
      <c r="M1356" t="s">
        <v>40</v>
      </c>
      <c r="N1356" t="s">
        <v>40</v>
      </c>
      <c r="O1356" t="s">
        <v>55</v>
      </c>
      <c r="P1356" t="s">
        <v>38</v>
      </c>
      <c r="Q1356" t="s">
        <v>51</v>
      </c>
      <c r="R1356" t="s">
        <v>52</v>
      </c>
      <c r="S1356" t="s">
        <v>43</v>
      </c>
      <c r="T1356" t="s">
        <v>53</v>
      </c>
      <c r="U1356" t="s">
        <v>21</v>
      </c>
      <c r="V1356" t="s">
        <v>1494</v>
      </c>
      <c r="W1356" t="s">
        <v>1495</v>
      </c>
      <c r="X1356" t="s">
        <v>448</v>
      </c>
      <c r="Y1356" t="s">
        <v>698</v>
      </c>
      <c r="Z1356" t="s">
        <v>40</v>
      </c>
      <c r="AA1356" t="s">
        <v>40</v>
      </c>
      <c r="AB1356" t="s">
        <v>40</v>
      </c>
      <c r="AC1356">
        <v>17.399999990000001</v>
      </c>
      <c r="AD1356" t="s">
        <v>40</v>
      </c>
      <c r="AE1356">
        <v>142.44999999999999</v>
      </c>
      <c r="AF1356">
        <v>28</v>
      </c>
      <c r="AG1356" s="21">
        <v>1424500000000</v>
      </c>
      <c r="AH1356" s="21">
        <v>2478630000000000</v>
      </c>
      <c r="AI1356">
        <v>28</v>
      </c>
      <c r="AJ1356">
        <v>3562</v>
      </c>
      <c r="AK1356">
        <v>3256586.5860000001</v>
      </c>
      <c r="AO1356">
        <v>7.2750000000000004</v>
      </c>
    </row>
    <row r="1357" spans="1:41">
      <c r="A1357">
        <v>17</v>
      </c>
      <c r="B1357">
        <v>35</v>
      </c>
      <c r="C1357">
        <v>2011</v>
      </c>
      <c r="D1357" t="s">
        <v>446</v>
      </c>
      <c r="E1357" t="s">
        <v>447</v>
      </c>
      <c r="F1357" t="s">
        <v>1</v>
      </c>
      <c r="G1357" t="s">
        <v>54</v>
      </c>
      <c r="H1357" t="s">
        <v>38</v>
      </c>
      <c r="I1357" t="s">
        <v>41</v>
      </c>
      <c r="J1357" t="s">
        <v>38</v>
      </c>
      <c r="K1357" t="s">
        <v>40</v>
      </c>
      <c r="L1357" t="s">
        <v>40</v>
      </c>
      <c r="M1357" t="s">
        <v>40</v>
      </c>
      <c r="N1357" t="s">
        <v>40</v>
      </c>
      <c r="O1357" t="s">
        <v>55</v>
      </c>
      <c r="P1357" t="s">
        <v>38</v>
      </c>
      <c r="Q1357" t="s">
        <v>51</v>
      </c>
      <c r="R1357" t="s">
        <v>52</v>
      </c>
      <c r="S1357" t="s">
        <v>43</v>
      </c>
      <c r="T1357" t="s">
        <v>53</v>
      </c>
      <c r="U1357" t="s">
        <v>21</v>
      </c>
      <c r="V1357" t="s">
        <v>1494</v>
      </c>
      <c r="W1357" t="s">
        <v>1495</v>
      </c>
      <c r="X1357" t="s">
        <v>448</v>
      </c>
      <c r="Y1357" t="s">
        <v>699</v>
      </c>
      <c r="Z1357" t="s">
        <v>40</v>
      </c>
      <c r="AA1357" t="s">
        <v>40</v>
      </c>
      <c r="AB1357" t="s">
        <v>40</v>
      </c>
      <c r="AC1357">
        <v>15.8</v>
      </c>
      <c r="AD1357" t="s">
        <v>40</v>
      </c>
      <c r="AE1357">
        <v>19.97</v>
      </c>
      <c r="AF1357">
        <v>7</v>
      </c>
      <c r="AG1357" s="21">
        <v>199700000000</v>
      </c>
      <c r="AH1357" s="21">
        <v>315526000000000</v>
      </c>
      <c r="AI1357">
        <v>7</v>
      </c>
      <c r="AJ1357">
        <v>3562</v>
      </c>
      <c r="AK1357">
        <v>3256586.5860000001</v>
      </c>
      <c r="AO1357">
        <v>14.28333333</v>
      </c>
    </row>
    <row r="1358" spans="1:41">
      <c r="A1358">
        <v>17</v>
      </c>
      <c r="B1358">
        <v>35</v>
      </c>
      <c r="C1358">
        <v>2011</v>
      </c>
      <c r="D1358" t="s">
        <v>446</v>
      </c>
      <c r="E1358" t="s">
        <v>447</v>
      </c>
      <c r="F1358" t="s">
        <v>1</v>
      </c>
      <c r="G1358" t="s">
        <v>54</v>
      </c>
      <c r="H1358" t="s">
        <v>38</v>
      </c>
      <c r="I1358" t="s">
        <v>41</v>
      </c>
      <c r="J1358" t="s">
        <v>38</v>
      </c>
      <c r="K1358" t="s">
        <v>40</v>
      </c>
      <c r="L1358" t="s">
        <v>40</v>
      </c>
      <c r="M1358" t="s">
        <v>40</v>
      </c>
      <c r="N1358" t="s">
        <v>40</v>
      </c>
      <c r="O1358" t="s">
        <v>55</v>
      </c>
      <c r="P1358" t="s">
        <v>38</v>
      </c>
      <c r="Q1358" t="s">
        <v>51</v>
      </c>
      <c r="R1358" t="s">
        <v>52</v>
      </c>
      <c r="S1358" t="s">
        <v>43</v>
      </c>
      <c r="T1358" t="s">
        <v>53</v>
      </c>
      <c r="U1358" t="s">
        <v>21</v>
      </c>
      <c r="V1358" t="s">
        <v>1494</v>
      </c>
      <c r="W1358" t="s">
        <v>1495</v>
      </c>
      <c r="X1358" t="s">
        <v>448</v>
      </c>
      <c r="Y1358" t="s">
        <v>700</v>
      </c>
      <c r="Z1358" t="s">
        <v>40</v>
      </c>
      <c r="AA1358" t="s">
        <v>40</v>
      </c>
      <c r="AB1358" t="s">
        <v>40</v>
      </c>
      <c r="AC1358">
        <v>13.49999998</v>
      </c>
      <c r="AD1358" t="s">
        <v>40</v>
      </c>
      <c r="AE1358">
        <v>475.6</v>
      </c>
      <c r="AF1358">
        <v>10</v>
      </c>
      <c r="AG1358" s="21">
        <v>4756000000000</v>
      </c>
      <c r="AH1358" s="21">
        <v>6420600000000000</v>
      </c>
      <c r="AI1358">
        <v>10</v>
      </c>
      <c r="AJ1358">
        <v>3562</v>
      </c>
      <c r="AK1358">
        <v>3256586.5860000001</v>
      </c>
      <c r="AO1358">
        <v>5.6777777780000003</v>
      </c>
    </row>
    <row r="1359" spans="1:41">
      <c r="A1359">
        <v>17</v>
      </c>
      <c r="B1359">
        <v>35</v>
      </c>
      <c r="C1359">
        <v>2011</v>
      </c>
      <c r="D1359" t="s">
        <v>446</v>
      </c>
      <c r="E1359" t="s">
        <v>447</v>
      </c>
      <c r="F1359" t="s">
        <v>1</v>
      </c>
      <c r="G1359" t="s">
        <v>54</v>
      </c>
      <c r="H1359" t="s">
        <v>38</v>
      </c>
      <c r="I1359" t="s">
        <v>41</v>
      </c>
      <c r="J1359" t="s">
        <v>38</v>
      </c>
      <c r="K1359" t="s">
        <v>40</v>
      </c>
      <c r="L1359" t="s">
        <v>40</v>
      </c>
      <c r="M1359" t="s">
        <v>40</v>
      </c>
      <c r="N1359" t="s">
        <v>40</v>
      </c>
      <c r="O1359" t="s">
        <v>55</v>
      </c>
      <c r="P1359" t="s">
        <v>38</v>
      </c>
      <c r="Q1359" t="s">
        <v>51</v>
      </c>
      <c r="R1359" t="s">
        <v>52</v>
      </c>
      <c r="S1359" t="s">
        <v>43</v>
      </c>
      <c r="T1359" t="s">
        <v>44</v>
      </c>
      <c r="U1359" t="s">
        <v>21</v>
      </c>
      <c r="V1359" t="s">
        <v>1494</v>
      </c>
      <c r="W1359" t="s">
        <v>1495</v>
      </c>
      <c r="X1359" t="s">
        <v>448</v>
      </c>
      <c r="Y1359" t="s">
        <v>701</v>
      </c>
      <c r="Z1359" t="s">
        <v>40</v>
      </c>
      <c r="AA1359" t="s">
        <v>40</v>
      </c>
      <c r="AB1359" t="s">
        <v>40</v>
      </c>
      <c r="AC1359">
        <v>3.4</v>
      </c>
      <c r="AD1359" t="s">
        <v>40</v>
      </c>
      <c r="AE1359">
        <v>11.2</v>
      </c>
      <c r="AF1359">
        <v>15</v>
      </c>
      <c r="AG1359" s="21">
        <v>112000000000</v>
      </c>
      <c r="AH1359" s="21">
        <v>38080000000000</v>
      </c>
      <c r="AI1359">
        <v>15</v>
      </c>
      <c r="AJ1359">
        <v>3562</v>
      </c>
      <c r="AK1359">
        <v>3256586.5860000001</v>
      </c>
      <c r="AO1359">
        <v>7.66</v>
      </c>
    </row>
    <row r="1360" spans="1:41">
      <c r="A1360">
        <v>17</v>
      </c>
      <c r="B1360">
        <v>35</v>
      </c>
      <c r="C1360">
        <v>2011</v>
      </c>
      <c r="D1360" t="s">
        <v>446</v>
      </c>
      <c r="E1360" t="s">
        <v>447</v>
      </c>
      <c r="F1360" t="s">
        <v>1</v>
      </c>
      <c r="G1360" t="s">
        <v>54</v>
      </c>
      <c r="H1360" t="s">
        <v>38</v>
      </c>
      <c r="I1360" t="s">
        <v>41</v>
      </c>
      <c r="J1360" t="s">
        <v>38</v>
      </c>
      <c r="K1360" t="s">
        <v>40</v>
      </c>
      <c r="L1360" t="s">
        <v>40</v>
      </c>
      <c r="M1360" t="s">
        <v>40</v>
      </c>
      <c r="N1360" t="s">
        <v>40</v>
      </c>
      <c r="O1360" t="s">
        <v>55</v>
      </c>
      <c r="P1360" t="s">
        <v>38</v>
      </c>
      <c r="Q1360" t="s">
        <v>51</v>
      </c>
      <c r="R1360" t="s">
        <v>52</v>
      </c>
      <c r="S1360" t="s">
        <v>43</v>
      </c>
      <c r="T1360" t="s">
        <v>53</v>
      </c>
      <c r="U1360" t="s">
        <v>21</v>
      </c>
      <c r="V1360" t="s">
        <v>1494</v>
      </c>
      <c r="W1360" t="s">
        <v>1495</v>
      </c>
      <c r="X1360" t="s">
        <v>448</v>
      </c>
      <c r="Y1360" t="s">
        <v>702</v>
      </c>
      <c r="Z1360" t="s">
        <v>40</v>
      </c>
      <c r="AA1360" t="s">
        <v>40</v>
      </c>
      <c r="AB1360" t="s">
        <v>40</v>
      </c>
      <c r="AC1360">
        <v>8.1999999930000005</v>
      </c>
      <c r="AD1360" t="s">
        <v>40</v>
      </c>
      <c r="AE1360">
        <v>51.27</v>
      </c>
      <c r="AF1360">
        <v>16</v>
      </c>
      <c r="AG1360" s="21">
        <v>512700000000</v>
      </c>
      <c r="AH1360" s="21">
        <v>420414000000000</v>
      </c>
      <c r="AI1360">
        <v>16</v>
      </c>
      <c r="AJ1360">
        <v>3562</v>
      </c>
      <c r="AK1360">
        <v>3256586.5860000001</v>
      </c>
      <c r="AO1360">
        <v>7.233333333</v>
      </c>
    </row>
    <row r="1361" spans="1:41">
      <c r="A1361">
        <v>17</v>
      </c>
      <c r="B1361">
        <v>35</v>
      </c>
      <c r="C1361">
        <v>2011</v>
      </c>
      <c r="D1361" t="s">
        <v>446</v>
      </c>
      <c r="E1361" t="s">
        <v>447</v>
      </c>
      <c r="F1361" t="s">
        <v>1</v>
      </c>
      <c r="G1361" t="s">
        <v>54</v>
      </c>
      <c r="H1361" t="s">
        <v>38</v>
      </c>
      <c r="I1361" t="s">
        <v>41</v>
      </c>
      <c r="J1361" t="s">
        <v>38</v>
      </c>
      <c r="K1361" t="s">
        <v>40</v>
      </c>
      <c r="L1361" t="s">
        <v>40</v>
      </c>
      <c r="M1361" t="s">
        <v>40</v>
      </c>
      <c r="N1361" t="s">
        <v>40</v>
      </c>
      <c r="O1361" t="s">
        <v>55</v>
      </c>
      <c r="P1361" t="s">
        <v>38</v>
      </c>
      <c r="Q1361" t="s">
        <v>51</v>
      </c>
      <c r="R1361" t="s">
        <v>52</v>
      </c>
      <c r="S1361" t="s">
        <v>43</v>
      </c>
      <c r="T1361" t="s">
        <v>53</v>
      </c>
      <c r="U1361" t="s">
        <v>21</v>
      </c>
      <c r="V1361" t="s">
        <v>1494</v>
      </c>
      <c r="W1361" t="s">
        <v>1495</v>
      </c>
      <c r="X1361" t="s">
        <v>448</v>
      </c>
      <c r="Y1361" t="s">
        <v>703</v>
      </c>
      <c r="Z1361" t="s">
        <v>40</v>
      </c>
      <c r="AA1361" t="s">
        <v>40</v>
      </c>
      <c r="AB1361" t="s">
        <v>40</v>
      </c>
      <c r="AC1361">
        <v>38.399999970000003</v>
      </c>
      <c r="AD1361" t="s">
        <v>40</v>
      </c>
      <c r="AE1361">
        <v>188.18</v>
      </c>
      <c r="AF1361">
        <v>10</v>
      </c>
      <c r="AG1361" s="21">
        <v>1881800000000</v>
      </c>
      <c r="AH1361" s="21">
        <v>7226110000000000</v>
      </c>
      <c r="AI1361">
        <v>10</v>
      </c>
      <c r="AJ1361">
        <v>3562</v>
      </c>
      <c r="AK1361">
        <v>3256586.5860000001</v>
      </c>
      <c r="AO1361">
        <v>4.2</v>
      </c>
    </row>
    <row r="1362" spans="1:41">
      <c r="A1362">
        <v>17</v>
      </c>
      <c r="B1362">
        <v>35</v>
      </c>
      <c r="C1362">
        <v>2011</v>
      </c>
      <c r="D1362" t="s">
        <v>446</v>
      </c>
      <c r="E1362" t="s">
        <v>447</v>
      </c>
      <c r="F1362" t="s">
        <v>1</v>
      </c>
      <c r="G1362" t="s">
        <v>54</v>
      </c>
      <c r="H1362" t="s">
        <v>38</v>
      </c>
      <c r="I1362" t="s">
        <v>41</v>
      </c>
      <c r="J1362" t="s">
        <v>38</v>
      </c>
      <c r="K1362" t="s">
        <v>40</v>
      </c>
      <c r="L1362" t="s">
        <v>40</v>
      </c>
      <c r="M1362" t="s">
        <v>40</v>
      </c>
      <c r="N1362" t="s">
        <v>40</v>
      </c>
      <c r="O1362" t="s">
        <v>55</v>
      </c>
      <c r="P1362" t="s">
        <v>38</v>
      </c>
      <c r="Q1362" t="s">
        <v>51</v>
      </c>
      <c r="R1362" t="s">
        <v>52</v>
      </c>
      <c r="S1362" t="s">
        <v>43</v>
      </c>
      <c r="T1362" t="s">
        <v>53</v>
      </c>
      <c r="U1362" t="s">
        <v>21</v>
      </c>
      <c r="V1362" t="s">
        <v>1494</v>
      </c>
      <c r="W1362" t="s">
        <v>1495</v>
      </c>
      <c r="X1362" t="s">
        <v>448</v>
      </c>
      <c r="Y1362" t="s">
        <v>704</v>
      </c>
      <c r="Z1362" t="s">
        <v>40</v>
      </c>
      <c r="AA1362" t="s">
        <v>40</v>
      </c>
      <c r="AB1362" t="s">
        <v>40</v>
      </c>
      <c r="AC1362">
        <v>8.5000000060000005</v>
      </c>
      <c r="AD1362" t="s">
        <v>40</v>
      </c>
      <c r="AE1362">
        <v>6.15</v>
      </c>
      <c r="AF1362">
        <v>24</v>
      </c>
      <c r="AG1362">
        <v>61500000000</v>
      </c>
      <c r="AH1362" s="21">
        <v>52275000000000</v>
      </c>
      <c r="AI1362">
        <v>24</v>
      </c>
      <c r="AJ1362">
        <v>3562</v>
      </c>
      <c r="AK1362">
        <v>3256586.5860000001</v>
      </c>
      <c r="AO1362">
        <v>5.58</v>
      </c>
    </row>
    <row r="1363" spans="1:41">
      <c r="A1363">
        <v>17</v>
      </c>
      <c r="B1363">
        <v>35</v>
      </c>
      <c r="C1363">
        <v>2011</v>
      </c>
      <c r="D1363" t="s">
        <v>446</v>
      </c>
      <c r="E1363" t="s">
        <v>447</v>
      </c>
      <c r="F1363" t="s">
        <v>1</v>
      </c>
      <c r="G1363" t="s">
        <v>54</v>
      </c>
      <c r="H1363" t="s">
        <v>38</v>
      </c>
      <c r="I1363" t="s">
        <v>41</v>
      </c>
      <c r="J1363" t="s">
        <v>38</v>
      </c>
      <c r="K1363" t="s">
        <v>40</v>
      </c>
      <c r="L1363" t="s">
        <v>40</v>
      </c>
      <c r="M1363" t="s">
        <v>40</v>
      </c>
      <c r="N1363" t="s">
        <v>40</v>
      </c>
      <c r="O1363" t="s">
        <v>55</v>
      </c>
      <c r="P1363" t="s">
        <v>38</v>
      </c>
      <c r="Q1363" t="s">
        <v>51</v>
      </c>
      <c r="R1363" t="s">
        <v>52</v>
      </c>
      <c r="S1363" t="s">
        <v>43</v>
      </c>
      <c r="T1363" t="s">
        <v>44</v>
      </c>
      <c r="U1363" t="s">
        <v>21</v>
      </c>
      <c r="V1363" t="s">
        <v>1494</v>
      </c>
      <c r="W1363" t="s">
        <v>1495</v>
      </c>
      <c r="X1363" t="s">
        <v>448</v>
      </c>
      <c r="Y1363" t="s">
        <v>705</v>
      </c>
      <c r="Z1363" t="s">
        <v>40</v>
      </c>
      <c r="AA1363" t="s">
        <v>40</v>
      </c>
      <c r="AB1363" t="s">
        <v>40</v>
      </c>
      <c r="AC1363">
        <v>45.699999990000002</v>
      </c>
      <c r="AD1363" t="s">
        <v>40</v>
      </c>
      <c r="AE1363">
        <v>32.630000000000003</v>
      </c>
      <c r="AF1363">
        <v>3</v>
      </c>
      <c r="AG1363" s="21">
        <v>326300000000</v>
      </c>
      <c r="AH1363" s="21">
        <v>1491190000000000</v>
      </c>
      <c r="AI1363">
        <v>3</v>
      </c>
      <c r="AJ1363">
        <v>3562</v>
      </c>
      <c r="AK1363">
        <v>3256586.5860000001</v>
      </c>
      <c r="AO1363">
        <v>5.806666667</v>
      </c>
    </row>
    <row r="1364" spans="1:41">
      <c r="A1364">
        <v>17</v>
      </c>
      <c r="B1364">
        <v>35</v>
      </c>
      <c r="C1364">
        <v>2011</v>
      </c>
      <c r="D1364" t="s">
        <v>446</v>
      </c>
      <c r="E1364" t="s">
        <v>447</v>
      </c>
      <c r="F1364" t="s">
        <v>1</v>
      </c>
      <c r="G1364" t="s">
        <v>54</v>
      </c>
      <c r="H1364" t="s">
        <v>38</v>
      </c>
      <c r="I1364" t="s">
        <v>41</v>
      </c>
      <c r="J1364" t="s">
        <v>38</v>
      </c>
      <c r="K1364" t="s">
        <v>40</v>
      </c>
      <c r="L1364" t="s">
        <v>40</v>
      </c>
      <c r="M1364" t="s">
        <v>40</v>
      </c>
      <c r="N1364" t="s">
        <v>40</v>
      </c>
      <c r="O1364" t="s">
        <v>55</v>
      </c>
      <c r="P1364" t="s">
        <v>38</v>
      </c>
      <c r="Q1364" t="s">
        <v>51</v>
      </c>
      <c r="R1364" t="s">
        <v>52</v>
      </c>
      <c r="S1364" t="s">
        <v>43</v>
      </c>
      <c r="T1364" t="s">
        <v>44</v>
      </c>
      <c r="U1364" t="s">
        <v>21</v>
      </c>
      <c r="V1364" t="s">
        <v>1494</v>
      </c>
      <c r="W1364" t="s">
        <v>1495</v>
      </c>
      <c r="X1364" t="s">
        <v>448</v>
      </c>
      <c r="Y1364" t="s">
        <v>706</v>
      </c>
      <c r="Z1364" t="s">
        <v>40</v>
      </c>
      <c r="AA1364" t="s">
        <v>40</v>
      </c>
      <c r="AB1364" t="s">
        <v>40</v>
      </c>
      <c r="AC1364">
        <v>5.7000000039999996</v>
      </c>
      <c r="AD1364" t="s">
        <v>40</v>
      </c>
      <c r="AE1364">
        <v>18.45</v>
      </c>
      <c r="AF1364">
        <v>9</v>
      </c>
      <c r="AG1364" s="21">
        <v>184500000000</v>
      </c>
      <c r="AH1364" s="21">
        <v>105165000000000</v>
      </c>
      <c r="AI1364">
        <v>9</v>
      </c>
      <c r="AJ1364">
        <v>3562</v>
      </c>
      <c r="AK1364">
        <v>3256586.5860000001</v>
      </c>
      <c r="AO1364">
        <v>3.5777777780000002</v>
      </c>
    </row>
    <row r="1365" spans="1:41">
      <c r="A1365">
        <v>17</v>
      </c>
      <c r="B1365">
        <v>35</v>
      </c>
      <c r="C1365">
        <v>2011</v>
      </c>
      <c r="D1365" t="s">
        <v>446</v>
      </c>
      <c r="E1365" t="s">
        <v>447</v>
      </c>
      <c r="F1365" t="s">
        <v>1</v>
      </c>
      <c r="G1365" t="s">
        <v>54</v>
      </c>
      <c r="H1365" t="s">
        <v>38</v>
      </c>
      <c r="I1365" t="s">
        <v>41</v>
      </c>
      <c r="J1365" t="s">
        <v>38</v>
      </c>
      <c r="K1365" t="s">
        <v>40</v>
      </c>
      <c r="L1365" t="s">
        <v>40</v>
      </c>
      <c r="M1365" t="s">
        <v>40</v>
      </c>
      <c r="N1365" t="s">
        <v>40</v>
      </c>
      <c r="O1365" t="s">
        <v>55</v>
      </c>
      <c r="P1365" t="s">
        <v>38</v>
      </c>
      <c r="Q1365" t="s">
        <v>51</v>
      </c>
      <c r="R1365" t="s">
        <v>52</v>
      </c>
      <c r="S1365" t="s">
        <v>43</v>
      </c>
      <c r="T1365" t="s">
        <v>53</v>
      </c>
      <c r="U1365" t="s">
        <v>21</v>
      </c>
      <c r="V1365" t="s">
        <v>1494</v>
      </c>
      <c r="W1365" t="s">
        <v>1495</v>
      </c>
      <c r="X1365" t="s">
        <v>448</v>
      </c>
      <c r="Y1365" t="s">
        <v>707</v>
      </c>
      <c r="Z1365" t="s">
        <v>40</v>
      </c>
      <c r="AA1365" t="s">
        <v>40</v>
      </c>
      <c r="AB1365" t="s">
        <v>40</v>
      </c>
      <c r="AC1365">
        <v>18.300000010000002</v>
      </c>
      <c r="AD1365" t="s">
        <v>40</v>
      </c>
      <c r="AE1365">
        <v>3.49</v>
      </c>
      <c r="AF1365">
        <v>18</v>
      </c>
      <c r="AG1365">
        <v>34900000000</v>
      </c>
      <c r="AH1365" s="21">
        <v>63867000000000</v>
      </c>
      <c r="AI1365">
        <v>18</v>
      </c>
      <c r="AJ1365">
        <v>3562</v>
      </c>
      <c r="AK1365">
        <v>3256586.5860000001</v>
      </c>
      <c r="AO1365">
        <v>5.36</v>
      </c>
    </row>
    <row r="1366" spans="1:41">
      <c r="A1366">
        <v>17</v>
      </c>
      <c r="B1366">
        <v>35</v>
      </c>
      <c r="C1366">
        <v>2011</v>
      </c>
      <c r="D1366" t="s">
        <v>446</v>
      </c>
      <c r="E1366" t="s">
        <v>447</v>
      </c>
      <c r="F1366" t="s">
        <v>1</v>
      </c>
      <c r="G1366" t="s">
        <v>54</v>
      </c>
      <c r="H1366" t="s">
        <v>38</v>
      </c>
      <c r="I1366" t="s">
        <v>41</v>
      </c>
      <c r="J1366" t="s">
        <v>38</v>
      </c>
      <c r="K1366" t="s">
        <v>40</v>
      </c>
      <c r="L1366" t="s">
        <v>40</v>
      </c>
      <c r="M1366" t="s">
        <v>40</v>
      </c>
      <c r="N1366" t="s">
        <v>40</v>
      </c>
      <c r="O1366" t="s">
        <v>55</v>
      </c>
      <c r="P1366" t="s">
        <v>38</v>
      </c>
      <c r="Q1366" t="s">
        <v>51</v>
      </c>
      <c r="R1366" t="s">
        <v>52</v>
      </c>
      <c r="S1366" t="s">
        <v>43</v>
      </c>
      <c r="T1366" t="s">
        <v>44</v>
      </c>
      <c r="U1366" t="s">
        <v>21</v>
      </c>
      <c r="V1366" t="s">
        <v>1494</v>
      </c>
      <c r="W1366" t="s">
        <v>1495</v>
      </c>
      <c r="X1366" t="s">
        <v>448</v>
      </c>
      <c r="Y1366" t="s">
        <v>708</v>
      </c>
      <c r="Z1366" t="s">
        <v>40</v>
      </c>
      <c r="AA1366" t="s">
        <v>40</v>
      </c>
      <c r="AB1366" t="s">
        <v>40</v>
      </c>
      <c r="AC1366">
        <v>21.900000009999999</v>
      </c>
      <c r="AD1366" t="s">
        <v>40</v>
      </c>
      <c r="AE1366">
        <v>10.85</v>
      </c>
      <c r="AF1366">
        <v>10</v>
      </c>
      <c r="AG1366" s="21">
        <v>108500000000</v>
      </c>
      <c r="AH1366" s="21">
        <v>237615000000000</v>
      </c>
      <c r="AI1366">
        <v>10</v>
      </c>
      <c r="AJ1366">
        <v>3562</v>
      </c>
      <c r="AK1366">
        <v>3256586.5860000001</v>
      </c>
      <c r="AO1366">
        <v>6.8266666669999996</v>
      </c>
    </row>
    <row r="1367" spans="1:41">
      <c r="A1367">
        <v>17</v>
      </c>
      <c r="B1367">
        <v>35</v>
      </c>
      <c r="C1367">
        <v>2011</v>
      </c>
      <c r="D1367" t="s">
        <v>446</v>
      </c>
      <c r="E1367" t="s">
        <v>447</v>
      </c>
      <c r="F1367" t="s">
        <v>1</v>
      </c>
      <c r="G1367" t="s">
        <v>54</v>
      </c>
      <c r="H1367" t="s">
        <v>38</v>
      </c>
      <c r="I1367" t="s">
        <v>41</v>
      </c>
      <c r="J1367" t="s">
        <v>38</v>
      </c>
      <c r="K1367" t="s">
        <v>40</v>
      </c>
      <c r="L1367" t="s">
        <v>40</v>
      </c>
      <c r="M1367" t="s">
        <v>40</v>
      </c>
      <c r="N1367" t="s">
        <v>40</v>
      </c>
      <c r="O1367" t="s">
        <v>55</v>
      </c>
      <c r="P1367" t="s">
        <v>38</v>
      </c>
      <c r="Q1367" t="s">
        <v>51</v>
      </c>
      <c r="R1367" t="s">
        <v>52</v>
      </c>
      <c r="S1367" t="s">
        <v>43</v>
      </c>
      <c r="T1367" t="s">
        <v>44</v>
      </c>
      <c r="U1367" t="s">
        <v>21</v>
      </c>
      <c r="V1367" t="s">
        <v>1494</v>
      </c>
      <c r="W1367" t="s">
        <v>1495</v>
      </c>
      <c r="X1367" t="s">
        <v>448</v>
      </c>
      <c r="Y1367" t="s">
        <v>709</v>
      </c>
      <c r="Z1367" t="s">
        <v>40</v>
      </c>
      <c r="AA1367" t="s">
        <v>40</v>
      </c>
      <c r="AB1367" t="s">
        <v>40</v>
      </c>
      <c r="AC1367">
        <v>68.900000009999999</v>
      </c>
      <c r="AD1367" t="s">
        <v>40</v>
      </c>
      <c r="AE1367">
        <v>5.37</v>
      </c>
      <c r="AF1367">
        <v>12</v>
      </c>
      <c r="AG1367">
        <v>53700000000</v>
      </c>
      <c r="AH1367" s="21">
        <v>369993000000000</v>
      </c>
      <c r="AI1367">
        <v>12</v>
      </c>
      <c r="AJ1367">
        <v>3562</v>
      </c>
      <c r="AK1367">
        <v>3256586.5860000001</v>
      </c>
      <c r="AO1367">
        <v>3.8166666669999998</v>
      </c>
    </row>
    <row r="1368" spans="1:41">
      <c r="A1368">
        <v>17</v>
      </c>
      <c r="B1368">
        <v>35</v>
      </c>
      <c r="C1368">
        <v>2011</v>
      </c>
      <c r="D1368" t="s">
        <v>446</v>
      </c>
      <c r="E1368" t="s">
        <v>447</v>
      </c>
      <c r="F1368" t="s">
        <v>1</v>
      </c>
      <c r="G1368" t="s">
        <v>54</v>
      </c>
      <c r="H1368" t="s">
        <v>38</v>
      </c>
      <c r="I1368" t="s">
        <v>41</v>
      </c>
      <c r="J1368" t="s">
        <v>38</v>
      </c>
      <c r="K1368" t="s">
        <v>40</v>
      </c>
      <c r="L1368" t="s">
        <v>40</v>
      </c>
      <c r="M1368" t="s">
        <v>40</v>
      </c>
      <c r="N1368" t="s">
        <v>40</v>
      </c>
      <c r="O1368" t="s">
        <v>55</v>
      </c>
      <c r="P1368" t="s">
        <v>38</v>
      </c>
      <c r="Q1368" t="s">
        <v>51</v>
      </c>
      <c r="R1368" t="s">
        <v>52</v>
      </c>
      <c r="S1368" t="s">
        <v>43</v>
      </c>
      <c r="T1368" t="s">
        <v>44</v>
      </c>
      <c r="U1368" t="s">
        <v>21</v>
      </c>
      <c r="V1368" t="s">
        <v>1494</v>
      </c>
      <c r="W1368" t="s">
        <v>1495</v>
      </c>
      <c r="X1368" t="s">
        <v>448</v>
      </c>
      <c r="Y1368" t="s">
        <v>710</v>
      </c>
      <c r="Z1368" t="s">
        <v>40</v>
      </c>
      <c r="AA1368" t="s">
        <v>40</v>
      </c>
      <c r="AB1368" t="s">
        <v>40</v>
      </c>
      <c r="AC1368">
        <v>15.30000001</v>
      </c>
      <c r="AD1368" t="s">
        <v>40</v>
      </c>
      <c r="AE1368">
        <v>50.59</v>
      </c>
      <c r="AF1368">
        <v>12</v>
      </c>
      <c r="AG1368" s="21">
        <v>505900000000</v>
      </c>
      <c r="AH1368" s="21">
        <v>774027000000000</v>
      </c>
      <c r="AI1368">
        <v>12</v>
      </c>
      <c r="AJ1368">
        <v>3562</v>
      </c>
      <c r="AK1368">
        <v>3256586.5860000001</v>
      </c>
      <c r="AO1368">
        <v>3.5833333330000001</v>
      </c>
    </row>
    <row r="1369" spans="1:41">
      <c r="A1369">
        <v>17</v>
      </c>
      <c r="B1369">
        <v>35</v>
      </c>
      <c r="C1369">
        <v>2011</v>
      </c>
      <c r="D1369" t="s">
        <v>446</v>
      </c>
      <c r="E1369" t="s">
        <v>447</v>
      </c>
      <c r="F1369" t="s">
        <v>1</v>
      </c>
      <c r="G1369" t="s">
        <v>54</v>
      </c>
      <c r="H1369" t="s">
        <v>38</v>
      </c>
      <c r="I1369" t="s">
        <v>41</v>
      </c>
      <c r="J1369" t="s">
        <v>38</v>
      </c>
      <c r="K1369" t="s">
        <v>40</v>
      </c>
      <c r="L1369" t="s">
        <v>40</v>
      </c>
      <c r="M1369" t="s">
        <v>40</v>
      </c>
      <c r="N1369" t="s">
        <v>40</v>
      </c>
      <c r="O1369" t="s">
        <v>55</v>
      </c>
      <c r="P1369" t="s">
        <v>38</v>
      </c>
      <c r="Q1369" t="s">
        <v>51</v>
      </c>
      <c r="R1369" t="s">
        <v>52</v>
      </c>
      <c r="S1369" t="s">
        <v>43</v>
      </c>
      <c r="T1369" t="s">
        <v>53</v>
      </c>
      <c r="U1369" t="s">
        <v>21</v>
      </c>
      <c r="V1369" t="s">
        <v>1494</v>
      </c>
      <c r="W1369" t="s">
        <v>1495</v>
      </c>
      <c r="X1369" t="s">
        <v>448</v>
      </c>
      <c r="Y1369" t="s">
        <v>711</v>
      </c>
      <c r="Z1369" t="s">
        <v>40</v>
      </c>
      <c r="AA1369" t="s">
        <v>40</v>
      </c>
      <c r="AB1369" t="s">
        <v>40</v>
      </c>
      <c r="AC1369">
        <v>6.1</v>
      </c>
      <c r="AD1369" t="s">
        <v>40</v>
      </c>
      <c r="AE1369">
        <v>14.15</v>
      </c>
      <c r="AF1369">
        <v>22</v>
      </c>
      <c r="AG1369" s="21">
        <v>141500000000</v>
      </c>
      <c r="AH1369" s="21">
        <v>86315000000000</v>
      </c>
      <c r="AI1369">
        <v>22</v>
      </c>
      <c r="AJ1369">
        <v>3562</v>
      </c>
      <c r="AK1369">
        <v>3256586.5860000001</v>
      </c>
      <c r="AO1369">
        <v>40.891666669999999</v>
      </c>
    </row>
    <row r="1370" spans="1:41">
      <c r="A1370">
        <v>17</v>
      </c>
      <c r="B1370">
        <v>35</v>
      </c>
      <c r="C1370">
        <v>2011</v>
      </c>
      <c r="D1370" t="s">
        <v>446</v>
      </c>
      <c r="E1370" t="s">
        <v>447</v>
      </c>
      <c r="F1370" t="s">
        <v>1</v>
      </c>
      <c r="G1370" t="s">
        <v>54</v>
      </c>
      <c r="H1370" t="s">
        <v>38</v>
      </c>
      <c r="I1370" t="s">
        <v>41</v>
      </c>
      <c r="J1370" t="s">
        <v>38</v>
      </c>
      <c r="K1370" t="s">
        <v>40</v>
      </c>
      <c r="L1370" t="s">
        <v>40</v>
      </c>
      <c r="M1370" t="s">
        <v>40</v>
      </c>
      <c r="N1370" t="s">
        <v>40</v>
      </c>
      <c r="O1370" t="s">
        <v>55</v>
      </c>
      <c r="P1370" t="s">
        <v>38</v>
      </c>
      <c r="Q1370" t="s">
        <v>51</v>
      </c>
      <c r="R1370" t="s">
        <v>52</v>
      </c>
      <c r="S1370" t="s">
        <v>43</v>
      </c>
      <c r="T1370" t="s">
        <v>53</v>
      </c>
      <c r="U1370" t="s">
        <v>21</v>
      </c>
      <c r="V1370" t="s">
        <v>1494</v>
      </c>
      <c r="W1370" t="s">
        <v>1495</v>
      </c>
      <c r="X1370" t="s">
        <v>448</v>
      </c>
      <c r="Y1370" t="s">
        <v>712</v>
      </c>
      <c r="Z1370" t="s">
        <v>40</v>
      </c>
      <c r="AA1370" t="s">
        <v>40</v>
      </c>
      <c r="AB1370" t="s">
        <v>40</v>
      </c>
      <c r="AC1370">
        <v>32.9</v>
      </c>
      <c r="AD1370" t="s">
        <v>40</v>
      </c>
      <c r="AE1370">
        <v>13.56</v>
      </c>
      <c r="AF1370">
        <v>15</v>
      </c>
      <c r="AG1370" s="21">
        <v>135600000000</v>
      </c>
      <c r="AH1370" s="21">
        <v>446124000000000</v>
      </c>
      <c r="AI1370">
        <v>15</v>
      </c>
      <c r="AJ1370">
        <v>3562</v>
      </c>
      <c r="AK1370">
        <v>3256586.5860000001</v>
      </c>
      <c r="AO1370">
        <v>29.114285710000001</v>
      </c>
    </row>
    <row r="1371" spans="1:41">
      <c r="A1371">
        <v>17</v>
      </c>
      <c r="B1371">
        <v>35</v>
      </c>
      <c r="C1371">
        <v>2011</v>
      </c>
      <c r="D1371" t="s">
        <v>446</v>
      </c>
      <c r="E1371" t="s">
        <v>447</v>
      </c>
      <c r="F1371" t="s">
        <v>1</v>
      </c>
      <c r="G1371" t="s">
        <v>54</v>
      </c>
      <c r="H1371" t="s">
        <v>38</v>
      </c>
      <c r="I1371" t="s">
        <v>41</v>
      </c>
      <c r="J1371" t="s">
        <v>38</v>
      </c>
      <c r="K1371" t="s">
        <v>40</v>
      </c>
      <c r="L1371" t="s">
        <v>40</v>
      </c>
      <c r="M1371" t="s">
        <v>40</v>
      </c>
      <c r="N1371" t="s">
        <v>40</v>
      </c>
      <c r="O1371" t="s">
        <v>55</v>
      </c>
      <c r="P1371" t="s">
        <v>38</v>
      </c>
      <c r="Q1371" t="s">
        <v>51</v>
      </c>
      <c r="R1371" t="s">
        <v>52</v>
      </c>
      <c r="S1371" t="s">
        <v>43</v>
      </c>
      <c r="T1371" t="s">
        <v>44</v>
      </c>
      <c r="U1371" t="s">
        <v>21</v>
      </c>
      <c r="V1371" t="s">
        <v>1494</v>
      </c>
      <c r="W1371" t="s">
        <v>1495</v>
      </c>
      <c r="X1371" t="s">
        <v>448</v>
      </c>
      <c r="Y1371" t="s">
        <v>713</v>
      </c>
      <c r="Z1371" t="s">
        <v>40</v>
      </c>
      <c r="AA1371" t="s">
        <v>40</v>
      </c>
      <c r="AB1371" t="s">
        <v>40</v>
      </c>
      <c r="AC1371">
        <v>5.4999999940000004</v>
      </c>
      <c r="AD1371" t="s">
        <v>40</v>
      </c>
      <c r="AE1371">
        <v>7.28</v>
      </c>
      <c r="AF1371">
        <v>27</v>
      </c>
      <c r="AG1371">
        <v>72800000000</v>
      </c>
      <c r="AH1371" s="21">
        <v>40040000000000</v>
      </c>
      <c r="AI1371">
        <v>27</v>
      </c>
      <c r="AJ1371">
        <v>3562</v>
      </c>
      <c r="AK1371">
        <v>3256586.5860000001</v>
      </c>
      <c r="AO1371">
        <v>60.075000000000003</v>
      </c>
    </row>
    <row r="1372" spans="1:41">
      <c r="A1372">
        <v>17</v>
      </c>
      <c r="B1372">
        <v>35</v>
      </c>
      <c r="C1372">
        <v>2011</v>
      </c>
      <c r="D1372" t="s">
        <v>446</v>
      </c>
      <c r="E1372" t="s">
        <v>447</v>
      </c>
      <c r="F1372" t="s">
        <v>1</v>
      </c>
      <c r="G1372" t="s">
        <v>54</v>
      </c>
      <c r="H1372" t="s">
        <v>38</v>
      </c>
      <c r="I1372" t="s">
        <v>41</v>
      </c>
      <c r="J1372" t="s">
        <v>38</v>
      </c>
      <c r="K1372" t="s">
        <v>40</v>
      </c>
      <c r="L1372" t="s">
        <v>40</v>
      </c>
      <c r="M1372" t="s">
        <v>40</v>
      </c>
      <c r="N1372" t="s">
        <v>40</v>
      </c>
      <c r="O1372" t="s">
        <v>55</v>
      </c>
      <c r="P1372" t="s">
        <v>38</v>
      </c>
      <c r="Q1372" t="s">
        <v>51</v>
      </c>
      <c r="R1372" t="s">
        <v>52</v>
      </c>
      <c r="S1372" t="s">
        <v>43</v>
      </c>
      <c r="T1372" t="s">
        <v>53</v>
      </c>
      <c r="U1372" t="s">
        <v>21</v>
      </c>
      <c r="V1372" t="s">
        <v>1494</v>
      </c>
      <c r="W1372" t="s">
        <v>1495</v>
      </c>
      <c r="X1372" t="s">
        <v>448</v>
      </c>
      <c r="Y1372" t="s">
        <v>714</v>
      </c>
      <c r="Z1372" t="s">
        <v>40</v>
      </c>
      <c r="AA1372" t="s">
        <v>40</v>
      </c>
      <c r="AB1372" t="s">
        <v>40</v>
      </c>
      <c r="AC1372">
        <v>7.8000000060000003</v>
      </c>
      <c r="AD1372" t="s">
        <v>40</v>
      </c>
      <c r="AE1372">
        <v>54.5</v>
      </c>
      <c r="AF1372">
        <v>29</v>
      </c>
      <c r="AG1372" s="21">
        <v>545000000000</v>
      </c>
      <c r="AH1372" s="21">
        <v>425100000000000</v>
      </c>
      <c r="AI1372">
        <v>29</v>
      </c>
      <c r="AJ1372">
        <v>3562</v>
      </c>
      <c r="AK1372">
        <v>3256586.5860000001</v>
      </c>
      <c r="AO1372">
        <v>38.508333329999999</v>
      </c>
    </row>
    <row r="1373" spans="1:41">
      <c r="A1373">
        <v>17</v>
      </c>
      <c r="B1373">
        <v>35</v>
      </c>
      <c r="C1373">
        <v>2011</v>
      </c>
      <c r="D1373" t="s">
        <v>446</v>
      </c>
      <c r="E1373" t="s">
        <v>447</v>
      </c>
      <c r="F1373" t="s">
        <v>1</v>
      </c>
      <c r="G1373" t="s">
        <v>54</v>
      </c>
      <c r="H1373" t="s">
        <v>38</v>
      </c>
      <c r="I1373" t="s">
        <v>41</v>
      </c>
      <c r="J1373" t="s">
        <v>38</v>
      </c>
      <c r="K1373" t="s">
        <v>40</v>
      </c>
      <c r="L1373" t="s">
        <v>40</v>
      </c>
      <c r="M1373" t="s">
        <v>40</v>
      </c>
      <c r="N1373" t="s">
        <v>40</v>
      </c>
      <c r="O1373" t="s">
        <v>55</v>
      </c>
      <c r="P1373" t="s">
        <v>38</v>
      </c>
      <c r="Q1373" t="s">
        <v>51</v>
      </c>
      <c r="R1373" t="s">
        <v>52</v>
      </c>
      <c r="S1373" t="s">
        <v>43</v>
      </c>
      <c r="T1373" t="s">
        <v>53</v>
      </c>
      <c r="U1373" t="s">
        <v>21</v>
      </c>
      <c r="V1373" t="s">
        <v>1494</v>
      </c>
      <c r="W1373" t="s">
        <v>1495</v>
      </c>
      <c r="X1373" t="s">
        <v>448</v>
      </c>
      <c r="Y1373" t="s">
        <v>715</v>
      </c>
      <c r="Z1373" t="s">
        <v>40</v>
      </c>
      <c r="AA1373" t="s">
        <v>40</v>
      </c>
      <c r="AB1373" t="s">
        <v>40</v>
      </c>
      <c r="AC1373">
        <v>5.8000000060000003</v>
      </c>
      <c r="AD1373" t="s">
        <v>40</v>
      </c>
      <c r="AE1373">
        <v>7.49</v>
      </c>
      <c r="AF1373">
        <v>26</v>
      </c>
      <c r="AG1373">
        <v>74900000000</v>
      </c>
      <c r="AH1373" s="21">
        <v>43442000000000</v>
      </c>
      <c r="AI1373">
        <v>26</v>
      </c>
      <c r="AJ1373">
        <v>3562</v>
      </c>
      <c r="AK1373">
        <v>3256586.5860000001</v>
      </c>
      <c r="AO1373">
        <v>19.399999999999999</v>
      </c>
    </row>
    <row r="1374" spans="1:41">
      <c r="A1374">
        <v>17</v>
      </c>
      <c r="B1374">
        <v>35</v>
      </c>
      <c r="C1374">
        <v>2011</v>
      </c>
      <c r="D1374" t="s">
        <v>446</v>
      </c>
      <c r="E1374" t="s">
        <v>447</v>
      </c>
      <c r="F1374" t="s">
        <v>1</v>
      </c>
      <c r="G1374" t="s">
        <v>54</v>
      </c>
      <c r="H1374" t="s">
        <v>38</v>
      </c>
      <c r="I1374" t="s">
        <v>41</v>
      </c>
      <c r="J1374" t="s">
        <v>38</v>
      </c>
      <c r="K1374" t="s">
        <v>40</v>
      </c>
      <c r="L1374" t="s">
        <v>40</v>
      </c>
      <c r="M1374" t="s">
        <v>40</v>
      </c>
      <c r="N1374" t="s">
        <v>40</v>
      </c>
      <c r="O1374" t="s">
        <v>55</v>
      </c>
      <c r="P1374" t="s">
        <v>38</v>
      </c>
      <c r="Q1374" t="s">
        <v>51</v>
      </c>
      <c r="R1374" t="s">
        <v>52</v>
      </c>
      <c r="S1374" t="s">
        <v>43</v>
      </c>
      <c r="T1374" t="s">
        <v>53</v>
      </c>
      <c r="U1374" t="s">
        <v>21</v>
      </c>
      <c r="V1374" t="s">
        <v>1494</v>
      </c>
      <c r="W1374" t="s">
        <v>1495</v>
      </c>
      <c r="X1374" t="s">
        <v>448</v>
      </c>
      <c r="Y1374" t="s">
        <v>716</v>
      </c>
      <c r="Z1374" t="s">
        <v>40</v>
      </c>
      <c r="AA1374" t="s">
        <v>40</v>
      </c>
      <c r="AB1374" t="s">
        <v>40</v>
      </c>
      <c r="AC1374">
        <v>5.9000000049999999</v>
      </c>
      <c r="AD1374" t="s">
        <v>40</v>
      </c>
      <c r="AE1374">
        <v>6.59</v>
      </c>
      <c r="AF1374">
        <v>31</v>
      </c>
      <c r="AG1374">
        <v>65900000000</v>
      </c>
      <c r="AH1374" s="21">
        <v>38881000000000</v>
      </c>
      <c r="AI1374">
        <v>31</v>
      </c>
      <c r="AJ1374">
        <v>3562</v>
      </c>
      <c r="AK1374">
        <v>3256586.5860000001</v>
      </c>
      <c r="AO1374">
        <v>19.72</v>
      </c>
    </row>
    <row r="1375" spans="1:41">
      <c r="A1375">
        <v>17</v>
      </c>
      <c r="B1375">
        <v>35</v>
      </c>
      <c r="C1375">
        <v>2011</v>
      </c>
      <c r="D1375" t="s">
        <v>446</v>
      </c>
      <c r="E1375" t="s">
        <v>447</v>
      </c>
      <c r="F1375" t="s">
        <v>1</v>
      </c>
      <c r="G1375" t="s">
        <v>54</v>
      </c>
      <c r="H1375" t="s">
        <v>38</v>
      </c>
      <c r="I1375" t="s">
        <v>41</v>
      </c>
      <c r="J1375" t="s">
        <v>38</v>
      </c>
      <c r="K1375" t="s">
        <v>40</v>
      </c>
      <c r="L1375" t="s">
        <v>40</v>
      </c>
      <c r="M1375" t="s">
        <v>40</v>
      </c>
      <c r="N1375" t="s">
        <v>40</v>
      </c>
      <c r="O1375" t="s">
        <v>55</v>
      </c>
      <c r="P1375" t="s">
        <v>38</v>
      </c>
      <c r="Q1375" t="s">
        <v>51</v>
      </c>
      <c r="R1375" t="s">
        <v>52</v>
      </c>
      <c r="S1375" t="s">
        <v>43</v>
      </c>
      <c r="T1375" t="s">
        <v>53</v>
      </c>
      <c r="U1375" t="s">
        <v>21</v>
      </c>
      <c r="V1375" t="s">
        <v>1494</v>
      </c>
      <c r="W1375" t="s">
        <v>1495</v>
      </c>
      <c r="X1375" t="s">
        <v>448</v>
      </c>
      <c r="Y1375" t="s">
        <v>717</v>
      </c>
      <c r="Z1375" t="s">
        <v>40</v>
      </c>
      <c r="AA1375" t="s">
        <v>40</v>
      </c>
      <c r="AB1375" t="s">
        <v>40</v>
      </c>
      <c r="AC1375">
        <v>6.1</v>
      </c>
      <c r="AD1375" t="s">
        <v>40</v>
      </c>
      <c r="AE1375">
        <v>11.53</v>
      </c>
      <c r="AF1375">
        <v>44</v>
      </c>
      <c r="AG1375" s="21">
        <v>115300000000</v>
      </c>
      <c r="AH1375" s="21">
        <v>70333000000000</v>
      </c>
      <c r="AI1375">
        <v>44</v>
      </c>
      <c r="AJ1375">
        <v>3562</v>
      </c>
      <c r="AK1375">
        <v>3256586.5860000001</v>
      </c>
      <c r="AO1375">
        <v>2.6833333330000002</v>
      </c>
    </row>
    <row r="1376" spans="1:41">
      <c r="A1376">
        <v>17</v>
      </c>
      <c r="B1376">
        <v>35</v>
      </c>
      <c r="C1376">
        <v>2011</v>
      </c>
      <c r="D1376" t="s">
        <v>446</v>
      </c>
      <c r="E1376" t="s">
        <v>447</v>
      </c>
      <c r="F1376" t="s">
        <v>1</v>
      </c>
      <c r="G1376" t="s">
        <v>54</v>
      </c>
      <c r="H1376" t="s">
        <v>38</v>
      </c>
      <c r="I1376" t="s">
        <v>41</v>
      </c>
      <c r="J1376" t="s">
        <v>38</v>
      </c>
      <c r="K1376" t="s">
        <v>40</v>
      </c>
      <c r="L1376" t="s">
        <v>40</v>
      </c>
      <c r="M1376" t="s">
        <v>40</v>
      </c>
      <c r="N1376" t="s">
        <v>40</v>
      </c>
      <c r="O1376" t="s">
        <v>55</v>
      </c>
      <c r="P1376" t="s">
        <v>38</v>
      </c>
      <c r="Q1376" t="s">
        <v>51</v>
      </c>
      <c r="R1376" t="s">
        <v>52</v>
      </c>
      <c r="S1376" t="s">
        <v>43</v>
      </c>
      <c r="T1376" t="s">
        <v>53</v>
      </c>
      <c r="U1376" t="s">
        <v>21</v>
      </c>
      <c r="V1376" t="s">
        <v>1494</v>
      </c>
      <c r="W1376" t="s">
        <v>1495</v>
      </c>
      <c r="X1376" t="s">
        <v>448</v>
      </c>
      <c r="Y1376" t="s">
        <v>718</v>
      </c>
      <c r="Z1376" t="s">
        <v>40</v>
      </c>
      <c r="AA1376" t="s">
        <v>40</v>
      </c>
      <c r="AB1376" t="s">
        <v>40</v>
      </c>
      <c r="AC1376">
        <v>19.79999999</v>
      </c>
      <c r="AD1376" t="s">
        <v>40</v>
      </c>
      <c r="AE1376">
        <v>141.63999999999999</v>
      </c>
      <c r="AF1376">
        <v>29</v>
      </c>
      <c r="AG1376" s="21">
        <v>1416400000000</v>
      </c>
      <c r="AH1376" s="21">
        <v>2804470000000000</v>
      </c>
      <c r="AI1376">
        <v>29</v>
      </c>
      <c r="AJ1376">
        <v>3562</v>
      </c>
      <c r="AK1376">
        <v>3256586.5860000001</v>
      </c>
      <c r="AO1376">
        <v>10.366666670000001</v>
      </c>
    </row>
    <row r="1377" spans="1:41">
      <c r="A1377">
        <v>17</v>
      </c>
      <c r="B1377">
        <v>35</v>
      </c>
      <c r="C1377">
        <v>2011</v>
      </c>
      <c r="D1377" t="s">
        <v>446</v>
      </c>
      <c r="E1377" t="s">
        <v>447</v>
      </c>
      <c r="F1377" t="s">
        <v>1</v>
      </c>
      <c r="G1377" t="s">
        <v>54</v>
      </c>
      <c r="H1377" t="s">
        <v>38</v>
      </c>
      <c r="I1377" t="s">
        <v>41</v>
      </c>
      <c r="J1377" t="s">
        <v>38</v>
      </c>
      <c r="K1377" t="s">
        <v>40</v>
      </c>
      <c r="L1377" t="s">
        <v>40</v>
      </c>
      <c r="M1377" t="s">
        <v>40</v>
      </c>
      <c r="N1377" t="s">
        <v>40</v>
      </c>
      <c r="O1377" t="s">
        <v>55</v>
      </c>
      <c r="P1377" t="s">
        <v>38</v>
      </c>
      <c r="Q1377" t="s">
        <v>51</v>
      </c>
      <c r="R1377" t="s">
        <v>52</v>
      </c>
      <c r="S1377" t="s">
        <v>43</v>
      </c>
      <c r="T1377" t="s">
        <v>53</v>
      </c>
      <c r="U1377" t="s">
        <v>21</v>
      </c>
      <c r="V1377" t="s">
        <v>1494</v>
      </c>
      <c r="W1377" t="s">
        <v>1495</v>
      </c>
      <c r="X1377" t="s">
        <v>448</v>
      </c>
      <c r="Y1377" t="s">
        <v>719</v>
      </c>
      <c r="Z1377" t="s">
        <v>40</v>
      </c>
      <c r="AA1377" t="s">
        <v>40</v>
      </c>
      <c r="AB1377" t="s">
        <v>40</v>
      </c>
      <c r="AC1377">
        <v>3.6999999990000001</v>
      </c>
      <c r="AD1377" t="s">
        <v>40</v>
      </c>
      <c r="AE1377">
        <v>2.99</v>
      </c>
      <c r="AF1377">
        <v>27</v>
      </c>
      <c r="AG1377">
        <v>29900000000</v>
      </c>
      <c r="AH1377" s="21">
        <v>11063000000000</v>
      </c>
      <c r="AI1377">
        <v>27</v>
      </c>
      <c r="AJ1377">
        <v>3562</v>
      </c>
      <c r="AK1377">
        <v>3256586.5860000001</v>
      </c>
      <c r="AO1377">
        <v>10.95</v>
      </c>
    </row>
    <row r="1378" spans="1:41">
      <c r="A1378">
        <v>17</v>
      </c>
      <c r="B1378">
        <v>35</v>
      </c>
      <c r="C1378">
        <v>2011</v>
      </c>
      <c r="D1378" t="s">
        <v>446</v>
      </c>
      <c r="E1378" t="s">
        <v>447</v>
      </c>
      <c r="F1378" t="s">
        <v>1</v>
      </c>
      <c r="G1378" t="s">
        <v>54</v>
      </c>
      <c r="H1378" t="s">
        <v>38</v>
      </c>
      <c r="I1378" t="s">
        <v>41</v>
      </c>
      <c r="J1378" t="s">
        <v>38</v>
      </c>
      <c r="K1378" t="s">
        <v>40</v>
      </c>
      <c r="L1378" t="s">
        <v>40</v>
      </c>
      <c r="M1378" t="s">
        <v>40</v>
      </c>
      <c r="N1378" t="s">
        <v>40</v>
      </c>
      <c r="O1378" t="s">
        <v>55</v>
      </c>
      <c r="P1378" t="s">
        <v>38</v>
      </c>
      <c r="Q1378" t="s">
        <v>51</v>
      </c>
      <c r="R1378" t="s">
        <v>52</v>
      </c>
      <c r="S1378" t="s">
        <v>43</v>
      </c>
      <c r="T1378" t="s">
        <v>53</v>
      </c>
      <c r="U1378" t="s">
        <v>21</v>
      </c>
      <c r="V1378" t="s">
        <v>1494</v>
      </c>
      <c r="W1378" t="s">
        <v>1495</v>
      </c>
      <c r="X1378" t="s">
        <v>448</v>
      </c>
      <c r="Y1378" t="s">
        <v>720</v>
      </c>
      <c r="Z1378" t="s">
        <v>40</v>
      </c>
      <c r="AA1378" t="s">
        <v>40</v>
      </c>
      <c r="AB1378" t="s">
        <v>40</v>
      </c>
      <c r="AC1378">
        <v>7.2999999979999997</v>
      </c>
      <c r="AD1378" t="s">
        <v>40</v>
      </c>
      <c r="AE1378">
        <v>11.51</v>
      </c>
      <c r="AF1378">
        <v>15</v>
      </c>
      <c r="AG1378" s="21">
        <v>115100000000</v>
      </c>
      <c r="AH1378" s="21">
        <v>84023000000000</v>
      </c>
      <c r="AI1378">
        <v>15</v>
      </c>
      <c r="AJ1378">
        <v>3562</v>
      </c>
      <c r="AK1378">
        <v>3256586.5860000001</v>
      </c>
      <c r="AO1378">
        <v>6.8833333330000004</v>
      </c>
    </row>
    <row r="1379" spans="1:41">
      <c r="A1379">
        <v>17</v>
      </c>
      <c r="B1379">
        <v>35</v>
      </c>
      <c r="C1379">
        <v>2011</v>
      </c>
      <c r="D1379" t="s">
        <v>446</v>
      </c>
      <c r="E1379" t="s">
        <v>447</v>
      </c>
      <c r="F1379" t="s">
        <v>1</v>
      </c>
      <c r="G1379" t="s">
        <v>54</v>
      </c>
      <c r="H1379" t="s">
        <v>38</v>
      </c>
      <c r="I1379" t="s">
        <v>41</v>
      </c>
      <c r="J1379" t="s">
        <v>38</v>
      </c>
      <c r="K1379" t="s">
        <v>40</v>
      </c>
      <c r="L1379" t="s">
        <v>40</v>
      </c>
      <c r="M1379" t="s">
        <v>40</v>
      </c>
      <c r="N1379" t="s">
        <v>40</v>
      </c>
      <c r="O1379" t="s">
        <v>55</v>
      </c>
      <c r="P1379" t="s">
        <v>38</v>
      </c>
      <c r="Q1379" t="s">
        <v>51</v>
      </c>
      <c r="R1379" t="s">
        <v>52</v>
      </c>
      <c r="S1379" t="s">
        <v>43</v>
      </c>
      <c r="T1379" t="s">
        <v>53</v>
      </c>
      <c r="U1379" t="s">
        <v>21</v>
      </c>
      <c r="V1379" t="s">
        <v>1494</v>
      </c>
      <c r="W1379" t="s">
        <v>1495</v>
      </c>
      <c r="X1379" t="s">
        <v>448</v>
      </c>
      <c r="Y1379" t="s">
        <v>721</v>
      </c>
      <c r="Z1379" t="s">
        <v>40</v>
      </c>
      <c r="AA1379" t="s">
        <v>40</v>
      </c>
      <c r="AB1379" t="s">
        <v>40</v>
      </c>
      <c r="AC1379">
        <v>7.2999999979999997</v>
      </c>
      <c r="AD1379" t="s">
        <v>40</v>
      </c>
      <c r="AE1379">
        <v>20.13</v>
      </c>
      <c r="AF1379">
        <v>23</v>
      </c>
      <c r="AG1379" s="21">
        <v>201300000000</v>
      </c>
      <c r="AH1379" s="21">
        <v>146949000000000</v>
      </c>
      <c r="AI1379">
        <v>23</v>
      </c>
      <c r="AJ1379">
        <v>3562</v>
      </c>
      <c r="AK1379">
        <v>3256586.5860000001</v>
      </c>
      <c r="AO1379">
        <v>34.666666669999998</v>
      </c>
    </row>
    <row r="1380" spans="1:41">
      <c r="A1380">
        <v>17</v>
      </c>
      <c r="B1380">
        <v>35</v>
      </c>
      <c r="C1380">
        <v>2011</v>
      </c>
      <c r="D1380" t="s">
        <v>446</v>
      </c>
      <c r="E1380" t="s">
        <v>447</v>
      </c>
      <c r="F1380" t="s">
        <v>1</v>
      </c>
      <c r="G1380" t="s">
        <v>54</v>
      </c>
      <c r="H1380" t="s">
        <v>38</v>
      </c>
      <c r="I1380" t="s">
        <v>41</v>
      </c>
      <c r="J1380" t="s">
        <v>38</v>
      </c>
      <c r="K1380" t="s">
        <v>40</v>
      </c>
      <c r="L1380" t="s">
        <v>40</v>
      </c>
      <c r="M1380" t="s">
        <v>40</v>
      </c>
      <c r="N1380" t="s">
        <v>40</v>
      </c>
      <c r="O1380" t="s">
        <v>55</v>
      </c>
      <c r="P1380" t="s">
        <v>38</v>
      </c>
      <c r="Q1380" t="s">
        <v>51</v>
      </c>
      <c r="R1380" t="s">
        <v>52</v>
      </c>
      <c r="S1380" t="s">
        <v>43</v>
      </c>
      <c r="T1380" t="s">
        <v>53</v>
      </c>
      <c r="U1380" t="s">
        <v>21</v>
      </c>
      <c r="V1380" t="s">
        <v>1494</v>
      </c>
      <c r="W1380" t="s">
        <v>1495</v>
      </c>
      <c r="X1380" t="s">
        <v>448</v>
      </c>
      <c r="Y1380" t="s">
        <v>722</v>
      </c>
      <c r="Z1380" t="s">
        <v>40</v>
      </c>
      <c r="AA1380" t="s">
        <v>40</v>
      </c>
      <c r="AB1380" t="s">
        <v>40</v>
      </c>
      <c r="AC1380">
        <v>59.100000020000003</v>
      </c>
      <c r="AD1380" t="s">
        <v>40</v>
      </c>
      <c r="AE1380">
        <v>592.88</v>
      </c>
      <c r="AF1380">
        <v>5</v>
      </c>
      <c r="AG1380" s="21">
        <v>5928800000000</v>
      </c>
      <c r="AH1380" s="21">
        <v>3.50392E+16</v>
      </c>
      <c r="AI1380">
        <v>5</v>
      </c>
      <c r="AJ1380">
        <v>3562</v>
      </c>
      <c r="AK1380">
        <v>3256586.5860000001</v>
      </c>
      <c r="AO1380">
        <v>39</v>
      </c>
    </row>
    <row r="1381" spans="1:41">
      <c r="A1381">
        <v>17</v>
      </c>
      <c r="B1381">
        <v>35</v>
      </c>
      <c r="C1381">
        <v>2011</v>
      </c>
      <c r="D1381" t="s">
        <v>446</v>
      </c>
      <c r="E1381" t="s">
        <v>447</v>
      </c>
      <c r="F1381" t="s">
        <v>1</v>
      </c>
      <c r="G1381" t="s">
        <v>54</v>
      </c>
      <c r="H1381" t="s">
        <v>38</v>
      </c>
      <c r="I1381" t="s">
        <v>41</v>
      </c>
      <c r="J1381" t="s">
        <v>38</v>
      </c>
      <c r="K1381" t="s">
        <v>40</v>
      </c>
      <c r="L1381" t="s">
        <v>40</v>
      </c>
      <c r="M1381" t="s">
        <v>40</v>
      </c>
      <c r="N1381" t="s">
        <v>40</v>
      </c>
      <c r="O1381" t="s">
        <v>55</v>
      </c>
      <c r="P1381" t="s">
        <v>38</v>
      </c>
      <c r="Q1381" t="s">
        <v>51</v>
      </c>
      <c r="R1381" t="s">
        <v>52</v>
      </c>
      <c r="S1381" t="s">
        <v>43</v>
      </c>
      <c r="T1381" t="s">
        <v>53</v>
      </c>
      <c r="U1381" t="s">
        <v>21</v>
      </c>
      <c r="V1381" t="s">
        <v>1494</v>
      </c>
      <c r="W1381" t="s">
        <v>1495</v>
      </c>
      <c r="X1381" t="s">
        <v>448</v>
      </c>
      <c r="Y1381" t="s">
        <v>723</v>
      </c>
      <c r="Z1381" t="s">
        <v>40</v>
      </c>
      <c r="AA1381" t="s">
        <v>40</v>
      </c>
      <c r="AB1381" t="s">
        <v>40</v>
      </c>
      <c r="AC1381">
        <v>6.7000000049999997</v>
      </c>
      <c r="AD1381" t="s">
        <v>40</v>
      </c>
      <c r="AE1381">
        <v>19.690000000000001</v>
      </c>
      <c r="AF1381">
        <v>17</v>
      </c>
      <c r="AG1381" s="21">
        <v>196900000000</v>
      </c>
      <c r="AH1381" s="21">
        <v>131923000000000</v>
      </c>
      <c r="AI1381">
        <v>17</v>
      </c>
      <c r="AJ1381">
        <v>3562</v>
      </c>
      <c r="AK1381">
        <v>3256586.5860000001</v>
      </c>
      <c r="AO1381">
        <v>27.06666667</v>
      </c>
    </row>
    <row r="1382" spans="1:41">
      <c r="A1382">
        <v>17</v>
      </c>
      <c r="B1382">
        <v>35</v>
      </c>
      <c r="C1382">
        <v>2011</v>
      </c>
      <c r="D1382" t="s">
        <v>446</v>
      </c>
      <c r="E1382" t="s">
        <v>447</v>
      </c>
      <c r="F1382" t="s">
        <v>1</v>
      </c>
      <c r="G1382" t="s">
        <v>54</v>
      </c>
      <c r="H1382" t="s">
        <v>38</v>
      </c>
      <c r="I1382" t="s">
        <v>41</v>
      </c>
      <c r="J1382" t="s">
        <v>38</v>
      </c>
      <c r="K1382" t="s">
        <v>40</v>
      </c>
      <c r="L1382" t="s">
        <v>40</v>
      </c>
      <c r="M1382" t="s">
        <v>40</v>
      </c>
      <c r="N1382" t="s">
        <v>40</v>
      </c>
      <c r="O1382" t="s">
        <v>55</v>
      </c>
      <c r="P1382" t="s">
        <v>38</v>
      </c>
      <c r="Q1382" t="s">
        <v>51</v>
      </c>
      <c r="R1382" t="s">
        <v>52</v>
      </c>
      <c r="S1382" t="s">
        <v>43</v>
      </c>
      <c r="T1382" t="s">
        <v>53</v>
      </c>
      <c r="U1382" t="s">
        <v>21</v>
      </c>
      <c r="V1382" t="s">
        <v>1494</v>
      </c>
      <c r="W1382" t="s">
        <v>1495</v>
      </c>
      <c r="X1382" t="s">
        <v>448</v>
      </c>
      <c r="Y1382" t="s">
        <v>724</v>
      </c>
      <c r="Z1382" t="s">
        <v>40</v>
      </c>
      <c r="AA1382" t="s">
        <v>40</v>
      </c>
      <c r="AB1382" t="s">
        <v>40</v>
      </c>
      <c r="AC1382">
        <v>4.6000000029999999</v>
      </c>
      <c r="AD1382" t="s">
        <v>40</v>
      </c>
      <c r="AE1382">
        <v>46.14</v>
      </c>
      <c r="AF1382">
        <v>9</v>
      </c>
      <c r="AG1382" s="21">
        <v>461400000000</v>
      </c>
      <c r="AH1382" s="21">
        <v>212244000000000</v>
      </c>
      <c r="AI1382">
        <v>9</v>
      </c>
      <c r="AJ1382">
        <v>3562</v>
      </c>
      <c r="AK1382">
        <v>3256586.5860000001</v>
      </c>
      <c r="AO1382">
        <v>10.866666670000001</v>
      </c>
    </row>
    <row r="1383" spans="1:41">
      <c r="A1383">
        <v>17</v>
      </c>
      <c r="B1383">
        <v>35</v>
      </c>
      <c r="C1383">
        <v>2011</v>
      </c>
      <c r="D1383" t="s">
        <v>446</v>
      </c>
      <c r="E1383" t="s">
        <v>447</v>
      </c>
      <c r="F1383" t="s">
        <v>1</v>
      </c>
      <c r="G1383" t="s">
        <v>54</v>
      </c>
      <c r="H1383" t="s">
        <v>38</v>
      </c>
      <c r="I1383" t="s">
        <v>41</v>
      </c>
      <c r="J1383" t="s">
        <v>38</v>
      </c>
      <c r="K1383" t="s">
        <v>40</v>
      </c>
      <c r="L1383" t="s">
        <v>40</v>
      </c>
      <c r="M1383" t="s">
        <v>40</v>
      </c>
      <c r="N1383" t="s">
        <v>40</v>
      </c>
      <c r="O1383" t="s">
        <v>55</v>
      </c>
      <c r="P1383" t="s">
        <v>38</v>
      </c>
      <c r="Q1383" t="s">
        <v>51</v>
      </c>
      <c r="R1383" t="s">
        <v>52</v>
      </c>
      <c r="S1383" t="s">
        <v>43</v>
      </c>
      <c r="T1383" t="s">
        <v>53</v>
      </c>
      <c r="U1383" t="s">
        <v>21</v>
      </c>
      <c r="V1383" t="s">
        <v>1494</v>
      </c>
      <c r="W1383" t="s">
        <v>1495</v>
      </c>
      <c r="X1383" t="s">
        <v>448</v>
      </c>
      <c r="Y1383" t="s">
        <v>725</v>
      </c>
      <c r="Z1383" t="s">
        <v>40</v>
      </c>
      <c r="AA1383" t="s">
        <v>40</v>
      </c>
      <c r="AB1383" t="s">
        <v>40</v>
      </c>
      <c r="AC1383">
        <v>306.99999969999999</v>
      </c>
      <c r="AD1383" t="s">
        <v>40</v>
      </c>
      <c r="AE1383">
        <v>501.82</v>
      </c>
      <c r="AF1383">
        <v>5</v>
      </c>
      <c r="AG1383" s="21">
        <v>5018200000000</v>
      </c>
      <c r="AH1383" s="21">
        <v>1.54059E+17</v>
      </c>
      <c r="AI1383">
        <v>5</v>
      </c>
      <c r="AJ1383">
        <v>3562</v>
      </c>
      <c r="AK1383">
        <v>3256586.5860000001</v>
      </c>
      <c r="AO1383">
        <v>186.56666670000001</v>
      </c>
    </row>
    <row r="1384" spans="1:41">
      <c r="A1384">
        <v>17</v>
      </c>
      <c r="B1384">
        <v>35</v>
      </c>
      <c r="C1384">
        <v>2011</v>
      </c>
      <c r="D1384" t="s">
        <v>446</v>
      </c>
      <c r="E1384" t="s">
        <v>447</v>
      </c>
      <c r="F1384" t="s">
        <v>1</v>
      </c>
      <c r="G1384" t="s">
        <v>54</v>
      </c>
      <c r="H1384" t="s">
        <v>38</v>
      </c>
      <c r="I1384" t="s">
        <v>41</v>
      </c>
      <c r="J1384" t="s">
        <v>38</v>
      </c>
      <c r="K1384" t="s">
        <v>40</v>
      </c>
      <c r="L1384" t="s">
        <v>40</v>
      </c>
      <c r="M1384" t="s">
        <v>40</v>
      </c>
      <c r="N1384" t="s">
        <v>40</v>
      </c>
      <c r="O1384" t="s">
        <v>55</v>
      </c>
      <c r="P1384" t="s">
        <v>38</v>
      </c>
      <c r="Q1384" t="s">
        <v>51</v>
      </c>
      <c r="R1384" t="s">
        <v>52</v>
      </c>
      <c r="S1384" t="s">
        <v>43</v>
      </c>
      <c r="T1384" t="s">
        <v>44</v>
      </c>
      <c r="U1384" t="s">
        <v>21</v>
      </c>
      <c r="V1384" t="s">
        <v>1494</v>
      </c>
      <c r="W1384" t="s">
        <v>1495</v>
      </c>
      <c r="X1384" t="s">
        <v>448</v>
      </c>
      <c r="Y1384" t="s">
        <v>726</v>
      </c>
      <c r="Z1384" t="s">
        <v>40</v>
      </c>
      <c r="AA1384" t="s">
        <v>40</v>
      </c>
      <c r="AB1384" t="s">
        <v>40</v>
      </c>
      <c r="AC1384">
        <v>15.8</v>
      </c>
      <c r="AD1384" t="s">
        <v>40</v>
      </c>
      <c r="AE1384">
        <v>9.7100000000000009</v>
      </c>
      <c r="AF1384">
        <v>11</v>
      </c>
      <c r="AG1384">
        <v>97100000000</v>
      </c>
      <c r="AH1384" s="21">
        <v>153418000000000</v>
      </c>
      <c r="AI1384">
        <v>11</v>
      </c>
      <c r="AJ1384">
        <v>3562</v>
      </c>
      <c r="AK1384">
        <v>3256586.5860000001</v>
      </c>
      <c r="AO1384">
        <v>67.144444440000001</v>
      </c>
    </row>
    <row r="1385" spans="1:41">
      <c r="A1385">
        <v>17</v>
      </c>
      <c r="B1385">
        <v>35</v>
      </c>
      <c r="C1385">
        <v>2011</v>
      </c>
      <c r="D1385" t="s">
        <v>446</v>
      </c>
      <c r="E1385" t="s">
        <v>447</v>
      </c>
      <c r="F1385" t="s">
        <v>1</v>
      </c>
      <c r="G1385" t="s">
        <v>54</v>
      </c>
      <c r="H1385" t="s">
        <v>38</v>
      </c>
      <c r="I1385" t="s">
        <v>41</v>
      </c>
      <c r="J1385" t="s">
        <v>38</v>
      </c>
      <c r="K1385" t="s">
        <v>40</v>
      </c>
      <c r="L1385" t="s">
        <v>40</v>
      </c>
      <c r="M1385" t="s">
        <v>40</v>
      </c>
      <c r="N1385" t="s">
        <v>40</v>
      </c>
      <c r="O1385" t="s">
        <v>55</v>
      </c>
      <c r="P1385" t="s">
        <v>38</v>
      </c>
      <c r="Q1385" t="s">
        <v>51</v>
      </c>
      <c r="R1385" t="s">
        <v>52</v>
      </c>
      <c r="S1385" t="s">
        <v>43</v>
      </c>
      <c r="T1385" t="s">
        <v>44</v>
      </c>
      <c r="U1385" t="s">
        <v>21</v>
      </c>
      <c r="V1385" t="s">
        <v>1494</v>
      </c>
      <c r="W1385" t="s">
        <v>1495</v>
      </c>
      <c r="X1385" t="s">
        <v>448</v>
      </c>
      <c r="Y1385" t="s">
        <v>727</v>
      </c>
      <c r="Z1385" t="s">
        <v>40</v>
      </c>
      <c r="AA1385" t="s">
        <v>40</v>
      </c>
      <c r="AB1385" t="s">
        <v>40</v>
      </c>
      <c r="AC1385">
        <v>1.5</v>
      </c>
      <c r="AD1385" t="s">
        <v>40</v>
      </c>
      <c r="AE1385">
        <v>16.59</v>
      </c>
      <c r="AF1385">
        <v>20</v>
      </c>
      <c r="AG1385" s="21">
        <v>165900000000</v>
      </c>
      <c r="AH1385" s="21">
        <v>24885000000000</v>
      </c>
      <c r="AI1385">
        <v>20</v>
      </c>
      <c r="AJ1385">
        <v>3562</v>
      </c>
      <c r="AK1385">
        <v>3256586.5860000001</v>
      </c>
      <c r="AO1385">
        <v>9.8874999999999993</v>
      </c>
    </row>
    <row r="1386" spans="1:41">
      <c r="A1386">
        <v>17</v>
      </c>
      <c r="B1386">
        <v>35</v>
      </c>
      <c r="C1386">
        <v>2011</v>
      </c>
      <c r="D1386" t="s">
        <v>446</v>
      </c>
      <c r="E1386" t="s">
        <v>447</v>
      </c>
      <c r="F1386" t="s">
        <v>1</v>
      </c>
      <c r="G1386" t="s">
        <v>54</v>
      </c>
      <c r="H1386" t="s">
        <v>38</v>
      </c>
      <c r="I1386" t="s">
        <v>41</v>
      </c>
      <c r="J1386" t="s">
        <v>38</v>
      </c>
      <c r="K1386" t="s">
        <v>40</v>
      </c>
      <c r="L1386" t="s">
        <v>40</v>
      </c>
      <c r="M1386" t="s">
        <v>40</v>
      </c>
      <c r="N1386" t="s">
        <v>40</v>
      </c>
      <c r="O1386" t="s">
        <v>55</v>
      </c>
      <c r="P1386" t="s">
        <v>38</v>
      </c>
      <c r="Q1386" t="s">
        <v>51</v>
      </c>
      <c r="R1386" t="s">
        <v>52</v>
      </c>
      <c r="S1386" t="s">
        <v>43</v>
      </c>
      <c r="T1386" t="s">
        <v>44</v>
      </c>
      <c r="U1386" t="s">
        <v>21</v>
      </c>
      <c r="V1386" t="s">
        <v>1494</v>
      </c>
      <c r="W1386" t="s">
        <v>1495</v>
      </c>
      <c r="X1386" t="s">
        <v>448</v>
      </c>
      <c r="Y1386" t="s">
        <v>728</v>
      </c>
      <c r="Z1386" t="s">
        <v>40</v>
      </c>
      <c r="AA1386" t="s">
        <v>40</v>
      </c>
      <c r="AB1386" t="s">
        <v>40</v>
      </c>
      <c r="AC1386">
        <v>7.2999999979999997</v>
      </c>
      <c r="AD1386" t="s">
        <v>40</v>
      </c>
      <c r="AE1386">
        <v>12.14</v>
      </c>
      <c r="AF1386">
        <v>18</v>
      </c>
      <c r="AG1386" s="21">
        <v>121400000000</v>
      </c>
      <c r="AH1386" s="21">
        <v>88622000000000</v>
      </c>
      <c r="AI1386">
        <v>18</v>
      </c>
      <c r="AJ1386">
        <v>3562</v>
      </c>
      <c r="AK1386">
        <v>3256586.5860000001</v>
      </c>
      <c r="AO1386">
        <v>10.855555560000001</v>
      </c>
    </row>
    <row r="1387" spans="1:41">
      <c r="A1387">
        <v>17</v>
      </c>
      <c r="B1387">
        <v>35</v>
      </c>
      <c r="C1387">
        <v>2011</v>
      </c>
      <c r="D1387" t="s">
        <v>446</v>
      </c>
      <c r="E1387" t="s">
        <v>447</v>
      </c>
      <c r="F1387" t="s">
        <v>1</v>
      </c>
      <c r="G1387" t="s">
        <v>54</v>
      </c>
      <c r="H1387" t="s">
        <v>38</v>
      </c>
      <c r="I1387" t="s">
        <v>41</v>
      </c>
      <c r="J1387" t="s">
        <v>38</v>
      </c>
      <c r="K1387" t="s">
        <v>40</v>
      </c>
      <c r="L1387" t="s">
        <v>40</v>
      </c>
      <c r="M1387" t="s">
        <v>40</v>
      </c>
      <c r="N1387" t="s">
        <v>40</v>
      </c>
      <c r="O1387" t="s">
        <v>55</v>
      </c>
      <c r="P1387" t="s">
        <v>38</v>
      </c>
      <c r="Q1387" t="s">
        <v>51</v>
      </c>
      <c r="R1387" t="s">
        <v>52</v>
      </c>
      <c r="S1387" t="s">
        <v>43</v>
      </c>
      <c r="T1387" t="s">
        <v>53</v>
      </c>
      <c r="U1387" t="s">
        <v>21</v>
      </c>
      <c r="V1387" t="s">
        <v>1494</v>
      </c>
      <c r="W1387" t="s">
        <v>1495</v>
      </c>
      <c r="X1387" t="s">
        <v>448</v>
      </c>
      <c r="Y1387" t="s">
        <v>729</v>
      </c>
      <c r="Z1387" t="s">
        <v>40</v>
      </c>
      <c r="AA1387" t="s">
        <v>40</v>
      </c>
      <c r="AB1387" t="s">
        <v>40</v>
      </c>
      <c r="AC1387">
        <v>3.9</v>
      </c>
      <c r="AD1387" t="s">
        <v>40</v>
      </c>
      <c r="AE1387">
        <v>3.35</v>
      </c>
      <c r="AF1387">
        <v>15</v>
      </c>
      <c r="AG1387">
        <v>33500000000</v>
      </c>
      <c r="AH1387" s="21">
        <v>13065000000000</v>
      </c>
      <c r="AI1387">
        <v>15</v>
      </c>
      <c r="AJ1387">
        <v>3562</v>
      </c>
      <c r="AK1387">
        <v>3256586.5860000001</v>
      </c>
      <c r="AO1387">
        <v>27.4</v>
      </c>
    </row>
    <row r="1388" spans="1:41">
      <c r="A1388">
        <v>17</v>
      </c>
      <c r="B1388">
        <v>35</v>
      </c>
      <c r="C1388">
        <v>2011</v>
      </c>
      <c r="D1388" t="s">
        <v>446</v>
      </c>
      <c r="E1388" t="s">
        <v>447</v>
      </c>
      <c r="F1388" t="s">
        <v>1</v>
      </c>
      <c r="G1388" t="s">
        <v>54</v>
      </c>
      <c r="H1388" t="s">
        <v>38</v>
      </c>
      <c r="I1388" t="s">
        <v>41</v>
      </c>
      <c r="J1388" t="s">
        <v>38</v>
      </c>
      <c r="K1388" t="s">
        <v>40</v>
      </c>
      <c r="L1388" t="s">
        <v>40</v>
      </c>
      <c r="M1388" t="s">
        <v>40</v>
      </c>
      <c r="N1388" t="s">
        <v>40</v>
      </c>
      <c r="O1388" t="s">
        <v>55</v>
      </c>
      <c r="P1388" t="s">
        <v>38</v>
      </c>
      <c r="Q1388" t="s">
        <v>51</v>
      </c>
      <c r="R1388" t="s">
        <v>52</v>
      </c>
      <c r="S1388" t="s">
        <v>43</v>
      </c>
      <c r="T1388" t="s">
        <v>53</v>
      </c>
      <c r="U1388" t="s">
        <v>21</v>
      </c>
      <c r="V1388" t="s">
        <v>1494</v>
      </c>
      <c r="W1388" t="s">
        <v>1495</v>
      </c>
      <c r="X1388" t="s">
        <v>448</v>
      </c>
      <c r="Y1388" t="s">
        <v>730</v>
      </c>
      <c r="Z1388" t="s">
        <v>40</v>
      </c>
      <c r="AA1388" t="s">
        <v>40</v>
      </c>
      <c r="AB1388" t="s">
        <v>40</v>
      </c>
      <c r="AC1388">
        <v>24.10000002</v>
      </c>
      <c r="AD1388" t="s">
        <v>40</v>
      </c>
      <c r="AE1388">
        <v>153.78</v>
      </c>
      <c r="AF1388">
        <v>5</v>
      </c>
      <c r="AG1388" s="21">
        <v>1537800000000</v>
      </c>
      <c r="AH1388" s="21">
        <v>3706100000000000</v>
      </c>
      <c r="AI1388">
        <v>5</v>
      </c>
      <c r="AJ1388">
        <v>3562</v>
      </c>
      <c r="AK1388">
        <v>3256586.5860000001</v>
      </c>
      <c r="AO1388">
        <v>59.8</v>
      </c>
    </row>
    <row r="1389" spans="1:41">
      <c r="A1389">
        <v>17</v>
      </c>
      <c r="B1389">
        <v>35</v>
      </c>
      <c r="C1389">
        <v>2011</v>
      </c>
      <c r="D1389" t="s">
        <v>446</v>
      </c>
      <c r="E1389" t="s">
        <v>447</v>
      </c>
      <c r="F1389" t="s">
        <v>1</v>
      </c>
      <c r="G1389" t="s">
        <v>54</v>
      </c>
      <c r="H1389" t="s">
        <v>38</v>
      </c>
      <c r="I1389" t="s">
        <v>41</v>
      </c>
      <c r="J1389" t="s">
        <v>38</v>
      </c>
      <c r="K1389" t="s">
        <v>40</v>
      </c>
      <c r="L1389" t="s">
        <v>40</v>
      </c>
      <c r="M1389" t="s">
        <v>40</v>
      </c>
      <c r="N1389" t="s">
        <v>40</v>
      </c>
      <c r="O1389" t="s">
        <v>55</v>
      </c>
      <c r="P1389" t="s">
        <v>38</v>
      </c>
      <c r="Q1389" t="s">
        <v>51</v>
      </c>
      <c r="R1389" t="s">
        <v>52</v>
      </c>
      <c r="S1389" t="s">
        <v>43</v>
      </c>
      <c r="T1389" t="s">
        <v>44</v>
      </c>
      <c r="U1389" t="s">
        <v>21</v>
      </c>
      <c r="V1389" t="s">
        <v>1494</v>
      </c>
      <c r="W1389" t="s">
        <v>1495</v>
      </c>
      <c r="X1389" t="s">
        <v>448</v>
      </c>
      <c r="Y1389" t="s">
        <v>731</v>
      </c>
      <c r="Z1389" t="s">
        <v>40</v>
      </c>
      <c r="AA1389" t="s">
        <v>40</v>
      </c>
      <c r="AB1389" t="s">
        <v>40</v>
      </c>
      <c r="AC1389">
        <v>1.8</v>
      </c>
      <c r="AD1389" t="s">
        <v>40</v>
      </c>
      <c r="AE1389">
        <v>1.52</v>
      </c>
      <c r="AF1389">
        <v>48</v>
      </c>
      <c r="AG1389">
        <v>15200000000</v>
      </c>
      <c r="AH1389" s="21">
        <v>2736000000000</v>
      </c>
      <c r="AI1389">
        <v>48</v>
      </c>
      <c r="AJ1389">
        <v>3562</v>
      </c>
      <c r="AK1389">
        <v>3256586.5860000001</v>
      </c>
      <c r="AO1389">
        <v>13.016666669999999</v>
      </c>
    </row>
    <row r="1390" spans="1:41">
      <c r="A1390">
        <v>17</v>
      </c>
      <c r="B1390">
        <v>35</v>
      </c>
      <c r="C1390">
        <v>2011</v>
      </c>
      <c r="D1390" t="s">
        <v>446</v>
      </c>
      <c r="E1390" t="s">
        <v>447</v>
      </c>
      <c r="F1390" t="s">
        <v>1</v>
      </c>
      <c r="G1390" t="s">
        <v>54</v>
      </c>
      <c r="H1390" t="s">
        <v>38</v>
      </c>
      <c r="I1390" t="s">
        <v>41</v>
      </c>
      <c r="J1390" t="s">
        <v>38</v>
      </c>
      <c r="K1390" t="s">
        <v>40</v>
      </c>
      <c r="L1390" t="s">
        <v>40</v>
      </c>
      <c r="M1390" t="s">
        <v>40</v>
      </c>
      <c r="N1390" t="s">
        <v>40</v>
      </c>
      <c r="O1390" t="s">
        <v>55</v>
      </c>
      <c r="P1390" t="s">
        <v>38</v>
      </c>
      <c r="Q1390" t="s">
        <v>51</v>
      </c>
      <c r="R1390" t="s">
        <v>52</v>
      </c>
      <c r="S1390" t="s">
        <v>43</v>
      </c>
      <c r="T1390" t="s">
        <v>44</v>
      </c>
      <c r="U1390" t="s">
        <v>21</v>
      </c>
      <c r="V1390" t="s">
        <v>1494</v>
      </c>
      <c r="W1390" t="s">
        <v>1495</v>
      </c>
      <c r="X1390" t="s">
        <v>448</v>
      </c>
      <c r="Y1390" t="s">
        <v>732</v>
      </c>
      <c r="Z1390" t="s">
        <v>40</v>
      </c>
      <c r="AA1390" t="s">
        <v>40</v>
      </c>
      <c r="AB1390" t="s">
        <v>40</v>
      </c>
      <c r="AC1390">
        <v>5.2000000039999996</v>
      </c>
      <c r="AD1390" t="s">
        <v>40</v>
      </c>
      <c r="AE1390">
        <v>7.77</v>
      </c>
      <c r="AF1390">
        <v>35</v>
      </c>
      <c r="AG1390">
        <v>77700000000</v>
      </c>
      <c r="AH1390" s="21">
        <v>40404000000000</v>
      </c>
      <c r="AI1390">
        <v>35</v>
      </c>
      <c r="AJ1390">
        <v>3562</v>
      </c>
      <c r="AK1390">
        <v>3256586.5860000001</v>
      </c>
      <c r="AO1390">
        <v>76.855555559999999</v>
      </c>
    </row>
    <row r="1391" spans="1:41">
      <c r="A1391">
        <v>17</v>
      </c>
      <c r="B1391">
        <v>35</v>
      </c>
      <c r="C1391">
        <v>2011</v>
      </c>
      <c r="D1391" t="s">
        <v>446</v>
      </c>
      <c r="E1391" t="s">
        <v>447</v>
      </c>
      <c r="F1391" t="s">
        <v>1</v>
      </c>
      <c r="G1391" t="s">
        <v>54</v>
      </c>
      <c r="H1391" t="s">
        <v>38</v>
      </c>
      <c r="I1391" t="s">
        <v>41</v>
      </c>
      <c r="J1391" t="s">
        <v>38</v>
      </c>
      <c r="K1391" t="s">
        <v>40</v>
      </c>
      <c r="L1391" t="s">
        <v>40</v>
      </c>
      <c r="M1391" t="s">
        <v>40</v>
      </c>
      <c r="N1391" t="s">
        <v>40</v>
      </c>
      <c r="O1391" t="s">
        <v>55</v>
      </c>
      <c r="P1391" t="s">
        <v>38</v>
      </c>
      <c r="Q1391" t="s">
        <v>51</v>
      </c>
      <c r="R1391" t="s">
        <v>52</v>
      </c>
      <c r="S1391" t="s">
        <v>43</v>
      </c>
      <c r="T1391" t="s">
        <v>53</v>
      </c>
      <c r="U1391" t="s">
        <v>21</v>
      </c>
      <c r="V1391" t="s">
        <v>1494</v>
      </c>
      <c r="W1391" t="s">
        <v>1495</v>
      </c>
      <c r="X1391" t="s">
        <v>448</v>
      </c>
      <c r="Y1391" t="s">
        <v>733</v>
      </c>
      <c r="Z1391" t="s">
        <v>40</v>
      </c>
      <c r="AA1391" t="s">
        <v>40</v>
      </c>
      <c r="AB1391" t="s">
        <v>40</v>
      </c>
      <c r="AC1391">
        <v>4.1000000029999999</v>
      </c>
      <c r="AD1391" t="s">
        <v>40</v>
      </c>
      <c r="AE1391">
        <v>2.64</v>
      </c>
      <c r="AF1391">
        <v>39</v>
      </c>
      <c r="AG1391">
        <v>26400000000</v>
      </c>
      <c r="AH1391" s="21">
        <v>10824000000000</v>
      </c>
      <c r="AI1391">
        <v>39</v>
      </c>
      <c r="AJ1391">
        <v>3562</v>
      </c>
      <c r="AK1391">
        <v>3256586.5860000001</v>
      </c>
      <c r="AO1391">
        <v>104.1</v>
      </c>
    </row>
    <row r="1392" spans="1:41">
      <c r="A1392">
        <v>17</v>
      </c>
      <c r="B1392">
        <v>35</v>
      </c>
      <c r="C1392">
        <v>2011</v>
      </c>
      <c r="D1392" t="s">
        <v>446</v>
      </c>
      <c r="E1392" t="s">
        <v>447</v>
      </c>
      <c r="F1392" t="s">
        <v>1</v>
      </c>
      <c r="G1392" t="s">
        <v>54</v>
      </c>
      <c r="H1392" t="s">
        <v>38</v>
      </c>
      <c r="I1392" t="s">
        <v>41</v>
      </c>
      <c r="J1392" t="s">
        <v>38</v>
      </c>
      <c r="K1392" t="s">
        <v>40</v>
      </c>
      <c r="L1392" t="s">
        <v>40</v>
      </c>
      <c r="M1392" t="s">
        <v>40</v>
      </c>
      <c r="N1392" t="s">
        <v>40</v>
      </c>
      <c r="O1392" t="s">
        <v>55</v>
      </c>
      <c r="P1392" t="s">
        <v>38</v>
      </c>
      <c r="Q1392" t="s">
        <v>51</v>
      </c>
      <c r="R1392" t="s">
        <v>52</v>
      </c>
      <c r="S1392" t="s">
        <v>43</v>
      </c>
      <c r="T1392" t="s">
        <v>53</v>
      </c>
      <c r="U1392" t="s">
        <v>21</v>
      </c>
      <c r="V1392" t="s">
        <v>1494</v>
      </c>
      <c r="W1392" t="s">
        <v>1495</v>
      </c>
      <c r="X1392" t="s">
        <v>448</v>
      </c>
      <c r="Y1392" t="s">
        <v>734</v>
      </c>
      <c r="Z1392" t="s">
        <v>40</v>
      </c>
      <c r="AA1392" t="s">
        <v>40</v>
      </c>
      <c r="AB1392" t="s">
        <v>40</v>
      </c>
      <c r="AC1392">
        <v>1.8</v>
      </c>
      <c r="AD1392" t="s">
        <v>40</v>
      </c>
      <c r="AE1392">
        <v>0.56999999999999995</v>
      </c>
      <c r="AF1392">
        <v>51</v>
      </c>
      <c r="AG1392">
        <v>5700000000</v>
      </c>
      <c r="AH1392" s="21">
        <v>1026000000000</v>
      </c>
      <c r="AI1392">
        <v>51</v>
      </c>
      <c r="AJ1392">
        <v>3562</v>
      </c>
      <c r="AK1392">
        <v>3256586.5860000001</v>
      </c>
      <c r="AO1392">
        <v>36.266666669999999</v>
      </c>
    </row>
    <row r="1393" spans="1:41">
      <c r="A1393">
        <v>17</v>
      </c>
      <c r="B1393">
        <v>35</v>
      </c>
      <c r="C1393">
        <v>2011</v>
      </c>
      <c r="D1393" t="s">
        <v>446</v>
      </c>
      <c r="E1393" t="s">
        <v>447</v>
      </c>
      <c r="F1393" t="s">
        <v>1</v>
      </c>
      <c r="G1393" t="s">
        <v>54</v>
      </c>
      <c r="H1393" t="s">
        <v>38</v>
      </c>
      <c r="I1393" t="s">
        <v>41</v>
      </c>
      <c r="J1393" t="s">
        <v>38</v>
      </c>
      <c r="K1393" t="s">
        <v>40</v>
      </c>
      <c r="L1393" t="s">
        <v>40</v>
      </c>
      <c r="M1393" t="s">
        <v>40</v>
      </c>
      <c r="N1393" t="s">
        <v>40</v>
      </c>
      <c r="O1393" t="s">
        <v>55</v>
      </c>
      <c r="P1393" t="s">
        <v>38</v>
      </c>
      <c r="Q1393" t="s">
        <v>51</v>
      </c>
      <c r="R1393" t="s">
        <v>52</v>
      </c>
      <c r="S1393" t="s">
        <v>43</v>
      </c>
      <c r="T1393" t="s">
        <v>53</v>
      </c>
      <c r="U1393" t="s">
        <v>21</v>
      </c>
      <c r="V1393" t="s">
        <v>1494</v>
      </c>
      <c r="W1393" t="s">
        <v>1495</v>
      </c>
      <c r="X1393" t="s">
        <v>448</v>
      </c>
      <c r="Y1393" t="s">
        <v>735</v>
      </c>
      <c r="Z1393" t="s">
        <v>40</v>
      </c>
      <c r="AA1393" t="s">
        <v>40</v>
      </c>
      <c r="AB1393" t="s">
        <v>40</v>
      </c>
      <c r="AC1393">
        <v>1.8</v>
      </c>
      <c r="AD1393" t="s">
        <v>40</v>
      </c>
      <c r="AE1393">
        <v>0.83</v>
      </c>
      <c r="AF1393">
        <v>33</v>
      </c>
      <c r="AG1393">
        <v>8300000000</v>
      </c>
      <c r="AH1393" s="21">
        <v>1494000000000</v>
      </c>
      <c r="AI1393">
        <v>33</v>
      </c>
      <c r="AJ1393">
        <v>3562</v>
      </c>
      <c r="AK1393">
        <v>3256586.5860000001</v>
      </c>
      <c r="AO1393">
        <v>22.85</v>
      </c>
    </row>
    <row r="1394" spans="1:41">
      <c r="A1394">
        <v>17</v>
      </c>
      <c r="B1394">
        <v>35</v>
      </c>
      <c r="C1394">
        <v>2011</v>
      </c>
      <c r="D1394" t="s">
        <v>446</v>
      </c>
      <c r="E1394" t="s">
        <v>447</v>
      </c>
      <c r="F1394" t="s">
        <v>1</v>
      </c>
      <c r="G1394" t="s">
        <v>54</v>
      </c>
      <c r="H1394" t="s">
        <v>38</v>
      </c>
      <c r="I1394" t="s">
        <v>41</v>
      </c>
      <c r="J1394" t="s">
        <v>38</v>
      </c>
      <c r="K1394" t="s">
        <v>40</v>
      </c>
      <c r="L1394" t="s">
        <v>40</v>
      </c>
      <c r="M1394" t="s">
        <v>40</v>
      </c>
      <c r="N1394" t="s">
        <v>40</v>
      </c>
      <c r="O1394" t="s">
        <v>55</v>
      </c>
      <c r="P1394" t="s">
        <v>38</v>
      </c>
      <c r="Q1394" t="s">
        <v>51</v>
      </c>
      <c r="R1394" t="s">
        <v>52</v>
      </c>
      <c r="S1394" t="s">
        <v>43</v>
      </c>
      <c r="T1394" t="s">
        <v>53</v>
      </c>
      <c r="U1394" t="s">
        <v>21</v>
      </c>
      <c r="V1394" t="s">
        <v>1494</v>
      </c>
      <c r="W1394" t="s">
        <v>1495</v>
      </c>
      <c r="X1394" t="s">
        <v>448</v>
      </c>
      <c r="Y1394" t="s">
        <v>736</v>
      </c>
      <c r="Z1394" t="s">
        <v>40</v>
      </c>
      <c r="AA1394" t="s">
        <v>40</v>
      </c>
      <c r="AB1394" t="s">
        <v>40</v>
      </c>
      <c r="AC1394">
        <v>1.400000001</v>
      </c>
      <c r="AD1394" t="s">
        <v>40</v>
      </c>
      <c r="AE1394">
        <v>0.38</v>
      </c>
      <c r="AF1394">
        <v>10</v>
      </c>
      <c r="AG1394">
        <v>3800000000</v>
      </c>
      <c r="AH1394" s="21">
        <v>532000000000</v>
      </c>
      <c r="AI1394">
        <v>10</v>
      </c>
      <c r="AJ1394">
        <v>3562</v>
      </c>
      <c r="AK1394">
        <v>3256586.5860000001</v>
      </c>
      <c r="AO1394">
        <v>79.150000000000006</v>
      </c>
    </row>
    <row r="1395" spans="1:41">
      <c r="A1395">
        <v>17</v>
      </c>
      <c r="B1395">
        <v>35</v>
      </c>
      <c r="C1395">
        <v>2011</v>
      </c>
      <c r="D1395" t="s">
        <v>446</v>
      </c>
      <c r="E1395" t="s">
        <v>447</v>
      </c>
      <c r="F1395" t="s">
        <v>1</v>
      </c>
      <c r="G1395" t="s">
        <v>54</v>
      </c>
      <c r="H1395" t="s">
        <v>38</v>
      </c>
      <c r="I1395" t="s">
        <v>41</v>
      </c>
      <c r="J1395" t="s">
        <v>38</v>
      </c>
      <c r="K1395" t="s">
        <v>40</v>
      </c>
      <c r="L1395" t="s">
        <v>40</v>
      </c>
      <c r="M1395" t="s">
        <v>40</v>
      </c>
      <c r="N1395" t="s">
        <v>40</v>
      </c>
      <c r="O1395" t="s">
        <v>55</v>
      </c>
      <c r="P1395" t="s">
        <v>38</v>
      </c>
      <c r="Q1395" t="s">
        <v>51</v>
      </c>
      <c r="R1395" t="s">
        <v>52</v>
      </c>
      <c r="S1395" t="s">
        <v>43</v>
      </c>
      <c r="T1395" t="s">
        <v>53</v>
      </c>
      <c r="U1395" t="s">
        <v>21</v>
      </c>
      <c r="V1395" t="s">
        <v>1494</v>
      </c>
      <c r="W1395" t="s">
        <v>1495</v>
      </c>
      <c r="X1395" t="s">
        <v>448</v>
      </c>
      <c r="Y1395" t="s">
        <v>737</v>
      </c>
      <c r="Z1395" t="s">
        <v>40</v>
      </c>
      <c r="AA1395" t="s">
        <v>40</v>
      </c>
      <c r="AB1395" t="s">
        <v>40</v>
      </c>
      <c r="AC1395">
        <v>1.8</v>
      </c>
      <c r="AD1395" t="s">
        <v>40</v>
      </c>
      <c r="AE1395">
        <v>1.17</v>
      </c>
      <c r="AF1395">
        <v>30</v>
      </c>
      <c r="AG1395">
        <v>11700000000</v>
      </c>
      <c r="AH1395" s="21">
        <v>2106000000000</v>
      </c>
      <c r="AI1395">
        <v>30</v>
      </c>
      <c r="AJ1395">
        <v>3562</v>
      </c>
      <c r="AK1395">
        <v>3256586.5860000001</v>
      </c>
      <c r="AO1395">
        <v>16.44166667</v>
      </c>
    </row>
    <row r="1396" spans="1:41">
      <c r="A1396">
        <v>17</v>
      </c>
      <c r="B1396">
        <v>35</v>
      </c>
      <c r="C1396">
        <v>2011</v>
      </c>
      <c r="D1396" t="s">
        <v>446</v>
      </c>
      <c r="E1396" t="s">
        <v>447</v>
      </c>
      <c r="F1396" t="s">
        <v>1</v>
      </c>
      <c r="G1396" t="s">
        <v>54</v>
      </c>
      <c r="H1396" t="s">
        <v>38</v>
      </c>
      <c r="I1396" t="s">
        <v>41</v>
      </c>
      <c r="J1396" t="s">
        <v>38</v>
      </c>
      <c r="K1396" t="s">
        <v>40</v>
      </c>
      <c r="L1396" t="s">
        <v>40</v>
      </c>
      <c r="M1396" t="s">
        <v>40</v>
      </c>
      <c r="N1396" t="s">
        <v>40</v>
      </c>
      <c r="O1396" t="s">
        <v>55</v>
      </c>
      <c r="P1396" t="s">
        <v>38</v>
      </c>
      <c r="Q1396" t="s">
        <v>51</v>
      </c>
      <c r="R1396" t="s">
        <v>52</v>
      </c>
      <c r="S1396" t="s">
        <v>43</v>
      </c>
      <c r="T1396" t="s">
        <v>53</v>
      </c>
      <c r="U1396" t="s">
        <v>21</v>
      </c>
      <c r="V1396" t="s">
        <v>1494</v>
      </c>
      <c r="W1396" t="s">
        <v>1495</v>
      </c>
      <c r="X1396" t="s">
        <v>448</v>
      </c>
      <c r="Y1396" t="s">
        <v>738</v>
      </c>
      <c r="Z1396" t="s">
        <v>40</v>
      </c>
      <c r="AA1396" t="s">
        <v>40</v>
      </c>
      <c r="AB1396" t="s">
        <v>40</v>
      </c>
      <c r="AC1396">
        <v>5.4999999940000004</v>
      </c>
      <c r="AD1396" t="s">
        <v>40</v>
      </c>
      <c r="AE1396">
        <v>10.87</v>
      </c>
      <c r="AF1396">
        <v>40</v>
      </c>
      <c r="AG1396" s="21">
        <v>108700000000</v>
      </c>
      <c r="AH1396" s="21">
        <v>59785000000000</v>
      </c>
      <c r="AI1396">
        <v>40</v>
      </c>
      <c r="AJ1396">
        <v>3562</v>
      </c>
      <c r="AK1396">
        <v>3256586.5860000001</v>
      </c>
      <c r="AO1396">
        <v>15.49565217</v>
      </c>
    </row>
    <row r="1397" spans="1:41">
      <c r="A1397">
        <v>17</v>
      </c>
      <c r="B1397">
        <v>35</v>
      </c>
      <c r="C1397">
        <v>2011</v>
      </c>
      <c r="D1397" t="s">
        <v>446</v>
      </c>
      <c r="E1397" t="s">
        <v>447</v>
      </c>
      <c r="F1397" t="s">
        <v>1</v>
      </c>
      <c r="G1397" t="s">
        <v>54</v>
      </c>
      <c r="H1397" t="s">
        <v>38</v>
      </c>
      <c r="I1397" t="s">
        <v>41</v>
      </c>
      <c r="J1397" t="s">
        <v>38</v>
      </c>
      <c r="K1397" t="s">
        <v>40</v>
      </c>
      <c r="L1397" t="s">
        <v>40</v>
      </c>
      <c r="M1397" t="s">
        <v>40</v>
      </c>
      <c r="N1397" t="s">
        <v>40</v>
      </c>
      <c r="O1397" t="s">
        <v>55</v>
      </c>
      <c r="P1397" t="s">
        <v>38</v>
      </c>
      <c r="Q1397" t="s">
        <v>51</v>
      </c>
      <c r="R1397" t="s">
        <v>52</v>
      </c>
      <c r="S1397" t="s">
        <v>43</v>
      </c>
      <c r="T1397" t="s">
        <v>53</v>
      </c>
      <c r="U1397" t="s">
        <v>21</v>
      </c>
      <c r="V1397" t="s">
        <v>1494</v>
      </c>
      <c r="W1397" t="s">
        <v>1495</v>
      </c>
      <c r="X1397" t="s">
        <v>448</v>
      </c>
      <c r="Y1397" t="s">
        <v>739</v>
      </c>
      <c r="Z1397" t="s">
        <v>40</v>
      </c>
      <c r="AA1397" t="s">
        <v>40</v>
      </c>
      <c r="AB1397" t="s">
        <v>40</v>
      </c>
      <c r="AC1397">
        <v>1.5</v>
      </c>
      <c r="AD1397" t="s">
        <v>40</v>
      </c>
      <c r="AE1397">
        <v>1.33</v>
      </c>
      <c r="AF1397">
        <v>29</v>
      </c>
      <c r="AG1397">
        <v>13300000000</v>
      </c>
      <c r="AH1397" s="21">
        <v>1995000000000</v>
      </c>
      <c r="AI1397">
        <v>29</v>
      </c>
      <c r="AJ1397">
        <v>3562</v>
      </c>
      <c r="AK1397">
        <v>3256586.5860000001</v>
      </c>
      <c r="AO1397">
        <v>55.35</v>
      </c>
    </row>
    <row r="1398" spans="1:41">
      <c r="A1398">
        <v>17</v>
      </c>
      <c r="B1398">
        <v>35</v>
      </c>
      <c r="C1398">
        <v>2011</v>
      </c>
      <c r="D1398" t="s">
        <v>446</v>
      </c>
      <c r="E1398" t="s">
        <v>447</v>
      </c>
      <c r="F1398" t="s">
        <v>1</v>
      </c>
      <c r="G1398" t="s">
        <v>54</v>
      </c>
      <c r="H1398" t="s">
        <v>38</v>
      </c>
      <c r="I1398" t="s">
        <v>41</v>
      </c>
      <c r="J1398" t="s">
        <v>38</v>
      </c>
      <c r="K1398" t="s">
        <v>40</v>
      </c>
      <c r="L1398" t="s">
        <v>40</v>
      </c>
      <c r="M1398" t="s">
        <v>40</v>
      </c>
      <c r="N1398" t="s">
        <v>40</v>
      </c>
      <c r="O1398" t="s">
        <v>55</v>
      </c>
      <c r="P1398" t="s">
        <v>38</v>
      </c>
      <c r="Q1398" t="s">
        <v>51</v>
      </c>
      <c r="R1398" t="s">
        <v>52</v>
      </c>
      <c r="S1398" t="s">
        <v>43</v>
      </c>
      <c r="T1398" t="s">
        <v>44</v>
      </c>
      <c r="U1398" t="s">
        <v>21</v>
      </c>
      <c r="V1398" t="s">
        <v>1494</v>
      </c>
      <c r="W1398" t="s">
        <v>1495</v>
      </c>
      <c r="X1398" t="s">
        <v>448</v>
      </c>
      <c r="Y1398" t="s">
        <v>740</v>
      </c>
      <c r="Z1398" t="s">
        <v>40</v>
      </c>
      <c r="AA1398" t="s">
        <v>40</v>
      </c>
      <c r="AB1398" t="s">
        <v>40</v>
      </c>
      <c r="AC1398">
        <v>1.8</v>
      </c>
      <c r="AD1398" t="s">
        <v>40</v>
      </c>
      <c r="AE1398">
        <v>0.64</v>
      </c>
      <c r="AF1398">
        <v>28</v>
      </c>
      <c r="AG1398">
        <v>6400000000</v>
      </c>
      <c r="AH1398" s="21">
        <v>1152000000000</v>
      </c>
      <c r="AI1398">
        <v>28</v>
      </c>
      <c r="AJ1398">
        <v>3562</v>
      </c>
      <c r="AK1398">
        <v>3256586.5860000001</v>
      </c>
      <c r="AO1398">
        <v>5.5222222219999999</v>
      </c>
    </row>
    <row r="1399" spans="1:41">
      <c r="A1399">
        <v>17</v>
      </c>
      <c r="B1399">
        <v>35</v>
      </c>
      <c r="C1399">
        <v>2011</v>
      </c>
      <c r="D1399" t="s">
        <v>446</v>
      </c>
      <c r="E1399" t="s">
        <v>447</v>
      </c>
      <c r="F1399" t="s">
        <v>1</v>
      </c>
      <c r="G1399" t="s">
        <v>54</v>
      </c>
      <c r="H1399" t="s">
        <v>38</v>
      </c>
      <c r="I1399" t="s">
        <v>41</v>
      </c>
      <c r="J1399" t="s">
        <v>38</v>
      </c>
      <c r="K1399" t="s">
        <v>40</v>
      </c>
      <c r="L1399" t="s">
        <v>40</v>
      </c>
      <c r="M1399" t="s">
        <v>40</v>
      </c>
      <c r="N1399" t="s">
        <v>40</v>
      </c>
      <c r="O1399" t="s">
        <v>55</v>
      </c>
      <c r="P1399" t="s">
        <v>38</v>
      </c>
      <c r="Q1399" t="s">
        <v>51</v>
      </c>
      <c r="R1399" t="s">
        <v>52</v>
      </c>
      <c r="S1399" t="s">
        <v>43</v>
      </c>
      <c r="T1399" t="s">
        <v>53</v>
      </c>
      <c r="U1399" t="s">
        <v>21</v>
      </c>
      <c r="V1399" t="s">
        <v>1494</v>
      </c>
      <c r="W1399" t="s">
        <v>1495</v>
      </c>
      <c r="X1399" t="s">
        <v>448</v>
      </c>
      <c r="Y1399" t="s">
        <v>741</v>
      </c>
      <c r="Z1399" t="s">
        <v>40</v>
      </c>
      <c r="AA1399" t="s">
        <v>40</v>
      </c>
      <c r="AB1399" t="s">
        <v>40</v>
      </c>
      <c r="AC1399">
        <v>7.8999999949999999</v>
      </c>
      <c r="AD1399" t="s">
        <v>40</v>
      </c>
      <c r="AE1399">
        <v>5.22</v>
      </c>
      <c r="AF1399">
        <v>37</v>
      </c>
      <c r="AG1399">
        <v>52200000000</v>
      </c>
      <c r="AH1399" s="21">
        <v>41238000000000</v>
      </c>
      <c r="AI1399">
        <v>37</v>
      </c>
      <c r="AJ1399">
        <v>3562</v>
      </c>
      <c r="AK1399">
        <v>3256586.5860000001</v>
      </c>
      <c r="AO1399">
        <v>38.022222220000003</v>
      </c>
    </row>
    <row r="1400" spans="1:41">
      <c r="A1400">
        <v>17</v>
      </c>
      <c r="B1400">
        <v>35</v>
      </c>
      <c r="C1400">
        <v>2011</v>
      </c>
      <c r="D1400" t="s">
        <v>446</v>
      </c>
      <c r="E1400" t="s">
        <v>447</v>
      </c>
      <c r="F1400" t="s">
        <v>1</v>
      </c>
      <c r="G1400" t="s">
        <v>54</v>
      </c>
      <c r="H1400" t="s">
        <v>38</v>
      </c>
      <c r="I1400" t="s">
        <v>41</v>
      </c>
      <c r="J1400" t="s">
        <v>38</v>
      </c>
      <c r="K1400" t="s">
        <v>40</v>
      </c>
      <c r="L1400" t="s">
        <v>40</v>
      </c>
      <c r="M1400" t="s">
        <v>40</v>
      </c>
      <c r="N1400" t="s">
        <v>40</v>
      </c>
      <c r="O1400" t="s">
        <v>55</v>
      </c>
      <c r="P1400" t="s">
        <v>38</v>
      </c>
      <c r="Q1400" t="s">
        <v>51</v>
      </c>
      <c r="R1400" t="s">
        <v>52</v>
      </c>
      <c r="S1400" t="s">
        <v>43</v>
      </c>
      <c r="T1400" t="s">
        <v>53</v>
      </c>
      <c r="U1400" t="s">
        <v>21</v>
      </c>
      <c r="V1400" t="s">
        <v>1494</v>
      </c>
      <c r="W1400" t="s">
        <v>1495</v>
      </c>
      <c r="X1400" t="s">
        <v>448</v>
      </c>
      <c r="Y1400" t="s">
        <v>742</v>
      </c>
      <c r="Z1400" t="s">
        <v>40</v>
      </c>
      <c r="AA1400" t="s">
        <v>40</v>
      </c>
      <c r="AB1400" t="s">
        <v>40</v>
      </c>
      <c r="AC1400">
        <v>2.6999999990000001</v>
      </c>
      <c r="AD1400" t="s">
        <v>40</v>
      </c>
      <c r="AE1400">
        <v>3.6</v>
      </c>
      <c r="AF1400">
        <v>37</v>
      </c>
      <c r="AG1400">
        <v>36000000000</v>
      </c>
      <c r="AH1400" s="21">
        <v>9720000000000</v>
      </c>
      <c r="AI1400">
        <v>37</v>
      </c>
      <c r="AJ1400">
        <v>3562</v>
      </c>
      <c r="AK1400">
        <v>3256586.5860000001</v>
      </c>
      <c r="AO1400">
        <v>39.566666669999996</v>
      </c>
    </row>
    <row r="1401" spans="1:41">
      <c r="A1401">
        <v>17</v>
      </c>
      <c r="B1401">
        <v>35</v>
      </c>
      <c r="C1401">
        <v>2011</v>
      </c>
      <c r="D1401" t="s">
        <v>446</v>
      </c>
      <c r="E1401" t="s">
        <v>447</v>
      </c>
      <c r="F1401" t="s">
        <v>1</v>
      </c>
      <c r="G1401" t="s">
        <v>54</v>
      </c>
      <c r="H1401" t="s">
        <v>38</v>
      </c>
      <c r="I1401" t="s">
        <v>41</v>
      </c>
      <c r="J1401" t="s">
        <v>38</v>
      </c>
      <c r="K1401" t="s">
        <v>40</v>
      </c>
      <c r="L1401" t="s">
        <v>40</v>
      </c>
      <c r="M1401" t="s">
        <v>40</v>
      </c>
      <c r="N1401" t="s">
        <v>40</v>
      </c>
      <c r="O1401" t="s">
        <v>55</v>
      </c>
      <c r="P1401" t="s">
        <v>38</v>
      </c>
      <c r="Q1401" t="s">
        <v>51</v>
      </c>
      <c r="R1401" t="s">
        <v>52</v>
      </c>
      <c r="S1401" t="s">
        <v>43</v>
      </c>
      <c r="T1401" t="s">
        <v>53</v>
      </c>
      <c r="U1401" t="s">
        <v>21</v>
      </c>
      <c r="V1401" t="s">
        <v>1494</v>
      </c>
      <c r="W1401" t="s">
        <v>1495</v>
      </c>
      <c r="X1401" t="s">
        <v>448</v>
      </c>
      <c r="Y1401" t="s">
        <v>743</v>
      </c>
      <c r="Z1401" t="s">
        <v>40</v>
      </c>
      <c r="AA1401" t="s">
        <v>40</v>
      </c>
      <c r="AB1401" t="s">
        <v>40</v>
      </c>
      <c r="AC1401">
        <v>11.29999999</v>
      </c>
      <c r="AD1401" t="s">
        <v>40</v>
      </c>
      <c r="AE1401">
        <v>9.35</v>
      </c>
      <c r="AF1401">
        <v>35</v>
      </c>
      <c r="AG1401">
        <v>93500000000</v>
      </c>
      <c r="AH1401" s="21">
        <v>105655000000000</v>
      </c>
      <c r="AI1401">
        <v>35</v>
      </c>
      <c r="AJ1401">
        <v>3562</v>
      </c>
      <c r="AK1401">
        <v>3256586.5860000001</v>
      </c>
      <c r="AO1401">
        <v>37.711111109999997</v>
      </c>
    </row>
    <row r="1402" spans="1:41">
      <c r="A1402">
        <v>17</v>
      </c>
      <c r="B1402">
        <v>35</v>
      </c>
      <c r="C1402">
        <v>2011</v>
      </c>
      <c r="D1402" t="s">
        <v>446</v>
      </c>
      <c r="E1402" t="s">
        <v>447</v>
      </c>
      <c r="F1402" t="s">
        <v>1</v>
      </c>
      <c r="G1402" t="s">
        <v>54</v>
      </c>
      <c r="H1402" t="s">
        <v>38</v>
      </c>
      <c r="I1402" t="s">
        <v>41</v>
      </c>
      <c r="J1402" t="s">
        <v>38</v>
      </c>
      <c r="K1402" t="s">
        <v>40</v>
      </c>
      <c r="L1402" t="s">
        <v>40</v>
      </c>
      <c r="M1402" t="s">
        <v>40</v>
      </c>
      <c r="N1402" t="s">
        <v>40</v>
      </c>
      <c r="O1402" t="s">
        <v>55</v>
      </c>
      <c r="P1402" t="s">
        <v>38</v>
      </c>
      <c r="Q1402" t="s">
        <v>51</v>
      </c>
      <c r="R1402" t="s">
        <v>52</v>
      </c>
      <c r="S1402" t="s">
        <v>43</v>
      </c>
      <c r="T1402" t="s">
        <v>53</v>
      </c>
      <c r="U1402" t="s">
        <v>21</v>
      </c>
      <c r="V1402" t="s">
        <v>1494</v>
      </c>
      <c r="W1402" t="s">
        <v>1495</v>
      </c>
      <c r="X1402" t="s">
        <v>448</v>
      </c>
      <c r="Y1402" t="s">
        <v>744</v>
      </c>
      <c r="Z1402" t="s">
        <v>40</v>
      </c>
      <c r="AA1402" t="s">
        <v>40</v>
      </c>
      <c r="AB1402" t="s">
        <v>40</v>
      </c>
      <c r="AC1402">
        <v>8.1000000019999998</v>
      </c>
      <c r="AD1402" t="s">
        <v>40</v>
      </c>
      <c r="AE1402">
        <v>18.489999999999998</v>
      </c>
      <c r="AF1402">
        <v>29</v>
      </c>
      <c r="AG1402" s="21">
        <v>184900000000</v>
      </c>
      <c r="AH1402" s="21">
        <v>149769000000000</v>
      </c>
      <c r="AI1402">
        <v>29</v>
      </c>
      <c r="AJ1402">
        <v>3562</v>
      </c>
      <c r="AK1402">
        <v>3256586.5860000001</v>
      </c>
      <c r="AO1402">
        <v>14.75</v>
      </c>
    </row>
    <row r="1403" spans="1:41">
      <c r="A1403">
        <v>17</v>
      </c>
      <c r="B1403">
        <v>35</v>
      </c>
      <c r="C1403">
        <v>2011</v>
      </c>
      <c r="D1403" t="s">
        <v>446</v>
      </c>
      <c r="E1403" t="s">
        <v>447</v>
      </c>
      <c r="F1403" t="s">
        <v>1</v>
      </c>
      <c r="G1403" t="s">
        <v>54</v>
      </c>
      <c r="H1403" t="s">
        <v>38</v>
      </c>
      <c r="I1403" t="s">
        <v>41</v>
      </c>
      <c r="J1403" t="s">
        <v>38</v>
      </c>
      <c r="K1403" t="s">
        <v>40</v>
      </c>
      <c r="L1403" t="s">
        <v>40</v>
      </c>
      <c r="M1403" t="s">
        <v>40</v>
      </c>
      <c r="N1403" t="s">
        <v>40</v>
      </c>
      <c r="O1403" t="s">
        <v>55</v>
      </c>
      <c r="P1403" t="s">
        <v>38</v>
      </c>
      <c r="Q1403" t="s">
        <v>51</v>
      </c>
      <c r="R1403" t="s">
        <v>52</v>
      </c>
      <c r="S1403" t="s">
        <v>43</v>
      </c>
      <c r="T1403" t="s">
        <v>53</v>
      </c>
      <c r="U1403" t="s">
        <v>21</v>
      </c>
      <c r="V1403" t="s">
        <v>1494</v>
      </c>
      <c r="W1403" t="s">
        <v>1495</v>
      </c>
      <c r="X1403" t="s">
        <v>448</v>
      </c>
      <c r="Y1403" t="s">
        <v>745</v>
      </c>
      <c r="Z1403" t="s">
        <v>40</v>
      </c>
      <c r="AA1403" t="s">
        <v>40</v>
      </c>
      <c r="AB1403" t="s">
        <v>40</v>
      </c>
      <c r="AC1403">
        <v>6.7000000049999997</v>
      </c>
      <c r="AD1403" t="s">
        <v>40</v>
      </c>
      <c r="AE1403">
        <v>7.07</v>
      </c>
      <c r="AF1403">
        <v>12</v>
      </c>
      <c r="AG1403">
        <v>70700000000</v>
      </c>
      <c r="AH1403" s="21">
        <v>47369000000000</v>
      </c>
      <c r="AI1403">
        <v>12</v>
      </c>
      <c r="AJ1403">
        <v>3562</v>
      </c>
      <c r="AK1403">
        <v>3256586.5860000001</v>
      </c>
      <c r="AO1403">
        <v>7.6222222220000004</v>
      </c>
    </row>
    <row r="1404" spans="1:41">
      <c r="A1404">
        <v>17</v>
      </c>
      <c r="B1404">
        <v>35</v>
      </c>
      <c r="C1404">
        <v>2011</v>
      </c>
      <c r="D1404" t="s">
        <v>446</v>
      </c>
      <c r="E1404" t="s">
        <v>447</v>
      </c>
      <c r="F1404" t="s">
        <v>1</v>
      </c>
      <c r="G1404" t="s">
        <v>54</v>
      </c>
      <c r="H1404" t="s">
        <v>38</v>
      </c>
      <c r="I1404" t="s">
        <v>41</v>
      </c>
      <c r="J1404" t="s">
        <v>38</v>
      </c>
      <c r="K1404" t="s">
        <v>40</v>
      </c>
      <c r="L1404" t="s">
        <v>40</v>
      </c>
      <c r="M1404" t="s">
        <v>40</v>
      </c>
      <c r="N1404" t="s">
        <v>40</v>
      </c>
      <c r="O1404" t="s">
        <v>55</v>
      </c>
      <c r="P1404" t="s">
        <v>38</v>
      </c>
      <c r="Q1404" t="s">
        <v>51</v>
      </c>
      <c r="R1404" t="s">
        <v>52</v>
      </c>
      <c r="S1404" t="s">
        <v>43</v>
      </c>
      <c r="T1404" t="s">
        <v>53</v>
      </c>
      <c r="U1404" t="s">
        <v>21</v>
      </c>
      <c r="V1404" t="s">
        <v>1494</v>
      </c>
      <c r="W1404" t="s">
        <v>1495</v>
      </c>
      <c r="X1404" t="s">
        <v>448</v>
      </c>
      <c r="Y1404" t="s">
        <v>746</v>
      </c>
      <c r="Z1404" t="s">
        <v>40</v>
      </c>
      <c r="AA1404" t="s">
        <v>40</v>
      </c>
      <c r="AB1404" t="s">
        <v>40</v>
      </c>
      <c r="AC1404">
        <v>11.79999999</v>
      </c>
      <c r="AD1404" t="s">
        <v>40</v>
      </c>
      <c r="AE1404">
        <v>38.83</v>
      </c>
      <c r="AF1404">
        <v>12</v>
      </c>
      <c r="AG1404" s="21">
        <v>388300000000</v>
      </c>
      <c r="AH1404" s="21">
        <v>458194000000000</v>
      </c>
      <c r="AI1404">
        <v>12</v>
      </c>
      <c r="AJ1404">
        <v>3562</v>
      </c>
      <c r="AK1404">
        <v>3256586.5860000001</v>
      </c>
      <c r="AO1404">
        <v>8.43</v>
      </c>
    </row>
    <row r="1405" spans="1:41">
      <c r="A1405">
        <v>17</v>
      </c>
      <c r="B1405">
        <v>35</v>
      </c>
      <c r="C1405">
        <v>2011</v>
      </c>
      <c r="D1405" t="s">
        <v>446</v>
      </c>
      <c r="E1405" t="s">
        <v>447</v>
      </c>
      <c r="F1405" t="s">
        <v>1</v>
      </c>
      <c r="G1405" t="s">
        <v>54</v>
      </c>
      <c r="H1405" t="s">
        <v>38</v>
      </c>
      <c r="I1405" t="s">
        <v>41</v>
      </c>
      <c r="J1405" t="s">
        <v>38</v>
      </c>
      <c r="K1405" t="s">
        <v>40</v>
      </c>
      <c r="L1405" t="s">
        <v>40</v>
      </c>
      <c r="M1405" t="s">
        <v>40</v>
      </c>
      <c r="N1405" t="s">
        <v>40</v>
      </c>
      <c r="O1405" t="s">
        <v>55</v>
      </c>
      <c r="P1405" t="s">
        <v>38</v>
      </c>
      <c r="Q1405" t="s">
        <v>51</v>
      </c>
      <c r="R1405" t="s">
        <v>52</v>
      </c>
      <c r="S1405" t="s">
        <v>43</v>
      </c>
      <c r="T1405" t="s">
        <v>53</v>
      </c>
      <c r="U1405" t="s">
        <v>21</v>
      </c>
      <c r="V1405" t="s">
        <v>1494</v>
      </c>
      <c r="W1405" t="s">
        <v>1495</v>
      </c>
      <c r="X1405" t="s">
        <v>448</v>
      </c>
      <c r="Y1405" t="s">
        <v>747</v>
      </c>
      <c r="Z1405" t="s">
        <v>40</v>
      </c>
      <c r="AA1405" t="s">
        <v>40</v>
      </c>
      <c r="AB1405" t="s">
        <v>40</v>
      </c>
      <c r="AC1405">
        <v>9.9000000089999993</v>
      </c>
      <c r="AD1405" t="s">
        <v>40</v>
      </c>
      <c r="AE1405">
        <v>9.82</v>
      </c>
      <c r="AF1405">
        <v>9</v>
      </c>
      <c r="AG1405">
        <v>98200000000</v>
      </c>
      <c r="AH1405" s="21">
        <v>97218000000000</v>
      </c>
      <c r="AI1405">
        <v>9</v>
      </c>
      <c r="AJ1405">
        <v>3562</v>
      </c>
      <c r="AK1405">
        <v>3256586.5860000001</v>
      </c>
      <c r="AO1405">
        <v>4.3833333330000004</v>
      </c>
    </row>
    <row r="1406" spans="1:41">
      <c r="A1406">
        <v>17</v>
      </c>
      <c r="B1406">
        <v>35</v>
      </c>
      <c r="C1406">
        <v>2011</v>
      </c>
      <c r="D1406" t="s">
        <v>446</v>
      </c>
      <c r="E1406" t="s">
        <v>447</v>
      </c>
      <c r="F1406" t="s">
        <v>1</v>
      </c>
      <c r="G1406" t="s">
        <v>54</v>
      </c>
      <c r="H1406" t="s">
        <v>38</v>
      </c>
      <c r="I1406" t="s">
        <v>41</v>
      </c>
      <c r="J1406" t="s">
        <v>38</v>
      </c>
      <c r="K1406" t="s">
        <v>40</v>
      </c>
      <c r="L1406" t="s">
        <v>40</v>
      </c>
      <c r="M1406" t="s">
        <v>40</v>
      </c>
      <c r="N1406" t="s">
        <v>40</v>
      </c>
      <c r="O1406" t="s">
        <v>55</v>
      </c>
      <c r="P1406" t="s">
        <v>38</v>
      </c>
      <c r="Q1406" t="s">
        <v>51</v>
      </c>
      <c r="R1406" t="s">
        <v>52</v>
      </c>
      <c r="S1406" t="s">
        <v>43</v>
      </c>
      <c r="T1406" t="s">
        <v>53</v>
      </c>
      <c r="U1406" t="s">
        <v>21</v>
      </c>
      <c r="V1406" t="s">
        <v>1494</v>
      </c>
      <c r="W1406" t="s">
        <v>1495</v>
      </c>
      <c r="X1406" t="s">
        <v>448</v>
      </c>
      <c r="Y1406" t="s">
        <v>748</v>
      </c>
      <c r="Z1406" t="s">
        <v>40</v>
      </c>
      <c r="AA1406" t="s">
        <v>40</v>
      </c>
      <c r="AB1406" t="s">
        <v>40</v>
      </c>
      <c r="AC1406">
        <v>18.300000010000002</v>
      </c>
      <c r="AD1406" t="s">
        <v>40</v>
      </c>
      <c r="AE1406">
        <v>148.05000000000001</v>
      </c>
      <c r="AF1406">
        <v>13</v>
      </c>
      <c r="AG1406" s="21">
        <v>1480500000000</v>
      </c>
      <c r="AH1406" s="21">
        <v>2709320000000000</v>
      </c>
      <c r="AI1406">
        <v>13</v>
      </c>
      <c r="AJ1406">
        <v>3562</v>
      </c>
      <c r="AK1406">
        <v>3256586.5860000001</v>
      </c>
      <c r="AO1406">
        <v>14.96666667</v>
      </c>
    </row>
    <row r="1407" spans="1:41">
      <c r="A1407">
        <v>17</v>
      </c>
      <c r="B1407">
        <v>35</v>
      </c>
      <c r="C1407">
        <v>2011</v>
      </c>
      <c r="D1407" t="s">
        <v>446</v>
      </c>
      <c r="E1407" t="s">
        <v>447</v>
      </c>
      <c r="F1407" t="s">
        <v>1</v>
      </c>
      <c r="G1407" t="s">
        <v>54</v>
      </c>
      <c r="H1407" t="s">
        <v>38</v>
      </c>
      <c r="I1407" t="s">
        <v>41</v>
      </c>
      <c r="J1407" t="s">
        <v>38</v>
      </c>
      <c r="K1407" t="s">
        <v>40</v>
      </c>
      <c r="L1407" t="s">
        <v>40</v>
      </c>
      <c r="M1407" t="s">
        <v>40</v>
      </c>
      <c r="N1407" t="s">
        <v>40</v>
      </c>
      <c r="O1407" t="s">
        <v>55</v>
      </c>
      <c r="P1407" t="s">
        <v>38</v>
      </c>
      <c r="Q1407" t="s">
        <v>51</v>
      </c>
      <c r="R1407" t="s">
        <v>52</v>
      </c>
      <c r="S1407" t="s">
        <v>43</v>
      </c>
      <c r="T1407" t="s">
        <v>53</v>
      </c>
      <c r="U1407" t="s">
        <v>21</v>
      </c>
      <c r="V1407" t="s">
        <v>1494</v>
      </c>
      <c r="W1407" t="s">
        <v>1495</v>
      </c>
      <c r="X1407" t="s">
        <v>448</v>
      </c>
      <c r="Y1407" t="s">
        <v>749</v>
      </c>
      <c r="Z1407" t="s">
        <v>40</v>
      </c>
      <c r="AA1407" t="s">
        <v>40</v>
      </c>
      <c r="AB1407" t="s">
        <v>40</v>
      </c>
      <c r="AC1407">
        <v>18.300000010000002</v>
      </c>
      <c r="AD1407" t="s">
        <v>40</v>
      </c>
      <c r="AE1407">
        <v>13.07</v>
      </c>
      <c r="AF1407">
        <v>6</v>
      </c>
      <c r="AG1407" s="21">
        <v>130700000000</v>
      </c>
      <c r="AH1407" s="21">
        <v>239181000000000</v>
      </c>
      <c r="AI1407">
        <v>6</v>
      </c>
      <c r="AJ1407">
        <v>3562</v>
      </c>
      <c r="AK1407">
        <v>3256586.5860000001</v>
      </c>
      <c r="AO1407">
        <v>9.7333333329999991</v>
      </c>
    </row>
    <row r="1408" spans="1:41">
      <c r="A1408">
        <v>17</v>
      </c>
      <c r="B1408">
        <v>35</v>
      </c>
      <c r="C1408">
        <v>2011</v>
      </c>
      <c r="D1408" t="s">
        <v>446</v>
      </c>
      <c r="E1408" t="s">
        <v>447</v>
      </c>
      <c r="F1408" t="s">
        <v>1</v>
      </c>
      <c r="G1408" t="s">
        <v>54</v>
      </c>
      <c r="H1408" t="s">
        <v>38</v>
      </c>
      <c r="I1408" t="s">
        <v>41</v>
      </c>
      <c r="J1408" t="s">
        <v>38</v>
      </c>
      <c r="K1408" t="s">
        <v>40</v>
      </c>
      <c r="L1408" t="s">
        <v>40</v>
      </c>
      <c r="M1408" t="s">
        <v>40</v>
      </c>
      <c r="N1408" t="s">
        <v>40</v>
      </c>
      <c r="O1408" t="s">
        <v>55</v>
      </c>
      <c r="P1408" t="s">
        <v>38</v>
      </c>
      <c r="Q1408" t="s">
        <v>51</v>
      </c>
      <c r="R1408" t="s">
        <v>52</v>
      </c>
      <c r="S1408" t="s">
        <v>43</v>
      </c>
      <c r="T1408" t="s">
        <v>53</v>
      </c>
      <c r="U1408" t="s">
        <v>21</v>
      </c>
      <c r="V1408" t="s">
        <v>1494</v>
      </c>
      <c r="W1408" t="s">
        <v>1495</v>
      </c>
      <c r="X1408" t="s">
        <v>448</v>
      </c>
      <c r="Y1408" t="s">
        <v>750</v>
      </c>
      <c r="Z1408" t="s">
        <v>40</v>
      </c>
      <c r="AA1408" t="s">
        <v>40</v>
      </c>
      <c r="AB1408" t="s">
        <v>40</v>
      </c>
      <c r="AC1408">
        <v>2.1000000010000002</v>
      </c>
      <c r="AD1408" t="s">
        <v>40</v>
      </c>
      <c r="AE1408">
        <v>23.05</v>
      </c>
      <c r="AF1408">
        <v>20</v>
      </c>
      <c r="AG1408" s="21">
        <v>230500000000</v>
      </c>
      <c r="AH1408" s="21">
        <v>48405000000000</v>
      </c>
      <c r="AI1408">
        <v>20</v>
      </c>
      <c r="AJ1408">
        <v>3562</v>
      </c>
      <c r="AK1408">
        <v>3256586.5860000001</v>
      </c>
      <c r="AO1408">
        <v>4.8624999999999998</v>
      </c>
    </row>
    <row r="1409" spans="1:41">
      <c r="A1409">
        <v>17</v>
      </c>
      <c r="B1409">
        <v>35</v>
      </c>
      <c r="C1409">
        <v>2011</v>
      </c>
      <c r="D1409" t="s">
        <v>446</v>
      </c>
      <c r="E1409" t="s">
        <v>447</v>
      </c>
      <c r="F1409" t="s">
        <v>1</v>
      </c>
      <c r="G1409" t="s">
        <v>54</v>
      </c>
      <c r="H1409" t="s">
        <v>38</v>
      </c>
      <c r="I1409" t="s">
        <v>41</v>
      </c>
      <c r="J1409" t="s">
        <v>38</v>
      </c>
      <c r="K1409" t="s">
        <v>40</v>
      </c>
      <c r="L1409" t="s">
        <v>40</v>
      </c>
      <c r="M1409" t="s">
        <v>40</v>
      </c>
      <c r="N1409" t="s">
        <v>40</v>
      </c>
      <c r="O1409" t="s">
        <v>55</v>
      </c>
      <c r="P1409" t="s">
        <v>38</v>
      </c>
      <c r="Q1409" t="s">
        <v>51</v>
      </c>
      <c r="R1409" t="s">
        <v>52</v>
      </c>
      <c r="S1409" t="s">
        <v>43</v>
      </c>
      <c r="T1409" t="s">
        <v>53</v>
      </c>
      <c r="U1409" t="s">
        <v>21</v>
      </c>
      <c r="V1409" t="s">
        <v>1494</v>
      </c>
      <c r="W1409" t="s">
        <v>1495</v>
      </c>
      <c r="X1409" t="s">
        <v>448</v>
      </c>
      <c r="Y1409" t="s">
        <v>751</v>
      </c>
      <c r="Z1409" t="s">
        <v>40</v>
      </c>
      <c r="AA1409" t="s">
        <v>40</v>
      </c>
      <c r="AB1409" t="s">
        <v>40</v>
      </c>
      <c r="AC1409">
        <v>8</v>
      </c>
      <c r="AD1409" t="s">
        <v>40</v>
      </c>
      <c r="AE1409">
        <v>16.79</v>
      </c>
      <c r="AF1409">
        <v>21</v>
      </c>
      <c r="AG1409" s="21">
        <v>167900000000</v>
      </c>
      <c r="AH1409" s="21">
        <v>134320000000000</v>
      </c>
      <c r="AI1409">
        <v>21</v>
      </c>
      <c r="AJ1409">
        <v>3562</v>
      </c>
      <c r="AK1409">
        <v>3256586.5860000001</v>
      </c>
      <c r="AO1409">
        <v>7.9733333330000002</v>
      </c>
    </row>
    <row r="1410" spans="1:41">
      <c r="A1410">
        <v>17</v>
      </c>
      <c r="B1410">
        <v>35</v>
      </c>
      <c r="C1410">
        <v>2011</v>
      </c>
      <c r="D1410" t="s">
        <v>446</v>
      </c>
      <c r="E1410" t="s">
        <v>447</v>
      </c>
      <c r="F1410" t="s">
        <v>1</v>
      </c>
      <c r="G1410" t="s">
        <v>54</v>
      </c>
      <c r="H1410" t="s">
        <v>38</v>
      </c>
      <c r="I1410" t="s">
        <v>41</v>
      </c>
      <c r="J1410" t="s">
        <v>38</v>
      </c>
      <c r="K1410" t="s">
        <v>40</v>
      </c>
      <c r="L1410" t="s">
        <v>40</v>
      </c>
      <c r="M1410" t="s">
        <v>40</v>
      </c>
      <c r="N1410" t="s">
        <v>40</v>
      </c>
      <c r="O1410" t="s">
        <v>55</v>
      </c>
      <c r="P1410" t="s">
        <v>38</v>
      </c>
      <c r="Q1410" t="s">
        <v>51</v>
      </c>
      <c r="R1410" t="s">
        <v>52</v>
      </c>
      <c r="S1410" t="s">
        <v>43</v>
      </c>
      <c r="T1410" t="s">
        <v>53</v>
      </c>
      <c r="U1410" t="s">
        <v>21</v>
      </c>
      <c r="V1410" t="s">
        <v>1494</v>
      </c>
      <c r="W1410" t="s">
        <v>1495</v>
      </c>
      <c r="X1410" t="s">
        <v>448</v>
      </c>
      <c r="Y1410" t="s">
        <v>752</v>
      </c>
      <c r="Z1410" t="s">
        <v>40</v>
      </c>
      <c r="AA1410" t="s">
        <v>40</v>
      </c>
      <c r="AB1410" t="s">
        <v>40</v>
      </c>
      <c r="AC1410">
        <v>14.19999999</v>
      </c>
      <c r="AD1410" t="s">
        <v>40</v>
      </c>
      <c r="AE1410">
        <v>24.17</v>
      </c>
      <c r="AF1410">
        <v>14</v>
      </c>
      <c r="AG1410" s="21">
        <v>241700000000</v>
      </c>
      <c r="AH1410" s="21">
        <v>343214000000000</v>
      </c>
      <c r="AI1410">
        <v>14</v>
      </c>
      <c r="AJ1410">
        <v>3562</v>
      </c>
      <c r="AK1410">
        <v>3256586.5860000001</v>
      </c>
      <c r="AO1410">
        <v>6.7678571429999996</v>
      </c>
    </row>
    <row r="1411" spans="1:41">
      <c r="A1411">
        <v>17</v>
      </c>
      <c r="B1411">
        <v>35</v>
      </c>
      <c r="C1411">
        <v>2011</v>
      </c>
      <c r="D1411" t="s">
        <v>446</v>
      </c>
      <c r="E1411" t="s">
        <v>447</v>
      </c>
      <c r="F1411" t="s">
        <v>1</v>
      </c>
      <c r="G1411" t="s">
        <v>54</v>
      </c>
      <c r="H1411" t="s">
        <v>38</v>
      </c>
      <c r="I1411" t="s">
        <v>41</v>
      </c>
      <c r="J1411" t="s">
        <v>38</v>
      </c>
      <c r="K1411" t="s">
        <v>40</v>
      </c>
      <c r="L1411" t="s">
        <v>40</v>
      </c>
      <c r="M1411" t="s">
        <v>40</v>
      </c>
      <c r="N1411" t="s">
        <v>40</v>
      </c>
      <c r="O1411" t="s">
        <v>55</v>
      </c>
      <c r="P1411" t="s">
        <v>38</v>
      </c>
      <c r="Q1411" t="s">
        <v>51</v>
      </c>
      <c r="R1411" t="s">
        <v>52</v>
      </c>
      <c r="S1411" t="s">
        <v>43</v>
      </c>
      <c r="T1411" t="s">
        <v>53</v>
      </c>
      <c r="U1411" t="s">
        <v>21</v>
      </c>
      <c r="V1411" t="s">
        <v>1494</v>
      </c>
      <c r="W1411" t="s">
        <v>1495</v>
      </c>
      <c r="X1411" t="s">
        <v>448</v>
      </c>
      <c r="Y1411" t="s">
        <v>753</v>
      </c>
      <c r="Z1411" t="s">
        <v>40</v>
      </c>
      <c r="AA1411" t="s">
        <v>40</v>
      </c>
      <c r="AB1411" t="s">
        <v>40</v>
      </c>
      <c r="AC1411">
        <v>11.599999990000001</v>
      </c>
      <c r="AD1411" t="s">
        <v>40</v>
      </c>
      <c r="AE1411">
        <v>10.36</v>
      </c>
      <c r="AF1411">
        <v>30</v>
      </c>
      <c r="AG1411" s="21">
        <v>103600000000</v>
      </c>
      <c r="AH1411" s="21">
        <v>120176000000000</v>
      </c>
      <c r="AI1411">
        <v>30</v>
      </c>
      <c r="AJ1411">
        <v>3562</v>
      </c>
      <c r="AK1411">
        <v>3256586.5860000001</v>
      </c>
      <c r="AO1411">
        <v>5.6666666670000003</v>
      </c>
    </row>
    <row r="1412" spans="1:41">
      <c r="A1412">
        <v>17</v>
      </c>
      <c r="B1412">
        <v>35</v>
      </c>
      <c r="C1412">
        <v>2011</v>
      </c>
      <c r="D1412" t="s">
        <v>446</v>
      </c>
      <c r="E1412" t="s">
        <v>447</v>
      </c>
      <c r="F1412" t="s">
        <v>1</v>
      </c>
      <c r="G1412" t="s">
        <v>54</v>
      </c>
      <c r="H1412" t="s">
        <v>38</v>
      </c>
      <c r="I1412" t="s">
        <v>41</v>
      </c>
      <c r="J1412" t="s">
        <v>38</v>
      </c>
      <c r="K1412" t="s">
        <v>40</v>
      </c>
      <c r="L1412" t="s">
        <v>40</v>
      </c>
      <c r="M1412" t="s">
        <v>40</v>
      </c>
      <c r="N1412" t="s">
        <v>40</v>
      </c>
      <c r="O1412" t="s">
        <v>55</v>
      </c>
      <c r="P1412" t="s">
        <v>38</v>
      </c>
      <c r="Q1412" t="s">
        <v>51</v>
      </c>
      <c r="R1412" t="s">
        <v>52</v>
      </c>
      <c r="S1412" t="s">
        <v>43</v>
      </c>
      <c r="T1412" t="s">
        <v>53</v>
      </c>
      <c r="U1412" t="s">
        <v>21</v>
      </c>
      <c r="V1412" t="s">
        <v>1494</v>
      </c>
      <c r="W1412" t="s">
        <v>1495</v>
      </c>
      <c r="X1412" t="s">
        <v>448</v>
      </c>
      <c r="Y1412" t="s">
        <v>754</v>
      </c>
      <c r="Z1412" t="s">
        <v>40</v>
      </c>
      <c r="AA1412" t="s">
        <v>40</v>
      </c>
      <c r="AB1412" t="s">
        <v>40</v>
      </c>
      <c r="AC1412">
        <v>41.30000003</v>
      </c>
      <c r="AD1412" t="s">
        <v>40</v>
      </c>
      <c r="AE1412">
        <v>43.18</v>
      </c>
      <c r="AF1412">
        <v>23</v>
      </c>
      <c r="AG1412" s="21">
        <v>431800000000</v>
      </c>
      <c r="AH1412" s="21">
        <v>1783330000000000</v>
      </c>
      <c r="AI1412">
        <v>23</v>
      </c>
      <c r="AJ1412">
        <v>3562</v>
      </c>
      <c r="AK1412">
        <v>3256586.5860000001</v>
      </c>
      <c r="AO1412">
        <v>21.426969700000001</v>
      </c>
    </row>
    <row r="1413" spans="1:41">
      <c r="A1413">
        <v>17</v>
      </c>
      <c r="B1413">
        <v>35</v>
      </c>
      <c r="C1413">
        <v>2011</v>
      </c>
      <c r="D1413" t="s">
        <v>446</v>
      </c>
      <c r="E1413" t="s">
        <v>447</v>
      </c>
      <c r="F1413" t="s">
        <v>1</v>
      </c>
      <c r="G1413" t="s">
        <v>54</v>
      </c>
      <c r="H1413" t="s">
        <v>38</v>
      </c>
      <c r="I1413" t="s">
        <v>41</v>
      </c>
      <c r="J1413" t="s">
        <v>38</v>
      </c>
      <c r="K1413" t="s">
        <v>40</v>
      </c>
      <c r="L1413" t="s">
        <v>40</v>
      </c>
      <c r="M1413" t="s">
        <v>40</v>
      </c>
      <c r="N1413" t="s">
        <v>40</v>
      </c>
      <c r="O1413" t="s">
        <v>55</v>
      </c>
      <c r="P1413" t="s">
        <v>38</v>
      </c>
      <c r="Q1413" t="s">
        <v>51</v>
      </c>
      <c r="R1413" t="s">
        <v>52</v>
      </c>
      <c r="S1413" t="s">
        <v>43</v>
      </c>
      <c r="T1413" t="s">
        <v>53</v>
      </c>
      <c r="U1413" t="s">
        <v>21</v>
      </c>
      <c r="V1413" t="s">
        <v>1494</v>
      </c>
      <c r="W1413" t="s">
        <v>1495</v>
      </c>
      <c r="X1413" t="s">
        <v>448</v>
      </c>
      <c r="Y1413" t="s">
        <v>755</v>
      </c>
      <c r="Z1413" t="s">
        <v>40</v>
      </c>
      <c r="AA1413" t="s">
        <v>40</v>
      </c>
      <c r="AB1413" t="s">
        <v>40</v>
      </c>
      <c r="AC1413">
        <v>9.4999999939999995</v>
      </c>
      <c r="AD1413" t="s">
        <v>40</v>
      </c>
      <c r="AE1413">
        <v>16.63</v>
      </c>
      <c r="AF1413">
        <v>43</v>
      </c>
      <c r="AG1413" s="21">
        <v>166300000000</v>
      </c>
      <c r="AH1413" s="21">
        <v>157985000000000</v>
      </c>
      <c r="AI1413">
        <v>43</v>
      </c>
      <c r="AJ1413">
        <v>3562</v>
      </c>
      <c r="AK1413">
        <v>3256586.5860000001</v>
      </c>
      <c r="AO1413">
        <v>5.1366666670000001</v>
      </c>
    </row>
    <row r="1414" spans="1:41">
      <c r="A1414">
        <v>17</v>
      </c>
      <c r="B1414">
        <v>35</v>
      </c>
      <c r="C1414">
        <v>2011</v>
      </c>
      <c r="D1414" t="s">
        <v>446</v>
      </c>
      <c r="E1414" t="s">
        <v>447</v>
      </c>
      <c r="F1414" t="s">
        <v>1</v>
      </c>
      <c r="G1414" t="s">
        <v>54</v>
      </c>
      <c r="H1414" t="s">
        <v>38</v>
      </c>
      <c r="I1414" t="s">
        <v>41</v>
      </c>
      <c r="J1414" t="s">
        <v>38</v>
      </c>
      <c r="K1414" t="s">
        <v>40</v>
      </c>
      <c r="L1414" t="s">
        <v>40</v>
      </c>
      <c r="M1414" t="s">
        <v>40</v>
      </c>
      <c r="N1414" t="s">
        <v>40</v>
      </c>
      <c r="O1414" t="s">
        <v>55</v>
      </c>
      <c r="P1414" t="s">
        <v>38</v>
      </c>
      <c r="Q1414" t="s">
        <v>51</v>
      </c>
      <c r="R1414" t="s">
        <v>52</v>
      </c>
      <c r="S1414" t="s">
        <v>43</v>
      </c>
      <c r="T1414" t="s">
        <v>53</v>
      </c>
      <c r="U1414" t="s">
        <v>21</v>
      </c>
      <c r="V1414" t="s">
        <v>1494</v>
      </c>
      <c r="W1414" t="s">
        <v>1495</v>
      </c>
      <c r="X1414" t="s">
        <v>448</v>
      </c>
      <c r="Y1414" t="s">
        <v>756</v>
      </c>
      <c r="Z1414" t="s">
        <v>40</v>
      </c>
      <c r="AA1414" t="s">
        <v>40</v>
      </c>
      <c r="AB1414" t="s">
        <v>40</v>
      </c>
      <c r="AC1414">
        <v>4.9000000000000004</v>
      </c>
      <c r="AD1414" t="s">
        <v>40</v>
      </c>
      <c r="AE1414">
        <v>64.290000000000006</v>
      </c>
      <c r="AF1414">
        <v>41</v>
      </c>
      <c r="AG1414" s="21">
        <v>642900000000</v>
      </c>
      <c r="AH1414" s="21">
        <v>315021000000000</v>
      </c>
      <c r="AI1414">
        <v>41</v>
      </c>
      <c r="AJ1414">
        <v>3562</v>
      </c>
      <c r="AK1414">
        <v>3256586.5860000001</v>
      </c>
      <c r="AO1414">
        <v>6.6456249999999999</v>
      </c>
    </row>
    <row r="1415" spans="1:41">
      <c r="A1415">
        <v>17</v>
      </c>
      <c r="B1415">
        <v>35</v>
      </c>
      <c r="C1415">
        <v>2011</v>
      </c>
      <c r="D1415" t="s">
        <v>446</v>
      </c>
      <c r="E1415" t="s">
        <v>447</v>
      </c>
      <c r="F1415" t="s">
        <v>1</v>
      </c>
      <c r="G1415" t="s">
        <v>54</v>
      </c>
      <c r="H1415" t="s">
        <v>38</v>
      </c>
      <c r="I1415" t="s">
        <v>41</v>
      </c>
      <c r="J1415" t="s">
        <v>38</v>
      </c>
      <c r="K1415" t="s">
        <v>40</v>
      </c>
      <c r="L1415" t="s">
        <v>40</v>
      </c>
      <c r="M1415" t="s">
        <v>40</v>
      </c>
      <c r="N1415" t="s">
        <v>40</v>
      </c>
      <c r="O1415" t="s">
        <v>55</v>
      </c>
      <c r="P1415" t="s">
        <v>38</v>
      </c>
      <c r="Q1415" t="s">
        <v>51</v>
      </c>
      <c r="R1415" t="s">
        <v>52</v>
      </c>
      <c r="S1415" t="s">
        <v>43</v>
      </c>
      <c r="T1415" t="s">
        <v>53</v>
      </c>
      <c r="U1415" t="s">
        <v>21</v>
      </c>
      <c r="V1415" t="s">
        <v>1494</v>
      </c>
      <c r="W1415" t="s">
        <v>1495</v>
      </c>
      <c r="X1415" t="s">
        <v>448</v>
      </c>
      <c r="Y1415" t="s">
        <v>757</v>
      </c>
      <c r="Z1415" t="s">
        <v>40</v>
      </c>
      <c r="AA1415" t="s">
        <v>40</v>
      </c>
      <c r="AB1415" t="s">
        <v>40</v>
      </c>
      <c r="AC1415">
        <v>21.299999979999999</v>
      </c>
      <c r="AD1415" t="s">
        <v>40</v>
      </c>
      <c r="AE1415">
        <v>25.41</v>
      </c>
      <c r="AF1415">
        <v>33</v>
      </c>
      <c r="AG1415" s="21">
        <v>254100000000</v>
      </c>
      <c r="AH1415" s="21">
        <v>541233000000000</v>
      </c>
      <c r="AI1415">
        <v>33</v>
      </c>
      <c r="AJ1415">
        <v>3562</v>
      </c>
      <c r="AK1415">
        <v>3256586.5860000001</v>
      </c>
      <c r="AO1415">
        <v>8.4222222220000003</v>
      </c>
    </row>
    <row r="1416" spans="1:41">
      <c r="A1416">
        <v>17</v>
      </c>
      <c r="B1416">
        <v>35</v>
      </c>
      <c r="C1416">
        <v>2011</v>
      </c>
      <c r="D1416" t="s">
        <v>446</v>
      </c>
      <c r="E1416" t="s">
        <v>447</v>
      </c>
      <c r="F1416" t="s">
        <v>1</v>
      </c>
      <c r="G1416" t="s">
        <v>54</v>
      </c>
      <c r="H1416" t="s">
        <v>38</v>
      </c>
      <c r="I1416" t="s">
        <v>41</v>
      </c>
      <c r="J1416" t="s">
        <v>38</v>
      </c>
      <c r="K1416" t="s">
        <v>40</v>
      </c>
      <c r="L1416" t="s">
        <v>40</v>
      </c>
      <c r="M1416" t="s">
        <v>40</v>
      </c>
      <c r="N1416" t="s">
        <v>40</v>
      </c>
      <c r="O1416" t="s">
        <v>55</v>
      </c>
      <c r="P1416" t="s">
        <v>38</v>
      </c>
      <c r="Q1416" t="s">
        <v>51</v>
      </c>
      <c r="R1416" t="s">
        <v>52</v>
      </c>
      <c r="S1416" t="s">
        <v>43</v>
      </c>
      <c r="T1416" t="s">
        <v>53</v>
      </c>
      <c r="U1416" t="s">
        <v>21</v>
      </c>
      <c r="V1416" t="s">
        <v>1494</v>
      </c>
      <c r="W1416" t="s">
        <v>1495</v>
      </c>
      <c r="X1416" t="s">
        <v>448</v>
      </c>
      <c r="Y1416" t="s">
        <v>629</v>
      </c>
      <c r="Z1416" t="s">
        <v>40</v>
      </c>
      <c r="AA1416" t="s">
        <v>40</v>
      </c>
      <c r="AB1416" t="s">
        <v>40</v>
      </c>
      <c r="AC1416">
        <v>13.49999998</v>
      </c>
      <c r="AD1416" t="s">
        <v>40</v>
      </c>
      <c r="AE1416">
        <v>26.35</v>
      </c>
      <c r="AF1416">
        <v>37</v>
      </c>
      <c r="AG1416" s="21">
        <v>263500000000</v>
      </c>
      <c r="AH1416" s="21">
        <v>355725000000000</v>
      </c>
      <c r="AI1416">
        <v>37</v>
      </c>
      <c r="AJ1416">
        <v>3562</v>
      </c>
      <c r="AK1416">
        <v>3256586.5860000001</v>
      </c>
      <c r="AO1416">
        <v>4.8125</v>
      </c>
    </row>
    <row r="1417" spans="1:41">
      <c r="A1417">
        <v>17</v>
      </c>
      <c r="B1417">
        <v>35</v>
      </c>
      <c r="C1417">
        <v>2011</v>
      </c>
      <c r="D1417" t="s">
        <v>446</v>
      </c>
      <c r="E1417" t="s">
        <v>447</v>
      </c>
      <c r="F1417" t="s">
        <v>1</v>
      </c>
      <c r="G1417" t="s">
        <v>54</v>
      </c>
      <c r="H1417" t="s">
        <v>38</v>
      </c>
      <c r="I1417" t="s">
        <v>41</v>
      </c>
      <c r="J1417" t="s">
        <v>38</v>
      </c>
      <c r="K1417" t="s">
        <v>40</v>
      </c>
      <c r="L1417" t="s">
        <v>40</v>
      </c>
      <c r="M1417" t="s">
        <v>40</v>
      </c>
      <c r="N1417" t="s">
        <v>40</v>
      </c>
      <c r="O1417" t="s">
        <v>55</v>
      </c>
      <c r="P1417" t="s">
        <v>38</v>
      </c>
      <c r="Q1417" t="s">
        <v>51</v>
      </c>
      <c r="R1417" t="s">
        <v>52</v>
      </c>
      <c r="S1417" t="s">
        <v>43</v>
      </c>
      <c r="T1417" t="s">
        <v>53</v>
      </c>
      <c r="U1417" t="s">
        <v>21</v>
      </c>
      <c r="V1417" t="s">
        <v>1494</v>
      </c>
      <c r="W1417" t="s">
        <v>1495</v>
      </c>
      <c r="X1417" t="s">
        <v>448</v>
      </c>
      <c r="Y1417" t="s">
        <v>758</v>
      </c>
      <c r="Z1417" t="s">
        <v>40</v>
      </c>
      <c r="AA1417" t="s">
        <v>40</v>
      </c>
      <c r="AB1417" t="s">
        <v>40</v>
      </c>
      <c r="AC1417">
        <v>5.6</v>
      </c>
      <c r="AD1417" t="s">
        <v>40</v>
      </c>
      <c r="AE1417">
        <v>0.81</v>
      </c>
      <c r="AF1417">
        <v>28</v>
      </c>
      <c r="AG1417">
        <v>8100000000</v>
      </c>
      <c r="AH1417" s="21">
        <v>4536000000000</v>
      </c>
      <c r="AI1417">
        <v>28</v>
      </c>
      <c r="AJ1417">
        <v>3562</v>
      </c>
      <c r="AK1417">
        <v>3256586.5860000001</v>
      </c>
      <c r="AO1417">
        <v>16.206666670000001</v>
      </c>
    </row>
    <row r="1418" spans="1:41">
      <c r="A1418">
        <v>17</v>
      </c>
      <c r="B1418">
        <v>35</v>
      </c>
      <c r="C1418">
        <v>2011</v>
      </c>
      <c r="D1418" t="s">
        <v>446</v>
      </c>
      <c r="E1418" t="s">
        <v>447</v>
      </c>
      <c r="F1418" t="s">
        <v>1</v>
      </c>
      <c r="G1418" t="s">
        <v>54</v>
      </c>
      <c r="H1418" t="s">
        <v>38</v>
      </c>
      <c r="I1418" t="s">
        <v>41</v>
      </c>
      <c r="J1418" t="s">
        <v>38</v>
      </c>
      <c r="K1418" t="s">
        <v>40</v>
      </c>
      <c r="L1418" t="s">
        <v>40</v>
      </c>
      <c r="M1418" t="s">
        <v>40</v>
      </c>
      <c r="N1418" t="s">
        <v>40</v>
      </c>
      <c r="O1418" t="s">
        <v>55</v>
      </c>
      <c r="P1418" t="s">
        <v>38</v>
      </c>
      <c r="Q1418" t="s">
        <v>51</v>
      </c>
      <c r="R1418" t="s">
        <v>52</v>
      </c>
      <c r="S1418" t="s">
        <v>43</v>
      </c>
      <c r="T1418" t="s">
        <v>53</v>
      </c>
      <c r="U1418" t="s">
        <v>21</v>
      </c>
      <c r="V1418" t="s">
        <v>1494</v>
      </c>
      <c r="W1418" t="s">
        <v>1495</v>
      </c>
      <c r="X1418" t="s">
        <v>448</v>
      </c>
      <c r="Y1418" t="s">
        <v>759</v>
      </c>
      <c r="Z1418" t="s">
        <v>40</v>
      </c>
      <c r="AA1418" t="s">
        <v>40</v>
      </c>
      <c r="AB1418" t="s">
        <v>40</v>
      </c>
      <c r="AC1418">
        <v>9.3000000099999998</v>
      </c>
      <c r="AD1418" t="s">
        <v>40</v>
      </c>
      <c r="AE1418">
        <v>4.1399999999999997</v>
      </c>
      <c r="AF1418">
        <v>43</v>
      </c>
      <c r="AG1418">
        <v>41400000000</v>
      </c>
      <c r="AH1418" s="21">
        <v>38502000000000</v>
      </c>
      <c r="AI1418">
        <v>43</v>
      </c>
      <c r="AJ1418">
        <v>3562</v>
      </c>
      <c r="AK1418">
        <v>3256586.5860000001</v>
      </c>
      <c r="AO1418">
        <v>7.3</v>
      </c>
    </row>
    <row r="1419" spans="1:41">
      <c r="A1419">
        <v>17</v>
      </c>
      <c r="B1419">
        <v>35</v>
      </c>
      <c r="C1419">
        <v>2011</v>
      </c>
      <c r="D1419" t="s">
        <v>446</v>
      </c>
      <c r="E1419" t="s">
        <v>447</v>
      </c>
      <c r="F1419" t="s">
        <v>1</v>
      </c>
      <c r="G1419" t="s">
        <v>54</v>
      </c>
      <c r="H1419" t="s">
        <v>38</v>
      </c>
      <c r="I1419" t="s">
        <v>41</v>
      </c>
      <c r="J1419" t="s">
        <v>38</v>
      </c>
      <c r="K1419" t="s">
        <v>40</v>
      </c>
      <c r="L1419" t="s">
        <v>40</v>
      </c>
      <c r="M1419" t="s">
        <v>40</v>
      </c>
      <c r="N1419" t="s">
        <v>40</v>
      </c>
      <c r="O1419" t="s">
        <v>55</v>
      </c>
      <c r="P1419" t="s">
        <v>38</v>
      </c>
      <c r="Q1419" t="s">
        <v>51</v>
      </c>
      <c r="R1419" t="s">
        <v>52</v>
      </c>
      <c r="S1419" t="s">
        <v>43</v>
      </c>
      <c r="T1419" t="s">
        <v>53</v>
      </c>
      <c r="U1419" t="s">
        <v>21</v>
      </c>
      <c r="V1419" t="s">
        <v>1494</v>
      </c>
      <c r="W1419" t="s">
        <v>1495</v>
      </c>
      <c r="X1419" t="s">
        <v>448</v>
      </c>
      <c r="Y1419" t="s">
        <v>760</v>
      </c>
      <c r="Z1419" t="s">
        <v>40</v>
      </c>
      <c r="AA1419" t="s">
        <v>40</v>
      </c>
      <c r="AB1419" t="s">
        <v>40</v>
      </c>
      <c r="AC1419">
        <v>5.4000000019999996</v>
      </c>
      <c r="AD1419" t="s">
        <v>40</v>
      </c>
      <c r="AE1419">
        <v>13.09</v>
      </c>
      <c r="AF1419">
        <v>47</v>
      </c>
      <c r="AG1419" s="21">
        <v>130900000000</v>
      </c>
      <c r="AH1419" s="21">
        <v>70686000000000</v>
      </c>
      <c r="AI1419">
        <v>47</v>
      </c>
      <c r="AJ1419">
        <v>3562</v>
      </c>
      <c r="AK1419">
        <v>3256586.5860000001</v>
      </c>
      <c r="AO1419">
        <v>18.722222219999999</v>
      </c>
    </row>
    <row r="1420" spans="1:41">
      <c r="A1420">
        <v>17</v>
      </c>
      <c r="B1420">
        <v>35</v>
      </c>
      <c r="C1420">
        <v>2011</v>
      </c>
      <c r="D1420" t="s">
        <v>446</v>
      </c>
      <c r="E1420" t="s">
        <v>447</v>
      </c>
      <c r="F1420" t="s">
        <v>1</v>
      </c>
      <c r="G1420" t="s">
        <v>54</v>
      </c>
      <c r="H1420" t="s">
        <v>38</v>
      </c>
      <c r="I1420" t="s">
        <v>41</v>
      </c>
      <c r="J1420" t="s">
        <v>38</v>
      </c>
      <c r="K1420" t="s">
        <v>40</v>
      </c>
      <c r="L1420" t="s">
        <v>40</v>
      </c>
      <c r="M1420" t="s">
        <v>40</v>
      </c>
      <c r="N1420" t="s">
        <v>40</v>
      </c>
      <c r="O1420" t="s">
        <v>55</v>
      </c>
      <c r="P1420" t="s">
        <v>38</v>
      </c>
      <c r="Q1420" t="s">
        <v>51</v>
      </c>
      <c r="R1420" t="s">
        <v>52</v>
      </c>
      <c r="S1420" t="s">
        <v>43</v>
      </c>
      <c r="T1420" t="s">
        <v>53</v>
      </c>
      <c r="U1420" t="s">
        <v>21</v>
      </c>
      <c r="V1420" t="s">
        <v>1494</v>
      </c>
      <c r="W1420" t="s">
        <v>1495</v>
      </c>
      <c r="X1420" t="s">
        <v>448</v>
      </c>
      <c r="Y1420" t="s">
        <v>761</v>
      </c>
      <c r="Z1420" t="s">
        <v>40</v>
      </c>
      <c r="AA1420" t="s">
        <v>40</v>
      </c>
      <c r="AB1420" t="s">
        <v>40</v>
      </c>
      <c r="AC1420">
        <v>10.20000001</v>
      </c>
      <c r="AD1420" t="s">
        <v>40</v>
      </c>
      <c r="AE1420">
        <v>131.57</v>
      </c>
      <c r="AF1420">
        <v>38</v>
      </c>
      <c r="AG1420" s="21">
        <v>1315700000000</v>
      </c>
      <c r="AH1420" s="21">
        <v>1342010000000000</v>
      </c>
      <c r="AI1420">
        <v>38</v>
      </c>
      <c r="AJ1420">
        <v>3562</v>
      </c>
      <c r="AK1420">
        <v>3256586.5860000001</v>
      </c>
      <c r="AO1420">
        <v>2.3333333330000001</v>
      </c>
    </row>
    <row r="1421" spans="1:41">
      <c r="A1421">
        <v>17</v>
      </c>
      <c r="B1421">
        <v>35</v>
      </c>
      <c r="C1421">
        <v>2011</v>
      </c>
      <c r="D1421" t="s">
        <v>446</v>
      </c>
      <c r="E1421" t="s">
        <v>447</v>
      </c>
      <c r="F1421" t="s">
        <v>1</v>
      </c>
      <c r="G1421" t="s">
        <v>54</v>
      </c>
      <c r="H1421" t="s">
        <v>38</v>
      </c>
      <c r="I1421" t="s">
        <v>41</v>
      </c>
      <c r="J1421" t="s">
        <v>38</v>
      </c>
      <c r="K1421" t="s">
        <v>40</v>
      </c>
      <c r="L1421" t="s">
        <v>40</v>
      </c>
      <c r="M1421" t="s">
        <v>40</v>
      </c>
      <c r="N1421" t="s">
        <v>40</v>
      </c>
      <c r="O1421" t="s">
        <v>55</v>
      </c>
      <c r="P1421" t="s">
        <v>38</v>
      </c>
      <c r="Q1421" t="s">
        <v>51</v>
      </c>
      <c r="R1421" t="s">
        <v>52</v>
      </c>
      <c r="S1421" t="s">
        <v>43</v>
      </c>
      <c r="T1421" t="s">
        <v>53</v>
      </c>
      <c r="U1421" t="s">
        <v>21</v>
      </c>
      <c r="V1421" t="s">
        <v>1494</v>
      </c>
      <c r="W1421" t="s">
        <v>1495</v>
      </c>
      <c r="X1421" t="s">
        <v>448</v>
      </c>
      <c r="Y1421" t="s">
        <v>762</v>
      </c>
      <c r="Z1421" t="s">
        <v>40</v>
      </c>
      <c r="AA1421" t="s">
        <v>40</v>
      </c>
      <c r="AB1421" t="s">
        <v>40</v>
      </c>
      <c r="AC1421">
        <v>6.2999999930000001</v>
      </c>
      <c r="AD1421" t="s">
        <v>40</v>
      </c>
      <c r="AE1421">
        <v>14.22</v>
      </c>
      <c r="AF1421">
        <v>42</v>
      </c>
      <c r="AG1421" s="21">
        <v>142200000000</v>
      </c>
      <c r="AH1421" s="21">
        <v>89586000000000</v>
      </c>
      <c r="AI1421">
        <v>42</v>
      </c>
      <c r="AJ1421">
        <v>3562</v>
      </c>
      <c r="AK1421">
        <v>3256586.5860000001</v>
      </c>
      <c r="AO1421">
        <v>3.35</v>
      </c>
    </row>
    <row r="1422" spans="1:41">
      <c r="A1422">
        <v>17</v>
      </c>
      <c r="B1422">
        <v>35</v>
      </c>
      <c r="C1422">
        <v>2011</v>
      </c>
      <c r="D1422" t="s">
        <v>446</v>
      </c>
      <c r="E1422" t="s">
        <v>447</v>
      </c>
      <c r="F1422" t="s">
        <v>1</v>
      </c>
      <c r="G1422" t="s">
        <v>54</v>
      </c>
      <c r="H1422" t="s">
        <v>38</v>
      </c>
      <c r="I1422" t="s">
        <v>41</v>
      </c>
      <c r="J1422" t="s">
        <v>38</v>
      </c>
      <c r="K1422" t="s">
        <v>40</v>
      </c>
      <c r="L1422" t="s">
        <v>40</v>
      </c>
      <c r="M1422" t="s">
        <v>40</v>
      </c>
      <c r="N1422" t="s">
        <v>40</v>
      </c>
      <c r="O1422" t="s">
        <v>55</v>
      </c>
      <c r="P1422" t="s">
        <v>38</v>
      </c>
      <c r="Q1422" t="s">
        <v>51</v>
      </c>
      <c r="R1422" t="s">
        <v>52</v>
      </c>
      <c r="S1422" t="s">
        <v>43</v>
      </c>
      <c r="T1422" t="s">
        <v>53</v>
      </c>
      <c r="U1422" t="s">
        <v>21</v>
      </c>
      <c r="V1422" t="s">
        <v>1494</v>
      </c>
      <c r="W1422" t="s">
        <v>1495</v>
      </c>
      <c r="X1422" t="s">
        <v>448</v>
      </c>
      <c r="Y1422" t="s">
        <v>763</v>
      </c>
      <c r="Z1422" t="s">
        <v>40</v>
      </c>
      <c r="AA1422" t="s">
        <v>40</v>
      </c>
      <c r="AB1422" t="s">
        <v>40</v>
      </c>
      <c r="AC1422">
        <v>16.800000010000002</v>
      </c>
      <c r="AD1422" t="s">
        <v>40</v>
      </c>
      <c r="AE1422">
        <v>11.59</v>
      </c>
      <c r="AF1422">
        <v>24</v>
      </c>
      <c r="AG1422" s="21">
        <v>115900000000</v>
      </c>
      <c r="AH1422" s="21">
        <v>194712000000000</v>
      </c>
      <c r="AI1422">
        <v>24</v>
      </c>
      <c r="AJ1422">
        <v>3562</v>
      </c>
      <c r="AK1422">
        <v>3256586.5860000001</v>
      </c>
      <c r="AO1422">
        <v>10.311111110000001</v>
      </c>
    </row>
    <row r="1423" spans="1:41">
      <c r="A1423">
        <v>17</v>
      </c>
      <c r="B1423">
        <v>35</v>
      </c>
      <c r="C1423">
        <v>2011</v>
      </c>
      <c r="D1423" t="s">
        <v>446</v>
      </c>
      <c r="E1423" t="s">
        <v>447</v>
      </c>
      <c r="F1423" t="s">
        <v>1</v>
      </c>
      <c r="G1423" t="s">
        <v>54</v>
      </c>
      <c r="H1423" t="s">
        <v>38</v>
      </c>
      <c r="I1423" t="s">
        <v>41</v>
      </c>
      <c r="J1423" t="s">
        <v>38</v>
      </c>
      <c r="K1423" t="s">
        <v>40</v>
      </c>
      <c r="L1423" t="s">
        <v>40</v>
      </c>
      <c r="M1423" t="s">
        <v>40</v>
      </c>
      <c r="N1423" t="s">
        <v>40</v>
      </c>
      <c r="O1423" t="s">
        <v>55</v>
      </c>
      <c r="P1423" t="s">
        <v>38</v>
      </c>
      <c r="Q1423" t="s">
        <v>51</v>
      </c>
      <c r="R1423" t="s">
        <v>52</v>
      </c>
      <c r="S1423" t="s">
        <v>43</v>
      </c>
      <c r="T1423" t="s">
        <v>53</v>
      </c>
      <c r="U1423" t="s">
        <v>21</v>
      </c>
      <c r="V1423" t="s">
        <v>1494</v>
      </c>
      <c r="W1423" t="s">
        <v>1495</v>
      </c>
      <c r="X1423" t="s">
        <v>448</v>
      </c>
      <c r="Y1423" t="s">
        <v>764</v>
      </c>
      <c r="Z1423" t="s">
        <v>40</v>
      </c>
      <c r="AA1423" t="s">
        <v>40</v>
      </c>
      <c r="AB1423" t="s">
        <v>40</v>
      </c>
      <c r="AC1423">
        <v>9.6999999940000006</v>
      </c>
      <c r="AD1423" t="s">
        <v>40</v>
      </c>
      <c r="AE1423">
        <v>21.29</v>
      </c>
      <c r="AF1423">
        <v>49</v>
      </c>
      <c r="AG1423" s="21">
        <v>212900000000</v>
      </c>
      <c r="AH1423" s="21">
        <v>206513000000000</v>
      </c>
      <c r="AI1423">
        <v>49</v>
      </c>
      <c r="AJ1423">
        <v>3562</v>
      </c>
      <c r="AK1423">
        <v>3256586.5860000001</v>
      </c>
      <c r="AO1423">
        <v>9.1666666669999994</v>
      </c>
    </row>
    <row r="1424" spans="1:41">
      <c r="A1424">
        <v>17</v>
      </c>
      <c r="B1424">
        <v>35</v>
      </c>
      <c r="C1424">
        <v>2011</v>
      </c>
      <c r="D1424" t="s">
        <v>446</v>
      </c>
      <c r="E1424" t="s">
        <v>447</v>
      </c>
      <c r="F1424" t="s">
        <v>1</v>
      </c>
      <c r="G1424" t="s">
        <v>54</v>
      </c>
      <c r="H1424" t="s">
        <v>38</v>
      </c>
      <c r="I1424" t="s">
        <v>41</v>
      </c>
      <c r="J1424" t="s">
        <v>38</v>
      </c>
      <c r="K1424" t="s">
        <v>40</v>
      </c>
      <c r="L1424" t="s">
        <v>40</v>
      </c>
      <c r="M1424" t="s">
        <v>40</v>
      </c>
      <c r="N1424" t="s">
        <v>40</v>
      </c>
      <c r="O1424" t="s">
        <v>55</v>
      </c>
      <c r="P1424" t="s">
        <v>38</v>
      </c>
      <c r="Q1424" t="s">
        <v>51</v>
      </c>
      <c r="R1424" t="s">
        <v>52</v>
      </c>
      <c r="S1424" t="s">
        <v>43</v>
      </c>
      <c r="T1424" t="s">
        <v>53</v>
      </c>
      <c r="U1424" t="s">
        <v>21</v>
      </c>
      <c r="V1424" t="s">
        <v>1494</v>
      </c>
      <c r="W1424" t="s">
        <v>1495</v>
      </c>
      <c r="X1424" t="s">
        <v>448</v>
      </c>
      <c r="Y1424" t="s">
        <v>765</v>
      </c>
      <c r="Z1424" t="s">
        <v>40</v>
      </c>
      <c r="AA1424" t="s">
        <v>40</v>
      </c>
      <c r="AB1424" t="s">
        <v>40</v>
      </c>
      <c r="AC1424">
        <v>22.699999989999998</v>
      </c>
      <c r="AD1424" t="s">
        <v>40</v>
      </c>
      <c r="AE1424">
        <v>1.38</v>
      </c>
      <c r="AF1424">
        <v>36</v>
      </c>
      <c r="AG1424">
        <v>13800000000</v>
      </c>
      <c r="AH1424" s="21">
        <v>31326000000000</v>
      </c>
      <c r="AI1424">
        <v>36</v>
      </c>
      <c r="AJ1424">
        <v>3562</v>
      </c>
      <c r="AK1424">
        <v>3256586.5860000001</v>
      </c>
      <c r="AO1424">
        <v>0.35</v>
      </c>
    </row>
    <row r="1425" spans="1:41">
      <c r="A1425">
        <v>17</v>
      </c>
      <c r="B1425">
        <v>35</v>
      </c>
      <c r="C1425">
        <v>2011</v>
      </c>
      <c r="D1425" t="s">
        <v>446</v>
      </c>
      <c r="E1425" t="s">
        <v>447</v>
      </c>
      <c r="F1425" t="s">
        <v>1</v>
      </c>
      <c r="G1425" t="s">
        <v>54</v>
      </c>
      <c r="H1425" t="s">
        <v>38</v>
      </c>
      <c r="I1425" t="s">
        <v>41</v>
      </c>
      <c r="J1425" t="s">
        <v>38</v>
      </c>
      <c r="K1425" t="s">
        <v>40</v>
      </c>
      <c r="L1425" t="s">
        <v>40</v>
      </c>
      <c r="M1425" t="s">
        <v>40</v>
      </c>
      <c r="N1425" t="s">
        <v>40</v>
      </c>
      <c r="O1425" t="s">
        <v>55</v>
      </c>
      <c r="P1425" t="s">
        <v>38</v>
      </c>
      <c r="Q1425" t="s">
        <v>51</v>
      </c>
      <c r="R1425" t="s">
        <v>52</v>
      </c>
      <c r="S1425" t="s">
        <v>43</v>
      </c>
      <c r="T1425" t="s">
        <v>53</v>
      </c>
      <c r="U1425" t="s">
        <v>21</v>
      </c>
      <c r="V1425" t="s">
        <v>1494</v>
      </c>
      <c r="W1425" t="s">
        <v>1495</v>
      </c>
      <c r="X1425" t="s">
        <v>448</v>
      </c>
      <c r="Y1425" t="s">
        <v>766</v>
      </c>
      <c r="Z1425" t="s">
        <v>40</v>
      </c>
      <c r="AA1425" t="s">
        <v>40</v>
      </c>
      <c r="AB1425" t="s">
        <v>40</v>
      </c>
      <c r="AC1425">
        <v>1.5</v>
      </c>
      <c r="AD1425" t="s">
        <v>40</v>
      </c>
      <c r="AE1425">
        <v>36.17</v>
      </c>
      <c r="AF1425">
        <v>31</v>
      </c>
      <c r="AG1425" s="21">
        <v>361700000000</v>
      </c>
      <c r="AH1425" s="21">
        <v>54255000000000</v>
      </c>
      <c r="AI1425">
        <v>31</v>
      </c>
      <c r="AJ1425">
        <v>3562</v>
      </c>
      <c r="AK1425">
        <v>3256586.5860000001</v>
      </c>
      <c r="AO1425">
        <v>2.8111111110000002</v>
      </c>
    </row>
    <row r="1426" spans="1:41">
      <c r="A1426">
        <v>17</v>
      </c>
      <c r="B1426">
        <v>35</v>
      </c>
      <c r="C1426">
        <v>2011</v>
      </c>
      <c r="D1426" t="s">
        <v>446</v>
      </c>
      <c r="E1426" t="s">
        <v>447</v>
      </c>
      <c r="F1426" t="s">
        <v>1</v>
      </c>
      <c r="G1426" t="s">
        <v>54</v>
      </c>
      <c r="H1426" t="s">
        <v>38</v>
      </c>
      <c r="I1426" t="s">
        <v>41</v>
      </c>
      <c r="J1426" t="s">
        <v>38</v>
      </c>
      <c r="K1426" t="s">
        <v>40</v>
      </c>
      <c r="L1426" t="s">
        <v>40</v>
      </c>
      <c r="M1426" t="s">
        <v>40</v>
      </c>
      <c r="N1426" t="s">
        <v>40</v>
      </c>
      <c r="O1426" t="s">
        <v>55</v>
      </c>
      <c r="P1426" t="s">
        <v>38</v>
      </c>
      <c r="Q1426" t="s">
        <v>51</v>
      </c>
      <c r="R1426" t="s">
        <v>52</v>
      </c>
      <c r="S1426" t="s">
        <v>43</v>
      </c>
      <c r="T1426" t="s">
        <v>44</v>
      </c>
      <c r="U1426" t="s">
        <v>21</v>
      </c>
      <c r="V1426" t="s">
        <v>1494</v>
      </c>
      <c r="W1426" t="s">
        <v>1495</v>
      </c>
      <c r="X1426" t="s">
        <v>448</v>
      </c>
      <c r="Y1426" t="s">
        <v>767</v>
      </c>
      <c r="Z1426" t="s">
        <v>40</v>
      </c>
      <c r="AA1426" t="s">
        <v>40</v>
      </c>
      <c r="AB1426" t="s">
        <v>40</v>
      </c>
      <c r="AC1426">
        <v>3.9999999970000002</v>
      </c>
      <c r="AD1426" t="s">
        <v>40</v>
      </c>
      <c r="AE1426">
        <v>21.98</v>
      </c>
      <c r="AF1426">
        <v>23</v>
      </c>
      <c r="AG1426" s="21">
        <v>219800000000</v>
      </c>
      <c r="AH1426" s="21">
        <v>87920000000000</v>
      </c>
      <c r="AI1426">
        <v>23</v>
      </c>
      <c r="AJ1426">
        <v>3562</v>
      </c>
      <c r="AK1426">
        <v>3256586.5860000001</v>
      </c>
      <c r="AO1426">
        <v>8.15</v>
      </c>
    </row>
    <row r="1427" spans="1:41">
      <c r="A1427">
        <v>17</v>
      </c>
      <c r="B1427">
        <v>35</v>
      </c>
      <c r="C1427">
        <v>2011</v>
      </c>
      <c r="D1427" t="s">
        <v>446</v>
      </c>
      <c r="E1427" t="s">
        <v>447</v>
      </c>
      <c r="F1427" t="s">
        <v>1</v>
      </c>
      <c r="G1427" t="s">
        <v>54</v>
      </c>
      <c r="H1427" t="s">
        <v>38</v>
      </c>
      <c r="I1427" t="s">
        <v>41</v>
      </c>
      <c r="J1427" t="s">
        <v>38</v>
      </c>
      <c r="K1427" t="s">
        <v>40</v>
      </c>
      <c r="L1427" t="s">
        <v>40</v>
      </c>
      <c r="M1427" t="s">
        <v>40</v>
      </c>
      <c r="N1427" t="s">
        <v>40</v>
      </c>
      <c r="O1427" t="s">
        <v>55</v>
      </c>
      <c r="P1427" t="s">
        <v>38</v>
      </c>
      <c r="Q1427" t="s">
        <v>51</v>
      </c>
      <c r="R1427" t="s">
        <v>52</v>
      </c>
      <c r="S1427" t="s">
        <v>43</v>
      </c>
      <c r="T1427" t="s">
        <v>53</v>
      </c>
      <c r="U1427" t="s">
        <v>21</v>
      </c>
      <c r="V1427" t="s">
        <v>1494</v>
      </c>
      <c r="W1427" t="s">
        <v>1495</v>
      </c>
      <c r="X1427" t="s">
        <v>448</v>
      </c>
      <c r="Y1427" t="s">
        <v>768</v>
      </c>
      <c r="Z1427" t="s">
        <v>40</v>
      </c>
      <c r="AA1427" t="s">
        <v>40</v>
      </c>
      <c r="AB1427" t="s">
        <v>40</v>
      </c>
      <c r="AC1427">
        <v>2.5000000020000002</v>
      </c>
      <c r="AD1427" t="s">
        <v>40</v>
      </c>
      <c r="AE1427">
        <v>0.81</v>
      </c>
      <c r="AF1427">
        <v>24</v>
      </c>
      <c r="AG1427">
        <v>8100000000</v>
      </c>
      <c r="AH1427" s="21">
        <v>2025000000000</v>
      </c>
      <c r="AI1427">
        <v>24</v>
      </c>
      <c r="AJ1427">
        <v>3562</v>
      </c>
      <c r="AK1427">
        <v>3256586.5860000001</v>
      </c>
      <c r="AO1427">
        <v>5.6454545449999998</v>
      </c>
    </row>
    <row r="1428" spans="1:41">
      <c r="A1428">
        <v>17</v>
      </c>
      <c r="B1428">
        <v>35</v>
      </c>
      <c r="C1428">
        <v>2011</v>
      </c>
      <c r="D1428" t="s">
        <v>446</v>
      </c>
      <c r="E1428" t="s">
        <v>447</v>
      </c>
      <c r="F1428" t="s">
        <v>1</v>
      </c>
      <c r="G1428" t="s">
        <v>54</v>
      </c>
      <c r="H1428" t="s">
        <v>38</v>
      </c>
      <c r="I1428" t="s">
        <v>41</v>
      </c>
      <c r="J1428" t="s">
        <v>38</v>
      </c>
      <c r="K1428" t="s">
        <v>40</v>
      </c>
      <c r="L1428" t="s">
        <v>40</v>
      </c>
      <c r="M1428" t="s">
        <v>40</v>
      </c>
      <c r="N1428" t="s">
        <v>40</v>
      </c>
      <c r="O1428" t="s">
        <v>55</v>
      </c>
      <c r="P1428" t="s">
        <v>38</v>
      </c>
      <c r="Q1428" t="s">
        <v>51</v>
      </c>
      <c r="R1428" t="s">
        <v>52</v>
      </c>
      <c r="S1428" t="s">
        <v>43</v>
      </c>
      <c r="T1428" t="s">
        <v>44</v>
      </c>
      <c r="U1428" t="s">
        <v>21</v>
      </c>
      <c r="V1428" t="s">
        <v>1494</v>
      </c>
      <c r="W1428" t="s">
        <v>1495</v>
      </c>
      <c r="X1428" t="s">
        <v>448</v>
      </c>
      <c r="Y1428" t="s">
        <v>769</v>
      </c>
      <c r="Z1428" t="s">
        <v>40</v>
      </c>
      <c r="AA1428" t="s">
        <v>40</v>
      </c>
      <c r="AB1428" t="s">
        <v>40</v>
      </c>
      <c r="AC1428">
        <v>3.4</v>
      </c>
      <c r="AD1428" t="s">
        <v>40</v>
      </c>
      <c r="AE1428">
        <v>40.06</v>
      </c>
      <c r="AF1428">
        <v>23</v>
      </c>
      <c r="AG1428" s="21">
        <v>400600000000</v>
      </c>
      <c r="AH1428" s="21">
        <v>136204000000000</v>
      </c>
      <c r="AI1428">
        <v>23</v>
      </c>
      <c r="AJ1428">
        <v>3562</v>
      </c>
      <c r="AK1428">
        <v>3256586.5860000001</v>
      </c>
      <c r="AO1428">
        <v>8.7277777780000001</v>
      </c>
    </row>
    <row r="1429" spans="1:41">
      <c r="A1429">
        <v>17</v>
      </c>
      <c r="B1429">
        <v>35</v>
      </c>
      <c r="C1429">
        <v>2011</v>
      </c>
      <c r="D1429" t="s">
        <v>446</v>
      </c>
      <c r="E1429" t="s">
        <v>447</v>
      </c>
      <c r="F1429" t="s">
        <v>1</v>
      </c>
      <c r="G1429" t="s">
        <v>54</v>
      </c>
      <c r="H1429" t="s">
        <v>38</v>
      </c>
      <c r="I1429" t="s">
        <v>41</v>
      </c>
      <c r="J1429" t="s">
        <v>38</v>
      </c>
      <c r="K1429" t="s">
        <v>40</v>
      </c>
      <c r="L1429" t="s">
        <v>40</v>
      </c>
      <c r="M1429" t="s">
        <v>40</v>
      </c>
      <c r="N1429" t="s">
        <v>40</v>
      </c>
      <c r="O1429" t="s">
        <v>55</v>
      </c>
      <c r="P1429" t="s">
        <v>38</v>
      </c>
      <c r="Q1429" t="s">
        <v>51</v>
      </c>
      <c r="R1429" t="s">
        <v>52</v>
      </c>
      <c r="S1429" t="s">
        <v>43</v>
      </c>
      <c r="T1429" t="s">
        <v>53</v>
      </c>
      <c r="U1429" t="s">
        <v>21</v>
      </c>
      <c r="V1429" t="s">
        <v>1494</v>
      </c>
      <c r="W1429" t="s">
        <v>1495</v>
      </c>
      <c r="X1429" t="s">
        <v>448</v>
      </c>
      <c r="Y1429" t="s">
        <v>770</v>
      </c>
      <c r="Z1429" t="s">
        <v>40</v>
      </c>
      <c r="AA1429" t="s">
        <v>40</v>
      </c>
      <c r="AB1429" t="s">
        <v>40</v>
      </c>
      <c r="AC1429">
        <v>2.6</v>
      </c>
      <c r="AD1429" t="s">
        <v>40</v>
      </c>
      <c r="AE1429">
        <v>48</v>
      </c>
      <c r="AF1429">
        <v>20</v>
      </c>
      <c r="AG1429" s="21">
        <v>480000000000</v>
      </c>
      <c r="AH1429" s="21">
        <v>124800000000000</v>
      </c>
      <c r="AI1429">
        <v>20</v>
      </c>
      <c r="AJ1429">
        <v>3562</v>
      </c>
      <c r="AK1429">
        <v>3256586.5860000001</v>
      </c>
      <c r="AO1429">
        <v>6.447619048</v>
      </c>
    </row>
    <row r="1430" spans="1:41">
      <c r="A1430">
        <v>17</v>
      </c>
      <c r="B1430">
        <v>35</v>
      </c>
      <c r="C1430">
        <v>2011</v>
      </c>
      <c r="D1430" t="s">
        <v>446</v>
      </c>
      <c r="E1430" t="s">
        <v>447</v>
      </c>
      <c r="F1430" t="s">
        <v>1</v>
      </c>
      <c r="G1430" t="s">
        <v>54</v>
      </c>
      <c r="H1430" t="s">
        <v>38</v>
      </c>
      <c r="I1430" t="s">
        <v>41</v>
      </c>
      <c r="J1430" t="s">
        <v>38</v>
      </c>
      <c r="K1430" t="s">
        <v>40</v>
      </c>
      <c r="L1430" t="s">
        <v>40</v>
      </c>
      <c r="M1430" t="s">
        <v>40</v>
      </c>
      <c r="N1430" t="s">
        <v>40</v>
      </c>
      <c r="O1430" t="s">
        <v>55</v>
      </c>
      <c r="P1430" t="s">
        <v>38</v>
      </c>
      <c r="Q1430" t="s">
        <v>51</v>
      </c>
      <c r="R1430" t="s">
        <v>52</v>
      </c>
      <c r="S1430" t="s">
        <v>43</v>
      </c>
      <c r="T1430" t="s">
        <v>44</v>
      </c>
      <c r="U1430" t="s">
        <v>21</v>
      </c>
      <c r="V1430" t="s">
        <v>1494</v>
      </c>
      <c r="W1430" t="s">
        <v>1495</v>
      </c>
      <c r="X1430" t="s">
        <v>448</v>
      </c>
      <c r="Y1430" t="s">
        <v>771</v>
      </c>
      <c r="Z1430" t="s">
        <v>40</v>
      </c>
      <c r="AA1430" t="s">
        <v>40</v>
      </c>
      <c r="AB1430" t="s">
        <v>40</v>
      </c>
      <c r="AC1430">
        <v>7.4999999930000003</v>
      </c>
      <c r="AD1430" t="s">
        <v>40</v>
      </c>
      <c r="AE1430">
        <v>4.8600000000000003</v>
      </c>
      <c r="AF1430">
        <v>38</v>
      </c>
      <c r="AG1430">
        <v>48600000000</v>
      </c>
      <c r="AH1430" s="21">
        <v>36450000000000</v>
      </c>
      <c r="AI1430">
        <v>38</v>
      </c>
      <c r="AJ1430">
        <v>3562</v>
      </c>
      <c r="AK1430">
        <v>3256586.5860000001</v>
      </c>
      <c r="AO1430">
        <v>8.6111111109999996</v>
      </c>
    </row>
    <row r="1431" spans="1:41">
      <c r="A1431">
        <v>17</v>
      </c>
      <c r="B1431">
        <v>35</v>
      </c>
      <c r="C1431">
        <v>2011</v>
      </c>
      <c r="D1431" t="s">
        <v>446</v>
      </c>
      <c r="E1431" t="s">
        <v>447</v>
      </c>
      <c r="F1431" t="s">
        <v>1</v>
      </c>
      <c r="G1431" t="s">
        <v>54</v>
      </c>
      <c r="H1431" t="s">
        <v>38</v>
      </c>
      <c r="I1431" t="s">
        <v>41</v>
      </c>
      <c r="J1431" t="s">
        <v>38</v>
      </c>
      <c r="K1431" t="s">
        <v>40</v>
      </c>
      <c r="L1431" t="s">
        <v>40</v>
      </c>
      <c r="M1431" t="s">
        <v>40</v>
      </c>
      <c r="N1431" t="s">
        <v>40</v>
      </c>
      <c r="O1431" t="s">
        <v>55</v>
      </c>
      <c r="P1431" t="s">
        <v>38</v>
      </c>
      <c r="Q1431" t="s">
        <v>51</v>
      </c>
      <c r="R1431" t="s">
        <v>52</v>
      </c>
      <c r="S1431" t="s">
        <v>43</v>
      </c>
      <c r="T1431" t="s">
        <v>53</v>
      </c>
      <c r="U1431" t="s">
        <v>21</v>
      </c>
      <c r="V1431" t="s">
        <v>1494</v>
      </c>
      <c r="W1431" t="s">
        <v>1495</v>
      </c>
      <c r="X1431" t="s">
        <v>448</v>
      </c>
      <c r="Y1431" t="s">
        <v>772</v>
      </c>
      <c r="Z1431" t="s">
        <v>40</v>
      </c>
      <c r="AA1431" t="s">
        <v>40</v>
      </c>
      <c r="AB1431" t="s">
        <v>40</v>
      </c>
      <c r="AC1431">
        <v>4.9999999959999997</v>
      </c>
      <c r="AD1431" t="s">
        <v>40</v>
      </c>
      <c r="AE1431">
        <v>2</v>
      </c>
      <c r="AF1431">
        <v>20</v>
      </c>
      <c r="AG1431">
        <v>20000000000</v>
      </c>
      <c r="AH1431" s="21">
        <v>10000000000000</v>
      </c>
      <c r="AI1431">
        <v>20</v>
      </c>
      <c r="AJ1431">
        <v>3562</v>
      </c>
      <c r="AK1431">
        <v>3256586.5860000001</v>
      </c>
      <c r="AO1431">
        <v>8.4083333329999999</v>
      </c>
    </row>
    <row r="1432" spans="1:41">
      <c r="A1432">
        <v>17</v>
      </c>
      <c r="B1432">
        <v>35</v>
      </c>
      <c r="C1432">
        <v>2011</v>
      </c>
      <c r="D1432" t="s">
        <v>446</v>
      </c>
      <c r="E1432" t="s">
        <v>447</v>
      </c>
      <c r="F1432" t="s">
        <v>1</v>
      </c>
      <c r="G1432" t="s">
        <v>54</v>
      </c>
      <c r="H1432" t="s">
        <v>38</v>
      </c>
      <c r="I1432" t="s">
        <v>41</v>
      </c>
      <c r="J1432" t="s">
        <v>38</v>
      </c>
      <c r="K1432" t="s">
        <v>40</v>
      </c>
      <c r="L1432" t="s">
        <v>40</v>
      </c>
      <c r="M1432" t="s">
        <v>40</v>
      </c>
      <c r="N1432" t="s">
        <v>40</v>
      </c>
      <c r="O1432" t="s">
        <v>55</v>
      </c>
      <c r="P1432" t="s">
        <v>38</v>
      </c>
      <c r="Q1432" t="s">
        <v>51</v>
      </c>
      <c r="R1432" t="s">
        <v>52</v>
      </c>
      <c r="S1432" t="s">
        <v>43</v>
      </c>
      <c r="T1432" t="s">
        <v>53</v>
      </c>
      <c r="U1432" t="s">
        <v>21</v>
      </c>
      <c r="V1432" t="s">
        <v>1494</v>
      </c>
      <c r="W1432" t="s">
        <v>1495</v>
      </c>
      <c r="X1432" t="s">
        <v>448</v>
      </c>
      <c r="Y1432" t="s">
        <v>773</v>
      </c>
      <c r="Z1432" t="s">
        <v>40</v>
      </c>
      <c r="AA1432" t="s">
        <v>40</v>
      </c>
      <c r="AB1432" t="s">
        <v>40</v>
      </c>
      <c r="AC1432">
        <v>4.1999999959999998</v>
      </c>
      <c r="AD1432" t="s">
        <v>40</v>
      </c>
      <c r="AE1432">
        <v>0.53</v>
      </c>
      <c r="AF1432">
        <v>8</v>
      </c>
      <c r="AG1432">
        <v>5300000000</v>
      </c>
      <c r="AH1432" s="21">
        <v>2226000000000</v>
      </c>
      <c r="AI1432">
        <v>8</v>
      </c>
      <c r="AJ1432">
        <v>3562</v>
      </c>
      <c r="AK1432">
        <v>3256586.5860000001</v>
      </c>
      <c r="AO1432">
        <v>5.0272727269999997</v>
      </c>
    </row>
    <row r="1433" spans="1:41">
      <c r="A1433">
        <v>17</v>
      </c>
      <c r="B1433">
        <v>35</v>
      </c>
      <c r="C1433">
        <v>2011</v>
      </c>
      <c r="D1433" t="s">
        <v>446</v>
      </c>
      <c r="E1433" t="s">
        <v>447</v>
      </c>
      <c r="F1433" t="s">
        <v>1</v>
      </c>
      <c r="G1433" t="s">
        <v>54</v>
      </c>
      <c r="H1433" t="s">
        <v>38</v>
      </c>
      <c r="I1433" t="s">
        <v>41</v>
      </c>
      <c r="J1433" t="s">
        <v>38</v>
      </c>
      <c r="K1433" t="s">
        <v>40</v>
      </c>
      <c r="L1433" t="s">
        <v>40</v>
      </c>
      <c r="M1433" t="s">
        <v>40</v>
      </c>
      <c r="N1433" t="s">
        <v>40</v>
      </c>
      <c r="O1433" t="s">
        <v>55</v>
      </c>
      <c r="P1433" t="s">
        <v>38</v>
      </c>
      <c r="Q1433" t="s">
        <v>51</v>
      </c>
      <c r="R1433" t="s">
        <v>52</v>
      </c>
      <c r="S1433" t="s">
        <v>43</v>
      </c>
      <c r="T1433" t="s">
        <v>53</v>
      </c>
      <c r="U1433" t="s">
        <v>21</v>
      </c>
      <c r="V1433" t="s">
        <v>1494</v>
      </c>
      <c r="W1433" t="s">
        <v>1495</v>
      </c>
      <c r="X1433" t="s">
        <v>448</v>
      </c>
      <c r="Y1433" t="s">
        <v>774</v>
      </c>
      <c r="Z1433" t="s">
        <v>40</v>
      </c>
      <c r="AA1433" t="s">
        <v>40</v>
      </c>
      <c r="AB1433" t="s">
        <v>40</v>
      </c>
      <c r="AC1433">
        <v>2.7999999980000001</v>
      </c>
      <c r="AD1433" t="s">
        <v>40</v>
      </c>
      <c r="AE1433">
        <v>3.74</v>
      </c>
      <c r="AF1433">
        <v>26</v>
      </c>
      <c r="AG1433">
        <v>37400000000</v>
      </c>
      <c r="AH1433" s="21">
        <v>10472000000000</v>
      </c>
      <c r="AI1433">
        <v>26</v>
      </c>
      <c r="AJ1433">
        <v>3562</v>
      </c>
      <c r="AK1433">
        <v>3256586.5860000001</v>
      </c>
      <c r="AO1433">
        <v>8.8000000000000007</v>
      </c>
    </row>
    <row r="1434" spans="1:41">
      <c r="A1434">
        <v>17</v>
      </c>
      <c r="B1434">
        <v>35</v>
      </c>
      <c r="C1434">
        <v>2011</v>
      </c>
      <c r="D1434" t="s">
        <v>446</v>
      </c>
      <c r="E1434" t="s">
        <v>447</v>
      </c>
      <c r="F1434" t="s">
        <v>1</v>
      </c>
      <c r="G1434" t="s">
        <v>54</v>
      </c>
      <c r="H1434" t="s">
        <v>38</v>
      </c>
      <c r="I1434" t="s">
        <v>41</v>
      </c>
      <c r="J1434" t="s">
        <v>38</v>
      </c>
      <c r="K1434" t="s">
        <v>40</v>
      </c>
      <c r="L1434" t="s">
        <v>40</v>
      </c>
      <c r="M1434" t="s">
        <v>40</v>
      </c>
      <c r="N1434" t="s">
        <v>40</v>
      </c>
      <c r="O1434" t="s">
        <v>55</v>
      </c>
      <c r="P1434" t="s">
        <v>38</v>
      </c>
      <c r="Q1434" t="s">
        <v>51</v>
      </c>
      <c r="R1434" t="s">
        <v>52</v>
      </c>
      <c r="S1434" t="s">
        <v>43</v>
      </c>
      <c r="T1434" t="s">
        <v>44</v>
      </c>
      <c r="U1434" t="s">
        <v>21</v>
      </c>
      <c r="V1434" t="s">
        <v>1494</v>
      </c>
      <c r="W1434" t="s">
        <v>1495</v>
      </c>
      <c r="X1434" t="s">
        <v>448</v>
      </c>
      <c r="Y1434" t="s">
        <v>775</v>
      </c>
      <c r="Z1434" t="s">
        <v>40</v>
      </c>
      <c r="AA1434" t="s">
        <v>40</v>
      </c>
      <c r="AB1434" t="s">
        <v>40</v>
      </c>
      <c r="AC1434">
        <v>3.1000000010000002</v>
      </c>
      <c r="AD1434" t="s">
        <v>40</v>
      </c>
      <c r="AE1434">
        <v>0.5</v>
      </c>
      <c r="AF1434">
        <v>12</v>
      </c>
      <c r="AG1434">
        <v>5000000000</v>
      </c>
      <c r="AH1434" s="21">
        <v>1550000000000</v>
      </c>
      <c r="AI1434">
        <v>12</v>
      </c>
      <c r="AJ1434">
        <v>3562</v>
      </c>
      <c r="AK1434">
        <v>3256586.5860000001</v>
      </c>
      <c r="AO1434">
        <v>2.8333333330000001</v>
      </c>
    </row>
    <row r="1435" spans="1:41">
      <c r="A1435">
        <v>17</v>
      </c>
      <c r="B1435">
        <v>35</v>
      </c>
      <c r="C1435">
        <v>2011</v>
      </c>
      <c r="D1435" t="s">
        <v>446</v>
      </c>
      <c r="E1435" t="s">
        <v>447</v>
      </c>
      <c r="F1435" t="s">
        <v>1</v>
      </c>
      <c r="G1435" t="s">
        <v>54</v>
      </c>
      <c r="H1435" t="s">
        <v>38</v>
      </c>
      <c r="I1435" t="s">
        <v>41</v>
      </c>
      <c r="J1435" t="s">
        <v>38</v>
      </c>
      <c r="K1435" t="s">
        <v>40</v>
      </c>
      <c r="L1435" t="s">
        <v>40</v>
      </c>
      <c r="M1435" t="s">
        <v>40</v>
      </c>
      <c r="N1435" t="s">
        <v>40</v>
      </c>
      <c r="O1435" t="s">
        <v>55</v>
      </c>
      <c r="P1435" t="s">
        <v>38</v>
      </c>
      <c r="Q1435" t="s">
        <v>51</v>
      </c>
      <c r="R1435" t="s">
        <v>52</v>
      </c>
      <c r="S1435" t="s">
        <v>43</v>
      </c>
      <c r="T1435" t="s">
        <v>44</v>
      </c>
      <c r="U1435" t="s">
        <v>21</v>
      </c>
      <c r="V1435" t="s">
        <v>1494</v>
      </c>
      <c r="W1435" t="s">
        <v>1495</v>
      </c>
      <c r="X1435" t="s">
        <v>448</v>
      </c>
      <c r="Y1435" t="s">
        <v>776</v>
      </c>
      <c r="Z1435" t="s">
        <v>40</v>
      </c>
      <c r="AA1435" t="s">
        <v>40</v>
      </c>
      <c r="AB1435" t="s">
        <v>40</v>
      </c>
      <c r="AC1435">
        <v>18.899999990000001</v>
      </c>
      <c r="AD1435" t="s">
        <v>40</v>
      </c>
      <c r="AE1435">
        <v>1490.21</v>
      </c>
      <c r="AF1435">
        <v>26</v>
      </c>
      <c r="AG1435" s="21">
        <v>14902100000000</v>
      </c>
      <c r="AH1435" s="21">
        <v>2.8165E+16</v>
      </c>
      <c r="AI1435">
        <v>26</v>
      </c>
      <c r="AJ1435">
        <v>3562</v>
      </c>
      <c r="AK1435">
        <v>3256586.5860000001</v>
      </c>
      <c r="AO1435">
        <v>1.516666667</v>
      </c>
    </row>
    <row r="1436" spans="1:41">
      <c r="A1436">
        <v>17</v>
      </c>
      <c r="B1436">
        <v>35</v>
      </c>
      <c r="C1436">
        <v>2011</v>
      </c>
      <c r="D1436" t="s">
        <v>446</v>
      </c>
      <c r="E1436" t="s">
        <v>447</v>
      </c>
      <c r="F1436" t="s">
        <v>1</v>
      </c>
      <c r="G1436" t="s">
        <v>54</v>
      </c>
      <c r="H1436" t="s">
        <v>38</v>
      </c>
      <c r="I1436" t="s">
        <v>41</v>
      </c>
      <c r="J1436" t="s">
        <v>38</v>
      </c>
      <c r="K1436" t="s">
        <v>40</v>
      </c>
      <c r="L1436" t="s">
        <v>40</v>
      </c>
      <c r="M1436" t="s">
        <v>40</v>
      </c>
      <c r="N1436" t="s">
        <v>40</v>
      </c>
      <c r="O1436" t="s">
        <v>55</v>
      </c>
      <c r="P1436" t="s">
        <v>38</v>
      </c>
      <c r="Q1436" t="s">
        <v>51</v>
      </c>
      <c r="R1436" t="s">
        <v>52</v>
      </c>
      <c r="S1436" t="s">
        <v>43</v>
      </c>
      <c r="T1436" t="s">
        <v>53</v>
      </c>
      <c r="U1436" t="s">
        <v>21</v>
      </c>
      <c r="V1436" t="s">
        <v>1494</v>
      </c>
      <c r="W1436" t="s">
        <v>1495</v>
      </c>
      <c r="X1436" t="s">
        <v>448</v>
      </c>
      <c r="Y1436" t="s">
        <v>777</v>
      </c>
      <c r="Z1436" t="s">
        <v>40</v>
      </c>
      <c r="AA1436" t="s">
        <v>40</v>
      </c>
      <c r="AB1436" t="s">
        <v>40</v>
      </c>
      <c r="AC1436">
        <v>8.7999999970000005</v>
      </c>
      <c r="AD1436" t="s">
        <v>40</v>
      </c>
      <c r="AE1436">
        <v>1.67</v>
      </c>
      <c r="AF1436">
        <v>16</v>
      </c>
      <c r="AG1436">
        <v>16700000000</v>
      </c>
      <c r="AH1436" s="21">
        <v>14696000000000</v>
      </c>
      <c r="AI1436">
        <v>16</v>
      </c>
      <c r="AJ1436">
        <v>3562</v>
      </c>
      <c r="AK1436">
        <v>3256586.5860000001</v>
      </c>
      <c r="AO1436">
        <v>106.2888889</v>
      </c>
    </row>
    <row r="1437" spans="1:41">
      <c r="A1437">
        <v>17</v>
      </c>
      <c r="B1437">
        <v>35</v>
      </c>
      <c r="C1437">
        <v>2011</v>
      </c>
      <c r="D1437" t="s">
        <v>446</v>
      </c>
      <c r="E1437" t="s">
        <v>447</v>
      </c>
      <c r="F1437" t="s">
        <v>1</v>
      </c>
      <c r="G1437" t="s">
        <v>54</v>
      </c>
      <c r="H1437" t="s">
        <v>38</v>
      </c>
      <c r="I1437" t="s">
        <v>41</v>
      </c>
      <c r="J1437" t="s">
        <v>38</v>
      </c>
      <c r="K1437" t="s">
        <v>40</v>
      </c>
      <c r="L1437" t="s">
        <v>40</v>
      </c>
      <c r="M1437" t="s">
        <v>40</v>
      </c>
      <c r="N1437" t="s">
        <v>40</v>
      </c>
      <c r="O1437" t="s">
        <v>55</v>
      </c>
      <c r="P1437" t="s">
        <v>38</v>
      </c>
      <c r="Q1437" t="s">
        <v>51</v>
      </c>
      <c r="R1437" t="s">
        <v>52</v>
      </c>
      <c r="S1437" t="s">
        <v>43</v>
      </c>
      <c r="T1437" t="s">
        <v>44</v>
      </c>
      <c r="U1437" t="s">
        <v>21</v>
      </c>
      <c r="V1437" t="s">
        <v>1494</v>
      </c>
      <c r="W1437" t="s">
        <v>1495</v>
      </c>
      <c r="X1437" t="s">
        <v>448</v>
      </c>
      <c r="Y1437" t="s">
        <v>778</v>
      </c>
      <c r="Z1437" t="s">
        <v>40</v>
      </c>
      <c r="AA1437" t="s">
        <v>40</v>
      </c>
      <c r="AB1437" t="s">
        <v>40</v>
      </c>
      <c r="AC1437">
        <v>2.900000001</v>
      </c>
      <c r="AD1437" t="s">
        <v>40</v>
      </c>
      <c r="AE1437">
        <v>1.1000000000000001</v>
      </c>
      <c r="AF1437">
        <v>8</v>
      </c>
      <c r="AG1437">
        <v>11000000000</v>
      </c>
      <c r="AH1437" s="21">
        <v>3190000000000</v>
      </c>
      <c r="AI1437">
        <v>8</v>
      </c>
      <c r="AJ1437">
        <v>3562</v>
      </c>
      <c r="AK1437">
        <v>3256586.5860000001</v>
      </c>
      <c r="AO1437">
        <v>4.7</v>
      </c>
    </row>
    <row r="1438" spans="1:41">
      <c r="A1438">
        <v>17</v>
      </c>
      <c r="B1438">
        <v>35</v>
      </c>
      <c r="C1438">
        <v>2011</v>
      </c>
      <c r="D1438" t="s">
        <v>446</v>
      </c>
      <c r="E1438" t="s">
        <v>447</v>
      </c>
      <c r="F1438" t="s">
        <v>1</v>
      </c>
      <c r="G1438" t="s">
        <v>54</v>
      </c>
      <c r="H1438" t="s">
        <v>38</v>
      </c>
      <c r="I1438" t="s">
        <v>41</v>
      </c>
      <c r="J1438" t="s">
        <v>38</v>
      </c>
      <c r="K1438" t="s">
        <v>40</v>
      </c>
      <c r="L1438" t="s">
        <v>40</v>
      </c>
      <c r="M1438" t="s">
        <v>40</v>
      </c>
      <c r="N1438" t="s">
        <v>40</v>
      </c>
      <c r="O1438" t="s">
        <v>55</v>
      </c>
      <c r="P1438" t="s">
        <v>38</v>
      </c>
      <c r="Q1438" t="s">
        <v>51</v>
      </c>
      <c r="R1438" t="s">
        <v>52</v>
      </c>
      <c r="S1438" t="s">
        <v>43</v>
      </c>
      <c r="T1438" t="s">
        <v>53</v>
      </c>
      <c r="U1438" t="s">
        <v>21</v>
      </c>
      <c r="V1438" t="s">
        <v>1494</v>
      </c>
      <c r="W1438" t="s">
        <v>1495</v>
      </c>
      <c r="X1438" t="s">
        <v>448</v>
      </c>
      <c r="Y1438" t="s">
        <v>779</v>
      </c>
      <c r="Z1438" t="s">
        <v>40</v>
      </c>
      <c r="AA1438" t="s">
        <v>40</v>
      </c>
      <c r="AB1438" t="s">
        <v>40</v>
      </c>
      <c r="AC1438">
        <v>2.6999999990000001</v>
      </c>
      <c r="AD1438" t="s">
        <v>40</v>
      </c>
      <c r="AE1438">
        <v>0.57999999999999996</v>
      </c>
      <c r="AF1438">
        <v>29</v>
      </c>
      <c r="AG1438">
        <v>5800000000</v>
      </c>
      <c r="AH1438" s="21">
        <v>1566000000000</v>
      </c>
      <c r="AI1438">
        <v>29</v>
      </c>
      <c r="AJ1438">
        <v>3562</v>
      </c>
      <c r="AK1438">
        <v>3256586.5860000001</v>
      </c>
      <c r="AO1438">
        <v>3.7166666670000001</v>
      </c>
    </row>
    <row r="1439" spans="1:41">
      <c r="A1439">
        <v>17</v>
      </c>
      <c r="B1439">
        <v>35</v>
      </c>
      <c r="C1439">
        <v>2011</v>
      </c>
      <c r="D1439" t="s">
        <v>446</v>
      </c>
      <c r="E1439" t="s">
        <v>447</v>
      </c>
      <c r="F1439" t="s">
        <v>1</v>
      </c>
      <c r="G1439" t="s">
        <v>54</v>
      </c>
      <c r="H1439" t="s">
        <v>38</v>
      </c>
      <c r="I1439" t="s">
        <v>41</v>
      </c>
      <c r="J1439" t="s">
        <v>38</v>
      </c>
      <c r="K1439" t="s">
        <v>40</v>
      </c>
      <c r="L1439" t="s">
        <v>40</v>
      </c>
      <c r="M1439" t="s">
        <v>40</v>
      </c>
      <c r="N1439" t="s">
        <v>40</v>
      </c>
      <c r="O1439" t="s">
        <v>55</v>
      </c>
      <c r="P1439" t="s">
        <v>38</v>
      </c>
      <c r="Q1439" t="s">
        <v>51</v>
      </c>
      <c r="R1439" t="s">
        <v>52</v>
      </c>
      <c r="S1439" t="s">
        <v>43</v>
      </c>
      <c r="T1439" t="s">
        <v>53</v>
      </c>
      <c r="U1439" t="s">
        <v>21</v>
      </c>
      <c r="V1439" t="s">
        <v>1494</v>
      </c>
      <c r="W1439" t="s">
        <v>1495</v>
      </c>
      <c r="X1439" t="s">
        <v>448</v>
      </c>
      <c r="Y1439" t="s">
        <v>780</v>
      </c>
      <c r="Z1439" t="s">
        <v>40</v>
      </c>
      <c r="AA1439" t="s">
        <v>40</v>
      </c>
      <c r="AB1439" t="s">
        <v>40</v>
      </c>
      <c r="AC1439">
        <v>1.2</v>
      </c>
      <c r="AD1439" t="s">
        <v>40</v>
      </c>
      <c r="AE1439">
        <v>1.7</v>
      </c>
      <c r="AF1439">
        <v>21</v>
      </c>
      <c r="AG1439">
        <v>17000000000</v>
      </c>
      <c r="AH1439" s="21">
        <v>2040000000000</v>
      </c>
      <c r="AI1439">
        <v>21</v>
      </c>
      <c r="AJ1439">
        <v>3562</v>
      </c>
      <c r="AK1439">
        <v>3256586.5860000001</v>
      </c>
      <c r="AO1439">
        <v>34.15</v>
      </c>
    </row>
    <row r="1440" spans="1:41">
      <c r="A1440">
        <v>17</v>
      </c>
      <c r="B1440">
        <v>35</v>
      </c>
      <c r="C1440">
        <v>2011</v>
      </c>
      <c r="D1440" t="s">
        <v>446</v>
      </c>
      <c r="E1440" t="s">
        <v>447</v>
      </c>
      <c r="F1440" t="s">
        <v>1</v>
      </c>
      <c r="G1440" t="s">
        <v>54</v>
      </c>
      <c r="H1440" t="s">
        <v>38</v>
      </c>
      <c r="I1440" t="s">
        <v>41</v>
      </c>
      <c r="J1440" t="s">
        <v>38</v>
      </c>
      <c r="K1440" t="s">
        <v>40</v>
      </c>
      <c r="L1440" t="s">
        <v>40</v>
      </c>
      <c r="M1440" t="s">
        <v>40</v>
      </c>
      <c r="N1440" t="s">
        <v>40</v>
      </c>
      <c r="O1440" t="s">
        <v>55</v>
      </c>
      <c r="P1440" t="s">
        <v>38</v>
      </c>
      <c r="Q1440" t="s">
        <v>51</v>
      </c>
      <c r="R1440" t="s">
        <v>52</v>
      </c>
      <c r="S1440" t="s">
        <v>43</v>
      </c>
      <c r="T1440" t="s">
        <v>53</v>
      </c>
      <c r="U1440" t="s">
        <v>21</v>
      </c>
      <c r="V1440" t="s">
        <v>1494</v>
      </c>
      <c r="W1440" t="s">
        <v>1495</v>
      </c>
      <c r="X1440" t="s">
        <v>448</v>
      </c>
      <c r="Y1440" t="s">
        <v>781</v>
      </c>
      <c r="Z1440" t="s">
        <v>40</v>
      </c>
      <c r="AA1440" t="s">
        <v>40</v>
      </c>
      <c r="AB1440" t="s">
        <v>40</v>
      </c>
      <c r="AC1440">
        <v>1.9</v>
      </c>
      <c r="AD1440" t="s">
        <v>40</v>
      </c>
      <c r="AE1440">
        <v>12.71</v>
      </c>
      <c r="AF1440">
        <v>72</v>
      </c>
      <c r="AG1440" s="21">
        <v>127100000000</v>
      </c>
      <c r="AH1440" s="21">
        <v>24149000000000</v>
      </c>
      <c r="AI1440">
        <v>72</v>
      </c>
      <c r="AJ1440">
        <v>3562</v>
      </c>
      <c r="AK1440">
        <v>3256586.5860000001</v>
      </c>
      <c r="AO1440">
        <v>149.35</v>
      </c>
    </row>
    <row r="1441" spans="1:41">
      <c r="A1441">
        <v>17</v>
      </c>
      <c r="B1441">
        <v>35</v>
      </c>
      <c r="C1441">
        <v>2011</v>
      </c>
      <c r="D1441" t="s">
        <v>446</v>
      </c>
      <c r="E1441" t="s">
        <v>447</v>
      </c>
      <c r="F1441" t="s">
        <v>1</v>
      </c>
      <c r="G1441" t="s">
        <v>54</v>
      </c>
      <c r="H1441" t="s">
        <v>38</v>
      </c>
      <c r="I1441" t="s">
        <v>41</v>
      </c>
      <c r="J1441" t="s">
        <v>38</v>
      </c>
      <c r="K1441" t="s">
        <v>40</v>
      </c>
      <c r="L1441" t="s">
        <v>40</v>
      </c>
      <c r="M1441" t="s">
        <v>40</v>
      </c>
      <c r="N1441" t="s">
        <v>40</v>
      </c>
      <c r="O1441" t="s">
        <v>55</v>
      </c>
      <c r="P1441" t="s">
        <v>38</v>
      </c>
      <c r="Q1441" t="s">
        <v>51</v>
      </c>
      <c r="R1441" t="s">
        <v>52</v>
      </c>
      <c r="S1441" t="s">
        <v>43</v>
      </c>
      <c r="T1441" t="s">
        <v>44</v>
      </c>
      <c r="U1441" t="s">
        <v>21</v>
      </c>
      <c r="V1441" t="s">
        <v>1494</v>
      </c>
      <c r="W1441" t="s">
        <v>1495</v>
      </c>
      <c r="X1441" t="s">
        <v>448</v>
      </c>
      <c r="Y1441" t="s">
        <v>782</v>
      </c>
      <c r="Z1441" t="s">
        <v>40</v>
      </c>
      <c r="AA1441" t="s">
        <v>40</v>
      </c>
      <c r="AB1441" t="s">
        <v>40</v>
      </c>
      <c r="AC1441">
        <v>1.6999999990000001</v>
      </c>
      <c r="AD1441" t="s">
        <v>40</v>
      </c>
      <c r="AE1441">
        <v>5.46</v>
      </c>
      <c r="AF1441">
        <v>63</v>
      </c>
      <c r="AG1441">
        <v>54600000000</v>
      </c>
      <c r="AH1441" s="21">
        <v>9282000000000</v>
      </c>
      <c r="AI1441">
        <v>63</v>
      </c>
      <c r="AJ1441">
        <v>3562</v>
      </c>
      <c r="AK1441">
        <v>3256586.5860000001</v>
      </c>
      <c r="AO1441">
        <v>11.983333330000001</v>
      </c>
    </row>
    <row r="1442" spans="1:41">
      <c r="A1442">
        <v>17</v>
      </c>
      <c r="B1442">
        <v>35</v>
      </c>
      <c r="C1442">
        <v>2011</v>
      </c>
      <c r="D1442" t="s">
        <v>446</v>
      </c>
      <c r="E1442" t="s">
        <v>447</v>
      </c>
      <c r="F1442" t="s">
        <v>1</v>
      </c>
      <c r="G1442" t="s">
        <v>54</v>
      </c>
      <c r="H1442" t="s">
        <v>38</v>
      </c>
      <c r="I1442" t="s">
        <v>41</v>
      </c>
      <c r="J1442" t="s">
        <v>38</v>
      </c>
      <c r="K1442" t="s">
        <v>40</v>
      </c>
      <c r="L1442" t="s">
        <v>40</v>
      </c>
      <c r="M1442" t="s">
        <v>40</v>
      </c>
      <c r="N1442" t="s">
        <v>40</v>
      </c>
      <c r="O1442" t="s">
        <v>55</v>
      </c>
      <c r="P1442" t="s">
        <v>38</v>
      </c>
      <c r="Q1442" t="s">
        <v>51</v>
      </c>
      <c r="R1442" t="s">
        <v>52</v>
      </c>
      <c r="S1442" t="s">
        <v>43</v>
      </c>
      <c r="T1442" t="s">
        <v>53</v>
      </c>
      <c r="U1442" t="s">
        <v>21</v>
      </c>
      <c r="V1442" t="s">
        <v>1494</v>
      </c>
      <c r="W1442" t="s">
        <v>1495</v>
      </c>
      <c r="X1442" t="s">
        <v>448</v>
      </c>
      <c r="Y1442" t="s">
        <v>783</v>
      </c>
      <c r="Z1442" t="s">
        <v>40</v>
      </c>
      <c r="AA1442" t="s">
        <v>40</v>
      </c>
      <c r="AB1442" t="s">
        <v>40</v>
      </c>
      <c r="AC1442">
        <v>4.9999999959999997</v>
      </c>
      <c r="AD1442" t="s">
        <v>40</v>
      </c>
      <c r="AE1442">
        <v>5.17</v>
      </c>
      <c r="AF1442">
        <v>51</v>
      </c>
      <c r="AG1442">
        <v>51700000000</v>
      </c>
      <c r="AH1442" s="21">
        <v>25850000000000</v>
      </c>
      <c r="AI1442">
        <v>51</v>
      </c>
      <c r="AJ1442">
        <v>3562</v>
      </c>
      <c r="AK1442">
        <v>3256586.5860000001</v>
      </c>
      <c r="AO1442">
        <v>691</v>
      </c>
    </row>
    <row r="1443" spans="1:41">
      <c r="A1443">
        <v>17</v>
      </c>
      <c r="B1443">
        <v>35</v>
      </c>
      <c r="C1443">
        <v>2011</v>
      </c>
      <c r="D1443" t="s">
        <v>446</v>
      </c>
      <c r="E1443" t="s">
        <v>447</v>
      </c>
      <c r="F1443" t="s">
        <v>1</v>
      </c>
      <c r="G1443" t="s">
        <v>54</v>
      </c>
      <c r="H1443" t="s">
        <v>38</v>
      </c>
      <c r="I1443" t="s">
        <v>41</v>
      </c>
      <c r="J1443" t="s">
        <v>38</v>
      </c>
      <c r="K1443" t="s">
        <v>40</v>
      </c>
      <c r="L1443" t="s">
        <v>40</v>
      </c>
      <c r="M1443" t="s">
        <v>40</v>
      </c>
      <c r="N1443" t="s">
        <v>40</v>
      </c>
      <c r="O1443" t="s">
        <v>55</v>
      </c>
      <c r="P1443" t="s">
        <v>38</v>
      </c>
      <c r="Q1443" t="s">
        <v>51</v>
      </c>
      <c r="R1443" t="s">
        <v>52</v>
      </c>
      <c r="S1443" t="s">
        <v>43</v>
      </c>
      <c r="T1443" t="s">
        <v>53</v>
      </c>
      <c r="U1443" t="s">
        <v>21</v>
      </c>
      <c r="V1443" t="s">
        <v>1494</v>
      </c>
      <c r="W1443" t="s">
        <v>1495</v>
      </c>
      <c r="X1443" t="s">
        <v>448</v>
      </c>
      <c r="Y1443" t="s">
        <v>784</v>
      </c>
      <c r="Z1443" t="s">
        <v>40</v>
      </c>
      <c r="AA1443" t="s">
        <v>40</v>
      </c>
      <c r="AB1443" t="s">
        <v>40</v>
      </c>
      <c r="AC1443">
        <v>3.3000000009999999</v>
      </c>
      <c r="AD1443" t="s">
        <v>40</v>
      </c>
      <c r="AE1443">
        <v>5.26</v>
      </c>
      <c r="AF1443">
        <v>30</v>
      </c>
      <c r="AG1443">
        <v>52600000000</v>
      </c>
      <c r="AH1443" s="21">
        <v>17358000000000</v>
      </c>
      <c r="AI1443">
        <v>30</v>
      </c>
      <c r="AJ1443">
        <v>3562</v>
      </c>
      <c r="AK1443">
        <v>3256586.5860000001</v>
      </c>
      <c r="AO1443">
        <v>15.68333333</v>
      </c>
    </row>
    <row r="1444" spans="1:41">
      <c r="A1444">
        <v>17</v>
      </c>
      <c r="B1444">
        <v>35</v>
      </c>
      <c r="C1444">
        <v>2011</v>
      </c>
      <c r="D1444" t="s">
        <v>446</v>
      </c>
      <c r="E1444" t="s">
        <v>447</v>
      </c>
      <c r="F1444" t="s">
        <v>1</v>
      </c>
      <c r="G1444" t="s">
        <v>54</v>
      </c>
      <c r="H1444" t="s">
        <v>38</v>
      </c>
      <c r="I1444" t="s">
        <v>41</v>
      </c>
      <c r="J1444" t="s">
        <v>38</v>
      </c>
      <c r="K1444" t="s">
        <v>40</v>
      </c>
      <c r="L1444" t="s">
        <v>40</v>
      </c>
      <c r="M1444" t="s">
        <v>40</v>
      </c>
      <c r="N1444" t="s">
        <v>40</v>
      </c>
      <c r="O1444" t="s">
        <v>55</v>
      </c>
      <c r="P1444" t="s">
        <v>38</v>
      </c>
      <c r="Q1444" t="s">
        <v>51</v>
      </c>
      <c r="R1444" t="s">
        <v>52</v>
      </c>
      <c r="S1444" t="s">
        <v>43</v>
      </c>
      <c r="T1444" t="s">
        <v>53</v>
      </c>
      <c r="U1444" t="s">
        <v>21</v>
      </c>
      <c r="V1444" t="s">
        <v>1494</v>
      </c>
      <c r="W1444" t="s">
        <v>1495</v>
      </c>
      <c r="X1444" t="s">
        <v>448</v>
      </c>
      <c r="Y1444" t="s">
        <v>513</v>
      </c>
      <c r="Z1444" t="s">
        <v>40</v>
      </c>
      <c r="AA1444" t="s">
        <v>40</v>
      </c>
      <c r="AB1444" t="s">
        <v>40</v>
      </c>
      <c r="AC1444">
        <v>3.0000000020000002</v>
      </c>
      <c r="AD1444" t="s">
        <v>40</v>
      </c>
      <c r="AE1444">
        <v>5.36</v>
      </c>
      <c r="AF1444">
        <v>57</v>
      </c>
      <c r="AG1444">
        <v>53600000000</v>
      </c>
      <c r="AH1444" s="21">
        <v>16080000000000</v>
      </c>
      <c r="AI1444">
        <v>57</v>
      </c>
      <c r="AJ1444">
        <v>3562</v>
      </c>
      <c r="AK1444">
        <v>3256586.5860000001</v>
      </c>
      <c r="AO1444">
        <v>112.0166667</v>
      </c>
    </row>
    <row r="1445" spans="1:41">
      <c r="A1445">
        <v>17</v>
      </c>
      <c r="B1445">
        <v>35</v>
      </c>
      <c r="C1445">
        <v>2011</v>
      </c>
      <c r="D1445" t="s">
        <v>446</v>
      </c>
      <c r="E1445" t="s">
        <v>447</v>
      </c>
      <c r="F1445" t="s">
        <v>1</v>
      </c>
      <c r="G1445" t="s">
        <v>54</v>
      </c>
      <c r="H1445" t="s">
        <v>38</v>
      </c>
      <c r="I1445" t="s">
        <v>41</v>
      </c>
      <c r="J1445" t="s">
        <v>38</v>
      </c>
      <c r="K1445" t="s">
        <v>40</v>
      </c>
      <c r="L1445" t="s">
        <v>40</v>
      </c>
      <c r="M1445" t="s">
        <v>40</v>
      </c>
      <c r="N1445" t="s">
        <v>40</v>
      </c>
      <c r="O1445" t="s">
        <v>55</v>
      </c>
      <c r="P1445" t="s">
        <v>38</v>
      </c>
      <c r="Q1445" t="s">
        <v>51</v>
      </c>
      <c r="R1445" t="s">
        <v>52</v>
      </c>
      <c r="S1445" t="s">
        <v>43</v>
      </c>
      <c r="T1445" t="s">
        <v>53</v>
      </c>
      <c r="U1445" t="s">
        <v>21</v>
      </c>
      <c r="V1445" t="s">
        <v>1494</v>
      </c>
      <c r="W1445" t="s">
        <v>1495</v>
      </c>
      <c r="X1445" t="s">
        <v>448</v>
      </c>
      <c r="Y1445" t="s">
        <v>785</v>
      </c>
      <c r="Z1445" t="s">
        <v>40</v>
      </c>
      <c r="AA1445" t="s">
        <v>40</v>
      </c>
      <c r="AB1445" t="s">
        <v>40</v>
      </c>
      <c r="AC1445">
        <v>7.8999999949999999</v>
      </c>
      <c r="AD1445" t="s">
        <v>40</v>
      </c>
      <c r="AE1445">
        <v>0.76</v>
      </c>
      <c r="AF1445">
        <v>45</v>
      </c>
      <c r="AG1445">
        <v>7600000000</v>
      </c>
      <c r="AH1445" s="21">
        <v>6004000000000</v>
      </c>
      <c r="AI1445">
        <v>45</v>
      </c>
      <c r="AJ1445">
        <v>3562</v>
      </c>
      <c r="AK1445">
        <v>3256586.5860000001</v>
      </c>
      <c r="AO1445">
        <v>3.65</v>
      </c>
    </row>
    <row r="1446" spans="1:41">
      <c r="A1446">
        <v>17</v>
      </c>
      <c r="B1446">
        <v>35</v>
      </c>
      <c r="C1446">
        <v>2011</v>
      </c>
      <c r="D1446" t="s">
        <v>446</v>
      </c>
      <c r="E1446" t="s">
        <v>447</v>
      </c>
      <c r="F1446" t="s">
        <v>1</v>
      </c>
      <c r="G1446" t="s">
        <v>54</v>
      </c>
      <c r="H1446" t="s">
        <v>38</v>
      </c>
      <c r="I1446" t="s">
        <v>41</v>
      </c>
      <c r="J1446" t="s">
        <v>38</v>
      </c>
      <c r="K1446" t="s">
        <v>40</v>
      </c>
      <c r="L1446" t="s">
        <v>40</v>
      </c>
      <c r="M1446" t="s">
        <v>40</v>
      </c>
      <c r="N1446" t="s">
        <v>40</v>
      </c>
      <c r="O1446" t="s">
        <v>55</v>
      </c>
      <c r="P1446" t="s">
        <v>38</v>
      </c>
      <c r="Q1446" t="s">
        <v>51</v>
      </c>
      <c r="R1446" t="s">
        <v>52</v>
      </c>
      <c r="S1446" t="s">
        <v>43</v>
      </c>
      <c r="T1446" t="s">
        <v>53</v>
      </c>
      <c r="U1446" t="s">
        <v>21</v>
      </c>
      <c r="V1446" t="s">
        <v>1494</v>
      </c>
      <c r="W1446" t="s">
        <v>1495</v>
      </c>
      <c r="X1446" t="s">
        <v>448</v>
      </c>
      <c r="Y1446" t="s">
        <v>786</v>
      </c>
      <c r="Z1446" t="s">
        <v>40</v>
      </c>
      <c r="AA1446" t="s">
        <v>40</v>
      </c>
      <c r="AB1446" t="s">
        <v>40</v>
      </c>
      <c r="AC1446">
        <v>6.5000000050000004</v>
      </c>
      <c r="AD1446" t="s">
        <v>40</v>
      </c>
      <c r="AE1446">
        <v>11.43</v>
      </c>
      <c r="AF1446">
        <v>32</v>
      </c>
      <c r="AG1446" s="21">
        <v>114300000000</v>
      </c>
      <c r="AH1446" s="21">
        <v>74295000000000</v>
      </c>
      <c r="AI1446">
        <v>32</v>
      </c>
      <c r="AJ1446">
        <v>3562</v>
      </c>
      <c r="AK1446">
        <v>3256586.5860000001</v>
      </c>
      <c r="AO1446">
        <v>15.6</v>
      </c>
    </row>
    <row r="1447" spans="1:41">
      <c r="A1447">
        <v>17</v>
      </c>
      <c r="B1447">
        <v>35</v>
      </c>
      <c r="C1447">
        <v>2011</v>
      </c>
      <c r="D1447" t="s">
        <v>446</v>
      </c>
      <c r="E1447" t="s">
        <v>447</v>
      </c>
      <c r="F1447" t="s">
        <v>1</v>
      </c>
      <c r="G1447" t="s">
        <v>54</v>
      </c>
      <c r="H1447" t="s">
        <v>38</v>
      </c>
      <c r="I1447" t="s">
        <v>41</v>
      </c>
      <c r="J1447" t="s">
        <v>38</v>
      </c>
      <c r="K1447" t="s">
        <v>40</v>
      </c>
      <c r="L1447" t="s">
        <v>40</v>
      </c>
      <c r="M1447" t="s">
        <v>40</v>
      </c>
      <c r="N1447" t="s">
        <v>40</v>
      </c>
      <c r="O1447" t="s">
        <v>55</v>
      </c>
      <c r="P1447" t="s">
        <v>38</v>
      </c>
      <c r="Q1447" t="s">
        <v>51</v>
      </c>
      <c r="R1447" t="s">
        <v>52</v>
      </c>
      <c r="S1447" t="s">
        <v>43</v>
      </c>
      <c r="T1447" t="s">
        <v>53</v>
      </c>
      <c r="U1447" t="s">
        <v>21</v>
      </c>
      <c r="V1447" t="s">
        <v>1494</v>
      </c>
      <c r="W1447" t="s">
        <v>1495</v>
      </c>
      <c r="X1447" t="s">
        <v>448</v>
      </c>
      <c r="Y1447" t="s">
        <v>787</v>
      </c>
      <c r="Z1447" t="s">
        <v>40</v>
      </c>
      <c r="AA1447" t="s">
        <v>40</v>
      </c>
      <c r="AB1447" t="s">
        <v>40</v>
      </c>
      <c r="AC1447">
        <v>2.2999999999999998</v>
      </c>
      <c r="AD1447" t="s">
        <v>40</v>
      </c>
      <c r="AE1447">
        <v>24.82</v>
      </c>
      <c r="AF1447">
        <v>51</v>
      </c>
      <c r="AG1447" s="21">
        <v>248200000000</v>
      </c>
      <c r="AH1447" s="21">
        <v>57086000000000</v>
      </c>
      <c r="AI1447">
        <v>51</v>
      </c>
      <c r="AJ1447">
        <v>3562</v>
      </c>
      <c r="AK1447">
        <v>3256586.5860000001</v>
      </c>
      <c r="AO1447">
        <v>58.733333330000001</v>
      </c>
    </row>
    <row r="1448" spans="1:41">
      <c r="A1448">
        <v>17</v>
      </c>
      <c r="B1448">
        <v>35</v>
      </c>
      <c r="C1448">
        <v>2011</v>
      </c>
      <c r="D1448" t="s">
        <v>446</v>
      </c>
      <c r="E1448" t="s">
        <v>447</v>
      </c>
      <c r="F1448" t="s">
        <v>1</v>
      </c>
      <c r="G1448" t="s">
        <v>54</v>
      </c>
      <c r="H1448" t="s">
        <v>38</v>
      </c>
      <c r="I1448" t="s">
        <v>41</v>
      </c>
      <c r="J1448" t="s">
        <v>38</v>
      </c>
      <c r="K1448" t="s">
        <v>40</v>
      </c>
      <c r="L1448" t="s">
        <v>40</v>
      </c>
      <c r="M1448" t="s">
        <v>40</v>
      </c>
      <c r="N1448" t="s">
        <v>40</v>
      </c>
      <c r="O1448" t="s">
        <v>55</v>
      </c>
      <c r="P1448" t="s">
        <v>38</v>
      </c>
      <c r="Q1448" t="s">
        <v>51</v>
      </c>
      <c r="R1448" t="s">
        <v>52</v>
      </c>
      <c r="S1448" t="s">
        <v>43</v>
      </c>
      <c r="T1448" t="s">
        <v>53</v>
      </c>
      <c r="U1448" t="s">
        <v>21</v>
      </c>
      <c r="V1448" t="s">
        <v>1494</v>
      </c>
      <c r="W1448" t="s">
        <v>1495</v>
      </c>
      <c r="X1448" t="s">
        <v>448</v>
      </c>
      <c r="Y1448" t="s">
        <v>788</v>
      </c>
      <c r="Z1448" t="s">
        <v>40</v>
      </c>
      <c r="AA1448" t="s">
        <v>40</v>
      </c>
      <c r="AB1448" t="s">
        <v>40</v>
      </c>
      <c r="AC1448">
        <v>1.5</v>
      </c>
      <c r="AD1448" t="s">
        <v>40</v>
      </c>
      <c r="AE1448">
        <v>3.18</v>
      </c>
      <c r="AF1448">
        <v>64</v>
      </c>
      <c r="AG1448">
        <v>31800000000</v>
      </c>
      <c r="AH1448" s="21">
        <v>4770000000000</v>
      </c>
      <c r="AI1448">
        <v>64</v>
      </c>
      <c r="AJ1448">
        <v>3562</v>
      </c>
      <c r="AK1448">
        <v>3256586.5860000001</v>
      </c>
      <c r="AO1448">
        <v>99.033333330000005</v>
      </c>
    </row>
    <row r="1449" spans="1:41">
      <c r="A1449">
        <v>17</v>
      </c>
      <c r="B1449">
        <v>35</v>
      </c>
      <c r="C1449">
        <v>2011</v>
      </c>
      <c r="D1449" t="s">
        <v>446</v>
      </c>
      <c r="E1449" t="s">
        <v>447</v>
      </c>
      <c r="F1449" t="s">
        <v>1</v>
      </c>
      <c r="G1449" t="s">
        <v>54</v>
      </c>
      <c r="H1449" t="s">
        <v>38</v>
      </c>
      <c r="I1449" t="s">
        <v>41</v>
      </c>
      <c r="J1449" t="s">
        <v>38</v>
      </c>
      <c r="K1449" t="s">
        <v>40</v>
      </c>
      <c r="L1449" t="s">
        <v>40</v>
      </c>
      <c r="M1449" t="s">
        <v>40</v>
      </c>
      <c r="N1449" t="s">
        <v>40</v>
      </c>
      <c r="O1449" t="s">
        <v>55</v>
      </c>
      <c r="P1449" t="s">
        <v>38</v>
      </c>
      <c r="Q1449" t="s">
        <v>51</v>
      </c>
      <c r="R1449" t="s">
        <v>52</v>
      </c>
      <c r="S1449" t="s">
        <v>43</v>
      </c>
      <c r="T1449" t="s">
        <v>53</v>
      </c>
      <c r="U1449" t="s">
        <v>21</v>
      </c>
      <c r="V1449" t="s">
        <v>1494</v>
      </c>
      <c r="W1449" t="s">
        <v>1495</v>
      </c>
      <c r="X1449" t="s">
        <v>448</v>
      </c>
      <c r="Y1449" t="s">
        <v>789</v>
      </c>
      <c r="Z1449" t="s">
        <v>40</v>
      </c>
      <c r="AA1449" t="s">
        <v>40</v>
      </c>
      <c r="AB1449" t="s">
        <v>40</v>
      </c>
      <c r="AC1449">
        <v>2.6999999990000001</v>
      </c>
      <c r="AD1449" t="s">
        <v>40</v>
      </c>
      <c r="AE1449">
        <v>31.57</v>
      </c>
      <c r="AF1449">
        <v>69</v>
      </c>
      <c r="AG1449" s="21">
        <v>315700000000</v>
      </c>
      <c r="AH1449" s="21">
        <v>85239000000000</v>
      </c>
      <c r="AI1449">
        <v>69</v>
      </c>
      <c r="AJ1449">
        <v>3562</v>
      </c>
      <c r="AK1449">
        <v>3256586.5860000001</v>
      </c>
      <c r="AO1449">
        <v>20.56666667</v>
      </c>
    </row>
    <row r="1450" spans="1:41">
      <c r="A1450">
        <v>17</v>
      </c>
      <c r="B1450">
        <v>35</v>
      </c>
      <c r="C1450">
        <v>2011</v>
      </c>
      <c r="D1450" t="s">
        <v>446</v>
      </c>
      <c r="E1450" t="s">
        <v>447</v>
      </c>
      <c r="F1450" t="s">
        <v>1</v>
      </c>
      <c r="G1450" t="s">
        <v>54</v>
      </c>
      <c r="H1450" t="s">
        <v>38</v>
      </c>
      <c r="I1450" t="s">
        <v>41</v>
      </c>
      <c r="J1450" t="s">
        <v>38</v>
      </c>
      <c r="K1450" t="s">
        <v>40</v>
      </c>
      <c r="L1450" t="s">
        <v>40</v>
      </c>
      <c r="M1450" t="s">
        <v>40</v>
      </c>
      <c r="N1450" t="s">
        <v>40</v>
      </c>
      <c r="O1450" t="s">
        <v>55</v>
      </c>
      <c r="P1450" t="s">
        <v>38</v>
      </c>
      <c r="Q1450" t="s">
        <v>51</v>
      </c>
      <c r="R1450" t="s">
        <v>52</v>
      </c>
      <c r="S1450" t="s">
        <v>43</v>
      </c>
      <c r="T1450" t="s">
        <v>53</v>
      </c>
      <c r="U1450" t="s">
        <v>21</v>
      </c>
      <c r="V1450" t="s">
        <v>1494</v>
      </c>
      <c r="W1450" t="s">
        <v>1495</v>
      </c>
      <c r="X1450" t="s">
        <v>448</v>
      </c>
      <c r="Y1450" t="s">
        <v>790</v>
      </c>
      <c r="Z1450" t="s">
        <v>40</v>
      </c>
      <c r="AA1450" t="s">
        <v>40</v>
      </c>
      <c r="AB1450" t="s">
        <v>40</v>
      </c>
      <c r="AC1450">
        <v>4.7999999960000004</v>
      </c>
      <c r="AD1450" t="s">
        <v>40</v>
      </c>
      <c r="AE1450">
        <v>3.44</v>
      </c>
      <c r="AF1450">
        <v>59</v>
      </c>
      <c r="AG1450">
        <v>34400000000</v>
      </c>
      <c r="AH1450" s="21">
        <v>16512000000000</v>
      </c>
      <c r="AI1450">
        <v>59</v>
      </c>
      <c r="AJ1450">
        <v>3562</v>
      </c>
      <c r="AK1450">
        <v>3256586.5860000001</v>
      </c>
      <c r="AO1450">
        <v>22.577777780000002</v>
      </c>
    </row>
    <row r="1451" spans="1:41">
      <c r="A1451">
        <v>17</v>
      </c>
      <c r="B1451">
        <v>35</v>
      </c>
      <c r="C1451">
        <v>2011</v>
      </c>
      <c r="D1451" t="s">
        <v>446</v>
      </c>
      <c r="E1451" t="s">
        <v>447</v>
      </c>
      <c r="F1451" t="s">
        <v>1</v>
      </c>
      <c r="G1451" t="s">
        <v>54</v>
      </c>
      <c r="H1451" t="s">
        <v>38</v>
      </c>
      <c r="I1451" t="s">
        <v>41</v>
      </c>
      <c r="J1451" t="s">
        <v>38</v>
      </c>
      <c r="K1451" t="s">
        <v>40</v>
      </c>
      <c r="L1451" t="s">
        <v>40</v>
      </c>
      <c r="M1451" t="s">
        <v>40</v>
      </c>
      <c r="N1451" t="s">
        <v>40</v>
      </c>
      <c r="O1451" t="s">
        <v>55</v>
      </c>
      <c r="P1451" t="s">
        <v>38</v>
      </c>
      <c r="Q1451" t="s">
        <v>51</v>
      </c>
      <c r="R1451" t="s">
        <v>52</v>
      </c>
      <c r="S1451" t="s">
        <v>43</v>
      </c>
      <c r="T1451" t="s">
        <v>53</v>
      </c>
      <c r="U1451" t="s">
        <v>21</v>
      </c>
      <c r="V1451" t="s">
        <v>1494</v>
      </c>
      <c r="W1451" t="s">
        <v>1495</v>
      </c>
      <c r="X1451" t="s">
        <v>448</v>
      </c>
      <c r="Y1451" t="s">
        <v>791</v>
      </c>
      <c r="Z1451" t="s">
        <v>40</v>
      </c>
      <c r="AA1451" t="s">
        <v>40</v>
      </c>
      <c r="AB1451" t="s">
        <v>40</v>
      </c>
      <c r="AC1451">
        <v>3.0000000020000002</v>
      </c>
      <c r="AD1451" t="s">
        <v>40</v>
      </c>
      <c r="AE1451">
        <v>44.52</v>
      </c>
      <c r="AF1451">
        <v>68</v>
      </c>
      <c r="AG1451" s="21">
        <v>445200000000</v>
      </c>
      <c r="AH1451" s="21">
        <v>133560000000000</v>
      </c>
      <c r="AI1451">
        <v>68</v>
      </c>
      <c r="AJ1451">
        <v>3562</v>
      </c>
      <c r="AK1451">
        <v>3256586.5860000001</v>
      </c>
      <c r="AO1451">
        <v>14.883333329999999</v>
      </c>
    </row>
    <row r="1452" spans="1:41">
      <c r="A1452">
        <v>17</v>
      </c>
      <c r="B1452">
        <v>35</v>
      </c>
      <c r="C1452">
        <v>2011</v>
      </c>
      <c r="D1452" t="s">
        <v>446</v>
      </c>
      <c r="E1452" t="s">
        <v>447</v>
      </c>
      <c r="F1452" t="s">
        <v>1</v>
      </c>
      <c r="G1452" t="s">
        <v>54</v>
      </c>
      <c r="H1452" t="s">
        <v>38</v>
      </c>
      <c r="I1452" t="s">
        <v>41</v>
      </c>
      <c r="J1452" t="s">
        <v>38</v>
      </c>
      <c r="K1452" t="s">
        <v>40</v>
      </c>
      <c r="L1452" t="s">
        <v>40</v>
      </c>
      <c r="M1452" t="s">
        <v>40</v>
      </c>
      <c r="N1452" t="s">
        <v>40</v>
      </c>
      <c r="O1452" t="s">
        <v>55</v>
      </c>
      <c r="P1452" t="s">
        <v>38</v>
      </c>
      <c r="Q1452" t="s">
        <v>51</v>
      </c>
      <c r="R1452" t="s">
        <v>52</v>
      </c>
      <c r="S1452" t="s">
        <v>43</v>
      </c>
      <c r="T1452" t="s">
        <v>44</v>
      </c>
      <c r="U1452" t="s">
        <v>21</v>
      </c>
      <c r="V1452" t="s">
        <v>1494</v>
      </c>
      <c r="W1452" t="s">
        <v>1495</v>
      </c>
      <c r="X1452" t="s">
        <v>448</v>
      </c>
      <c r="Y1452" t="s">
        <v>792</v>
      </c>
      <c r="Z1452" t="s">
        <v>40</v>
      </c>
      <c r="AA1452" t="s">
        <v>40</v>
      </c>
      <c r="AB1452" t="s">
        <v>40</v>
      </c>
      <c r="AC1452">
        <v>4.7000000010000003</v>
      </c>
      <c r="AD1452" t="s">
        <v>40</v>
      </c>
      <c r="AE1452">
        <v>6.23</v>
      </c>
      <c r="AF1452">
        <v>43</v>
      </c>
      <c r="AG1452">
        <v>62300000000</v>
      </c>
      <c r="AH1452" s="21">
        <v>29281000000000</v>
      </c>
      <c r="AI1452">
        <v>43</v>
      </c>
      <c r="AJ1452">
        <v>3562</v>
      </c>
      <c r="AK1452">
        <v>3256586.5860000001</v>
      </c>
      <c r="AO1452">
        <v>46.8</v>
      </c>
    </row>
    <row r="1453" spans="1:41">
      <c r="A1453">
        <v>17</v>
      </c>
      <c r="B1453">
        <v>35</v>
      </c>
      <c r="C1453">
        <v>2011</v>
      </c>
      <c r="D1453" t="s">
        <v>446</v>
      </c>
      <c r="E1453" t="s">
        <v>447</v>
      </c>
      <c r="F1453" t="s">
        <v>1</v>
      </c>
      <c r="G1453" t="s">
        <v>54</v>
      </c>
      <c r="H1453" t="s">
        <v>38</v>
      </c>
      <c r="I1453" t="s">
        <v>41</v>
      </c>
      <c r="J1453" t="s">
        <v>38</v>
      </c>
      <c r="K1453" t="s">
        <v>40</v>
      </c>
      <c r="L1453" t="s">
        <v>40</v>
      </c>
      <c r="M1453" t="s">
        <v>40</v>
      </c>
      <c r="N1453" t="s">
        <v>40</v>
      </c>
      <c r="O1453" t="s">
        <v>55</v>
      </c>
      <c r="P1453" t="s">
        <v>38</v>
      </c>
      <c r="Q1453" t="s">
        <v>51</v>
      </c>
      <c r="R1453" t="s">
        <v>52</v>
      </c>
      <c r="S1453" t="s">
        <v>43</v>
      </c>
      <c r="T1453" t="s">
        <v>53</v>
      </c>
      <c r="U1453" t="s">
        <v>21</v>
      </c>
      <c r="V1453" t="s">
        <v>1494</v>
      </c>
      <c r="W1453" t="s">
        <v>1495</v>
      </c>
      <c r="X1453" t="s">
        <v>448</v>
      </c>
      <c r="Y1453" t="s">
        <v>793</v>
      </c>
      <c r="Z1453" t="s">
        <v>40</v>
      </c>
      <c r="AA1453" t="s">
        <v>40</v>
      </c>
      <c r="AB1453" t="s">
        <v>40</v>
      </c>
      <c r="AC1453">
        <v>4.9000000000000004</v>
      </c>
      <c r="AD1453" t="s">
        <v>40</v>
      </c>
      <c r="AE1453">
        <v>8.9</v>
      </c>
      <c r="AF1453">
        <v>69</v>
      </c>
      <c r="AG1453">
        <v>89000000000</v>
      </c>
      <c r="AH1453" s="21">
        <v>43610000000000</v>
      </c>
      <c r="AI1453">
        <v>69</v>
      </c>
      <c r="AJ1453">
        <v>3562</v>
      </c>
      <c r="AK1453">
        <v>3256586.5860000001</v>
      </c>
      <c r="AO1453">
        <v>113.6</v>
      </c>
    </row>
    <row r="1454" spans="1:41">
      <c r="A1454">
        <v>17</v>
      </c>
      <c r="B1454">
        <v>35</v>
      </c>
      <c r="C1454">
        <v>2011</v>
      </c>
      <c r="D1454" t="s">
        <v>446</v>
      </c>
      <c r="E1454" t="s">
        <v>447</v>
      </c>
      <c r="F1454" t="s">
        <v>1</v>
      </c>
      <c r="G1454" t="s">
        <v>54</v>
      </c>
      <c r="H1454" t="s">
        <v>38</v>
      </c>
      <c r="I1454" t="s">
        <v>41</v>
      </c>
      <c r="J1454" t="s">
        <v>38</v>
      </c>
      <c r="K1454" t="s">
        <v>40</v>
      </c>
      <c r="L1454" t="s">
        <v>40</v>
      </c>
      <c r="M1454" t="s">
        <v>40</v>
      </c>
      <c r="N1454" t="s">
        <v>40</v>
      </c>
      <c r="O1454" t="s">
        <v>55</v>
      </c>
      <c r="P1454" t="s">
        <v>38</v>
      </c>
      <c r="Q1454" t="s">
        <v>51</v>
      </c>
      <c r="R1454" t="s">
        <v>52</v>
      </c>
      <c r="S1454" t="s">
        <v>43</v>
      </c>
      <c r="T1454" t="s">
        <v>53</v>
      </c>
      <c r="U1454" t="s">
        <v>21</v>
      </c>
      <c r="V1454" t="s">
        <v>1494</v>
      </c>
      <c r="W1454" t="s">
        <v>1495</v>
      </c>
      <c r="X1454" t="s">
        <v>448</v>
      </c>
      <c r="Y1454" t="s">
        <v>794</v>
      </c>
      <c r="Z1454" t="s">
        <v>40</v>
      </c>
      <c r="AA1454" t="s">
        <v>40</v>
      </c>
      <c r="AB1454" t="s">
        <v>40</v>
      </c>
      <c r="AC1454">
        <v>3.9</v>
      </c>
      <c r="AD1454" t="s">
        <v>40</v>
      </c>
      <c r="AE1454">
        <v>0.91</v>
      </c>
      <c r="AF1454">
        <v>9</v>
      </c>
      <c r="AG1454">
        <v>9100000000</v>
      </c>
      <c r="AH1454" s="21">
        <v>3549000000000</v>
      </c>
      <c r="AI1454">
        <v>9</v>
      </c>
      <c r="AJ1454">
        <v>3562</v>
      </c>
      <c r="AK1454">
        <v>3256586.5860000001</v>
      </c>
      <c r="AO1454">
        <v>159.66666670000001</v>
      </c>
    </row>
    <row r="1455" spans="1:41">
      <c r="A1455">
        <v>17</v>
      </c>
      <c r="B1455">
        <v>35</v>
      </c>
      <c r="C1455">
        <v>2011</v>
      </c>
      <c r="D1455" t="s">
        <v>446</v>
      </c>
      <c r="E1455" t="s">
        <v>447</v>
      </c>
      <c r="F1455" t="s">
        <v>1</v>
      </c>
      <c r="G1455" t="s">
        <v>54</v>
      </c>
      <c r="H1455" t="s">
        <v>38</v>
      </c>
      <c r="I1455" t="s">
        <v>41</v>
      </c>
      <c r="J1455" t="s">
        <v>38</v>
      </c>
      <c r="K1455" t="s">
        <v>40</v>
      </c>
      <c r="L1455" t="s">
        <v>40</v>
      </c>
      <c r="M1455" t="s">
        <v>40</v>
      </c>
      <c r="N1455" t="s">
        <v>40</v>
      </c>
      <c r="O1455" t="s">
        <v>55</v>
      </c>
      <c r="P1455" t="s">
        <v>38</v>
      </c>
      <c r="Q1455" t="s">
        <v>51</v>
      </c>
      <c r="R1455" t="s">
        <v>52</v>
      </c>
      <c r="S1455" t="s">
        <v>43</v>
      </c>
      <c r="T1455" t="s">
        <v>53</v>
      </c>
      <c r="U1455" t="s">
        <v>21</v>
      </c>
      <c r="V1455" t="s">
        <v>1494</v>
      </c>
      <c r="W1455" t="s">
        <v>1495</v>
      </c>
      <c r="X1455" t="s">
        <v>448</v>
      </c>
      <c r="Y1455" t="s">
        <v>795</v>
      </c>
      <c r="Z1455" t="s">
        <v>40</v>
      </c>
      <c r="AA1455" t="s">
        <v>40</v>
      </c>
      <c r="AB1455" t="s">
        <v>40</v>
      </c>
      <c r="AC1455">
        <v>4.7999999960000004</v>
      </c>
      <c r="AD1455" t="s">
        <v>40</v>
      </c>
      <c r="AE1455">
        <v>3.35</v>
      </c>
      <c r="AF1455">
        <v>28</v>
      </c>
      <c r="AG1455">
        <v>33500000000</v>
      </c>
      <c r="AH1455" s="21">
        <v>16080000000000</v>
      </c>
      <c r="AI1455">
        <v>28</v>
      </c>
      <c r="AJ1455">
        <v>3562</v>
      </c>
      <c r="AK1455">
        <v>3256586.5860000001</v>
      </c>
      <c r="AO1455">
        <v>1.4777777780000001</v>
      </c>
    </row>
    <row r="1456" spans="1:41">
      <c r="A1456">
        <v>17</v>
      </c>
      <c r="B1456">
        <v>35</v>
      </c>
      <c r="C1456">
        <v>2011</v>
      </c>
      <c r="D1456" t="s">
        <v>446</v>
      </c>
      <c r="E1456" t="s">
        <v>447</v>
      </c>
      <c r="F1456" t="s">
        <v>1</v>
      </c>
      <c r="G1456" t="s">
        <v>54</v>
      </c>
      <c r="H1456" t="s">
        <v>38</v>
      </c>
      <c r="I1456" t="s">
        <v>41</v>
      </c>
      <c r="J1456" t="s">
        <v>38</v>
      </c>
      <c r="K1456" t="s">
        <v>40</v>
      </c>
      <c r="L1456" t="s">
        <v>40</v>
      </c>
      <c r="M1456" t="s">
        <v>40</v>
      </c>
      <c r="N1456" t="s">
        <v>40</v>
      </c>
      <c r="O1456" t="s">
        <v>55</v>
      </c>
      <c r="P1456" t="s">
        <v>38</v>
      </c>
      <c r="Q1456" t="s">
        <v>51</v>
      </c>
      <c r="R1456" t="s">
        <v>52</v>
      </c>
      <c r="S1456" t="s">
        <v>43</v>
      </c>
      <c r="T1456" t="s">
        <v>53</v>
      </c>
      <c r="U1456" t="s">
        <v>21</v>
      </c>
      <c r="V1456" t="s">
        <v>1494</v>
      </c>
      <c r="W1456" t="s">
        <v>1495</v>
      </c>
      <c r="X1456" t="s">
        <v>448</v>
      </c>
      <c r="Y1456" t="s">
        <v>796</v>
      </c>
      <c r="Z1456" t="s">
        <v>40</v>
      </c>
      <c r="AA1456" t="s">
        <v>40</v>
      </c>
      <c r="AB1456" t="s">
        <v>40</v>
      </c>
      <c r="AC1456">
        <v>5.0999999989999996</v>
      </c>
      <c r="AD1456" t="s">
        <v>40</v>
      </c>
      <c r="AE1456">
        <v>8.17</v>
      </c>
      <c r="AF1456">
        <v>41</v>
      </c>
      <c r="AG1456">
        <v>81700000000</v>
      </c>
      <c r="AH1456" s="21">
        <v>41667000000000</v>
      </c>
      <c r="AI1456">
        <v>41</v>
      </c>
      <c r="AJ1456">
        <v>3562</v>
      </c>
      <c r="AK1456">
        <v>3256586.5860000001</v>
      </c>
      <c r="AO1456">
        <v>15.83333333</v>
      </c>
    </row>
    <row r="1457" spans="1:41">
      <c r="A1457">
        <v>17</v>
      </c>
      <c r="B1457">
        <v>35</v>
      </c>
      <c r="C1457">
        <v>2011</v>
      </c>
      <c r="D1457" t="s">
        <v>446</v>
      </c>
      <c r="E1457" t="s">
        <v>447</v>
      </c>
      <c r="F1457" t="s">
        <v>1</v>
      </c>
      <c r="G1457" t="s">
        <v>54</v>
      </c>
      <c r="H1457" t="s">
        <v>38</v>
      </c>
      <c r="I1457" t="s">
        <v>41</v>
      </c>
      <c r="J1457" t="s">
        <v>38</v>
      </c>
      <c r="K1457" t="s">
        <v>40</v>
      </c>
      <c r="L1457" t="s">
        <v>40</v>
      </c>
      <c r="M1457" t="s">
        <v>40</v>
      </c>
      <c r="N1457" t="s">
        <v>40</v>
      </c>
      <c r="O1457" t="s">
        <v>55</v>
      </c>
      <c r="P1457" t="s">
        <v>38</v>
      </c>
      <c r="Q1457" t="s">
        <v>51</v>
      </c>
      <c r="R1457" t="s">
        <v>52</v>
      </c>
      <c r="S1457" t="s">
        <v>43</v>
      </c>
      <c r="T1457" t="s">
        <v>53</v>
      </c>
      <c r="U1457" t="s">
        <v>21</v>
      </c>
      <c r="V1457" t="s">
        <v>1494</v>
      </c>
      <c r="W1457" t="s">
        <v>1495</v>
      </c>
      <c r="X1457" t="s">
        <v>448</v>
      </c>
      <c r="Y1457" t="s">
        <v>797</v>
      </c>
      <c r="Z1457" t="s">
        <v>40</v>
      </c>
      <c r="AA1457" t="s">
        <v>40</v>
      </c>
      <c r="AB1457" t="s">
        <v>40</v>
      </c>
      <c r="AC1457">
        <v>2.5000000020000002</v>
      </c>
      <c r="AD1457" t="s">
        <v>40</v>
      </c>
      <c r="AE1457">
        <v>0.77</v>
      </c>
      <c r="AF1457">
        <v>28</v>
      </c>
      <c r="AG1457">
        <v>7700000000</v>
      </c>
      <c r="AH1457" s="21">
        <v>1925000000000</v>
      </c>
      <c r="AI1457">
        <v>28</v>
      </c>
      <c r="AJ1457">
        <v>3562</v>
      </c>
      <c r="AK1457">
        <v>3256586.5860000001</v>
      </c>
      <c r="AO1457">
        <v>40.211111109999997</v>
      </c>
    </row>
    <row r="1458" spans="1:41">
      <c r="A1458">
        <v>17</v>
      </c>
      <c r="B1458">
        <v>35</v>
      </c>
      <c r="C1458">
        <v>2011</v>
      </c>
      <c r="D1458" t="s">
        <v>446</v>
      </c>
      <c r="E1458" t="s">
        <v>447</v>
      </c>
      <c r="F1458" t="s">
        <v>1</v>
      </c>
      <c r="G1458" t="s">
        <v>54</v>
      </c>
      <c r="H1458" t="s">
        <v>38</v>
      </c>
      <c r="I1458" t="s">
        <v>41</v>
      </c>
      <c r="J1458" t="s">
        <v>38</v>
      </c>
      <c r="K1458" t="s">
        <v>40</v>
      </c>
      <c r="L1458" t="s">
        <v>40</v>
      </c>
      <c r="M1458" t="s">
        <v>40</v>
      </c>
      <c r="N1458" t="s">
        <v>40</v>
      </c>
      <c r="O1458" t="s">
        <v>55</v>
      </c>
      <c r="P1458" t="s">
        <v>38</v>
      </c>
      <c r="Q1458" t="s">
        <v>51</v>
      </c>
      <c r="R1458" t="s">
        <v>52</v>
      </c>
      <c r="S1458" t="s">
        <v>43</v>
      </c>
      <c r="T1458" t="s">
        <v>44</v>
      </c>
      <c r="U1458" t="s">
        <v>21</v>
      </c>
      <c r="V1458" t="s">
        <v>1494</v>
      </c>
      <c r="W1458" t="s">
        <v>1495</v>
      </c>
      <c r="X1458" t="s">
        <v>448</v>
      </c>
      <c r="Y1458" t="s">
        <v>798</v>
      </c>
      <c r="Z1458" t="s">
        <v>40</v>
      </c>
      <c r="AA1458" t="s">
        <v>40</v>
      </c>
      <c r="AB1458" t="s">
        <v>40</v>
      </c>
      <c r="AC1458">
        <v>4.6000000029999999</v>
      </c>
      <c r="AD1458" t="s">
        <v>40</v>
      </c>
      <c r="AE1458">
        <v>9.51</v>
      </c>
      <c r="AF1458">
        <v>28</v>
      </c>
      <c r="AG1458">
        <v>95100000000</v>
      </c>
      <c r="AH1458" s="21">
        <v>43746000000000</v>
      </c>
      <c r="AI1458">
        <v>28</v>
      </c>
      <c r="AJ1458">
        <v>3562</v>
      </c>
      <c r="AK1458">
        <v>3256586.5860000001</v>
      </c>
      <c r="AO1458">
        <v>6.8833333330000004</v>
      </c>
    </row>
    <row r="1459" spans="1:41">
      <c r="A1459">
        <v>17</v>
      </c>
      <c r="B1459">
        <v>35</v>
      </c>
      <c r="C1459">
        <v>2011</v>
      </c>
      <c r="D1459" t="s">
        <v>446</v>
      </c>
      <c r="E1459" t="s">
        <v>447</v>
      </c>
      <c r="F1459" t="s">
        <v>1</v>
      </c>
      <c r="G1459" t="s">
        <v>54</v>
      </c>
      <c r="H1459" t="s">
        <v>38</v>
      </c>
      <c r="I1459" t="s">
        <v>41</v>
      </c>
      <c r="J1459" t="s">
        <v>38</v>
      </c>
      <c r="K1459" t="s">
        <v>40</v>
      </c>
      <c r="L1459" t="s">
        <v>40</v>
      </c>
      <c r="M1459" t="s">
        <v>40</v>
      </c>
      <c r="N1459" t="s">
        <v>40</v>
      </c>
      <c r="O1459" t="s">
        <v>55</v>
      </c>
      <c r="P1459" t="s">
        <v>38</v>
      </c>
      <c r="Q1459" t="s">
        <v>51</v>
      </c>
      <c r="R1459" t="s">
        <v>52</v>
      </c>
      <c r="S1459" t="s">
        <v>43</v>
      </c>
      <c r="T1459" t="s">
        <v>53</v>
      </c>
      <c r="U1459" t="s">
        <v>21</v>
      </c>
      <c r="V1459" t="s">
        <v>1494</v>
      </c>
      <c r="W1459" t="s">
        <v>1495</v>
      </c>
      <c r="X1459" t="s">
        <v>448</v>
      </c>
      <c r="Y1459" t="s">
        <v>799</v>
      </c>
      <c r="Z1459" t="s">
        <v>40</v>
      </c>
      <c r="AA1459" t="s">
        <v>40</v>
      </c>
      <c r="AB1459" t="s">
        <v>40</v>
      </c>
      <c r="AC1459">
        <v>6.4</v>
      </c>
      <c r="AD1459" t="s">
        <v>40</v>
      </c>
      <c r="AE1459">
        <v>25.41</v>
      </c>
      <c r="AF1459">
        <v>28</v>
      </c>
      <c r="AG1459" s="21">
        <v>254100000000</v>
      </c>
      <c r="AH1459" s="21">
        <v>162624000000000</v>
      </c>
      <c r="AI1459">
        <v>28</v>
      </c>
      <c r="AJ1459">
        <v>3562</v>
      </c>
      <c r="AK1459">
        <v>3256586.5860000001</v>
      </c>
      <c r="AO1459">
        <v>18.466666669999999</v>
      </c>
    </row>
    <row r="1460" spans="1:41">
      <c r="A1460">
        <v>17</v>
      </c>
      <c r="B1460">
        <v>35</v>
      </c>
      <c r="C1460">
        <v>2011</v>
      </c>
      <c r="D1460" t="s">
        <v>446</v>
      </c>
      <c r="E1460" t="s">
        <v>447</v>
      </c>
      <c r="F1460" t="s">
        <v>1</v>
      </c>
      <c r="G1460" t="s">
        <v>54</v>
      </c>
      <c r="H1460" t="s">
        <v>38</v>
      </c>
      <c r="I1460" t="s">
        <v>41</v>
      </c>
      <c r="J1460" t="s">
        <v>38</v>
      </c>
      <c r="K1460" t="s">
        <v>40</v>
      </c>
      <c r="L1460" t="s">
        <v>40</v>
      </c>
      <c r="M1460" t="s">
        <v>40</v>
      </c>
      <c r="N1460" t="s">
        <v>40</v>
      </c>
      <c r="O1460" t="s">
        <v>55</v>
      </c>
      <c r="P1460" t="s">
        <v>38</v>
      </c>
      <c r="Q1460" t="s">
        <v>51</v>
      </c>
      <c r="R1460" t="s">
        <v>52</v>
      </c>
      <c r="S1460" t="s">
        <v>43</v>
      </c>
      <c r="T1460" t="s">
        <v>53</v>
      </c>
      <c r="U1460" t="s">
        <v>21</v>
      </c>
      <c r="V1460" t="s">
        <v>1494</v>
      </c>
      <c r="W1460" t="s">
        <v>1495</v>
      </c>
      <c r="X1460" t="s">
        <v>448</v>
      </c>
      <c r="Y1460" t="s">
        <v>800</v>
      </c>
      <c r="Z1460" t="s">
        <v>40</v>
      </c>
      <c r="AA1460" t="s">
        <v>40</v>
      </c>
      <c r="AB1460" t="s">
        <v>40</v>
      </c>
      <c r="AC1460">
        <v>9.4000000089999993</v>
      </c>
      <c r="AD1460" t="s">
        <v>40</v>
      </c>
      <c r="AE1460">
        <v>9.51</v>
      </c>
      <c r="AF1460">
        <v>37</v>
      </c>
      <c r="AG1460">
        <v>95100000000</v>
      </c>
      <c r="AH1460" s="21">
        <v>89394000000000</v>
      </c>
      <c r="AI1460">
        <v>37</v>
      </c>
      <c r="AJ1460">
        <v>3562</v>
      </c>
      <c r="AK1460">
        <v>3256586.5860000001</v>
      </c>
      <c r="AO1460">
        <v>13.33333333</v>
      </c>
    </row>
    <row r="1461" spans="1:41">
      <c r="A1461">
        <v>17</v>
      </c>
      <c r="B1461">
        <v>35</v>
      </c>
      <c r="C1461">
        <v>2011</v>
      </c>
      <c r="D1461" t="s">
        <v>446</v>
      </c>
      <c r="E1461" t="s">
        <v>447</v>
      </c>
      <c r="F1461" t="s">
        <v>1</v>
      </c>
      <c r="G1461" t="s">
        <v>54</v>
      </c>
      <c r="H1461" t="s">
        <v>38</v>
      </c>
      <c r="I1461" t="s">
        <v>41</v>
      </c>
      <c r="J1461" t="s">
        <v>38</v>
      </c>
      <c r="K1461" t="s">
        <v>40</v>
      </c>
      <c r="L1461" t="s">
        <v>40</v>
      </c>
      <c r="M1461" t="s">
        <v>40</v>
      </c>
      <c r="N1461" t="s">
        <v>40</v>
      </c>
      <c r="O1461" t="s">
        <v>55</v>
      </c>
      <c r="P1461" t="s">
        <v>38</v>
      </c>
      <c r="Q1461" t="s">
        <v>51</v>
      </c>
      <c r="R1461" t="s">
        <v>52</v>
      </c>
      <c r="S1461" t="s">
        <v>43</v>
      </c>
      <c r="T1461" t="s">
        <v>53</v>
      </c>
      <c r="U1461" t="s">
        <v>21</v>
      </c>
      <c r="V1461" t="s">
        <v>1494</v>
      </c>
      <c r="W1461" t="s">
        <v>1495</v>
      </c>
      <c r="X1461" t="s">
        <v>448</v>
      </c>
      <c r="Y1461" t="s">
        <v>801</v>
      </c>
      <c r="Z1461" t="s">
        <v>40</v>
      </c>
      <c r="AA1461" t="s">
        <v>40</v>
      </c>
      <c r="AB1461" t="s">
        <v>40</v>
      </c>
      <c r="AC1461">
        <v>5.0999999989999996</v>
      </c>
      <c r="AD1461" t="s">
        <v>40</v>
      </c>
      <c r="AE1461">
        <v>22.66</v>
      </c>
      <c r="AF1461">
        <v>26</v>
      </c>
      <c r="AG1461" s="21">
        <v>226600000000</v>
      </c>
      <c r="AH1461" s="21">
        <v>115566000000000</v>
      </c>
      <c r="AI1461">
        <v>26</v>
      </c>
      <c r="AJ1461">
        <v>3562</v>
      </c>
      <c r="AK1461">
        <v>3256586.5860000001</v>
      </c>
      <c r="AO1461">
        <v>70.900000000000006</v>
      </c>
    </row>
    <row r="1462" spans="1:41">
      <c r="A1462">
        <v>17</v>
      </c>
      <c r="B1462">
        <v>35</v>
      </c>
      <c r="C1462">
        <v>2011</v>
      </c>
      <c r="D1462" t="s">
        <v>446</v>
      </c>
      <c r="E1462" t="s">
        <v>447</v>
      </c>
      <c r="F1462" t="s">
        <v>1</v>
      </c>
      <c r="G1462" t="s">
        <v>54</v>
      </c>
      <c r="H1462" t="s">
        <v>38</v>
      </c>
      <c r="I1462" t="s">
        <v>41</v>
      </c>
      <c r="J1462" t="s">
        <v>38</v>
      </c>
      <c r="K1462" t="s">
        <v>40</v>
      </c>
      <c r="L1462" t="s">
        <v>40</v>
      </c>
      <c r="M1462" t="s">
        <v>40</v>
      </c>
      <c r="N1462" t="s">
        <v>40</v>
      </c>
      <c r="O1462" t="s">
        <v>55</v>
      </c>
      <c r="P1462" t="s">
        <v>38</v>
      </c>
      <c r="Q1462" t="s">
        <v>51</v>
      </c>
      <c r="R1462" t="s">
        <v>52</v>
      </c>
      <c r="S1462" t="s">
        <v>43</v>
      </c>
      <c r="T1462" t="s">
        <v>53</v>
      </c>
      <c r="U1462" t="s">
        <v>21</v>
      </c>
      <c r="V1462" t="s">
        <v>1494</v>
      </c>
      <c r="W1462" t="s">
        <v>1495</v>
      </c>
      <c r="X1462" t="s">
        <v>448</v>
      </c>
      <c r="Y1462" t="s">
        <v>802</v>
      </c>
      <c r="Z1462" t="s">
        <v>40</v>
      </c>
      <c r="AA1462" t="s">
        <v>40</v>
      </c>
      <c r="AB1462" t="s">
        <v>40</v>
      </c>
      <c r="AC1462">
        <v>10.10000001</v>
      </c>
      <c r="AD1462" t="s">
        <v>40</v>
      </c>
      <c r="AE1462">
        <v>414.81</v>
      </c>
      <c r="AF1462">
        <v>30</v>
      </c>
      <c r="AG1462" s="21">
        <v>4148100000000</v>
      </c>
      <c r="AH1462" s="21">
        <v>4189580000000000</v>
      </c>
      <c r="AI1462">
        <v>30</v>
      </c>
      <c r="AJ1462">
        <v>3562</v>
      </c>
      <c r="AK1462">
        <v>3256586.5860000001</v>
      </c>
      <c r="AO1462">
        <v>15.43333333</v>
      </c>
    </row>
    <row r="1463" spans="1:41">
      <c r="A1463">
        <v>17</v>
      </c>
      <c r="B1463">
        <v>35</v>
      </c>
      <c r="C1463">
        <v>2011</v>
      </c>
      <c r="D1463" t="s">
        <v>446</v>
      </c>
      <c r="E1463" t="s">
        <v>447</v>
      </c>
      <c r="F1463" t="s">
        <v>1</v>
      </c>
      <c r="G1463" t="s">
        <v>54</v>
      </c>
      <c r="H1463" t="s">
        <v>38</v>
      </c>
      <c r="I1463" t="s">
        <v>41</v>
      </c>
      <c r="J1463" t="s">
        <v>38</v>
      </c>
      <c r="K1463" t="s">
        <v>40</v>
      </c>
      <c r="L1463" t="s">
        <v>40</v>
      </c>
      <c r="M1463" t="s">
        <v>40</v>
      </c>
      <c r="N1463" t="s">
        <v>40</v>
      </c>
      <c r="O1463" t="s">
        <v>55</v>
      </c>
      <c r="P1463" t="s">
        <v>38</v>
      </c>
      <c r="Q1463" t="s">
        <v>51</v>
      </c>
      <c r="R1463" t="s">
        <v>52</v>
      </c>
      <c r="S1463" t="s">
        <v>43</v>
      </c>
      <c r="T1463" t="s">
        <v>53</v>
      </c>
      <c r="U1463" t="s">
        <v>21</v>
      </c>
      <c r="V1463" t="s">
        <v>1494</v>
      </c>
      <c r="W1463" t="s">
        <v>1495</v>
      </c>
      <c r="X1463" t="s">
        <v>448</v>
      </c>
      <c r="Y1463" t="s">
        <v>803</v>
      </c>
      <c r="Z1463" t="s">
        <v>40</v>
      </c>
      <c r="AA1463" t="s">
        <v>40</v>
      </c>
      <c r="AB1463" t="s">
        <v>40</v>
      </c>
      <c r="AC1463">
        <v>6.4</v>
      </c>
      <c r="AD1463" t="s">
        <v>40</v>
      </c>
      <c r="AE1463">
        <v>16.47</v>
      </c>
      <c r="AF1463">
        <v>44</v>
      </c>
      <c r="AG1463" s="21">
        <v>164700000000</v>
      </c>
      <c r="AH1463" s="21">
        <v>105408000000000</v>
      </c>
      <c r="AI1463">
        <v>44</v>
      </c>
      <c r="AJ1463">
        <v>3562</v>
      </c>
      <c r="AK1463">
        <v>3256586.5860000001</v>
      </c>
      <c r="AO1463">
        <v>25.4</v>
      </c>
    </row>
    <row r="1464" spans="1:41">
      <c r="A1464">
        <v>17</v>
      </c>
      <c r="B1464">
        <v>35</v>
      </c>
      <c r="C1464">
        <v>2011</v>
      </c>
      <c r="D1464" t="s">
        <v>446</v>
      </c>
      <c r="E1464" t="s">
        <v>447</v>
      </c>
      <c r="F1464" t="s">
        <v>1</v>
      </c>
      <c r="G1464" t="s">
        <v>54</v>
      </c>
      <c r="H1464" t="s">
        <v>38</v>
      </c>
      <c r="I1464" t="s">
        <v>41</v>
      </c>
      <c r="J1464" t="s">
        <v>38</v>
      </c>
      <c r="K1464" t="s">
        <v>40</v>
      </c>
      <c r="L1464" t="s">
        <v>40</v>
      </c>
      <c r="M1464" t="s">
        <v>40</v>
      </c>
      <c r="N1464" t="s">
        <v>40</v>
      </c>
      <c r="O1464" t="s">
        <v>55</v>
      </c>
      <c r="P1464" t="s">
        <v>38</v>
      </c>
      <c r="Q1464" t="s">
        <v>51</v>
      </c>
      <c r="R1464" t="s">
        <v>52</v>
      </c>
      <c r="S1464" t="s">
        <v>43</v>
      </c>
      <c r="T1464" t="s">
        <v>53</v>
      </c>
      <c r="U1464" t="s">
        <v>21</v>
      </c>
      <c r="V1464" t="s">
        <v>1494</v>
      </c>
      <c r="W1464" t="s">
        <v>1495</v>
      </c>
      <c r="X1464" t="s">
        <v>448</v>
      </c>
      <c r="Y1464" t="s">
        <v>804</v>
      </c>
      <c r="Z1464" t="s">
        <v>40</v>
      </c>
      <c r="AA1464" t="s">
        <v>40</v>
      </c>
      <c r="AB1464" t="s">
        <v>40</v>
      </c>
      <c r="AC1464">
        <v>11.89999999</v>
      </c>
      <c r="AD1464" t="s">
        <v>40</v>
      </c>
      <c r="AE1464">
        <v>7.61</v>
      </c>
      <c r="AF1464">
        <v>31</v>
      </c>
      <c r="AG1464">
        <v>76100000000</v>
      </c>
      <c r="AH1464" s="21">
        <v>90559000000000</v>
      </c>
      <c r="AI1464">
        <v>31</v>
      </c>
      <c r="AJ1464">
        <v>3562</v>
      </c>
      <c r="AK1464">
        <v>3256586.5860000001</v>
      </c>
      <c r="AO1464">
        <v>100.8</v>
      </c>
    </row>
    <row r="1465" spans="1:41">
      <c r="A1465">
        <v>17</v>
      </c>
      <c r="B1465">
        <v>35</v>
      </c>
      <c r="C1465">
        <v>2011</v>
      </c>
      <c r="D1465" t="s">
        <v>446</v>
      </c>
      <c r="E1465" t="s">
        <v>447</v>
      </c>
      <c r="F1465" t="s">
        <v>1</v>
      </c>
      <c r="G1465" t="s">
        <v>54</v>
      </c>
      <c r="H1465" t="s">
        <v>38</v>
      </c>
      <c r="I1465" t="s">
        <v>41</v>
      </c>
      <c r="J1465" t="s">
        <v>38</v>
      </c>
      <c r="K1465" t="s">
        <v>40</v>
      </c>
      <c r="L1465" t="s">
        <v>40</v>
      </c>
      <c r="M1465" t="s">
        <v>40</v>
      </c>
      <c r="N1465" t="s">
        <v>40</v>
      </c>
      <c r="O1465" t="s">
        <v>55</v>
      </c>
      <c r="P1465" t="s">
        <v>38</v>
      </c>
      <c r="Q1465" t="s">
        <v>51</v>
      </c>
      <c r="R1465" t="s">
        <v>52</v>
      </c>
      <c r="S1465" t="s">
        <v>43</v>
      </c>
      <c r="T1465" t="s">
        <v>53</v>
      </c>
      <c r="U1465" t="s">
        <v>21</v>
      </c>
      <c r="V1465" t="s">
        <v>1494</v>
      </c>
      <c r="W1465" t="s">
        <v>1495</v>
      </c>
      <c r="X1465" t="s">
        <v>448</v>
      </c>
      <c r="Y1465" t="s">
        <v>805</v>
      </c>
      <c r="Z1465" t="s">
        <v>40</v>
      </c>
      <c r="AA1465" t="s">
        <v>40</v>
      </c>
      <c r="AB1465" t="s">
        <v>40</v>
      </c>
      <c r="AC1465">
        <v>8.9000000069999992</v>
      </c>
      <c r="AD1465" t="s">
        <v>40</v>
      </c>
      <c r="AE1465">
        <v>35.61</v>
      </c>
      <c r="AF1465">
        <v>32</v>
      </c>
      <c r="AG1465" s="21">
        <v>356100000000</v>
      </c>
      <c r="AH1465" s="21">
        <v>316929000000000</v>
      </c>
      <c r="AI1465">
        <v>32</v>
      </c>
      <c r="AJ1465">
        <v>3562</v>
      </c>
      <c r="AK1465">
        <v>3256586.5860000001</v>
      </c>
      <c r="AO1465">
        <v>55.266666669999999</v>
      </c>
    </row>
    <row r="1466" spans="1:41">
      <c r="A1466">
        <v>17</v>
      </c>
      <c r="B1466">
        <v>35</v>
      </c>
      <c r="C1466">
        <v>2011</v>
      </c>
      <c r="D1466" t="s">
        <v>446</v>
      </c>
      <c r="E1466" t="s">
        <v>447</v>
      </c>
      <c r="F1466" t="s">
        <v>1</v>
      </c>
      <c r="G1466" t="s">
        <v>54</v>
      </c>
      <c r="H1466" t="s">
        <v>38</v>
      </c>
      <c r="I1466" t="s">
        <v>41</v>
      </c>
      <c r="J1466" t="s">
        <v>38</v>
      </c>
      <c r="K1466" t="s">
        <v>40</v>
      </c>
      <c r="L1466" t="s">
        <v>40</v>
      </c>
      <c r="M1466" t="s">
        <v>40</v>
      </c>
      <c r="N1466" t="s">
        <v>40</v>
      </c>
      <c r="O1466" t="s">
        <v>55</v>
      </c>
      <c r="P1466" t="s">
        <v>38</v>
      </c>
      <c r="Q1466" t="s">
        <v>51</v>
      </c>
      <c r="R1466" t="s">
        <v>52</v>
      </c>
      <c r="S1466" t="s">
        <v>43</v>
      </c>
      <c r="T1466" t="s">
        <v>53</v>
      </c>
      <c r="U1466" t="s">
        <v>21</v>
      </c>
      <c r="V1466" t="s">
        <v>1494</v>
      </c>
      <c r="W1466" t="s">
        <v>1495</v>
      </c>
      <c r="X1466" t="s">
        <v>448</v>
      </c>
      <c r="Y1466" t="s">
        <v>806</v>
      </c>
      <c r="Z1466" t="s">
        <v>40</v>
      </c>
      <c r="AA1466" t="s">
        <v>40</v>
      </c>
      <c r="AB1466" t="s">
        <v>40</v>
      </c>
      <c r="AC1466">
        <v>1.8</v>
      </c>
      <c r="AD1466" t="s">
        <v>40</v>
      </c>
      <c r="AE1466">
        <v>2.31</v>
      </c>
      <c r="AF1466">
        <v>25</v>
      </c>
      <c r="AG1466">
        <v>23100000000</v>
      </c>
      <c r="AH1466" s="21">
        <v>4158000000000</v>
      </c>
      <c r="AI1466">
        <v>25</v>
      </c>
      <c r="AJ1466">
        <v>3562</v>
      </c>
      <c r="AK1466">
        <v>3256586.5860000001</v>
      </c>
      <c r="AO1466">
        <v>127.0333333</v>
      </c>
    </row>
    <row r="1467" spans="1:41">
      <c r="A1467">
        <v>17</v>
      </c>
      <c r="B1467">
        <v>35</v>
      </c>
      <c r="C1467">
        <v>2011</v>
      </c>
      <c r="D1467" t="s">
        <v>446</v>
      </c>
      <c r="E1467" t="s">
        <v>447</v>
      </c>
      <c r="F1467" t="s">
        <v>1</v>
      </c>
      <c r="G1467" t="s">
        <v>54</v>
      </c>
      <c r="H1467" t="s">
        <v>38</v>
      </c>
      <c r="I1467" t="s">
        <v>41</v>
      </c>
      <c r="J1467" t="s">
        <v>38</v>
      </c>
      <c r="K1467" t="s">
        <v>40</v>
      </c>
      <c r="L1467" t="s">
        <v>40</v>
      </c>
      <c r="M1467" t="s">
        <v>40</v>
      </c>
      <c r="N1467" t="s">
        <v>40</v>
      </c>
      <c r="O1467" t="s">
        <v>55</v>
      </c>
      <c r="P1467" t="s">
        <v>38</v>
      </c>
      <c r="Q1467" t="s">
        <v>51</v>
      </c>
      <c r="R1467" t="s">
        <v>52</v>
      </c>
      <c r="S1467" t="s">
        <v>43</v>
      </c>
      <c r="T1467" t="s">
        <v>53</v>
      </c>
      <c r="U1467" t="s">
        <v>21</v>
      </c>
      <c r="V1467" t="s">
        <v>1494</v>
      </c>
      <c r="W1467" t="s">
        <v>1495</v>
      </c>
      <c r="X1467" t="s">
        <v>448</v>
      </c>
      <c r="Y1467" t="s">
        <v>807</v>
      </c>
      <c r="Z1467" t="s">
        <v>40</v>
      </c>
      <c r="AA1467" t="s">
        <v>40</v>
      </c>
      <c r="AB1467" t="s">
        <v>40</v>
      </c>
      <c r="AC1467">
        <v>10.9</v>
      </c>
      <c r="AD1467" t="s">
        <v>40</v>
      </c>
      <c r="AE1467">
        <v>188.18</v>
      </c>
      <c r="AF1467">
        <v>46</v>
      </c>
      <c r="AG1467" s="21">
        <v>1881800000000</v>
      </c>
      <c r="AH1467" s="21">
        <v>2051160000000000</v>
      </c>
      <c r="AI1467">
        <v>46</v>
      </c>
      <c r="AJ1467">
        <v>3562</v>
      </c>
      <c r="AK1467">
        <v>3256586.5860000001</v>
      </c>
      <c r="AO1467">
        <v>12.72272727</v>
      </c>
    </row>
    <row r="1468" spans="1:41">
      <c r="A1468">
        <v>17</v>
      </c>
      <c r="B1468">
        <v>35</v>
      </c>
      <c r="C1468">
        <v>2011</v>
      </c>
      <c r="D1468" t="s">
        <v>446</v>
      </c>
      <c r="E1468" t="s">
        <v>447</v>
      </c>
      <c r="F1468" t="s">
        <v>1</v>
      </c>
      <c r="G1468" t="s">
        <v>54</v>
      </c>
      <c r="H1468" t="s">
        <v>38</v>
      </c>
      <c r="I1468" t="s">
        <v>41</v>
      </c>
      <c r="J1468" t="s">
        <v>38</v>
      </c>
      <c r="K1468" t="s">
        <v>40</v>
      </c>
      <c r="L1468" t="s">
        <v>40</v>
      </c>
      <c r="M1468" t="s">
        <v>40</v>
      </c>
      <c r="N1468" t="s">
        <v>40</v>
      </c>
      <c r="O1468" t="s">
        <v>55</v>
      </c>
      <c r="P1468" t="s">
        <v>38</v>
      </c>
      <c r="Q1468" t="s">
        <v>51</v>
      </c>
      <c r="R1468" t="s">
        <v>52</v>
      </c>
      <c r="S1468" t="s">
        <v>43</v>
      </c>
      <c r="T1468" t="s">
        <v>53</v>
      </c>
      <c r="U1468" t="s">
        <v>21</v>
      </c>
      <c r="V1468" t="s">
        <v>1494</v>
      </c>
      <c r="W1468" t="s">
        <v>1495</v>
      </c>
      <c r="X1468" t="s">
        <v>448</v>
      </c>
      <c r="Y1468" t="s">
        <v>808</v>
      </c>
      <c r="Z1468" t="s">
        <v>40</v>
      </c>
      <c r="AA1468" t="s">
        <v>40</v>
      </c>
      <c r="AB1468" t="s">
        <v>40</v>
      </c>
      <c r="AC1468">
        <v>9.0999999930000008</v>
      </c>
      <c r="AD1468" t="s">
        <v>40</v>
      </c>
      <c r="AE1468">
        <v>10.119999999999999</v>
      </c>
      <c r="AF1468">
        <v>21</v>
      </c>
      <c r="AG1468" s="21">
        <v>101200000000</v>
      </c>
      <c r="AH1468" s="21">
        <v>92092000000000</v>
      </c>
      <c r="AI1468">
        <v>21</v>
      </c>
      <c r="AJ1468">
        <v>3562</v>
      </c>
      <c r="AK1468">
        <v>3256586.5860000001</v>
      </c>
      <c r="AO1468">
        <v>11.415384619999999</v>
      </c>
    </row>
    <row r="1469" spans="1:41">
      <c r="A1469">
        <v>17</v>
      </c>
      <c r="B1469">
        <v>35</v>
      </c>
      <c r="C1469">
        <v>2011</v>
      </c>
      <c r="D1469" t="s">
        <v>446</v>
      </c>
      <c r="E1469" t="s">
        <v>447</v>
      </c>
      <c r="F1469" t="s">
        <v>1</v>
      </c>
      <c r="G1469" t="s">
        <v>54</v>
      </c>
      <c r="H1469" t="s">
        <v>38</v>
      </c>
      <c r="I1469" t="s">
        <v>41</v>
      </c>
      <c r="J1469" t="s">
        <v>38</v>
      </c>
      <c r="K1469" t="s">
        <v>40</v>
      </c>
      <c r="L1469" t="s">
        <v>40</v>
      </c>
      <c r="M1469" t="s">
        <v>40</v>
      </c>
      <c r="N1469" t="s">
        <v>40</v>
      </c>
      <c r="O1469" t="s">
        <v>55</v>
      </c>
      <c r="P1469" t="s">
        <v>38</v>
      </c>
      <c r="Q1469" t="s">
        <v>51</v>
      </c>
      <c r="R1469" t="s">
        <v>52</v>
      </c>
      <c r="S1469" t="s">
        <v>43</v>
      </c>
      <c r="T1469" t="s">
        <v>53</v>
      </c>
      <c r="U1469" t="s">
        <v>21</v>
      </c>
      <c r="V1469" t="s">
        <v>1494</v>
      </c>
      <c r="W1469" t="s">
        <v>1495</v>
      </c>
      <c r="X1469" t="s">
        <v>448</v>
      </c>
      <c r="Y1469" t="s">
        <v>809</v>
      </c>
      <c r="Z1469" t="s">
        <v>40</v>
      </c>
      <c r="AA1469" t="s">
        <v>40</v>
      </c>
      <c r="AB1469" t="s">
        <v>40</v>
      </c>
      <c r="AC1469">
        <v>7.6999999969999999</v>
      </c>
      <c r="AD1469" t="s">
        <v>40</v>
      </c>
      <c r="AE1469">
        <v>106.43</v>
      </c>
      <c r="AF1469">
        <v>39</v>
      </c>
      <c r="AG1469" s="21">
        <v>1064300000000</v>
      </c>
      <c r="AH1469" s="21">
        <v>819511000000000</v>
      </c>
      <c r="AI1469">
        <v>39</v>
      </c>
      <c r="AJ1469">
        <v>3562</v>
      </c>
      <c r="AK1469">
        <v>3256586.5860000001</v>
      </c>
      <c r="AO1469">
        <v>8.16</v>
      </c>
    </row>
    <row r="1470" spans="1:41">
      <c r="A1470">
        <v>17</v>
      </c>
      <c r="B1470">
        <v>35</v>
      </c>
      <c r="C1470">
        <v>2011</v>
      </c>
      <c r="D1470" t="s">
        <v>446</v>
      </c>
      <c r="E1470" t="s">
        <v>447</v>
      </c>
      <c r="F1470" t="s">
        <v>1</v>
      </c>
      <c r="G1470" t="s">
        <v>54</v>
      </c>
      <c r="H1470" t="s">
        <v>38</v>
      </c>
      <c r="I1470" t="s">
        <v>41</v>
      </c>
      <c r="J1470" t="s">
        <v>38</v>
      </c>
      <c r="K1470" t="s">
        <v>40</v>
      </c>
      <c r="L1470" t="s">
        <v>40</v>
      </c>
      <c r="M1470" t="s">
        <v>40</v>
      </c>
      <c r="N1470" t="s">
        <v>40</v>
      </c>
      <c r="O1470" t="s">
        <v>55</v>
      </c>
      <c r="P1470" t="s">
        <v>38</v>
      </c>
      <c r="Q1470" t="s">
        <v>51</v>
      </c>
      <c r="R1470" t="s">
        <v>52</v>
      </c>
      <c r="S1470" t="s">
        <v>43</v>
      </c>
      <c r="T1470" t="s">
        <v>53</v>
      </c>
      <c r="U1470" t="s">
        <v>21</v>
      </c>
      <c r="V1470" t="s">
        <v>1494</v>
      </c>
      <c r="W1470" t="s">
        <v>1495</v>
      </c>
      <c r="X1470" t="s">
        <v>448</v>
      </c>
      <c r="Y1470" t="s">
        <v>810</v>
      </c>
      <c r="Z1470" t="s">
        <v>40</v>
      </c>
      <c r="AA1470" t="s">
        <v>40</v>
      </c>
      <c r="AB1470" t="s">
        <v>40</v>
      </c>
      <c r="AC1470">
        <v>5.7000000039999996</v>
      </c>
      <c r="AD1470" t="s">
        <v>40</v>
      </c>
      <c r="AE1470">
        <v>119.22</v>
      </c>
      <c r="AF1470">
        <v>23</v>
      </c>
      <c r="AG1470" s="21">
        <v>1192200000000</v>
      </c>
      <c r="AH1470" s="21">
        <v>679554000000000</v>
      </c>
      <c r="AI1470">
        <v>23</v>
      </c>
      <c r="AJ1470">
        <v>3562</v>
      </c>
      <c r="AK1470">
        <v>3256586.5860000001</v>
      </c>
      <c r="AO1470">
        <v>12.161904760000001</v>
      </c>
    </row>
    <row r="1471" spans="1:41">
      <c r="A1471">
        <v>17</v>
      </c>
      <c r="B1471">
        <v>35</v>
      </c>
      <c r="C1471">
        <v>2011</v>
      </c>
      <c r="D1471" t="s">
        <v>446</v>
      </c>
      <c r="E1471" t="s">
        <v>447</v>
      </c>
      <c r="F1471" t="s">
        <v>1</v>
      </c>
      <c r="G1471" t="s">
        <v>54</v>
      </c>
      <c r="H1471" t="s">
        <v>38</v>
      </c>
      <c r="I1471" t="s">
        <v>41</v>
      </c>
      <c r="J1471" t="s">
        <v>38</v>
      </c>
      <c r="K1471" t="s">
        <v>40</v>
      </c>
      <c r="L1471" t="s">
        <v>40</v>
      </c>
      <c r="M1471" t="s">
        <v>40</v>
      </c>
      <c r="N1471" t="s">
        <v>40</v>
      </c>
      <c r="O1471" t="s">
        <v>55</v>
      </c>
      <c r="P1471" t="s">
        <v>38</v>
      </c>
      <c r="Q1471" t="s">
        <v>51</v>
      </c>
      <c r="R1471" t="s">
        <v>52</v>
      </c>
      <c r="S1471" t="s">
        <v>43</v>
      </c>
      <c r="T1471" t="s">
        <v>53</v>
      </c>
      <c r="U1471" t="s">
        <v>21</v>
      </c>
      <c r="V1471" t="s">
        <v>1494</v>
      </c>
      <c r="W1471" t="s">
        <v>1495</v>
      </c>
      <c r="X1471" t="s">
        <v>448</v>
      </c>
      <c r="Y1471" t="s">
        <v>811</v>
      </c>
      <c r="Z1471" t="s">
        <v>40</v>
      </c>
      <c r="AA1471" t="s">
        <v>40</v>
      </c>
      <c r="AB1471" t="s">
        <v>40</v>
      </c>
      <c r="AC1471">
        <v>15.150000009999999</v>
      </c>
      <c r="AD1471" t="s">
        <v>40</v>
      </c>
      <c r="AE1471">
        <v>51.19</v>
      </c>
      <c r="AF1471">
        <v>32</v>
      </c>
      <c r="AG1471" s="21">
        <v>511900000000</v>
      </c>
      <c r="AH1471" s="21">
        <v>775529000000000</v>
      </c>
      <c r="AI1471">
        <v>32</v>
      </c>
      <c r="AJ1471">
        <v>3562</v>
      </c>
      <c r="AK1471">
        <v>3256586.5860000001</v>
      </c>
      <c r="AO1471">
        <v>3.111111111</v>
      </c>
    </row>
    <row r="1472" spans="1:41">
      <c r="A1472">
        <v>17</v>
      </c>
      <c r="B1472">
        <v>35</v>
      </c>
      <c r="C1472">
        <v>2011</v>
      </c>
      <c r="D1472" t="s">
        <v>446</v>
      </c>
      <c r="E1472" t="s">
        <v>447</v>
      </c>
      <c r="F1472" t="s">
        <v>1</v>
      </c>
      <c r="G1472" t="s">
        <v>54</v>
      </c>
      <c r="H1472" t="s">
        <v>38</v>
      </c>
      <c r="I1472" t="s">
        <v>41</v>
      </c>
      <c r="J1472" t="s">
        <v>38</v>
      </c>
      <c r="K1472" t="s">
        <v>40</v>
      </c>
      <c r="L1472" t="s">
        <v>40</v>
      </c>
      <c r="M1472" t="s">
        <v>40</v>
      </c>
      <c r="N1472" t="s">
        <v>40</v>
      </c>
      <c r="O1472" t="s">
        <v>55</v>
      </c>
      <c r="P1472" t="s">
        <v>38</v>
      </c>
      <c r="Q1472" t="s">
        <v>51</v>
      </c>
      <c r="R1472" t="s">
        <v>52</v>
      </c>
      <c r="S1472" t="s">
        <v>43</v>
      </c>
      <c r="T1472" t="s">
        <v>53</v>
      </c>
      <c r="U1472" t="s">
        <v>21</v>
      </c>
      <c r="V1472" t="s">
        <v>1494</v>
      </c>
      <c r="W1472" t="s">
        <v>1495</v>
      </c>
      <c r="X1472" t="s">
        <v>448</v>
      </c>
      <c r="Y1472" t="s">
        <v>812</v>
      </c>
      <c r="Z1472" t="s">
        <v>40</v>
      </c>
      <c r="AA1472" t="s">
        <v>40</v>
      </c>
      <c r="AB1472" t="s">
        <v>40</v>
      </c>
      <c r="AC1472">
        <v>5.9999999949999996</v>
      </c>
      <c r="AD1472" t="s">
        <v>40</v>
      </c>
      <c r="AE1472">
        <v>24.56</v>
      </c>
      <c r="AF1472">
        <v>21</v>
      </c>
      <c r="AG1472" s="21">
        <v>245600000000</v>
      </c>
      <c r="AH1472" s="21">
        <v>147360000000000</v>
      </c>
      <c r="AI1472">
        <v>21</v>
      </c>
      <c r="AJ1472">
        <v>3562</v>
      </c>
      <c r="AK1472">
        <v>3256586.5860000001</v>
      </c>
      <c r="AO1472">
        <v>4.552941176</v>
      </c>
    </row>
    <row r="1473" spans="1:41">
      <c r="A1473">
        <v>17</v>
      </c>
      <c r="B1473">
        <v>35</v>
      </c>
      <c r="C1473">
        <v>2011</v>
      </c>
      <c r="D1473" t="s">
        <v>446</v>
      </c>
      <c r="E1473" t="s">
        <v>447</v>
      </c>
      <c r="F1473" t="s">
        <v>1</v>
      </c>
      <c r="G1473" t="s">
        <v>54</v>
      </c>
      <c r="H1473" t="s">
        <v>38</v>
      </c>
      <c r="I1473" t="s">
        <v>41</v>
      </c>
      <c r="J1473" t="s">
        <v>38</v>
      </c>
      <c r="K1473" t="s">
        <v>40</v>
      </c>
      <c r="L1473" t="s">
        <v>40</v>
      </c>
      <c r="M1473" t="s">
        <v>40</v>
      </c>
      <c r="N1473" t="s">
        <v>40</v>
      </c>
      <c r="O1473" t="s">
        <v>55</v>
      </c>
      <c r="P1473" t="s">
        <v>38</v>
      </c>
      <c r="Q1473" t="s">
        <v>51</v>
      </c>
      <c r="R1473" t="s">
        <v>52</v>
      </c>
      <c r="S1473" t="s">
        <v>43</v>
      </c>
      <c r="T1473" t="s">
        <v>53</v>
      </c>
      <c r="U1473" t="s">
        <v>21</v>
      </c>
      <c r="V1473" t="s">
        <v>1494</v>
      </c>
      <c r="W1473" t="s">
        <v>1495</v>
      </c>
      <c r="X1473" t="s">
        <v>448</v>
      </c>
      <c r="Y1473" t="s">
        <v>813</v>
      </c>
      <c r="Z1473" t="s">
        <v>40</v>
      </c>
      <c r="AA1473" t="s">
        <v>40</v>
      </c>
      <c r="AB1473" t="s">
        <v>40</v>
      </c>
      <c r="AC1473">
        <v>2.2999999999999998</v>
      </c>
      <c r="AD1473" t="s">
        <v>40</v>
      </c>
      <c r="AE1473">
        <v>16.190000000000001</v>
      </c>
      <c r="AF1473">
        <v>34</v>
      </c>
      <c r="AG1473" s="21">
        <v>161900000000</v>
      </c>
      <c r="AH1473" s="21">
        <v>37237000000000</v>
      </c>
      <c r="AI1473">
        <v>34</v>
      </c>
      <c r="AJ1473">
        <v>3562</v>
      </c>
      <c r="AK1473">
        <v>3256586.5860000001</v>
      </c>
      <c r="AO1473">
        <v>4.776190476</v>
      </c>
    </row>
    <row r="1474" spans="1:41">
      <c r="A1474">
        <v>17</v>
      </c>
      <c r="B1474">
        <v>35</v>
      </c>
      <c r="C1474">
        <v>2011</v>
      </c>
      <c r="D1474" t="s">
        <v>446</v>
      </c>
      <c r="E1474" t="s">
        <v>447</v>
      </c>
      <c r="F1474" t="s">
        <v>1</v>
      </c>
      <c r="G1474" t="s">
        <v>54</v>
      </c>
      <c r="H1474" t="s">
        <v>38</v>
      </c>
      <c r="I1474" t="s">
        <v>41</v>
      </c>
      <c r="J1474" t="s">
        <v>38</v>
      </c>
      <c r="K1474" t="s">
        <v>40</v>
      </c>
      <c r="L1474" t="s">
        <v>40</v>
      </c>
      <c r="M1474" t="s">
        <v>40</v>
      </c>
      <c r="N1474" t="s">
        <v>40</v>
      </c>
      <c r="O1474" t="s">
        <v>55</v>
      </c>
      <c r="P1474" t="s">
        <v>38</v>
      </c>
      <c r="Q1474" t="s">
        <v>51</v>
      </c>
      <c r="R1474" t="s">
        <v>52</v>
      </c>
      <c r="S1474" t="s">
        <v>43</v>
      </c>
      <c r="T1474" t="s">
        <v>53</v>
      </c>
      <c r="U1474" t="s">
        <v>21</v>
      </c>
      <c r="V1474" t="s">
        <v>1494</v>
      </c>
      <c r="W1474" t="s">
        <v>1495</v>
      </c>
      <c r="X1474" t="s">
        <v>448</v>
      </c>
      <c r="Y1474" t="s">
        <v>814</v>
      </c>
      <c r="Z1474" t="s">
        <v>40</v>
      </c>
      <c r="AA1474" t="s">
        <v>40</v>
      </c>
      <c r="AB1474" t="s">
        <v>40</v>
      </c>
      <c r="AC1474">
        <v>31.60000003</v>
      </c>
      <c r="AD1474" t="s">
        <v>40</v>
      </c>
      <c r="AE1474">
        <v>56.66</v>
      </c>
      <c r="AF1474">
        <v>15</v>
      </c>
      <c r="AG1474" s="21">
        <v>566600000000</v>
      </c>
      <c r="AH1474" s="21">
        <v>1790460000000000</v>
      </c>
      <c r="AI1474">
        <v>15</v>
      </c>
      <c r="AJ1474">
        <v>3562</v>
      </c>
      <c r="AK1474">
        <v>3256586.5860000001</v>
      </c>
      <c r="AO1474">
        <v>3.983333333</v>
      </c>
    </row>
    <row r="1475" spans="1:41">
      <c r="A1475">
        <v>17</v>
      </c>
      <c r="B1475">
        <v>35</v>
      </c>
      <c r="C1475">
        <v>2011</v>
      </c>
      <c r="D1475" t="s">
        <v>446</v>
      </c>
      <c r="E1475" t="s">
        <v>447</v>
      </c>
      <c r="F1475" t="s">
        <v>1</v>
      </c>
      <c r="G1475" t="s">
        <v>54</v>
      </c>
      <c r="H1475" t="s">
        <v>38</v>
      </c>
      <c r="I1475" t="s">
        <v>41</v>
      </c>
      <c r="J1475" t="s">
        <v>38</v>
      </c>
      <c r="K1475" t="s">
        <v>40</v>
      </c>
      <c r="L1475" t="s">
        <v>40</v>
      </c>
      <c r="M1475" t="s">
        <v>40</v>
      </c>
      <c r="N1475" t="s">
        <v>40</v>
      </c>
      <c r="O1475" t="s">
        <v>55</v>
      </c>
      <c r="P1475" t="s">
        <v>38</v>
      </c>
      <c r="Q1475" t="s">
        <v>51</v>
      </c>
      <c r="R1475" t="s">
        <v>52</v>
      </c>
      <c r="S1475" t="s">
        <v>43</v>
      </c>
      <c r="T1475" t="s">
        <v>53</v>
      </c>
      <c r="U1475" t="s">
        <v>21</v>
      </c>
      <c r="V1475" t="s">
        <v>1494</v>
      </c>
      <c r="W1475" t="s">
        <v>1495</v>
      </c>
      <c r="X1475" t="s">
        <v>448</v>
      </c>
      <c r="Y1475" t="s">
        <v>815</v>
      </c>
      <c r="Z1475" t="s">
        <v>40</v>
      </c>
      <c r="AA1475" t="s">
        <v>40</v>
      </c>
      <c r="AB1475" t="s">
        <v>40</v>
      </c>
      <c r="AC1475">
        <v>6.9000000039999998</v>
      </c>
      <c r="AD1475" t="s">
        <v>40</v>
      </c>
      <c r="AE1475">
        <v>13</v>
      </c>
      <c r="AF1475">
        <v>8</v>
      </c>
      <c r="AG1475" s="21">
        <v>130000000000</v>
      </c>
      <c r="AH1475" s="21">
        <v>89700000000000</v>
      </c>
      <c r="AI1475">
        <v>8</v>
      </c>
      <c r="AJ1475">
        <v>3562</v>
      </c>
      <c r="AK1475">
        <v>3256586.5860000001</v>
      </c>
      <c r="AO1475">
        <v>2.7416666670000001</v>
      </c>
    </row>
    <row r="1476" spans="1:41">
      <c r="A1476">
        <v>17</v>
      </c>
      <c r="B1476">
        <v>35</v>
      </c>
      <c r="C1476">
        <v>2011</v>
      </c>
      <c r="D1476" t="s">
        <v>446</v>
      </c>
      <c r="E1476" t="s">
        <v>447</v>
      </c>
      <c r="F1476" t="s">
        <v>1</v>
      </c>
      <c r="G1476" t="s">
        <v>54</v>
      </c>
      <c r="H1476" t="s">
        <v>38</v>
      </c>
      <c r="I1476" t="s">
        <v>41</v>
      </c>
      <c r="J1476" t="s">
        <v>38</v>
      </c>
      <c r="K1476" t="s">
        <v>40</v>
      </c>
      <c r="L1476" t="s">
        <v>40</v>
      </c>
      <c r="M1476" t="s">
        <v>40</v>
      </c>
      <c r="N1476" t="s">
        <v>40</v>
      </c>
      <c r="O1476" t="s">
        <v>55</v>
      </c>
      <c r="P1476" t="s">
        <v>38</v>
      </c>
      <c r="Q1476" t="s">
        <v>51</v>
      </c>
      <c r="R1476" t="s">
        <v>52</v>
      </c>
      <c r="S1476" t="s">
        <v>43</v>
      </c>
      <c r="T1476" t="s">
        <v>44</v>
      </c>
      <c r="U1476" t="s">
        <v>21</v>
      </c>
      <c r="V1476" t="s">
        <v>1494</v>
      </c>
      <c r="W1476" t="s">
        <v>1495</v>
      </c>
      <c r="X1476" t="s">
        <v>448</v>
      </c>
      <c r="Y1476" t="s">
        <v>816</v>
      </c>
      <c r="Z1476" t="s">
        <v>40</v>
      </c>
      <c r="AA1476" t="s">
        <v>40</v>
      </c>
      <c r="AB1476" t="s">
        <v>40</v>
      </c>
      <c r="AC1476">
        <v>20.39999998</v>
      </c>
      <c r="AD1476" t="s">
        <v>40</v>
      </c>
      <c r="AE1476">
        <v>10.119999999999999</v>
      </c>
      <c r="AF1476">
        <v>18</v>
      </c>
      <c r="AG1476" s="21">
        <v>101200000000</v>
      </c>
      <c r="AH1476" s="21">
        <v>206448000000000</v>
      </c>
      <c r="AI1476">
        <v>18</v>
      </c>
      <c r="AJ1476">
        <v>3562</v>
      </c>
      <c r="AK1476">
        <v>3256586.5860000001</v>
      </c>
      <c r="AO1476">
        <v>8.9307692309999993</v>
      </c>
    </row>
    <row r="1477" spans="1:41">
      <c r="A1477">
        <v>17</v>
      </c>
      <c r="B1477">
        <v>35</v>
      </c>
      <c r="C1477">
        <v>2011</v>
      </c>
      <c r="D1477" t="s">
        <v>446</v>
      </c>
      <c r="E1477" t="s">
        <v>447</v>
      </c>
      <c r="F1477" t="s">
        <v>1</v>
      </c>
      <c r="G1477" t="s">
        <v>54</v>
      </c>
      <c r="H1477" t="s">
        <v>38</v>
      </c>
      <c r="I1477" t="s">
        <v>41</v>
      </c>
      <c r="J1477" t="s">
        <v>38</v>
      </c>
      <c r="K1477" t="s">
        <v>40</v>
      </c>
      <c r="L1477" t="s">
        <v>40</v>
      </c>
      <c r="M1477" t="s">
        <v>40</v>
      </c>
      <c r="N1477" t="s">
        <v>40</v>
      </c>
      <c r="O1477" t="s">
        <v>55</v>
      </c>
      <c r="P1477" t="s">
        <v>38</v>
      </c>
      <c r="Q1477" t="s">
        <v>51</v>
      </c>
      <c r="R1477" t="s">
        <v>52</v>
      </c>
      <c r="S1477" t="s">
        <v>43</v>
      </c>
      <c r="T1477" t="s">
        <v>53</v>
      </c>
      <c r="U1477" t="s">
        <v>21</v>
      </c>
      <c r="V1477" t="s">
        <v>1494</v>
      </c>
      <c r="W1477" t="s">
        <v>1495</v>
      </c>
      <c r="X1477" t="s">
        <v>448</v>
      </c>
      <c r="Y1477" t="s">
        <v>817</v>
      </c>
      <c r="Z1477" t="s">
        <v>40</v>
      </c>
      <c r="AA1477" t="s">
        <v>40</v>
      </c>
      <c r="AB1477" t="s">
        <v>40</v>
      </c>
      <c r="AC1477">
        <v>39.200000000000003</v>
      </c>
      <c r="AD1477" t="s">
        <v>40</v>
      </c>
      <c r="AE1477">
        <v>11.07</v>
      </c>
      <c r="AF1477">
        <v>7</v>
      </c>
      <c r="AG1477" s="21">
        <v>110700000000</v>
      </c>
      <c r="AH1477" s="21">
        <v>433944000000000</v>
      </c>
      <c r="AI1477">
        <v>7</v>
      </c>
      <c r="AJ1477">
        <v>3562</v>
      </c>
      <c r="AK1477">
        <v>3256586.5860000001</v>
      </c>
      <c r="AO1477">
        <v>5.55</v>
      </c>
    </row>
    <row r="1478" spans="1:41">
      <c r="A1478">
        <v>17</v>
      </c>
      <c r="B1478">
        <v>35</v>
      </c>
      <c r="C1478">
        <v>2011</v>
      </c>
      <c r="D1478" t="s">
        <v>446</v>
      </c>
      <c r="E1478" t="s">
        <v>447</v>
      </c>
      <c r="F1478" t="s">
        <v>1</v>
      </c>
      <c r="G1478" t="s">
        <v>54</v>
      </c>
      <c r="H1478" t="s">
        <v>38</v>
      </c>
      <c r="I1478" t="s">
        <v>41</v>
      </c>
      <c r="J1478" t="s">
        <v>38</v>
      </c>
      <c r="K1478" t="s">
        <v>40</v>
      </c>
      <c r="L1478" t="s">
        <v>40</v>
      </c>
      <c r="M1478" t="s">
        <v>40</v>
      </c>
      <c r="N1478" t="s">
        <v>40</v>
      </c>
      <c r="O1478" t="s">
        <v>55</v>
      </c>
      <c r="P1478" t="s">
        <v>38</v>
      </c>
      <c r="Q1478" t="s">
        <v>51</v>
      </c>
      <c r="R1478" t="s">
        <v>52</v>
      </c>
      <c r="S1478" t="s">
        <v>43</v>
      </c>
      <c r="T1478" t="s">
        <v>53</v>
      </c>
      <c r="U1478" t="s">
        <v>21</v>
      </c>
      <c r="V1478" t="s">
        <v>1494</v>
      </c>
      <c r="W1478" t="s">
        <v>1495</v>
      </c>
      <c r="X1478" t="s">
        <v>448</v>
      </c>
      <c r="Y1478" t="s">
        <v>818</v>
      </c>
      <c r="Z1478" t="s">
        <v>40</v>
      </c>
      <c r="AA1478" t="s">
        <v>40</v>
      </c>
      <c r="AB1478" t="s">
        <v>40</v>
      </c>
      <c r="AC1478">
        <v>24.599999990000001</v>
      </c>
      <c r="AD1478" t="s">
        <v>40</v>
      </c>
      <c r="AE1478">
        <v>56.25</v>
      </c>
      <c r="AF1478">
        <v>11</v>
      </c>
      <c r="AG1478" s="21">
        <v>562500000000</v>
      </c>
      <c r="AH1478" s="21">
        <v>1383750000000000</v>
      </c>
      <c r="AI1478">
        <v>11</v>
      </c>
      <c r="AJ1478">
        <v>3562</v>
      </c>
      <c r="AK1478">
        <v>3256586.5860000001</v>
      </c>
      <c r="AO1478">
        <v>9.9933333330000007</v>
      </c>
    </row>
    <row r="1479" spans="1:41">
      <c r="A1479">
        <v>17</v>
      </c>
      <c r="B1479">
        <v>35</v>
      </c>
      <c r="C1479">
        <v>2011</v>
      </c>
      <c r="D1479" t="s">
        <v>446</v>
      </c>
      <c r="E1479" t="s">
        <v>447</v>
      </c>
      <c r="F1479" t="s">
        <v>1</v>
      </c>
      <c r="G1479" t="s">
        <v>54</v>
      </c>
      <c r="H1479" t="s">
        <v>38</v>
      </c>
      <c r="I1479" t="s">
        <v>41</v>
      </c>
      <c r="J1479" t="s">
        <v>38</v>
      </c>
      <c r="K1479" t="s">
        <v>40</v>
      </c>
      <c r="L1479" t="s">
        <v>40</v>
      </c>
      <c r="M1479" t="s">
        <v>40</v>
      </c>
      <c r="N1479" t="s">
        <v>40</v>
      </c>
      <c r="O1479" t="s">
        <v>55</v>
      </c>
      <c r="P1479" t="s">
        <v>38</v>
      </c>
      <c r="Q1479" t="s">
        <v>51</v>
      </c>
      <c r="R1479" t="s">
        <v>52</v>
      </c>
      <c r="S1479" t="s">
        <v>43</v>
      </c>
      <c r="T1479" t="s">
        <v>53</v>
      </c>
      <c r="U1479" t="s">
        <v>21</v>
      </c>
      <c r="V1479" t="s">
        <v>1494</v>
      </c>
      <c r="W1479" t="s">
        <v>1495</v>
      </c>
      <c r="X1479" t="s">
        <v>448</v>
      </c>
      <c r="Y1479" t="s">
        <v>819</v>
      </c>
      <c r="Z1479" t="s">
        <v>40</v>
      </c>
      <c r="AA1479" t="s">
        <v>40</v>
      </c>
      <c r="AB1479" t="s">
        <v>40</v>
      </c>
      <c r="AC1479">
        <v>11.39999999</v>
      </c>
      <c r="AD1479" t="s">
        <v>40</v>
      </c>
      <c r="AE1479">
        <v>5.66</v>
      </c>
      <c r="AF1479">
        <v>10</v>
      </c>
      <c r="AG1479">
        <v>56600000000</v>
      </c>
      <c r="AH1479" s="21">
        <v>64524000000000</v>
      </c>
      <c r="AI1479">
        <v>10</v>
      </c>
      <c r="AJ1479">
        <v>3562</v>
      </c>
      <c r="AK1479">
        <v>3256586.5860000001</v>
      </c>
      <c r="AO1479">
        <v>6.738888889</v>
      </c>
    </row>
    <row r="1480" spans="1:41">
      <c r="A1480">
        <v>17</v>
      </c>
      <c r="B1480">
        <v>35</v>
      </c>
      <c r="C1480">
        <v>2011</v>
      </c>
      <c r="D1480" t="s">
        <v>446</v>
      </c>
      <c r="E1480" t="s">
        <v>447</v>
      </c>
      <c r="F1480" t="s">
        <v>1</v>
      </c>
      <c r="G1480" t="s">
        <v>54</v>
      </c>
      <c r="H1480" t="s">
        <v>38</v>
      </c>
      <c r="I1480" t="s">
        <v>41</v>
      </c>
      <c r="J1480" t="s">
        <v>38</v>
      </c>
      <c r="K1480" t="s">
        <v>40</v>
      </c>
      <c r="L1480" t="s">
        <v>40</v>
      </c>
      <c r="M1480" t="s">
        <v>40</v>
      </c>
      <c r="N1480" t="s">
        <v>40</v>
      </c>
      <c r="O1480" t="s">
        <v>55</v>
      </c>
      <c r="P1480" t="s">
        <v>38</v>
      </c>
      <c r="Q1480" t="s">
        <v>51</v>
      </c>
      <c r="R1480" t="s">
        <v>52</v>
      </c>
      <c r="S1480" t="s">
        <v>43</v>
      </c>
      <c r="T1480" t="s">
        <v>53</v>
      </c>
      <c r="U1480" t="s">
        <v>21</v>
      </c>
      <c r="V1480" t="s">
        <v>1494</v>
      </c>
      <c r="W1480" t="s">
        <v>1495</v>
      </c>
      <c r="X1480" t="s">
        <v>448</v>
      </c>
      <c r="Y1480" t="s">
        <v>820</v>
      </c>
      <c r="Z1480" t="s">
        <v>40</v>
      </c>
      <c r="AA1480" t="s">
        <v>40</v>
      </c>
      <c r="AB1480" t="s">
        <v>40</v>
      </c>
      <c r="AC1480">
        <v>9.9000000089999993</v>
      </c>
      <c r="AD1480" t="s">
        <v>40</v>
      </c>
      <c r="AE1480">
        <v>1.0900000000000001</v>
      </c>
      <c r="AF1480">
        <v>13</v>
      </c>
      <c r="AG1480">
        <v>10900000000</v>
      </c>
      <c r="AH1480" s="21">
        <v>10791000000000</v>
      </c>
      <c r="AI1480">
        <v>13</v>
      </c>
      <c r="AJ1480">
        <v>3562</v>
      </c>
      <c r="AK1480">
        <v>3256586.5860000001</v>
      </c>
      <c r="AO1480">
        <v>7.6666666670000003</v>
      </c>
    </row>
    <row r="1481" spans="1:41">
      <c r="A1481">
        <v>17</v>
      </c>
      <c r="B1481">
        <v>35</v>
      </c>
      <c r="C1481">
        <v>2011</v>
      </c>
      <c r="D1481" t="s">
        <v>446</v>
      </c>
      <c r="E1481" t="s">
        <v>447</v>
      </c>
      <c r="F1481" t="s">
        <v>1</v>
      </c>
      <c r="G1481" t="s">
        <v>54</v>
      </c>
      <c r="H1481" t="s">
        <v>38</v>
      </c>
      <c r="I1481" t="s">
        <v>41</v>
      </c>
      <c r="J1481" t="s">
        <v>38</v>
      </c>
      <c r="K1481" t="s">
        <v>40</v>
      </c>
      <c r="L1481" t="s">
        <v>40</v>
      </c>
      <c r="M1481" t="s">
        <v>40</v>
      </c>
      <c r="N1481" t="s">
        <v>40</v>
      </c>
      <c r="O1481" t="s">
        <v>55</v>
      </c>
      <c r="P1481" t="s">
        <v>38</v>
      </c>
      <c r="Q1481" t="s">
        <v>51</v>
      </c>
      <c r="R1481" t="s">
        <v>52</v>
      </c>
      <c r="S1481" t="s">
        <v>43</v>
      </c>
      <c r="T1481" t="s">
        <v>44</v>
      </c>
      <c r="U1481" t="s">
        <v>21</v>
      </c>
      <c r="V1481" t="s">
        <v>1494</v>
      </c>
      <c r="W1481" t="s">
        <v>1495</v>
      </c>
      <c r="X1481" t="s">
        <v>448</v>
      </c>
      <c r="Y1481" t="s">
        <v>821</v>
      </c>
      <c r="Z1481" t="s">
        <v>40</v>
      </c>
      <c r="AA1481" t="s">
        <v>40</v>
      </c>
      <c r="AB1481" t="s">
        <v>40</v>
      </c>
      <c r="AC1481">
        <v>35.6</v>
      </c>
      <c r="AD1481" t="s">
        <v>40</v>
      </c>
      <c r="AE1481">
        <v>26.7</v>
      </c>
      <c r="AF1481">
        <v>5</v>
      </c>
      <c r="AG1481" s="21">
        <v>267000000000</v>
      </c>
      <c r="AH1481" s="21">
        <v>950520000000000</v>
      </c>
      <c r="AI1481">
        <v>5</v>
      </c>
      <c r="AJ1481">
        <v>3562</v>
      </c>
      <c r="AK1481">
        <v>3256586.5860000001</v>
      </c>
      <c r="AO1481">
        <v>80.958333330000002</v>
      </c>
    </row>
    <row r="1482" spans="1:41">
      <c r="A1482">
        <v>17</v>
      </c>
      <c r="B1482">
        <v>35</v>
      </c>
      <c r="C1482">
        <v>2011</v>
      </c>
      <c r="D1482" t="s">
        <v>446</v>
      </c>
      <c r="E1482" t="s">
        <v>447</v>
      </c>
      <c r="F1482" t="s">
        <v>1</v>
      </c>
      <c r="G1482" t="s">
        <v>54</v>
      </c>
      <c r="H1482" t="s">
        <v>38</v>
      </c>
      <c r="I1482" t="s">
        <v>41</v>
      </c>
      <c r="J1482" t="s">
        <v>38</v>
      </c>
      <c r="K1482" t="s">
        <v>40</v>
      </c>
      <c r="L1482" t="s">
        <v>40</v>
      </c>
      <c r="M1482" t="s">
        <v>40</v>
      </c>
      <c r="N1482" t="s">
        <v>40</v>
      </c>
      <c r="O1482" t="s">
        <v>55</v>
      </c>
      <c r="P1482" t="s">
        <v>38</v>
      </c>
      <c r="Q1482" t="s">
        <v>51</v>
      </c>
      <c r="R1482" t="s">
        <v>52</v>
      </c>
      <c r="S1482" t="s">
        <v>43</v>
      </c>
      <c r="T1482" t="s">
        <v>44</v>
      </c>
      <c r="U1482" t="s">
        <v>21</v>
      </c>
      <c r="V1482" t="s">
        <v>1494</v>
      </c>
      <c r="W1482" t="s">
        <v>1495</v>
      </c>
      <c r="X1482" t="s">
        <v>448</v>
      </c>
      <c r="Y1482" t="s">
        <v>822</v>
      </c>
      <c r="Z1482" t="s">
        <v>40</v>
      </c>
      <c r="AA1482" t="s">
        <v>40</v>
      </c>
      <c r="AB1482" t="s">
        <v>40</v>
      </c>
      <c r="AC1482">
        <v>5.4000000019999996</v>
      </c>
      <c r="AD1482" t="s">
        <v>40</v>
      </c>
      <c r="AE1482">
        <v>13.64</v>
      </c>
      <c r="AF1482">
        <v>32</v>
      </c>
      <c r="AG1482" s="21">
        <v>136400000000</v>
      </c>
      <c r="AH1482" s="21">
        <v>73656000000000</v>
      </c>
      <c r="AI1482">
        <v>32</v>
      </c>
      <c r="AJ1482">
        <v>3562</v>
      </c>
      <c r="AK1482">
        <v>3256586.5860000001</v>
      </c>
      <c r="AO1482">
        <v>7.391666667</v>
      </c>
    </row>
    <row r="1483" spans="1:41">
      <c r="A1483">
        <v>17</v>
      </c>
      <c r="B1483">
        <v>35</v>
      </c>
      <c r="C1483">
        <v>2011</v>
      </c>
      <c r="D1483" t="s">
        <v>446</v>
      </c>
      <c r="E1483" t="s">
        <v>447</v>
      </c>
      <c r="F1483" t="s">
        <v>1</v>
      </c>
      <c r="G1483" t="s">
        <v>54</v>
      </c>
      <c r="H1483" t="s">
        <v>38</v>
      </c>
      <c r="I1483" t="s">
        <v>41</v>
      </c>
      <c r="J1483" t="s">
        <v>38</v>
      </c>
      <c r="K1483" t="s">
        <v>40</v>
      </c>
      <c r="L1483" t="s">
        <v>40</v>
      </c>
      <c r="M1483" t="s">
        <v>40</v>
      </c>
      <c r="N1483" t="s">
        <v>40</v>
      </c>
      <c r="O1483" t="s">
        <v>55</v>
      </c>
      <c r="P1483" t="s">
        <v>38</v>
      </c>
      <c r="Q1483" t="s">
        <v>51</v>
      </c>
      <c r="R1483" t="s">
        <v>52</v>
      </c>
      <c r="S1483" t="s">
        <v>43</v>
      </c>
      <c r="T1483" t="s">
        <v>53</v>
      </c>
      <c r="U1483" t="s">
        <v>21</v>
      </c>
      <c r="V1483" t="s">
        <v>1494</v>
      </c>
      <c r="W1483" t="s">
        <v>1495</v>
      </c>
      <c r="X1483" t="s">
        <v>448</v>
      </c>
      <c r="Y1483" t="s">
        <v>823</v>
      </c>
      <c r="Z1483" t="s">
        <v>40</v>
      </c>
      <c r="AA1483" t="s">
        <v>40</v>
      </c>
      <c r="AB1483" t="s">
        <v>40</v>
      </c>
      <c r="AC1483">
        <v>6.8000000050000002</v>
      </c>
      <c r="AD1483" t="s">
        <v>40</v>
      </c>
      <c r="AE1483">
        <v>46.14</v>
      </c>
      <c r="AF1483">
        <v>42</v>
      </c>
      <c r="AG1483" s="21">
        <v>461400000000</v>
      </c>
      <c r="AH1483" s="21">
        <v>313752000000000</v>
      </c>
      <c r="AI1483">
        <v>42</v>
      </c>
      <c r="AJ1483">
        <v>3562</v>
      </c>
      <c r="AK1483">
        <v>3256586.5860000001</v>
      </c>
      <c r="AO1483">
        <v>2.0421052629999998</v>
      </c>
    </row>
    <row r="1484" spans="1:41">
      <c r="A1484">
        <v>17</v>
      </c>
      <c r="B1484">
        <v>35</v>
      </c>
      <c r="C1484">
        <v>2011</v>
      </c>
      <c r="D1484" t="s">
        <v>446</v>
      </c>
      <c r="E1484" t="s">
        <v>447</v>
      </c>
      <c r="F1484" t="s">
        <v>1</v>
      </c>
      <c r="G1484" t="s">
        <v>54</v>
      </c>
      <c r="H1484" t="s">
        <v>38</v>
      </c>
      <c r="I1484" t="s">
        <v>41</v>
      </c>
      <c r="J1484" t="s">
        <v>38</v>
      </c>
      <c r="K1484" t="s">
        <v>40</v>
      </c>
      <c r="L1484" t="s">
        <v>40</v>
      </c>
      <c r="M1484" t="s">
        <v>40</v>
      </c>
      <c r="N1484" t="s">
        <v>40</v>
      </c>
      <c r="O1484" t="s">
        <v>55</v>
      </c>
      <c r="P1484" t="s">
        <v>38</v>
      </c>
      <c r="Q1484" t="s">
        <v>51</v>
      </c>
      <c r="R1484" t="s">
        <v>52</v>
      </c>
      <c r="S1484" t="s">
        <v>43</v>
      </c>
      <c r="T1484" t="s">
        <v>53</v>
      </c>
      <c r="U1484" t="s">
        <v>21</v>
      </c>
      <c r="V1484" t="s">
        <v>1494</v>
      </c>
      <c r="W1484" t="s">
        <v>1495</v>
      </c>
      <c r="X1484" t="s">
        <v>448</v>
      </c>
      <c r="Y1484" t="s">
        <v>824</v>
      </c>
      <c r="Z1484" t="s">
        <v>40</v>
      </c>
      <c r="AA1484" t="s">
        <v>40</v>
      </c>
      <c r="AB1484" t="s">
        <v>40</v>
      </c>
      <c r="AC1484">
        <v>13.89999999</v>
      </c>
      <c r="AD1484" t="s">
        <v>40</v>
      </c>
      <c r="AE1484">
        <v>226.43</v>
      </c>
      <c r="AF1484">
        <v>33</v>
      </c>
      <c r="AG1484" s="21">
        <v>2264300000000</v>
      </c>
      <c r="AH1484" s="21">
        <v>3147380000000000</v>
      </c>
      <c r="AI1484">
        <v>33</v>
      </c>
      <c r="AJ1484">
        <v>3562</v>
      </c>
      <c r="AK1484">
        <v>3256586.5860000001</v>
      </c>
      <c r="AO1484">
        <v>12.391666669999999</v>
      </c>
    </row>
    <row r="1485" spans="1:41">
      <c r="A1485">
        <v>17</v>
      </c>
      <c r="B1485">
        <v>35</v>
      </c>
      <c r="C1485">
        <v>2011</v>
      </c>
      <c r="D1485" t="s">
        <v>446</v>
      </c>
      <c r="E1485" t="s">
        <v>447</v>
      </c>
      <c r="F1485" t="s">
        <v>1</v>
      </c>
      <c r="G1485" t="s">
        <v>54</v>
      </c>
      <c r="H1485" t="s">
        <v>38</v>
      </c>
      <c r="I1485" t="s">
        <v>41</v>
      </c>
      <c r="J1485" t="s">
        <v>38</v>
      </c>
      <c r="K1485" t="s">
        <v>40</v>
      </c>
      <c r="L1485" t="s">
        <v>40</v>
      </c>
      <c r="M1485" t="s">
        <v>40</v>
      </c>
      <c r="N1485" t="s">
        <v>40</v>
      </c>
      <c r="O1485" t="s">
        <v>55</v>
      </c>
      <c r="P1485" t="s">
        <v>38</v>
      </c>
      <c r="Q1485" t="s">
        <v>51</v>
      </c>
      <c r="R1485" t="s">
        <v>52</v>
      </c>
      <c r="S1485" t="s">
        <v>43</v>
      </c>
      <c r="T1485" t="s">
        <v>53</v>
      </c>
      <c r="U1485" t="s">
        <v>21</v>
      </c>
      <c r="V1485" t="s">
        <v>1494</v>
      </c>
      <c r="W1485" t="s">
        <v>1495</v>
      </c>
      <c r="X1485" t="s">
        <v>448</v>
      </c>
      <c r="Y1485" t="s">
        <v>542</v>
      </c>
      <c r="Z1485" t="s">
        <v>40</v>
      </c>
      <c r="AA1485" t="s">
        <v>40</v>
      </c>
      <c r="AB1485" t="s">
        <v>40</v>
      </c>
      <c r="AC1485">
        <v>3.9999999970000002</v>
      </c>
      <c r="AD1485" t="s">
        <v>40</v>
      </c>
      <c r="AE1485">
        <v>447.59</v>
      </c>
      <c r="AF1485">
        <v>56</v>
      </c>
      <c r="AG1485" s="21">
        <v>4475900000000</v>
      </c>
      <c r="AH1485" s="21">
        <v>1790360000000000</v>
      </c>
      <c r="AI1485">
        <v>56</v>
      </c>
      <c r="AJ1485">
        <v>3562</v>
      </c>
      <c r="AK1485">
        <v>3256586.5860000001</v>
      </c>
      <c r="AO1485">
        <v>8.0250000000000004</v>
      </c>
    </row>
    <row r="1486" spans="1:41">
      <c r="A1486">
        <v>17</v>
      </c>
      <c r="B1486">
        <v>35</v>
      </c>
      <c r="C1486">
        <v>2011</v>
      </c>
      <c r="D1486" t="s">
        <v>446</v>
      </c>
      <c r="E1486" t="s">
        <v>447</v>
      </c>
      <c r="F1486" t="s">
        <v>1</v>
      </c>
      <c r="G1486" t="s">
        <v>54</v>
      </c>
      <c r="H1486" t="s">
        <v>38</v>
      </c>
      <c r="I1486" t="s">
        <v>41</v>
      </c>
      <c r="J1486" t="s">
        <v>38</v>
      </c>
      <c r="K1486" t="s">
        <v>40</v>
      </c>
      <c r="L1486" t="s">
        <v>40</v>
      </c>
      <c r="M1486" t="s">
        <v>40</v>
      </c>
      <c r="N1486" t="s">
        <v>40</v>
      </c>
      <c r="O1486" t="s">
        <v>55</v>
      </c>
      <c r="P1486" t="s">
        <v>38</v>
      </c>
      <c r="Q1486" t="s">
        <v>51</v>
      </c>
      <c r="R1486" t="s">
        <v>52</v>
      </c>
      <c r="S1486" t="s">
        <v>43</v>
      </c>
      <c r="T1486" t="s">
        <v>53</v>
      </c>
      <c r="U1486" t="s">
        <v>21</v>
      </c>
      <c r="V1486" t="s">
        <v>1494</v>
      </c>
      <c r="W1486" t="s">
        <v>1495</v>
      </c>
      <c r="X1486" t="s">
        <v>448</v>
      </c>
      <c r="Y1486" t="s">
        <v>825</v>
      </c>
      <c r="Z1486" t="s">
        <v>40</v>
      </c>
      <c r="AA1486" t="s">
        <v>40</v>
      </c>
      <c r="AB1486" t="s">
        <v>40</v>
      </c>
      <c r="AC1486">
        <v>12.7</v>
      </c>
      <c r="AD1486" t="s">
        <v>40</v>
      </c>
      <c r="AE1486">
        <v>205.58</v>
      </c>
      <c r="AF1486">
        <v>38</v>
      </c>
      <c r="AG1486" s="21">
        <v>2055800000000</v>
      </c>
      <c r="AH1486" s="21">
        <v>2610870000000000</v>
      </c>
      <c r="AI1486">
        <v>38</v>
      </c>
      <c r="AJ1486">
        <v>3562</v>
      </c>
      <c r="AK1486">
        <v>3256586.5860000001</v>
      </c>
      <c r="AO1486">
        <v>22.762499999999999</v>
      </c>
    </row>
    <row r="1487" spans="1:41">
      <c r="A1487">
        <v>17</v>
      </c>
      <c r="B1487">
        <v>35</v>
      </c>
      <c r="C1487">
        <v>2011</v>
      </c>
      <c r="D1487" t="s">
        <v>446</v>
      </c>
      <c r="E1487" t="s">
        <v>447</v>
      </c>
      <c r="F1487" t="s">
        <v>1</v>
      </c>
      <c r="G1487" t="s">
        <v>54</v>
      </c>
      <c r="H1487" t="s">
        <v>38</v>
      </c>
      <c r="I1487" t="s">
        <v>41</v>
      </c>
      <c r="J1487" t="s">
        <v>38</v>
      </c>
      <c r="K1487" t="s">
        <v>40</v>
      </c>
      <c r="L1487" t="s">
        <v>40</v>
      </c>
      <c r="M1487" t="s">
        <v>40</v>
      </c>
      <c r="N1487" t="s">
        <v>40</v>
      </c>
      <c r="O1487" t="s">
        <v>55</v>
      </c>
      <c r="P1487" t="s">
        <v>38</v>
      </c>
      <c r="Q1487" t="s">
        <v>51</v>
      </c>
      <c r="R1487" t="s">
        <v>52</v>
      </c>
      <c r="S1487" t="s">
        <v>43</v>
      </c>
      <c r="T1487" t="s">
        <v>53</v>
      </c>
      <c r="U1487" t="s">
        <v>21</v>
      </c>
      <c r="V1487" t="s">
        <v>1494</v>
      </c>
      <c r="W1487" t="s">
        <v>1495</v>
      </c>
      <c r="X1487" t="s">
        <v>448</v>
      </c>
      <c r="Y1487" t="s">
        <v>826</v>
      </c>
      <c r="Z1487" t="s">
        <v>40</v>
      </c>
      <c r="AA1487" t="s">
        <v>40</v>
      </c>
      <c r="AB1487" t="s">
        <v>40</v>
      </c>
      <c r="AC1487">
        <v>4.3000000040000002</v>
      </c>
      <c r="AD1487" t="s">
        <v>40</v>
      </c>
      <c r="AE1487">
        <v>8.68</v>
      </c>
      <c r="AF1487">
        <v>24</v>
      </c>
      <c r="AG1487">
        <v>86800000000</v>
      </c>
      <c r="AH1487" s="21">
        <v>37324000000000</v>
      </c>
      <c r="AI1487">
        <v>24</v>
      </c>
      <c r="AJ1487">
        <v>3562</v>
      </c>
      <c r="AK1487">
        <v>3256586.5860000001</v>
      </c>
      <c r="AO1487">
        <v>4.8875000000000002</v>
      </c>
    </row>
    <row r="1488" spans="1:41">
      <c r="A1488">
        <v>17</v>
      </c>
      <c r="B1488">
        <v>35</v>
      </c>
      <c r="C1488">
        <v>2011</v>
      </c>
      <c r="D1488" t="s">
        <v>446</v>
      </c>
      <c r="E1488" t="s">
        <v>447</v>
      </c>
      <c r="F1488" t="s">
        <v>1</v>
      </c>
      <c r="G1488" t="s">
        <v>54</v>
      </c>
      <c r="H1488" t="s">
        <v>38</v>
      </c>
      <c r="I1488" t="s">
        <v>41</v>
      </c>
      <c r="J1488" t="s">
        <v>38</v>
      </c>
      <c r="K1488" t="s">
        <v>40</v>
      </c>
      <c r="L1488" t="s">
        <v>40</v>
      </c>
      <c r="M1488" t="s">
        <v>40</v>
      </c>
      <c r="N1488" t="s">
        <v>40</v>
      </c>
      <c r="O1488" t="s">
        <v>55</v>
      </c>
      <c r="P1488" t="s">
        <v>38</v>
      </c>
      <c r="Q1488" t="s">
        <v>51</v>
      </c>
      <c r="R1488" t="s">
        <v>52</v>
      </c>
      <c r="S1488" t="s">
        <v>43</v>
      </c>
      <c r="T1488" t="s">
        <v>53</v>
      </c>
      <c r="U1488" t="s">
        <v>21</v>
      </c>
      <c r="V1488" t="s">
        <v>1494</v>
      </c>
      <c r="W1488" t="s">
        <v>1495</v>
      </c>
      <c r="X1488" t="s">
        <v>448</v>
      </c>
      <c r="Y1488" t="s">
        <v>827</v>
      </c>
      <c r="Z1488" t="s">
        <v>40</v>
      </c>
      <c r="AA1488" t="s">
        <v>40</v>
      </c>
      <c r="AB1488" t="s">
        <v>40</v>
      </c>
      <c r="AC1488">
        <v>6.9000000039999998</v>
      </c>
      <c r="AD1488" t="s">
        <v>40</v>
      </c>
      <c r="AE1488">
        <v>55.48</v>
      </c>
      <c r="AF1488">
        <v>51</v>
      </c>
      <c r="AG1488" s="21">
        <v>554800000000</v>
      </c>
      <c r="AH1488" s="21">
        <v>382812000000000</v>
      </c>
      <c r="AI1488">
        <v>51</v>
      </c>
      <c r="AJ1488">
        <v>3562</v>
      </c>
      <c r="AK1488">
        <v>3256586.5860000001</v>
      </c>
      <c r="AO1488">
        <v>8.6062499999999993</v>
      </c>
    </row>
    <row r="1489" spans="1:41">
      <c r="A1489">
        <v>17</v>
      </c>
      <c r="B1489">
        <v>35</v>
      </c>
      <c r="C1489">
        <v>2011</v>
      </c>
      <c r="D1489" t="s">
        <v>446</v>
      </c>
      <c r="E1489" t="s">
        <v>447</v>
      </c>
      <c r="F1489" t="s">
        <v>1</v>
      </c>
      <c r="G1489" t="s">
        <v>54</v>
      </c>
      <c r="H1489" t="s">
        <v>38</v>
      </c>
      <c r="I1489" t="s">
        <v>41</v>
      </c>
      <c r="J1489" t="s">
        <v>38</v>
      </c>
      <c r="K1489" t="s">
        <v>40</v>
      </c>
      <c r="L1489" t="s">
        <v>40</v>
      </c>
      <c r="M1489" t="s">
        <v>40</v>
      </c>
      <c r="N1489" t="s">
        <v>40</v>
      </c>
      <c r="O1489" t="s">
        <v>55</v>
      </c>
      <c r="P1489" t="s">
        <v>38</v>
      </c>
      <c r="Q1489" t="s">
        <v>51</v>
      </c>
      <c r="R1489" t="s">
        <v>52</v>
      </c>
      <c r="S1489" t="s">
        <v>43</v>
      </c>
      <c r="T1489" t="s">
        <v>53</v>
      </c>
      <c r="U1489" t="s">
        <v>21</v>
      </c>
      <c r="V1489" t="s">
        <v>1494</v>
      </c>
      <c r="W1489" t="s">
        <v>1495</v>
      </c>
      <c r="X1489" t="s">
        <v>448</v>
      </c>
      <c r="Y1489" t="s">
        <v>828</v>
      </c>
      <c r="Z1489" t="s">
        <v>40</v>
      </c>
      <c r="AA1489" t="s">
        <v>40</v>
      </c>
      <c r="AB1489" t="s">
        <v>40</v>
      </c>
      <c r="AC1489">
        <v>7</v>
      </c>
      <c r="AD1489" t="s">
        <v>40</v>
      </c>
      <c r="AE1489">
        <v>53.1</v>
      </c>
      <c r="AF1489">
        <v>32</v>
      </c>
      <c r="AG1489" s="21">
        <v>531000000000</v>
      </c>
      <c r="AH1489" s="21">
        <v>371700000000000</v>
      </c>
      <c r="AI1489">
        <v>32</v>
      </c>
      <c r="AJ1489">
        <v>3562</v>
      </c>
      <c r="AK1489">
        <v>3256586.5860000001</v>
      </c>
      <c r="AO1489">
        <v>22.5</v>
      </c>
    </row>
    <row r="1490" spans="1:41">
      <c r="A1490">
        <v>17</v>
      </c>
      <c r="B1490">
        <v>35</v>
      </c>
      <c r="C1490">
        <v>2011</v>
      </c>
      <c r="D1490" t="s">
        <v>446</v>
      </c>
      <c r="E1490" t="s">
        <v>447</v>
      </c>
      <c r="F1490" t="s">
        <v>1</v>
      </c>
      <c r="G1490" t="s">
        <v>54</v>
      </c>
      <c r="H1490" t="s">
        <v>38</v>
      </c>
      <c r="I1490" t="s">
        <v>41</v>
      </c>
      <c r="J1490" t="s">
        <v>38</v>
      </c>
      <c r="K1490" t="s">
        <v>40</v>
      </c>
      <c r="L1490" t="s">
        <v>40</v>
      </c>
      <c r="M1490" t="s">
        <v>40</v>
      </c>
      <c r="N1490" t="s">
        <v>40</v>
      </c>
      <c r="O1490" t="s">
        <v>55</v>
      </c>
      <c r="P1490" t="s">
        <v>38</v>
      </c>
      <c r="Q1490" t="s">
        <v>51</v>
      </c>
      <c r="R1490" t="s">
        <v>52</v>
      </c>
      <c r="S1490" t="s">
        <v>43</v>
      </c>
      <c r="T1490" t="s">
        <v>53</v>
      </c>
      <c r="U1490" t="s">
        <v>21</v>
      </c>
      <c r="V1490" t="s">
        <v>1494</v>
      </c>
      <c r="W1490" t="s">
        <v>1495</v>
      </c>
      <c r="X1490" t="s">
        <v>448</v>
      </c>
      <c r="Y1490" t="s">
        <v>829</v>
      </c>
      <c r="Z1490" t="s">
        <v>40</v>
      </c>
      <c r="AA1490" t="s">
        <v>40</v>
      </c>
      <c r="AB1490" t="s">
        <v>40</v>
      </c>
      <c r="AC1490">
        <v>5.7000000039999996</v>
      </c>
      <c r="AD1490" t="s">
        <v>40</v>
      </c>
      <c r="AE1490">
        <v>263.05</v>
      </c>
      <c r="AF1490">
        <v>34</v>
      </c>
      <c r="AG1490" s="21">
        <v>2630500000000</v>
      </c>
      <c r="AH1490" s="21">
        <v>1499390000000000</v>
      </c>
      <c r="AI1490">
        <v>34</v>
      </c>
      <c r="AJ1490">
        <v>3562</v>
      </c>
      <c r="AK1490">
        <v>3256586.5860000001</v>
      </c>
      <c r="AO1490">
        <v>2.5</v>
      </c>
    </row>
    <row r="1491" spans="1:41">
      <c r="A1491">
        <v>17</v>
      </c>
      <c r="B1491">
        <v>35</v>
      </c>
      <c r="C1491">
        <v>2011</v>
      </c>
      <c r="D1491" t="s">
        <v>446</v>
      </c>
      <c r="E1491" t="s">
        <v>447</v>
      </c>
      <c r="F1491" t="s">
        <v>1</v>
      </c>
      <c r="G1491" t="s">
        <v>54</v>
      </c>
      <c r="H1491" t="s">
        <v>38</v>
      </c>
      <c r="I1491" t="s">
        <v>41</v>
      </c>
      <c r="J1491" t="s">
        <v>38</v>
      </c>
      <c r="K1491" t="s">
        <v>40</v>
      </c>
      <c r="L1491" t="s">
        <v>40</v>
      </c>
      <c r="M1491" t="s">
        <v>40</v>
      </c>
      <c r="N1491" t="s">
        <v>40</v>
      </c>
      <c r="O1491" t="s">
        <v>55</v>
      </c>
      <c r="P1491" t="s">
        <v>38</v>
      </c>
      <c r="Q1491" t="s">
        <v>51</v>
      </c>
      <c r="R1491" t="s">
        <v>52</v>
      </c>
      <c r="S1491" t="s">
        <v>43</v>
      </c>
      <c r="T1491" t="s">
        <v>44</v>
      </c>
      <c r="U1491" t="s">
        <v>21</v>
      </c>
      <c r="V1491" t="s">
        <v>1494</v>
      </c>
      <c r="W1491" t="s">
        <v>1495</v>
      </c>
      <c r="X1491" t="s">
        <v>448</v>
      </c>
      <c r="Y1491" t="s">
        <v>830</v>
      </c>
      <c r="Z1491" t="s">
        <v>40</v>
      </c>
      <c r="AA1491" t="s">
        <v>40</v>
      </c>
      <c r="AB1491" t="s">
        <v>40</v>
      </c>
      <c r="AC1491">
        <v>15.2</v>
      </c>
      <c r="AD1491" t="s">
        <v>40</v>
      </c>
      <c r="AE1491">
        <v>69.41</v>
      </c>
      <c r="AF1491">
        <v>27</v>
      </c>
      <c r="AG1491" s="21">
        <v>694100000000</v>
      </c>
      <c r="AH1491" s="21">
        <v>1055030000000000</v>
      </c>
      <c r="AI1491">
        <v>27</v>
      </c>
      <c r="AJ1491">
        <v>3562</v>
      </c>
      <c r="AK1491">
        <v>3256586.5860000001</v>
      </c>
      <c r="AO1491">
        <v>12.675000000000001</v>
      </c>
    </row>
    <row r="1492" spans="1:41">
      <c r="A1492">
        <v>17</v>
      </c>
      <c r="B1492">
        <v>35</v>
      </c>
      <c r="C1492">
        <v>2011</v>
      </c>
      <c r="D1492" t="s">
        <v>446</v>
      </c>
      <c r="E1492" t="s">
        <v>447</v>
      </c>
      <c r="F1492" t="s">
        <v>1</v>
      </c>
      <c r="G1492" t="s">
        <v>54</v>
      </c>
      <c r="H1492" t="s">
        <v>38</v>
      </c>
      <c r="I1492" t="s">
        <v>41</v>
      </c>
      <c r="J1492" t="s">
        <v>38</v>
      </c>
      <c r="K1492" t="s">
        <v>40</v>
      </c>
      <c r="L1492" t="s">
        <v>40</v>
      </c>
      <c r="M1492" t="s">
        <v>40</v>
      </c>
      <c r="N1492" t="s">
        <v>40</v>
      </c>
      <c r="O1492" t="s">
        <v>55</v>
      </c>
      <c r="P1492" t="s">
        <v>38</v>
      </c>
      <c r="Q1492" t="s">
        <v>51</v>
      </c>
      <c r="R1492" t="s">
        <v>52</v>
      </c>
      <c r="S1492" t="s">
        <v>43</v>
      </c>
      <c r="T1492" t="s">
        <v>53</v>
      </c>
      <c r="U1492" t="s">
        <v>21</v>
      </c>
      <c r="V1492" t="s">
        <v>1494</v>
      </c>
      <c r="W1492" t="s">
        <v>1495</v>
      </c>
      <c r="X1492" t="s">
        <v>448</v>
      </c>
      <c r="Y1492" t="s">
        <v>831</v>
      </c>
      <c r="Z1492" t="s">
        <v>40</v>
      </c>
      <c r="AA1492" t="s">
        <v>40</v>
      </c>
      <c r="AB1492" t="s">
        <v>40</v>
      </c>
      <c r="AC1492">
        <v>3.9999999970000002</v>
      </c>
      <c r="AD1492" t="s">
        <v>40</v>
      </c>
      <c r="AE1492">
        <v>2.25</v>
      </c>
      <c r="AF1492">
        <v>27</v>
      </c>
      <c r="AG1492">
        <v>22500000000</v>
      </c>
      <c r="AH1492" s="21">
        <v>9000000000000</v>
      </c>
      <c r="AI1492">
        <v>27</v>
      </c>
      <c r="AJ1492">
        <v>3562</v>
      </c>
      <c r="AK1492">
        <v>3256586.5860000001</v>
      </c>
      <c r="AO1492">
        <v>19.756250000000001</v>
      </c>
    </row>
    <row r="1493" spans="1:41">
      <c r="A1493">
        <v>17</v>
      </c>
      <c r="B1493">
        <v>35</v>
      </c>
      <c r="C1493">
        <v>2011</v>
      </c>
      <c r="D1493" t="s">
        <v>446</v>
      </c>
      <c r="E1493" t="s">
        <v>447</v>
      </c>
      <c r="F1493" t="s">
        <v>1</v>
      </c>
      <c r="G1493" t="s">
        <v>54</v>
      </c>
      <c r="H1493" t="s">
        <v>38</v>
      </c>
      <c r="I1493" t="s">
        <v>41</v>
      </c>
      <c r="J1493" t="s">
        <v>38</v>
      </c>
      <c r="K1493" t="s">
        <v>40</v>
      </c>
      <c r="L1493" t="s">
        <v>40</v>
      </c>
      <c r="M1493" t="s">
        <v>40</v>
      </c>
      <c r="N1493" t="s">
        <v>40</v>
      </c>
      <c r="O1493" t="s">
        <v>55</v>
      </c>
      <c r="P1493" t="s">
        <v>38</v>
      </c>
      <c r="Q1493" t="s">
        <v>51</v>
      </c>
      <c r="R1493" t="s">
        <v>52</v>
      </c>
      <c r="S1493" t="s">
        <v>43</v>
      </c>
      <c r="T1493" t="s">
        <v>53</v>
      </c>
      <c r="U1493" t="s">
        <v>21</v>
      </c>
      <c r="V1493" t="s">
        <v>1494</v>
      </c>
      <c r="W1493" t="s">
        <v>1495</v>
      </c>
      <c r="X1493" t="s">
        <v>448</v>
      </c>
      <c r="Y1493" t="s">
        <v>832</v>
      </c>
      <c r="Z1493" t="s">
        <v>40</v>
      </c>
      <c r="AA1493" t="s">
        <v>40</v>
      </c>
      <c r="AB1493" t="s">
        <v>40</v>
      </c>
      <c r="AC1493">
        <v>1.2</v>
      </c>
      <c r="AD1493" t="s">
        <v>40</v>
      </c>
      <c r="AE1493">
        <v>14.16</v>
      </c>
      <c r="AF1493">
        <v>42</v>
      </c>
      <c r="AG1493" s="21">
        <v>141600000000</v>
      </c>
      <c r="AH1493" s="21">
        <v>16992000000000</v>
      </c>
      <c r="AI1493">
        <v>42</v>
      </c>
      <c r="AJ1493">
        <v>3562</v>
      </c>
      <c r="AK1493">
        <v>3256586.5860000001</v>
      </c>
      <c r="AO1493">
        <v>15.866666670000001</v>
      </c>
    </row>
    <row r="1494" spans="1:41">
      <c r="A1494">
        <v>17</v>
      </c>
      <c r="B1494">
        <v>35</v>
      </c>
      <c r="C1494">
        <v>2011</v>
      </c>
      <c r="D1494" t="s">
        <v>446</v>
      </c>
      <c r="E1494" t="s">
        <v>447</v>
      </c>
      <c r="F1494" t="s">
        <v>1</v>
      </c>
      <c r="G1494" t="s">
        <v>54</v>
      </c>
      <c r="H1494" t="s">
        <v>38</v>
      </c>
      <c r="I1494" t="s">
        <v>41</v>
      </c>
      <c r="J1494" t="s">
        <v>38</v>
      </c>
      <c r="K1494" t="s">
        <v>40</v>
      </c>
      <c r="L1494" t="s">
        <v>40</v>
      </c>
      <c r="M1494" t="s">
        <v>40</v>
      </c>
      <c r="N1494" t="s">
        <v>40</v>
      </c>
      <c r="O1494" t="s">
        <v>55</v>
      </c>
      <c r="P1494" t="s">
        <v>38</v>
      </c>
      <c r="Q1494" t="s">
        <v>51</v>
      </c>
      <c r="R1494" t="s">
        <v>52</v>
      </c>
      <c r="S1494" t="s">
        <v>43</v>
      </c>
      <c r="T1494" t="s">
        <v>44</v>
      </c>
      <c r="U1494" t="s">
        <v>21</v>
      </c>
      <c r="V1494" t="s">
        <v>1494</v>
      </c>
      <c r="W1494" t="s">
        <v>1495</v>
      </c>
      <c r="X1494" t="s">
        <v>448</v>
      </c>
      <c r="Y1494" t="s">
        <v>833</v>
      </c>
      <c r="Z1494" t="s">
        <v>40</v>
      </c>
      <c r="AA1494" t="s">
        <v>40</v>
      </c>
      <c r="AB1494" t="s">
        <v>40</v>
      </c>
      <c r="AC1494">
        <v>3.6999999990000001</v>
      </c>
      <c r="AD1494" t="s">
        <v>40</v>
      </c>
      <c r="AE1494">
        <v>0.44</v>
      </c>
      <c r="AF1494">
        <v>6</v>
      </c>
      <c r="AG1494">
        <v>4400000000</v>
      </c>
      <c r="AH1494" s="21">
        <v>1628000000000</v>
      </c>
      <c r="AI1494">
        <v>6</v>
      </c>
      <c r="AJ1494">
        <v>3562</v>
      </c>
      <c r="AK1494">
        <v>3256586.5860000001</v>
      </c>
      <c r="AO1494">
        <v>5.6624999999999996</v>
      </c>
    </row>
    <row r="1495" spans="1:41">
      <c r="A1495">
        <v>17</v>
      </c>
      <c r="B1495">
        <v>35</v>
      </c>
      <c r="C1495">
        <v>2011</v>
      </c>
      <c r="D1495" t="s">
        <v>446</v>
      </c>
      <c r="E1495" t="s">
        <v>447</v>
      </c>
      <c r="F1495" t="s">
        <v>1</v>
      </c>
      <c r="G1495" t="s">
        <v>54</v>
      </c>
      <c r="H1495" t="s">
        <v>38</v>
      </c>
      <c r="I1495" t="s">
        <v>41</v>
      </c>
      <c r="J1495" t="s">
        <v>38</v>
      </c>
      <c r="K1495" t="s">
        <v>40</v>
      </c>
      <c r="L1495" t="s">
        <v>40</v>
      </c>
      <c r="M1495" t="s">
        <v>40</v>
      </c>
      <c r="N1495" t="s">
        <v>40</v>
      </c>
      <c r="O1495" t="s">
        <v>55</v>
      </c>
      <c r="P1495" t="s">
        <v>38</v>
      </c>
      <c r="Q1495" t="s">
        <v>51</v>
      </c>
      <c r="R1495" t="s">
        <v>52</v>
      </c>
      <c r="S1495" t="s">
        <v>43</v>
      </c>
      <c r="T1495" t="s">
        <v>53</v>
      </c>
      <c r="U1495" t="s">
        <v>21</v>
      </c>
      <c r="V1495" t="s">
        <v>1494</v>
      </c>
      <c r="W1495" t="s">
        <v>1495</v>
      </c>
      <c r="X1495" t="s">
        <v>448</v>
      </c>
      <c r="Y1495" t="s">
        <v>834</v>
      </c>
      <c r="Z1495" t="s">
        <v>40</v>
      </c>
      <c r="AA1495" t="s">
        <v>40</v>
      </c>
      <c r="AB1495" t="s">
        <v>40</v>
      </c>
      <c r="AC1495">
        <v>9.0999999930000008</v>
      </c>
      <c r="AD1495" t="s">
        <v>40</v>
      </c>
      <c r="AE1495">
        <v>19.55</v>
      </c>
      <c r="AF1495">
        <v>16</v>
      </c>
      <c r="AG1495" s="21">
        <v>195500000000</v>
      </c>
      <c r="AH1495" s="21">
        <v>177905000000000</v>
      </c>
      <c r="AI1495">
        <v>16</v>
      </c>
      <c r="AJ1495">
        <v>3562</v>
      </c>
      <c r="AK1495">
        <v>3256586.5860000001</v>
      </c>
      <c r="AO1495">
        <v>6.3166666669999998</v>
      </c>
    </row>
    <row r="1496" spans="1:41">
      <c r="A1496">
        <v>17</v>
      </c>
      <c r="B1496">
        <v>35</v>
      </c>
      <c r="C1496">
        <v>2011</v>
      </c>
      <c r="D1496" t="s">
        <v>446</v>
      </c>
      <c r="E1496" t="s">
        <v>447</v>
      </c>
      <c r="F1496" t="s">
        <v>1</v>
      </c>
      <c r="G1496" t="s">
        <v>54</v>
      </c>
      <c r="H1496" t="s">
        <v>38</v>
      </c>
      <c r="I1496" t="s">
        <v>41</v>
      </c>
      <c r="J1496" t="s">
        <v>38</v>
      </c>
      <c r="K1496" t="s">
        <v>40</v>
      </c>
      <c r="L1496" t="s">
        <v>40</v>
      </c>
      <c r="M1496" t="s">
        <v>40</v>
      </c>
      <c r="N1496" t="s">
        <v>40</v>
      </c>
      <c r="O1496" t="s">
        <v>55</v>
      </c>
      <c r="P1496" t="s">
        <v>38</v>
      </c>
      <c r="Q1496" t="s">
        <v>51</v>
      </c>
      <c r="R1496" t="s">
        <v>52</v>
      </c>
      <c r="S1496" t="s">
        <v>43</v>
      </c>
      <c r="T1496" t="s">
        <v>53</v>
      </c>
      <c r="U1496" t="s">
        <v>21</v>
      </c>
      <c r="V1496" t="s">
        <v>1494</v>
      </c>
      <c r="W1496" t="s">
        <v>1495</v>
      </c>
      <c r="X1496" t="s">
        <v>448</v>
      </c>
      <c r="Y1496" t="s">
        <v>835</v>
      </c>
      <c r="Z1496" t="s">
        <v>40</v>
      </c>
      <c r="AA1496" t="s">
        <v>40</v>
      </c>
      <c r="AB1496" t="s">
        <v>40</v>
      </c>
      <c r="AC1496">
        <v>3.4</v>
      </c>
      <c r="AD1496" t="s">
        <v>40</v>
      </c>
      <c r="AE1496">
        <v>4.05</v>
      </c>
      <c r="AF1496">
        <v>6</v>
      </c>
      <c r="AG1496">
        <v>40500000000</v>
      </c>
      <c r="AH1496" s="21">
        <v>13770000000000</v>
      </c>
      <c r="AI1496">
        <v>6</v>
      </c>
      <c r="AJ1496">
        <v>3562</v>
      </c>
      <c r="AK1496">
        <v>3256586.5860000001</v>
      </c>
      <c r="AO1496">
        <v>14.156521740000001</v>
      </c>
    </row>
    <row r="1497" spans="1:41">
      <c r="A1497">
        <v>17</v>
      </c>
      <c r="B1497">
        <v>35</v>
      </c>
      <c r="C1497">
        <v>2011</v>
      </c>
      <c r="D1497" t="s">
        <v>446</v>
      </c>
      <c r="E1497" t="s">
        <v>447</v>
      </c>
      <c r="F1497" t="s">
        <v>1</v>
      </c>
      <c r="G1497" t="s">
        <v>54</v>
      </c>
      <c r="H1497" t="s">
        <v>38</v>
      </c>
      <c r="I1497" t="s">
        <v>41</v>
      </c>
      <c r="J1497" t="s">
        <v>38</v>
      </c>
      <c r="K1497" t="s">
        <v>40</v>
      </c>
      <c r="L1497" t="s">
        <v>40</v>
      </c>
      <c r="M1497" t="s">
        <v>40</v>
      </c>
      <c r="N1497" t="s">
        <v>40</v>
      </c>
      <c r="O1497" t="s">
        <v>55</v>
      </c>
      <c r="P1497" t="s">
        <v>38</v>
      </c>
      <c r="Q1497" t="s">
        <v>51</v>
      </c>
      <c r="R1497" t="s">
        <v>52</v>
      </c>
      <c r="S1497" t="s">
        <v>43</v>
      </c>
      <c r="T1497" t="s">
        <v>44</v>
      </c>
      <c r="U1497" t="s">
        <v>21</v>
      </c>
      <c r="V1497" t="s">
        <v>1494</v>
      </c>
      <c r="W1497" t="s">
        <v>1495</v>
      </c>
      <c r="X1497" t="s">
        <v>448</v>
      </c>
      <c r="Y1497" t="s">
        <v>836</v>
      </c>
      <c r="Z1497" t="s">
        <v>40</v>
      </c>
      <c r="AA1497" t="s">
        <v>40</v>
      </c>
      <c r="AB1497" t="s">
        <v>40</v>
      </c>
      <c r="AC1497">
        <v>2.4000000020000001</v>
      </c>
      <c r="AD1497" t="s">
        <v>40</v>
      </c>
      <c r="AE1497">
        <v>5.86</v>
      </c>
      <c r="AF1497">
        <v>18</v>
      </c>
      <c r="AG1497">
        <v>58600000000</v>
      </c>
      <c r="AH1497" s="21">
        <v>14064000000000</v>
      </c>
      <c r="AI1497">
        <v>18</v>
      </c>
      <c r="AJ1497">
        <v>3562</v>
      </c>
      <c r="AK1497">
        <v>3256586.5860000001</v>
      </c>
      <c r="AO1497">
        <v>10.21666667</v>
      </c>
    </row>
    <row r="1498" spans="1:41">
      <c r="A1498">
        <v>17</v>
      </c>
      <c r="B1498">
        <v>35</v>
      </c>
      <c r="C1498">
        <v>2011</v>
      </c>
      <c r="D1498" t="s">
        <v>446</v>
      </c>
      <c r="E1498" t="s">
        <v>447</v>
      </c>
      <c r="F1498" t="s">
        <v>1</v>
      </c>
      <c r="G1498" t="s">
        <v>54</v>
      </c>
      <c r="H1498" t="s">
        <v>38</v>
      </c>
      <c r="I1498" t="s">
        <v>41</v>
      </c>
      <c r="J1498" t="s">
        <v>38</v>
      </c>
      <c r="K1498" t="s">
        <v>40</v>
      </c>
      <c r="L1498" t="s">
        <v>40</v>
      </c>
      <c r="M1498" t="s">
        <v>40</v>
      </c>
      <c r="N1498" t="s">
        <v>40</v>
      </c>
      <c r="O1498" t="s">
        <v>55</v>
      </c>
      <c r="P1498" t="s">
        <v>38</v>
      </c>
      <c r="Q1498" t="s">
        <v>51</v>
      </c>
      <c r="R1498" t="s">
        <v>52</v>
      </c>
      <c r="S1498" t="s">
        <v>43</v>
      </c>
      <c r="T1498" t="s">
        <v>44</v>
      </c>
      <c r="U1498" t="s">
        <v>21</v>
      </c>
      <c r="V1498" t="s">
        <v>1494</v>
      </c>
      <c r="W1498" t="s">
        <v>1495</v>
      </c>
      <c r="X1498" t="s">
        <v>448</v>
      </c>
      <c r="Y1498" t="s">
        <v>636</v>
      </c>
      <c r="Z1498" t="s">
        <v>40</v>
      </c>
      <c r="AA1498" t="s">
        <v>40</v>
      </c>
      <c r="AB1498" t="s">
        <v>40</v>
      </c>
      <c r="AC1498">
        <v>3.6999999990000001</v>
      </c>
      <c r="AD1498" t="s">
        <v>40</v>
      </c>
      <c r="AE1498">
        <v>4.41</v>
      </c>
      <c r="AF1498">
        <v>16</v>
      </c>
      <c r="AG1498">
        <v>44100000000</v>
      </c>
      <c r="AH1498" s="21">
        <v>16317000000000</v>
      </c>
      <c r="AI1498">
        <v>16</v>
      </c>
      <c r="AJ1498">
        <v>3562</v>
      </c>
      <c r="AK1498">
        <v>3256586.5860000001</v>
      </c>
      <c r="AO1498">
        <v>16.649999999999999</v>
      </c>
    </row>
    <row r="1499" spans="1:41">
      <c r="A1499">
        <v>17</v>
      </c>
      <c r="B1499">
        <v>35</v>
      </c>
      <c r="C1499">
        <v>2011</v>
      </c>
      <c r="D1499" t="s">
        <v>446</v>
      </c>
      <c r="E1499" t="s">
        <v>447</v>
      </c>
      <c r="F1499" t="s">
        <v>1</v>
      </c>
      <c r="G1499" t="s">
        <v>54</v>
      </c>
      <c r="H1499" t="s">
        <v>38</v>
      </c>
      <c r="I1499" t="s">
        <v>41</v>
      </c>
      <c r="J1499" t="s">
        <v>38</v>
      </c>
      <c r="K1499" t="s">
        <v>40</v>
      </c>
      <c r="L1499" t="s">
        <v>40</v>
      </c>
      <c r="M1499" t="s">
        <v>40</v>
      </c>
      <c r="N1499" t="s">
        <v>40</v>
      </c>
      <c r="O1499" t="s">
        <v>55</v>
      </c>
      <c r="P1499" t="s">
        <v>38</v>
      </c>
      <c r="Q1499" t="s">
        <v>51</v>
      </c>
      <c r="R1499" t="s">
        <v>52</v>
      </c>
      <c r="S1499" t="s">
        <v>43</v>
      </c>
      <c r="T1499" t="s">
        <v>44</v>
      </c>
      <c r="U1499" t="s">
        <v>21</v>
      </c>
      <c r="V1499" t="s">
        <v>1494</v>
      </c>
      <c r="W1499" t="s">
        <v>1495</v>
      </c>
      <c r="X1499" t="s">
        <v>448</v>
      </c>
      <c r="Y1499" t="s">
        <v>636</v>
      </c>
      <c r="Z1499" t="s">
        <v>40</v>
      </c>
      <c r="AA1499" t="s">
        <v>40</v>
      </c>
      <c r="AB1499" t="s">
        <v>40</v>
      </c>
      <c r="AC1499">
        <v>1.1000000000000001</v>
      </c>
      <c r="AD1499" t="s">
        <v>40</v>
      </c>
      <c r="AE1499">
        <v>1.91</v>
      </c>
      <c r="AF1499">
        <v>37</v>
      </c>
      <c r="AG1499">
        <v>19100000000</v>
      </c>
      <c r="AH1499" s="21">
        <v>2101000000000</v>
      </c>
      <c r="AI1499">
        <v>37</v>
      </c>
      <c r="AJ1499">
        <v>3562</v>
      </c>
      <c r="AK1499">
        <v>3256586.5860000001</v>
      </c>
      <c r="AO1499">
        <v>12.918749999999999</v>
      </c>
    </row>
    <row r="1500" spans="1:41">
      <c r="A1500">
        <v>17</v>
      </c>
      <c r="B1500">
        <v>35</v>
      </c>
      <c r="C1500">
        <v>2011</v>
      </c>
      <c r="D1500" t="s">
        <v>446</v>
      </c>
      <c r="E1500" t="s">
        <v>447</v>
      </c>
      <c r="F1500" t="s">
        <v>1</v>
      </c>
      <c r="G1500" t="s">
        <v>54</v>
      </c>
      <c r="H1500" t="s">
        <v>38</v>
      </c>
      <c r="I1500" t="s">
        <v>41</v>
      </c>
      <c r="J1500" t="s">
        <v>38</v>
      </c>
      <c r="K1500" t="s">
        <v>40</v>
      </c>
      <c r="L1500" t="s">
        <v>40</v>
      </c>
      <c r="M1500" t="s">
        <v>40</v>
      </c>
      <c r="N1500" t="s">
        <v>40</v>
      </c>
      <c r="O1500" t="s">
        <v>55</v>
      </c>
      <c r="P1500" t="s">
        <v>38</v>
      </c>
      <c r="Q1500" t="s">
        <v>51</v>
      </c>
      <c r="R1500" t="s">
        <v>52</v>
      </c>
      <c r="S1500" t="s">
        <v>43</v>
      </c>
      <c r="T1500" t="s">
        <v>44</v>
      </c>
      <c r="U1500" t="s">
        <v>21</v>
      </c>
      <c r="V1500" t="s">
        <v>1494</v>
      </c>
      <c r="W1500" t="s">
        <v>1495</v>
      </c>
      <c r="X1500" t="s">
        <v>448</v>
      </c>
      <c r="Y1500" t="s">
        <v>837</v>
      </c>
      <c r="Z1500" t="s">
        <v>40</v>
      </c>
      <c r="AA1500" t="s">
        <v>40</v>
      </c>
      <c r="AB1500" t="s">
        <v>40</v>
      </c>
      <c r="AC1500">
        <v>3.4</v>
      </c>
      <c r="AD1500" t="s">
        <v>40</v>
      </c>
      <c r="AE1500">
        <v>1.48</v>
      </c>
      <c r="AF1500">
        <v>26</v>
      </c>
      <c r="AG1500">
        <v>14800000000</v>
      </c>
      <c r="AH1500" s="21">
        <v>5032000000000</v>
      </c>
      <c r="AI1500">
        <v>26</v>
      </c>
      <c r="AJ1500">
        <v>3562</v>
      </c>
      <c r="AK1500">
        <v>3256586.5860000001</v>
      </c>
      <c r="AO1500">
        <v>5.4</v>
      </c>
    </row>
    <row r="1501" spans="1:41">
      <c r="A1501">
        <v>17</v>
      </c>
      <c r="B1501">
        <v>35</v>
      </c>
      <c r="C1501">
        <v>2011</v>
      </c>
      <c r="D1501" t="s">
        <v>446</v>
      </c>
      <c r="E1501" t="s">
        <v>447</v>
      </c>
      <c r="F1501" t="s">
        <v>1</v>
      </c>
      <c r="G1501" t="s">
        <v>54</v>
      </c>
      <c r="H1501" t="s">
        <v>38</v>
      </c>
      <c r="I1501" t="s">
        <v>41</v>
      </c>
      <c r="J1501" t="s">
        <v>38</v>
      </c>
      <c r="K1501" t="s">
        <v>40</v>
      </c>
      <c r="L1501" t="s">
        <v>40</v>
      </c>
      <c r="M1501" t="s">
        <v>40</v>
      </c>
      <c r="N1501" t="s">
        <v>40</v>
      </c>
      <c r="O1501" t="s">
        <v>55</v>
      </c>
      <c r="P1501" t="s">
        <v>38</v>
      </c>
      <c r="Q1501" t="s">
        <v>51</v>
      </c>
      <c r="R1501" t="s">
        <v>52</v>
      </c>
      <c r="S1501" t="s">
        <v>43</v>
      </c>
      <c r="T1501" t="s">
        <v>44</v>
      </c>
      <c r="U1501" t="s">
        <v>21</v>
      </c>
      <c r="V1501" t="s">
        <v>1494</v>
      </c>
      <c r="W1501" t="s">
        <v>1495</v>
      </c>
      <c r="X1501" t="s">
        <v>448</v>
      </c>
      <c r="Y1501" t="s">
        <v>838</v>
      </c>
      <c r="Z1501" t="s">
        <v>40</v>
      </c>
      <c r="AA1501" t="s">
        <v>40</v>
      </c>
      <c r="AB1501" t="s">
        <v>40</v>
      </c>
      <c r="AC1501">
        <v>2.0000000020000002</v>
      </c>
      <c r="AD1501" t="s">
        <v>40</v>
      </c>
      <c r="AE1501">
        <v>6.68</v>
      </c>
      <c r="AF1501">
        <v>19</v>
      </c>
      <c r="AG1501">
        <v>66800000000</v>
      </c>
      <c r="AH1501" s="21">
        <v>13360000000000</v>
      </c>
      <c r="AI1501">
        <v>19</v>
      </c>
      <c r="AJ1501">
        <v>3562</v>
      </c>
      <c r="AK1501">
        <v>3256586.5860000001</v>
      </c>
      <c r="AO1501">
        <v>16.112500000000001</v>
      </c>
    </row>
    <row r="1502" spans="1:41">
      <c r="A1502">
        <v>17</v>
      </c>
      <c r="B1502">
        <v>35</v>
      </c>
      <c r="C1502">
        <v>2011</v>
      </c>
      <c r="D1502" t="s">
        <v>446</v>
      </c>
      <c r="E1502" t="s">
        <v>447</v>
      </c>
      <c r="F1502" t="s">
        <v>1</v>
      </c>
      <c r="G1502" t="s">
        <v>54</v>
      </c>
      <c r="H1502" t="s">
        <v>38</v>
      </c>
      <c r="I1502" t="s">
        <v>41</v>
      </c>
      <c r="J1502" t="s">
        <v>38</v>
      </c>
      <c r="K1502" t="s">
        <v>40</v>
      </c>
      <c r="L1502" t="s">
        <v>40</v>
      </c>
      <c r="M1502" t="s">
        <v>40</v>
      </c>
      <c r="N1502" t="s">
        <v>40</v>
      </c>
      <c r="O1502" t="s">
        <v>55</v>
      </c>
      <c r="P1502" t="s">
        <v>38</v>
      </c>
      <c r="Q1502" t="s">
        <v>51</v>
      </c>
      <c r="R1502" t="s">
        <v>52</v>
      </c>
      <c r="S1502" t="s">
        <v>43</v>
      </c>
      <c r="T1502" t="s">
        <v>44</v>
      </c>
      <c r="U1502" t="s">
        <v>21</v>
      </c>
      <c r="V1502" t="s">
        <v>1494</v>
      </c>
      <c r="W1502" t="s">
        <v>1495</v>
      </c>
      <c r="X1502" t="s">
        <v>448</v>
      </c>
      <c r="Y1502" t="s">
        <v>839</v>
      </c>
      <c r="Z1502" t="s">
        <v>40</v>
      </c>
      <c r="AA1502" t="s">
        <v>40</v>
      </c>
      <c r="AB1502" t="s">
        <v>40</v>
      </c>
      <c r="AC1502">
        <v>10.5</v>
      </c>
      <c r="AD1502" t="s">
        <v>40</v>
      </c>
      <c r="AE1502">
        <v>1.68</v>
      </c>
      <c r="AF1502">
        <v>16</v>
      </c>
      <c r="AG1502">
        <v>16800000000</v>
      </c>
      <c r="AH1502" s="21">
        <v>17640000000000</v>
      </c>
      <c r="AI1502">
        <v>16</v>
      </c>
      <c r="AJ1502">
        <v>3562</v>
      </c>
      <c r="AK1502">
        <v>3256586.5860000001</v>
      </c>
      <c r="AO1502">
        <v>8.1</v>
      </c>
    </row>
    <row r="1503" spans="1:41">
      <c r="A1503">
        <v>17</v>
      </c>
      <c r="B1503">
        <v>35</v>
      </c>
      <c r="C1503">
        <v>2011</v>
      </c>
      <c r="D1503" t="s">
        <v>446</v>
      </c>
      <c r="E1503" t="s">
        <v>447</v>
      </c>
      <c r="F1503" t="s">
        <v>1</v>
      </c>
      <c r="G1503" t="s">
        <v>54</v>
      </c>
      <c r="H1503" t="s">
        <v>38</v>
      </c>
      <c r="I1503" t="s">
        <v>41</v>
      </c>
      <c r="J1503" t="s">
        <v>38</v>
      </c>
      <c r="K1503" t="s">
        <v>40</v>
      </c>
      <c r="L1503" t="s">
        <v>40</v>
      </c>
      <c r="M1503" t="s">
        <v>40</v>
      </c>
      <c r="N1503" t="s">
        <v>40</v>
      </c>
      <c r="O1503" t="s">
        <v>55</v>
      </c>
      <c r="P1503" t="s">
        <v>38</v>
      </c>
      <c r="Q1503" t="s">
        <v>51</v>
      </c>
      <c r="R1503" t="s">
        <v>52</v>
      </c>
      <c r="S1503" t="s">
        <v>43</v>
      </c>
      <c r="T1503" t="s">
        <v>53</v>
      </c>
      <c r="U1503" t="s">
        <v>21</v>
      </c>
      <c r="V1503" t="s">
        <v>1494</v>
      </c>
      <c r="W1503" t="s">
        <v>1495</v>
      </c>
      <c r="X1503" t="s">
        <v>448</v>
      </c>
      <c r="Y1503" t="s">
        <v>840</v>
      </c>
      <c r="Z1503" t="s">
        <v>40</v>
      </c>
      <c r="AA1503" t="s">
        <v>40</v>
      </c>
      <c r="AB1503" t="s">
        <v>40</v>
      </c>
      <c r="AC1503">
        <v>3.0000000020000002</v>
      </c>
      <c r="AD1503" t="s">
        <v>40</v>
      </c>
      <c r="AE1503">
        <v>8.68</v>
      </c>
      <c r="AF1503">
        <v>24</v>
      </c>
      <c r="AG1503">
        <v>86800000000</v>
      </c>
      <c r="AH1503" s="21">
        <v>26040000000000</v>
      </c>
      <c r="AI1503">
        <v>24</v>
      </c>
      <c r="AJ1503">
        <v>3562</v>
      </c>
      <c r="AK1503">
        <v>3256586.5860000001</v>
      </c>
      <c r="AO1503">
        <v>12.94375</v>
      </c>
    </row>
    <row r="1504" spans="1:41">
      <c r="A1504">
        <v>17</v>
      </c>
      <c r="B1504">
        <v>35</v>
      </c>
      <c r="C1504">
        <v>2011</v>
      </c>
      <c r="D1504" t="s">
        <v>446</v>
      </c>
      <c r="E1504" t="s">
        <v>447</v>
      </c>
      <c r="F1504" t="s">
        <v>1</v>
      </c>
      <c r="G1504" t="s">
        <v>54</v>
      </c>
      <c r="H1504" t="s">
        <v>38</v>
      </c>
      <c r="I1504" t="s">
        <v>41</v>
      </c>
      <c r="J1504" t="s">
        <v>38</v>
      </c>
      <c r="K1504" t="s">
        <v>40</v>
      </c>
      <c r="L1504" t="s">
        <v>40</v>
      </c>
      <c r="M1504" t="s">
        <v>40</v>
      </c>
      <c r="N1504" t="s">
        <v>40</v>
      </c>
      <c r="O1504" t="s">
        <v>55</v>
      </c>
      <c r="P1504" t="s">
        <v>38</v>
      </c>
      <c r="Q1504" t="s">
        <v>51</v>
      </c>
      <c r="R1504" t="s">
        <v>52</v>
      </c>
      <c r="S1504" t="s">
        <v>43</v>
      </c>
      <c r="T1504" t="s">
        <v>44</v>
      </c>
      <c r="U1504" t="s">
        <v>21</v>
      </c>
      <c r="V1504" t="s">
        <v>1494</v>
      </c>
      <c r="W1504" t="s">
        <v>1495</v>
      </c>
      <c r="X1504" t="s">
        <v>448</v>
      </c>
      <c r="Y1504" t="s">
        <v>841</v>
      </c>
      <c r="Z1504" t="s">
        <v>40</v>
      </c>
      <c r="AA1504" t="s">
        <v>40</v>
      </c>
      <c r="AB1504" t="s">
        <v>40</v>
      </c>
      <c r="AC1504">
        <v>1.6999999990000001</v>
      </c>
      <c r="AD1504" t="s">
        <v>40</v>
      </c>
      <c r="AE1504">
        <v>5.46</v>
      </c>
      <c r="AF1504">
        <v>34</v>
      </c>
      <c r="AG1504">
        <v>54600000000</v>
      </c>
      <c r="AH1504" s="21">
        <v>9282000000000</v>
      </c>
      <c r="AI1504">
        <v>34</v>
      </c>
      <c r="AJ1504">
        <v>3562</v>
      </c>
      <c r="AK1504">
        <v>3256586.5860000001</v>
      </c>
      <c r="AO1504">
        <v>3.0375000000000001</v>
      </c>
    </row>
    <row r="1505" spans="1:41">
      <c r="A1505">
        <v>17</v>
      </c>
      <c r="B1505">
        <v>35</v>
      </c>
      <c r="C1505">
        <v>2011</v>
      </c>
      <c r="D1505" t="s">
        <v>446</v>
      </c>
      <c r="E1505" t="s">
        <v>447</v>
      </c>
      <c r="F1505" t="s">
        <v>1</v>
      </c>
      <c r="G1505" t="s">
        <v>54</v>
      </c>
      <c r="H1505" t="s">
        <v>38</v>
      </c>
      <c r="I1505" t="s">
        <v>41</v>
      </c>
      <c r="J1505" t="s">
        <v>38</v>
      </c>
      <c r="K1505" t="s">
        <v>40</v>
      </c>
      <c r="L1505" t="s">
        <v>40</v>
      </c>
      <c r="M1505" t="s">
        <v>40</v>
      </c>
      <c r="N1505" t="s">
        <v>40</v>
      </c>
      <c r="O1505" t="s">
        <v>55</v>
      </c>
      <c r="P1505" t="s">
        <v>38</v>
      </c>
      <c r="Q1505" t="s">
        <v>51</v>
      </c>
      <c r="R1505" t="s">
        <v>52</v>
      </c>
      <c r="S1505" t="s">
        <v>43</v>
      </c>
      <c r="T1505" t="s">
        <v>44</v>
      </c>
      <c r="U1505" t="s">
        <v>21</v>
      </c>
      <c r="V1505" t="s">
        <v>1494</v>
      </c>
      <c r="W1505" t="s">
        <v>1495</v>
      </c>
      <c r="X1505" t="s">
        <v>448</v>
      </c>
      <c r="Y1505" t="s">
        <v>842</v>
      </c>
      <c r="Z1505" t="s">
        <v>40</v>
      </c>
      <c r="AA1505" t="s">
        <v>40</v>
      </c>
      <c r="AB1505" t="s">
        <v>40</v>
      </c>
      <c r="AC1505">
        <v>1.2</v>
      </c>
      <c r="AD1505" t="s">
        <v>40</v>
      </c>
      <c r="AE1505">
        <v>4.8600000000000003</v>
      </c>
      <c r="AF1505">
        <v>67</v>
      </c>
      <c r="AG1505">
        <v>48600000000</v>
      </c>
      <c r="AH1505" s="21">
        <v>5832000000000</v>
      </c>
      <c r="AI1505">
        <v>67</v>
      </c>
      <c r="AJ1505">
        <v>3562</v>
      </c>
      <c r="AK1505">
        <v>3256586.5860000001</v>
      </c>
      <c r="AO1505">
        <v>10.61875</v>
      </c>
    </row>
    <row r="1506" spans="1:41">
      <c r="A1506">
        <v>17</v>
      </c>
      <c r="B1506">
        <v>35</v>
      </c>
      <c r="C1506">
        <v>2011</v>
      </c>
      <c r="D1506" t="s">
        <v>446</v>
      </c>
      <c r="E1506" t="s">
        <v>447</v>
      </c>
      <c r="F1506" t="s">
        <v>1</v>
      </c>
      <c r="G1506" t="s">
        <v>54</v>
      </c>
      <c r="H1506" t="s">
        <v>38</v>
      </c>
      <c r="I1506" t="s">
        <v>41</v>
      </c>
      <c r="J1506" t="s">
        <v>38</v>
      </c>
      <c r="K1506" t="s">
        <v>40</v>
      </c>
      <c r="L1506" t="s">
        <v>40</v>
      </c>
      <c r="M1506" t="s">
        <v>40</v>
      </c>
      <c r="N1506" t="s">
        <v>40</v>
      </c>
      <c r="O1506" t="s">
        <v>55</v>
      </c>
      <c r="P1506" t="s">
        <v>38</v>
      </c>
      <c r="Q1506" t="s">
        <v>51</v>
      </c>
      <c r="R1506" t="s">
        <v>52</v>
      </c>
      <c r="S1506" t="s">
        <v>43</v>
      </c>
      <c r="T1506" t="s">
        <v>44</v>
      </c>
      <c r="U1506" t="s">
        <v>21</v>
      </c>
      <c r="V1506" t="s">
        <v>1494</v>
      </c>
      <c r="W1506" t="s">
        <v>1495</v>
      </c>
      <c r="X1506" t="s">
        <v>448</v>
      </c>
      <c r="Y1506" t="s">
        <v>843</v>
      </c>
      <c r="Z1506" t="s">
        <v>40</v>
      </c>
      <c r="AA1506" t="s">
        <v>40</v>
      </c>
      <c r="AB1506" t="s">
        <v>40</v>
      </c>
      <c r="AC1506">
        <v>3.4</v>
      </c>
      <c r="AD1506" t="s">
        <v>40</v>
      </c>
      <c r="AE1506">
        <v>19.43</v>
      </c>
      <c r="AF1506">
        <v>16</v>
      </c>
      <c r="AG1506" s="21">
        <v>194300000000</v>
      </c>
      <c r="AH1506" s="21">
        <v>66062000000000</v>
      </c>
      <c r="AI1506">
        <v>16</v>
      </c>
      <c r="AJ1506">
        <v>3562</v>
      </c>
      <c r="AK1506">
        <v>3256586.5860000001</v>
      </c>
      <c r="AO1506">
        <v>9.4954545449999994</v>
      </c>
    </row>
    <row r="1507" spans="1:41">
      <c r="A1507">
        <v>17</v>
      </c>
      <c r="B1507">
        <v>35</v>
      </c>
      <c r="C1507">
        <v>2011</v>
      </c>
      <c r="D1507" t="s">
        <v>446</v>
      </c>
      <c r="E1507" t="s">
        <v>447</v>
      </c>
      <c r="F1507" t="s">
        <v>1</v>
      </c>
      <c r="G1507" t="s">
        <v>54</v>
      </c>
      <c r="H1507" t="s">
        <v>38</v>
      </c>
      <c r="I1507" t="s">
        <v>41</v>
      </c>
      <c r="J1507" t="s">
        <v>38</v>
      </c>
      <c r="K1507" t="s">
        <v>40</v>
      </c>
      <c r="L1507" t="s">
        <v>40</v>
      </c>
      <c r="M1507" t="s">
        <v>40</v>
      </c>
      <c r="N1507" t="s">
        <v>40</v>
      </c>
      <c r="O1507" t="s">
        <v>55</v>
      </c>
      <c r="P1507" t="s">
        <v>38</v>
      </c>
      <c r="Q1507" t="s">
        <v>51</v>
      </c>
      <c r="R1507" t="s">
        <v>52</v>
      </c>
      <c r="S1507" t="s">
        <v>43</v>
      </c>
      <c r="T1507" t="s">
        <v>44</v>
      </c>
      <c r="U1507" t="s">
        <v>21</v>
      </c>
      <c r="V1507" t="s">
        <v>1494</v>
      </c>
      <c r="W1507" t="s">
        <v>1495</v>
      </c>
      <c r="X1507" t="s">
        <v>448</v>
      </c>
      <c r="Y1507" t="s">
        <v>844</v>
      </c>
      <c r="Z1507" t="s">
        <v>40</v>
      </c>
      <c r="AA1507" t="s">
        <v>40</v>
      </c>
      <c r="AB1507" t="s">
        <v>40</v>
      </c>
      <c r="AC1507">
        <v>3.0000000020000002</v>
      </c>
      <c r="AD1507" t="s">
        <v>40</v>
      </c>
      <c r="AE1507">
        <v>11.33</v>
      </c>
      <c r="AF1507">
        <v>34</v>
      </c>
      <c r="AG1507" s="21">
        <v>113300000000</v>
      </c>
      <c r="AH1507" s="21">
        <v>33990000000000</v>
      </c>
      <c r="AI1507">
        <v>34</v>
      </c>
      <c r="AJ1507">
        <v>3562</v>
      </c>
      <c r="AK1507">
        <v>3256586.5860000001</v>
      </c>
      <c r="AO1507">
        <v>24.675000000000001</v>
      </c>
    </row>
    <row r="1508" spans="1:41">
      <c r="A1508">
        <v>17</v>
      </c>
      <c r="B1508">
        <v>35</v>
      </c>
      <c r="C1508">
        <v>2011</v>
      </c>
      <c r="D1508" t="s">
        <v>446</v>
      </c>
      <c r="E1508" t="s">
        <v>447</v>
      </c>
      <c r="F1508" t="s">
        <v>1</v>
      </c>
      <c r="G1508" t="s">
        <v>54</v>
      </c>
      <c r="H1508" t="s">
        <v>38</v>
      </c>
      <c r="I1508" t="s">
        <v>41</v>
      </c>
      <c r="J1508" t="s">
        <v>38</v>
      </c>
      <c r="K1508" t="s">
        <v>40</v>
      </c>
      <c r="L1508" t="s">
        <v>40</v>
      </c>
      <c r="M1508" t="s">
        <v>40</v>
      </c>
      <c r="N1508" t="s">
        <v>40</v>
      </c>
      <c r="O1508" t="s">
        <v>55</v>
      </c>
      <c r="P1508" t="s">
        <v>38</v>
      </c>
      <c r="Q1508" t="s">
        <v>51</v>
      </c>
      <c r="R1508" t="s">
        <v>52</v>
      </c>
      <c r="S1508" t="s">
        <v>43</v>
      </c>
      <c r="T1508" t="s">
        <v>44</v>
      </c>
      <c r="U1508" t="s">
        <v>21</v>
      </c>
      <c r="V1508" t="s">
        <v>1494</v>
      </c>
      <c r="W1508" t="s">
        <v>1495</v>
      </c>
      <c r="X1508" t="s">
        <v>448</v>
      </c>
      <c r="Y1508" t="s">
        <v>845</v>
      </c>
      <c r="Z1508" t="s">
        <v>40</v>
      </c>
      <c r="AA1508" t="s">
        <v>40</v>
      </c>
      <c r="AB1508" t="s">
        <v>40</v>
      </c>
      <c r="AC1508">
        <v>3.6999999990000001</v>
      </c>
      <c r="AD1508" t="s">
        <v>40</v>
      </c>
      <c r="AE1508">
        <v>2.71</v>
      </c>
      <c r="AF1508">
        <v>47</v>
      </c>
      <c r="AG1508">
        <v>27100000000</v>
      </c>
      <c r="AH1508" s="21">
        <v>10027000000000</v>
      </c>
      <c r="AI1508">
        <v>47</v>
      </c>
      <c r="AJ1508">
        <v>3562</v>
      </c>
      <c r="AK1508">
        <v>3256586.5860000001</v>
      </c>
      <c r="AO1508">
        <v>6.266666667</v>
      </c>
    </row>
    <row r="1509" spans="1:41">
      <c r="A1509">
        <v>17</v>
      </c>
      <c r="B1509">
        <v>35</v>
      </c>
      <c r="C1509">
        <v>2011</v>
      </c>
      <c r="D1509" t="s">
        <v>446</v>
      </c>
      <c r="E1509" t="s">
        <v>447</v>
      </c>
      <c r="F1509" t="s">
        <v>1</v>
      </c>
      <c r="G1509" t="s">
        <v>54</v>
      </c>
      <c r="H1509" t="s">
        <v>38</v>
      </c>
      <c r="I1509" t="s">
        <v>41</v>
      </c>
      <c r="J1509" t="s">
        <v>38</v>
      </c>
      <c r="K1509" t="s">
        <v>40</v>
      </c>
      <c r="L1509" t="s">
        <v>40</v>
      </c>
      <c r="M1509" t="s">
        <v>40</v>
      </c>
      <c r="N1509" t="s">
        <v>40</v>
      </c>
      <c r="O1509" t="s">
        <v>55</v>
      </c>
      <c r="P1509" t="s">
        <v>38</v>
      </c>
      <c r="Q1509" t="s">
        <v>51</v>
      </c>
      <c r="R1509" t="s">
        <v>52</v>
      </c>
      <c r="S1509" t="s">
        <v>43</v>
      </c>
      <c r="T1509" t="s">
        <v>53</v>
      </c>
      <c r="U1509" t="s">
        <v>21</v>
      </c>
      <c r="V1509" t="s">
        <v>1494</v>
      </c>
      <c r="W1509" t="s">
        <v>1495</v>
      </c>
      <c r="X1509" t="s">
        <v>448</v>
      </c>
      <c r="Y1509" t="s">
        <v>846</v>
      </c>
      <c r="Z1509" t="s">
        <v>40</v>
      </c>
      <c r="AA1509" t="s">
        <v>40</v>
      </c>
      <c r="AB1509" t="s">
        <v>40</v>
      </c>
      <c r="AC1509">
        <v>2.1000000010000002</v>
      </c>
      <c r="AD1509" t="s">
        <v>40</v>
      </c>
      <c r="AE1509">
        <v>3.02</v>
      </c>
      <c r="AF1509">
        <v>37</v>
      </c>
      <c r="AG1509">
        <v>30200000000</v>
      </c>
      <c r="AH1509" s="21">
        <v>6342000000000</v>
      </c>
      <c r="AI1509">
        <v>37</v>
      </c>
      <c r="AJ1509">
        <v>3562</v>
      </c>
      <c r="AK1509">
        <v>3256586.5860000001</v>
      </c>
      <c r="AO1509">
        <v>11.775</v>
      </c>
    </row>
    <row r="1510" spans="1:41">
      <c r="A1510">
        <v>17</v>
      </c>
      <c r="B1510">
        <v>35</v>
      </c>
      <c r="C1510">
        <v>2011</v>
      </c>
      <c r="D1510" t="s">
        <v>446</v>
      </c>
      <c r="E1510" t="s">
        <v>447</v>
      </c>
      <c r="F1510" t="s">
        <v>1</v>
      </c>
      <c r="G1510" t="s">
        <v>54</v>
      </c>
      <c r="H1510" t="s">
        <v>38</v>
      </c>
      <c r="I1510" t="s">
        <v>41</v>
      </c>
      <c r="J1510" t="s">
        <v>38</v>
      </c>
      <c r="K1510" t="s">
        <v>40</v>
      </c>
      <c r="L1510" t="s">
        <v>40</v>
      </c>
      <c r="M1510" t="s">
        <v>40</v>
      </c>
      <c r="N1510" t="s">
        <v>40</v>
      </c>
      <c r="O1510" t="s">
        <v>55</v>
      </c>
      <c r="P1510" t="s">
        <v>38</v>
      </c>
      <c r="Q1510" t="s">
        <v>51</v>
      </c>
      <c r="R1510" t="s">
        <v>52</v>
      </c>
      <c r="S1510" t="s">
        <v>43</v>
      </c>
      <c r="T1510" t="s">
        <v>44</v>
      </c>
      <c r="U1510" t="s">
        <v>21</v>
      </c>
      <c r="V1510" t="s">
        <v>1494</v>
      </c>
      <c r="W1510" t="s">
        <v>1495</v>
      </c>
      <c r="X1510" t="s">
        <v>448</v>
      </c>
      <c r="Y1510" t="s">
        <v>847</v>
      </c>
      <c r="Z1510" t="s">
        <v>40</v>
      </c>
      <c r="AA1510" t="s">
        <v>40</v>
      </c>
      <c r="AB1510" t="s">
        <v>40</v>
      </c>
      <c r="AC1510">
        <v>1.5</v>
      </c>
      <c r="AD1510" t="s">
        <v>40</v>
      </c>
      <c r="AE1510">
        <v>4.05</v>
      </c>
      <c r="AF1510">
        <v>52</v>
      </c>
      <c r="AG1510">
        <v>40500000000</v>
      </c>
      <c r="AH1510" s="21">
        <v>6075000000000</v>
      </c>
      <c r="AI1510">
        <v>52</v>
      </c>
      <c r="AJ1510">
        <v>3562</v>
      </c>
      <c r="AK1510">
        <v>3256586.5860000001</v>
      </c>
      <c r="AO1510">
        <v>23.2</v>
      </c>
    </row>
    <row r="1511" spans="1:41">
      <c r="A1511">
        <v>17</v>
      </c>
      <c r="B1511">
        <v>35</v>
      </c>
      <c r="C1511">
        <v>2011</v>
      </c>
      <c r="D1511" t="s">
        <v>446</v>
      </c>
      <c r="E1511" t="s">
        <v>447</v>
      </c>
      <c r="F1511" t="s">
        <v>1</v>
      </c>
      <c r="G1511" t="s">
        <v>54</v>
      </c>
      <c r="H1511" t="s">
        <v>38</v>
      </c>
      <c r="I1511" t="s">
        <v>41</v>
      </c>
      <c r="J1511" t="s">
        <v>38</v>
      </c>
      <c r="K1511" t="s">
        <v>40</v>
      </c>
      <c r="L1511" t="s">
        <v>40</v>
      </c>
      <c r="M1511" t="s">
        <v>40</v>
      </c>
      <c r="N1511" t="s">
        <v>40</v>
      </c>
      <c r="O1511" t="s">
        <v>55</v>
      </c>
      <c r="P1511" t="s">
        <v>38</v>
      </c>
      <c r="Q1511" t="s">
        <v>51</v>
      </c>
      <c r="R1511" t="s">
        <v>52</v>
      </c>
      <c r="S1511" t="s">
        <v>43</v>
      </c>
      <c r="T1511" t="s">
        <v>44</v>
      </c>
      <c r="U1511" t="s">
        <v>21</v>
      </c>
      <c r="V1511" t="s">
        <v>1494</v>
      </c>
      <c r="W1511" t="s">
        <v>1495</v>
      </c>
      <c r="X1511" t="s">
        <v>448</v>
      </c>
      <c r="Y1511" t="s">
        <v>848</v>
      </c>
      <c r="Z1511" t="s">
        <v>40</v>
      </c>
      <c r="AA1511" t="s">
        <v>40</v>
      </c>
      <c r="AB1511" t="s">
        <v>40</v>
      </c>
      <c r="AC1511">
        <v>1.8</v>
      </c>
      <c r="AD1511" t="s">
        <v>40</v>
      </c>
      <c r="AE1511">
        <v>1.21</v>
      </c>
      <c r="AF1511">
        <v>23</v>
      </c>
      <c r="AG1511">
        <v>12100000000</v>
      </c>
      <c r="AH1511" s="21">
        <v>2178000000000</v>
      </c>
      <c r="AI1511">
        <v>23</v>
      </c>
      <c r="AJ1511">
        <v>3562</v>
      </c>
      <c r="AK1511">
        <v>3256586.5860000001</v>
      </c>
      <c r="AO1511">
        <v>18.457142860000001</v>
      </c>
    </row>
    <row r="1512" spans="1:41">
      <c r="A1512">
        <v>17</v>
      </c>
      <c r="B1512">
        <v>35</v>
      </c>
      <c r="C1512">
        <v>2011</v>
      </c>
      <c r="D1512" t="s">
        <v>446</v>
      </c>
      <c r="E1512" t="s">
        <v>447</v>
      </c>
      <c r="F1512" t="s">
        <v>1</v>
      </c>
      <c r="G1512" t="s">
        <v>54</v>
      </c>
      <c r="H1512" t="s">
        <v>38</v>
      </c>
      <c r="I1512" t="s">
        <v>41</v>
      </c>
      <c r="J1512" t="s">
        <v>38</v>
      </c>
      <c r="K1512" t="s">
        <v>40</v>
      </c>
      <c r="L1512" t="s">
        <v>40</v>
      </c>
      <c r="M1512" t="s">
        <v>40</v>
      </c>
      <c r="N1512" t="s">
        <v>40</v>
      </c>
      <c r="O1512" t="s">
        <v>55</v>
      </c>
      <c r="P1512" t="s">
        <v>38</v>
      </c>
      <c r="Q1512" t="s">
        <v>51</v>
      </c>
      <c r="R1512" t="s">
        <v>52</v>
      </c>
      <c r="S1512" t="s">
        <v>43</v>
      </c>
      <c r="T1512" t="s">
        <v>44</v>
      </c>
      <c r="U1512" t="s">
        <v>21</v>
      </c>
      <c r="V1512" t="s">
        <v>1494</v>
      </c>
      <c r="W1512" t="s">
        <v>1495</v>
      </c>
      <c r="X1512" t="s">
        <v>448</v>
      </c>
      <c r="Y1512" t="s">
        <v>849</v>
      </c>
      <c r="Z1512" t="s">
        <v>40</v>
      </c>
      <c r="AA1512" t="s">
        <v>40</v>
      </c>
      <c r="AB1512" t="s">
        <v>40</v>
      </c>
      <c r="AC1512">
        <v>16.399999999999999</v>
      </c>
      <c r="AD1512" t="s">
        <v>40</v>
      </c>
      <c r="AE1512">
        <v>3.48</v>
      </c>
      <c r="AF1512">
        <v>10</v>
      </c>
      <c r="AG1512">
        <v>34800000000</v>
      </c>
      <c r="AH1512" s="21">
        <v>57072000000000</v>
      </c>
      <c r="AI1512">
        <v>10</v>
      </c>
      <c r="AJ1512">
        <v>3562</v>
      </c>
      <c r="AK1512">
        <v>3256586.5860000001</v>
      </c>
      <c r="AO1512">
        <v>3.9166666669999999</v>
      </c>
    </row>
    <row r="1513" spans="1:41">
      <c r="A1513">
        <v>17</v>
      </c>
      <c r="B1513">
        <v>35</v>
      </c>
      <c r="C1513">
        <v>2011</v>
      </c>
      <c r="D1513" t="s">
        <v>446</v>
      </c>
      <c r="E1513" t="s">
        <v>447</v>
      </c>
      <c r="F1513" t="s">
        <v>1</v>
      </c>
      <c r="G1513" t="s">
        <v>54</v>
      </c>
      <c r="H1513" t="s">
        <v>38</v>
      </c>
      <c r="I1513" t="s">
        <v>41</v>
      </c>
      <c r="J1513" t="s">
        <v>38</v>
      </c>
      <c r="K1513" t="s">
        <v>40</v>
      </c>
      <c r="L1513" t="s">
        <v>40</v>
      </c>
      <c r="M1513" t="s">
        <v>40</v>
      </c>
      <c r="N1513" t="s">
        <v>40</v>
      </c>
      <c r="O1513" t="s">
        <v>55</v>
      </c>
      <c r="P1513" t="s">
        <v>38</v>
      </c>
      <c r="Q1513" t="s">
        <v>51</v>
      </c>
      <c r="R1513" t="s">
        <v>52</v>
      </c>
      <c r="S1513" t="s">
        <v>43</v>
      </c>
      <c r="T1513" t="s">
        <v>53</v>
      </c>
      <c r="U1513" t="s">
        <v>21</v>
      </c>
      <c r="V1513" t="s">
        <v>1494</v>
      </c>
      <c r="W1513" t="s">
        <v>1495</v>
      </c>
      <c r="X1513" t="s">
        <v>448</v>
      </c>
      <c r="Y1513" t="s">
        <v>850</v>
      </c>
      <c r="Z1513" t="s">
        <v>40</v>
      </c>
      <c r="AA1513" t="s">
        <v>40</v>
      </c>
      <c r="AB1513" t="s">
        <v>40</v>
      </c>
      <c r="AC1513">
        <v>6.1</v>
      </c>
      <c r="AD1513" t="s">
        <v>40</v>
      </c>
      <c r="AE1513">
        <v>3.86</v>
      </c>
      <c r="AF1513">
        <v>30</v>
      </c>
      <c r="AG1513">
        <v>38600000000</v>
      </c>
      <c r="AH1513" s="21">
        <v>23546000000000</v>
      </c>
      <c r="AI1513">
        <v>30</v>
      </c>
      <c r="AJ1513">
        <v>3562</v>
      </c>
      <c r="AK1513">
        <v>3256586.5860000001</v>
      </c>
      <c r="AO1513">
        <v>18.24583333</v>
      </c>
    </row>
    <row r="1514" spans="1:41">
      <c r="A1514">
        <v>17</v>
      </c>
      <c r="B1514">
        <v>35</v>
      </c>
      <c r="C1514">
        <v>2011</v>
      </c>
      <c r="D1514" t="s">
        <v>446</v>
      </c>
      <c r="E1514" t="s">
        <v>447</v>
      </c>
      <c r="F1514" t="s">
        <v>1</v>
      </c>
      <c r="G1514" t="s">
        <v>54</v>
      </c>
      <c r="H1514" t="s">
        <v>38</v>
      </c>
      <c r="I1514" t="s">
        <v>41</v>
      </c>
      <c r="J1514" t="s">
        <v>38</v>
      </c>
      <c r="K1514" t="s">
        <v>40</v>
      </c>
      <c r="L1514" t="s">
        <v>40</v>
      </c>
      <c r="M1514" t="s">
        <v>40</v>
      </c>
      <c r="N1514" t="s">
        <v>40</v>
      </c>
      <c r="O1514" t="s">
        <v>55</v>
      </c>
      <c r="P1514" t="s">
        <v>38</v>
      </c>
      <c r="Q1514" t="s">
        <v>51</v>
      </c>
      <c r="R1514" t="s">
        <v>52</v>
      </c>
      <c r="S1514" t="s">
        <v>43</v>
      </c>
      <c r="T1514" t="s">
        <v>44</v>
      </c>
      <c r="U1514" t="s">
        <v>21</v>
      </c>
      <c r="V1514" t="s">
        <v>1494</v>
      </c>
      <c r="W1514" t="s">
        <v>1495</v>
      </c>
      <c r="X1514" t="s">
        <v>448</v>
      </c>
      <c r="Y1514" t="s">
        <v>547</v>
      </c>
      <c r="Z1514" t="s">
        <v>40</v>
      </c>
      <c r="AA1514" t="s">
        <v>40</v>
      </c>
      <c r="AB1514" t="s">
        <v>40</v>
      </c>
      <c r="AC1514">
        <v>2.900000001</v>
      </c>
      <c r="AD1514" t="s">
        <v>40</v>
      </c>
      <c r="AE1514">
        <v>29.26</v>
      </c>
      <c r="AF1514">
        <v>29</v>
      </c>
      <c r="AG1514" s="21">
        <v>292600000000</v>
      </c>
      <c r="AH1514" s="21">
        <v>84854000000000</v>
      </c>
      <c r="AI1514">
        <v>29</v>
      </c>
      <c r="AJ1514">
        <v>3562</v>
      </c>
      <c r="AK1514">
        <v>3256586.5860000001</v>
      </c>
      <c r="AO1514">
        <v>19.118749999999999</v>
      </c>
    </row>
    <row r="1515" spans="1:41">
      <c r="A1515">
        <v>17</v>
      </c>
      <c r="B1515">
        <v>35</v>
      </c>
      <c r="C1515">
        <v>2011</v>
      </c>
      <c r="D1515" t="s">
        <v>446</v>
      </c>
      <c r="E1515" t="s">
        <v>447</v>
      </c>
      <c r="F1515" t="s">
        <v>1</v>
      </c>
      <c r="G1515" t="s">
        <v>54</v>
      </c>
      <c r="H1515" t="s">
        <v>38</v>
      </c>
      <c r="I1515" t="s">
        <v>41</v>
      </c>
      <c r="J1515" t="s">
        <v>38</v>
      </c>
      <c r="K1515" t="s">
        <v>40</v>
      </c>
      <c r="L1515" t="s">
        <v>40</v>
      </c>
      <c r="M1515" t="s">
        <v>40</v>
      </c>
      <c r="N1515" t="s">
        <v>40</v>
      </c>
      <c r="O1515" t="s">
        <v>55</v>
      </c>
      <c r="P1515" t="s">
        <v>38</v>
      </c>
      <c r="Q1515" t="s">
        <v>51</v>
      </c>
      <c r="R1515" t="s">
        <v>52</v>
      </c>
      <c r="S1515" t="s">
        <v>43</v>
      </c>
      <c r="T1515" t="s">
        <v>44</v>
      </c>
      <c r="U1515" t="s">
        <v>21</v>
      </c>
      <c r="V1515" t="s">
        <v>1494</v>
      </c>
      <c r="W1515" t="s">
        <v>1495</v>
      </c>
      <c r="X1515" t="s">
        <v>448</v>
      </c>
      <c r="Y1515" t="s">
        <v>851</v>
      </c>
      <c r="Z1515" t="s">
        <v>40</v>
      </c>
      <c r="AA1515" t="s">
        <v>40</v>
      </c>
      <c r="AB1515" t="s">
        <v>40</v>
      </c>
      <c r="AC1515">
        <v>2.1000000010000002</v>
      </c>
      <c r="AD1515" t="s">
        <v>40</v>
      </c>
      <c r="AE1515">
        <v>2.5099999999999998</v>
      </c>
      <c r="AF1515">
        <v>19</v>
      </c>
      <c r="AG1515">
        <v>25100000000</v>
      </c>
      <c r="AH1515" s="21">
        <v>5271000000000</v>
      </c>
      <c r="AI1515">
        <v>19</v>
      </c>
      <c r="AJ1515">
        <v>3562</v>
      </c>
      <c r="AK1515">
        <v>3256586.5860000001</v>
      </c>
      <c r="AO1515">
        <v>12.492592589999999</v>
      </c>
    </row>
    <row r="1516" spans="1:41">
      <c r="A1516">
        <v>17</v>
      </c>
      <c r="B1516">
        <v>35</v>
      </c>
      <c r="C1516">
        <v>2011</v>
      </c>
      <c r="D1516" t="s">
        <v>446</v>
      </c>
      <c r="E1516" t="s">
        <v>447</v>
      </c>
      <c r="F1516" t="s">
        <v>1</v>
      </c>
      <c r="G1516" t="s">
        <v>54</v>
      </c>
      <c r="H1516" t="s">
        <v>38</v>
      </c>
      <c r="I1516" t="s">
        <v>41</v>
      </c>
      <c r="J1516" t="s">
        <v>38</v>
      </c>
      <c r="K1516" t="s">
        <v>40</v>
      </c>
      <c r="L1516" t="s">
        <v>40</v>
      </c>
      <c r="M1516" t="s">
        <v>40</v>
      </c>
      <c r="N1516" t="s">
        <v>40</v>
      </c>
      <c r="O1516" t="s">
        <v>55</v>
      </c>
      <c r="P1516" t="s">
        <v>38</v>
      </c>
      <c r="Q1516" t="s">
        <v>51</v>
      </c>
      <c r="R1516" t="s">
        <v>52</v>
      </c>
      <c r="S1516" t="s">
        <v>43</v>
      </c>
      <c r="T1516" t="s">
        <v>44</v>
      </c>
      <c r="U1516" t="s">
        <v>21</v>
      </c>
      <c r="V1516" t="s">
        <v>1494</v>
      </c>
      <c r="W1516" t="s">
        <v>1495</v>
      </c>
      <c r="X1516" t="s">
        <v>448</v>
      </c>
      <c r="Y1516" t="s">
        <v>852</v>
      </c>
      <c r="Z1516" t="s">
        <v>40</v>
      </c>
      <c r="AA1516" t="s">
        <v>40</v>
      </c>
      <c r="AB1516" t="s">
        <v>40</v>
      </c>
      <c r="AC1516">
        <v>4.6000000029999999</v>
      </c>
      <c r="AD1516" t="s">
        <v>40</v>
      </c>
      <c r="AE1516">
        <v>3.35</v>
      </c>
      <c r="AF1516">
        <v>8</v>
      </c>
      <c r="AG1516">
        <v>33500000000</v>
      </c>
      <c r="AH1516" s="21">
        <v>15410000000000</v>
      </c>
      <c r="AI1516">
        <v>8</v>
      </c>
      <c r="AJ1516">
        <v>3562</v>
      </c>
      <c r="AK1516">
        <v>3256586.5860000001</v>
      </c>
      <c r="AO1516">
        <v>5.5954545449999999</v>
      </c>
    </row>
    <row r="1517" spans="1:41">
      <c r="A1517">
        <v>17</v>
      </c>
      <c r="B1517">
        <v>35</v>
      </c>
      <c r="C1517">
        <v>2011</v>
      </c>
      <c r="D1517" t="s">
        <v>446</v>
      </c>
      <c r="E1517" t="s">
        <v>447</v>
      </c>
      <c r="F1517" t="s">
        <v>1</v>
      </c>
      <c r="G1517" t="s">
        <v>54</v>
      </c>
      <c r="H1517" t="s">
        <v>38</v>
      </c>
      <c r="I1517" t="s">
        <v>41</v>
      </c>
      <c r="J1517" t="s">
        <v>38</v>
      </c>
      <c r="K1517" t="s">
        <v>40</v>
      </c>
      <c r="L1517" t="s">
        <v>40</v>
      </c>
      <c r="M1517" t="s">
        <v>40</v>
      </c>
      <c r="N1517" t="s">
        <v>40</v>
      </c>
      <c r="O1517" t="s">
        <v>55</v>
      </c>
      <c r="P1517" t="s">
        <v>38</v>
      </c>
      <c r="Q1517" t="s">
        <v>51</v>
      </c>
      <c r="R1517" t="s">
        <v>52</v>
      </c>
      <c r="S1517" t="s">
        <v>43</v>
      </c>
      <c r="T1517" t="s">
        <v>53</v>
      </c>
      <c r="U1517" t="s">
        <v>21</v>
      </c>
      <c r="V1517" t="s">
        <v>1494</v>
      </c>
      <c r="W1517" t="s">
        <v>1495</v>
      </c>
      <c r="X1517" t="s">
        <v>448</v>
      </c>
      <c r="Y1517" t="s">
        <v>853</v>
      </c>
      <c r="Z1517" t="s">
        <v>40</v>
      </c>
      <c r="AA1517" t="s">
        <v>40</v>
      </c>
      <c r="AB1517" t="s">
        <v>40</v>
      </c>
      <c r="AC1517">
        <v>3.3000000009999999</v>
      </c>
      <c r="AD1517" t="s">
        <v>40</v>
      </c>
      <c r="AE1517">
        <v>6.85</v>
      </c>
      <c r="AF1517">
        <v>20</v>
      </c>
      <c r="AG1517">
        <v>68500000000</v>
      </c>
      <c r="AH1517" s="21">
        <v>22605000000000</v>
      </c>
      <c r="AI1517">
        <v>20</v>
      </c>
      <c r="AJ1517">
        <v>3562</v>
      </c>
      <c r="AK1517">
        <v>3256586.5860000001</v>
      </c>
      <c r="AO1517">
        <v>24.3</v>
      </c>
    </row>
    <row r="1518" spans="1:41">
      <c r="A1518">
        <v>17</v>
      </c>
      <c r="B1518">
        <v>35</v>
      </c>
      <c r="C1518">
        <v>2011</v>
      </c>
      <c r="D1518" t="s">
        <v>446</v>
      </c>
      <c r="E1518" t="s">
        <v>447</v>
      </c>
      <c r="F1518" t="s">
        <v>1</v>
      </c>
      <c r="G1518" t="s">
        <v>54</v>
      </c>
      <c r="H1518" t="s">
        <v>38</v>
      </c>
      <c r="I1518" t="s">
        <v>41</v>
      </c>
      <c r="J1518" t="s">
        <v>38</v>
      </c>
      <c r="K1518" t="s">
        <v>40</v>
      </c>
      <c r="L1518" t="s">
        <v>40</v>
      </c>
      <c r="M1518" t="s">
        <v>40</v>
      </c>
      <c r="N1518" t="s">
        <v>40</v>
      </c>
      <c r="O1518" t="s">
        <v>55</v>
      </c>
      <c r="P1518" t="s">
        <v>38</v>
      </c>
      <c r="Q1518" t="s">
        <v>51</v>
      </c>
      <c r="R1518" t="s">
        <v>52</v>
      </c>
      <c r="S1518" t="s">
        <v>43</v>
      </c>
      <c r="T1518" t="s">
        <v>44</v>
      </c>
      <c r="U1518" t="s">
        <v>21</v>
      </c>
      <c r="V1518" t="s">
        <v>1494</v>
      </c>
      <c r="W1518" t="s">
        <v>1495</v>
      </c>
      <c r="X1518" t="s">
        <v>448</v>
      </c>
      <c r="Y1518" t="s">
        <v>854</v>
      </c>
      <c r="Z1518" t="s">
        <v>40</v>
      </c>
      <c r="AA1518" t="s">
        <v>40</v>
      </c>
      <c r="AB1518" t="s">
        <v>40</v>
      </c>
      <c r="AC1518">
        <v>0.8</v>
      </c>
      <c r="AD1518" t="s">
        <v>40</v>
      </c>
      <c r="AE1518">
        <v>3.1</v>
      </c>
      <c r="AF1518">
        <v>56</v>
      </c>
      <c r="AG1518">
        <v>31000000000</v>
      </c>
      <c r="AH1518" s="21">
        <v>2480000000000</v>
      </c>
      <c r="AI1518">
        <v>56</v>
      </c>
      <c r="AJ1518">
        <v>3562</v>
      </c>
      <c r="AK1518">
        <v>3256586.5860000001</v>
      </c>
      <c r="AO1518">
        <v>8.7083333330000006</v>
      </c>
    </row>
    <row r="1519" spans="1:41">
      <c r="A1519">
        <v>17</v>
      </c>
      <c r="B1519">
        <v>35</v>
      </c>
      <c r="C1519">
        <v>2011</v>
      </c>
      <c r="D1519" t="s">
        <v>446</v>
      </c>
      <c r="E1519" t="s">
        <v>447</v>
      </c>
      <c r="F1519" t="s">
        <v>1</v>
      </c>
      <c r="G1519" t="s">
        <v>54</v>
      </c>
      <c r="H1519" t="s">
        <v>38</v>
      </c>
      <c r="I1519" t="s">
        <v>41</v>
      </c>
      <c r="J1519" t="s">
        <v>38</v>
      </c>
      <c r="K1519" t="s">
        <v>40</v>
      </c>
      <c r="L1519" t="s">
        <v>40</v>
      </c>
      <c r="M1519" t="s">
        <v>40</v>
      </c>
      <c r="N1519" t="s">
        <v>40</v>
      </c>
      <c r="O1519" t="s">
        <v>55</v>
      </c>
      <c r="P1519" t="s">
        <v>38</v>
      </c>
      <c r="Q1519" t="s">
        <v>51</v>
      </c>
      <c r="R1519" t="s">
        <v>52</v>
      </c>
      <c r="S1519" t="s">
        <v>43</v>
      </c>
      <c r="T1519" t="s">
        <v>53</v>
      </c>
      <c r="U1519" t="s">
        <v>21</v>
      </c>
      <c r="V1519" t="s">
        <v>1494</v>
      </c>
      <c r="W1519" t="s">
        <v>1495</v>
      </c>
      <c r="X1519" t="s">
        <v>448</v>
      </c>
      <c r="Y1519" t="s">
        <v>855</v>
      </c>
      <c r="Z1519" t="s">
        <v>40</v>
      </c>
      <c r="AA1519" t="s">
        <v>40</v>
      </c>
      <c r="AB1519" t="s">
        <v>40</v>
      </c>
      <c r="AC1519">
        <v>10.20000001</v>
      </c>
      <c r="AD1519" t="s">
        <v>40</v>
      </c>
      <c r="AE1519">
        <v>1.56</v>
      </c>
      <c r="AF1519">
        <v>27</v>
      </c>
      <c r="AG1519">
        <v>15600000000</v>
      </c>
      <c r="AH1519" s="21">
        <v>15912000000000</v>
      </c>
      <c r="AI1519">
        <v>27</v>
      </c>
      <c r="AJ1519">
        <v>3562</v>
      </c>
      <c r="AK1519">
        <v>3256586.5860000001</v>
      </c>
      <c r="AO1519">
        <v>4.3333333329999997</v>
      </c>
    </row>
    <row r="1520" spans="1:41">
      <c r="A1520">
        <v>17</v>
      </c>
      <c r="B1520">
        <v>35</v>
      </c>
      <c r="C1520">
        <v>2011</v>
      </c>
      <c r="D1520" t="s">
        <v>446</v>
      </c>
      <c r="E1520" t="s">
        <v>447</v>
      </c>
      <c r="F1520" t="s">
        <v>1</v>
      </c>
      <c r="G1520" t="s">
        <v>54</v>
      </c>
      <c r="H1520" t="s">
        <v>38</v>
      </c>
      <c r="I1520" t="s">
        <v>41</v>
      </c>
      <c r="J1520" t="s">
        <v>38</v>
      </c>
      <c r="K1520" t="s">
        <v>40</v>
      </c>
      <c r="L1520" t="s">
        <v>40</v>
      </c>
      <c r="M1520" t="s">
        <v>40</v>
      </c>
      <c r="N1520" t="s">
        <v>40</v>
      </c>
      <c r="O1520" t="s">
        <v>55</v>
      </c>
      <c r="P1520" t="s">
        <v>38</v>
      </c>
      <c r="Q1520" t="s">
        <v>51</v>
      </c>
      <c r="R1520" t="s">
        <v>52</v>
      </c>
      <c r="S1520" t="s">
        <v>43</v>
      </c>
      <c r="T1520" t="s">
        <v>53</v>
      </c>
      <c r="U1520" t="s">
        <v>21</v>
      </c>
      <c r="V1520" t="s">
        <v>1494</v>
      </c>
      <c r="W1520" t="s">
        <v>1495</v>
      </c>
      <c r="X1520" t="s">
        <v>448</v>
      </c>
      <c r="Y1520" t="s">
        <v>856</v>
      </c>
      <c r="Z1520" t="s">
        <v>40</v>
      </c>
      <c r="AA1520" t="s">
        <v>40</v>
      </c>
      <c r="AB1520" t="s">
        <v>40</v>
      </c>
      <c r="AC1520">
        <v>5.8000000060000003</v>
      </c>
      <c r="AD1520" t="s">
        <v>40</v>
      </c>
      <c r="AE1520">
        <v>0.53</v>
      </c>
      <c r="AF1520">
        <v>23</v>
      </c>
      <c r="AG1520">
        <v>5300000000</v>
      </c>
      <c r="AH1520" s="21">
        <v>3074000000000</v>
      </c>
      <c r="AI1520">
        <v>23</v>
      </c>
      <c r="AJ1520">
        <v>3562</v>
      </c>
      <c r="AK1520">
        <v>3256586.5860000001</v>
      </c>
      <c r="AO1520">
        <v>6.9124999999999996</v>
      </c>
    </row>
    <row r="1521" spans="1:41">
      <c r="A1521">
        <v>17</v>
      </c>
      <c r="B1521">
        <v>35</v>
      </c>
      <c r="C1521">
        <v>2011</v>
      </c>
      <c r="D1521" t="s">
        <v>446</v>
      </c>
      <c r="E1521" t="s">
        <v>447</v>
      </c>
      <c r="F1521" t="s">
        <v>1</v>
      </c>
      <c r="G1521" t="s">
        <v>54</v>
      </c>
      <c r="H1521" t="s">
        <v>38</v>
      </c>
      <c r="I1521" t="s">
        <v>41</v>
      </c>
      <c r="J1521" t="s">
        <v>38</v>
      </c>
      <c r="K1521" t="s">
        <v>40</v>
      </c>
      <c r="L1521" t="s">
        <v>40</v>
      </c>
      <c r="M1521" t="s">
        <v>40</v>
      </c>
      <c r="N1521" t="s">
        <v>40</v>
      </c>
      <c r="O1521" t="s">
        <v>55</v>
      </c>
      <c r="P1521" t="s">
        <v>38</v>
      </c>
      <c r="Q1521" t="s">
        <v>51</v>
      </c>
      <c r="R1521" t="s">
        <v>52</v>
      </c>
      <c r="S1521" t="s">
        <v>43</v>
      </c>
      <c r="T1521" t="s">
        <v>53</v>
      </c>
      <c r="U1521" t="s">
        <v>21</v>
      </c>
      <c r="V1521" t="s">
        <v>1494</v>
      </c>
      <c r="W1521" t="s">
        <v>1495</v>
      </c>
      <c r="X1521" t="s">
        <v>448</v>
      </c>
      <c r="Y1521" t="s">
        <v>857</v>
      </c>
      <c r="Z1521" t="s">
        <v>40</v>
      </c>
      <c r="AA1521" t="s">
        <v>40</v>
      </c>
      <c r="AB1521" t="s">
        <v>40</v>
      </c>
      <c r="AC1521">
        <v>3.6999999990000001</v>
      </c>
      <c r="AD1521" t="s">
        <v>40</v>
      </c>
      <c r="AE1521">
        <v>2.23</v>
      </c>
      <c r="AF1521">
        <v>10</v>
      </c>
      <c r="AG1521">
        <v>22300000000</v>
      </c>
      <c r="AH1521" s="21">
        <v>8251000000000</v>
      </c>
      <c r="AI1521">
        <v>10</v>
      </c>
      <c r="AJ1521">
        <v>3562</v>
      </c>
      <c r="AK1521">
        <v>3256586.5860000001</v>
      </c>
      <c r="AO1521">
        <v>0.80500000000000005</v>
      </c>
    </row>
    <row r="1522" spans="1:41">
      <c r="A1522">
        <v>17</v>
      </c>
      <c r="B1522">
        <v>35</v>
      </c>
      <c r="C1522">
        <v>2011</v>
      </c>
      <c r="D1522" t="s">
        <v>446</v>
      </c>
      <c r="E1522" t="s">
        <v>447</v>
      </c>
      <c r="F1522" t="s">
        <v>1</v>
      </c>
      <c r="G1522" t="s">
        <v>54</v>
      </c>
      <c r="H1522" t="s">
        <v>38</v>
      </c>
      <c r="I1522" t="s">
        <v>41</v>
      </c>
      <c r="J1522" t="s">
        <v>38</v>
      </c>
      <c r="K1522" t="s">
        <v>40</v>
      </c>
      <c r="L1522" t="s">
        <v>40</v>
      </c>
      <c r="M1522" t="s">
        <v>40</v>
      </c>
      <c r="N1522" t="s">
        <v>40</v>
      </c>
      <c r="O1522" t="s">
        <v>55</v>
      </c>
      <c r="P1522" t="s">
        <v>38</v>
      </c>
      <c r="Q1522" t="s">
        <v>51</v>
      </c>
      <c r="R1522" t="s">
        <v>52</v>
      </c>
      <c r="S1522" t="s">
        <v>43</v>
      </c>
      <c r="T1522" t="s">
        <v>53</v>
      </c>
      <c r="U1522" t="s">
        <v>21</v>
      </c>
      <c r="V1522" t="s">
        <v>1494</v>
      </c>
      <c r="W1522" t="s">
        <v>1495</v>
      </c>
      <c r="X1522" t="s">
        <v>448</v>
      </c>
      <c r="Y1522" t="s">
        <v>858</v>
      </c>
      <c r="Z1522" t="s">
        <v>40</v>
      </c>
      <c r="AA1522" t="s">
        <v>40</v>
      </c>
      <c r="AB1522" t="s">
        <v>40</v>
      </c>
      <c r="AC1522">
        <v>2.6</v>
      </c>
      <c r="AD1522" t="s">
        <v>40</v>
      </c>
      <c r="AE1522">
        <v>0.9</v>
      </c>
      <c r="AF1522">
        <v>8</v>
      </c>
      <c r="AG1522">
        <v>9000000000</v>
      </c>
      <c r="AH1522" s="21">
        <v>2340000000000</v>
      </c>
      <c r="AI1522">
        <v>8</v>
      </c>
      <c r="AJ1522">
        <v>3562</v>
      </c>
      <c r="AK1522">
        <v>3256586.5860000001</v>
      </c>
      <c r="AO1522">
        <v>5.5666666669999998</v>
      </c>
    </row>
    <row r="1523" spans="1:41">
      <c r="A1523">
        <v>17</v>
      </c>
      <c r="B1523">
        <v>35</v>
      </c>
      <c r="C1523">
        <v>2011</v>
      </c>
      <c r="D1523" t="s">
        <v>446</v>
      </c>
      <c r="E1523" t="s">
        <v>447</v>
      </c>
      <c r="F1523" t="s">
        <v>1</v>
      </c>
      <c r="G1523" t="s">
        <v>54</v>
      </c>
      <c r="H1523" t="s">
        <v>38</v>
      </c>
      <c r="I1523" t="s">
        <v>41</v>
      </c>
      <c r="J1523" t="s">
        <v>38</v>
      </c>
      <c r="K1523" t="s">
        <v>40</v>
      </c>
      <c r="L1523" t="s">
        <v>40</v>
      </c>
      <c r="M1523" t="s">
        <v>40</v>
      </c>
      <c r="N1523" t="s">
        <v>40</v>
      </c>
      <c r="O1523" t="s">
        <v>55</v>
      </c>
      <c r="P1523" t="s">
        <v>38</v>
      </c>
      <c r="Q1523" t="s">
        <v>51</v>
      </c>
      <c r="R1523" t="s">
        <v>52</v>
      </c>
      <c r="S1523" t="s">
        <v>43</v>
      </c>
      <c r="T1523" t="s">
        <v>44</v>
      </c>
      <c r="U1523" t="s">
        <v>21</v>
      </c>
      <c r="V1523" t="s">
        <v>1494</v>
      </c>
      <c r="W1523" t="s">
        <v>1495</v>
      </c>
      <c r="X1523" t="s">
        <v>448</v>
      </c>
      <c r="Y1523" t="s">
        <v>859</v>
      </c>
      <c r="Z1523" t="s">
        <v>40</v>
      </c>
      <c r="AA1523" t="s">
        <v>40</v>
      </c>
      <c r="AB1523" t="s">
        <v>40</v>
      </c>
      <c r="AC1523">
        <v>2.6999999990000001</v>
      </c>
      <c r="AD1523" t="s">
        <v>40</v>
      </c>
      <c r="AE1523">
        <v>14.16</v>
      </c>
      <c r="AF1523">
        <v>19</v>
      </c>
      <c r="AG1523" s="21">
        <v>141600000000</v>
      </c>
      <c r="AH1523" s="21">
        <v>38232000000000</v>
      </c>
      <c r="AI1523">
        <v>19</v>
      </c>
      <c r="AJ1523">
        <v>3562</v>
      </c>
      <c r="AK1523">
        <v>3256586.5860000001</v>
      </c>
      <c r="AO1523">
        <v>9.0777777779999997</v>
      </c>
    </row>
    <row r="1524" spans="1:41">
      <c r="A1524">
        <v>17</v>
      </c>
      <c r="B1524">
        <v>35</v>
      </c>
      <c r="C1524">
        <v>2011</v>
      </c>
      <c r="D1524" t="s">
        <v>446</v>
      </c>
      <c r="E1524" t="s">
        <v>447</v>
      </c>
      <c r="F1524" t="s">
        <v>1</v>
      </c>
      <c r="G1524" t="s">
        <v>54</v>
      </c>
      <c r="H1524" t="s">
        <v>38</v>
      </c>
      <c r="I1524" t="s">
        <v>41</v>
      </c>
      <c r="J1524" t="s">
        <v>38</v>
      </c>
      <c r="K1524" t="s">
        <v>40</v>
      </c>
      <c r="L1524" t="s">
        <v>40</v>
      </c>
      <c r="M1524" t="s">
        <v>40</v>
      </c>
      <c r="N1524" t="s">
        <v>40</v>
      </c>
      <c r="O1524" t="s">
        <v>55</v>
      </c>
      <c r="P1524" t="s">
        <v>38</v>
      </c>
      <c r="Q1524" t="s">
        <v>51</v>
      </c>
      <c r="R1524" t="s">
        <v>52</v>
      </c>
      <c r="S1524" t="s">
        <v>43</v>
      </c>
      <c r="T1524" t="s">
        <v>44</v>
      </c>
      <c r="U1524" t="s">
        <v>21</v>
      </c>
      <c r="V1524" t="s">
        <v>1494</v>
      </c>
      <c r="W1524" t="s">
        <v>1495</v>
      </c>
      <c r="X1524" t="s">
        <v>448</v>
      </c>
      <c r="Y1524" t="s">
        <v>860</v>
      </c>
      <c r="Z1524" t="s">
        <v>40</v>
      </c>
      <c r="AA1524" t="s">
        <v>40</v>
      </c>
      <c r="AB1524" t="s">
        <v>40</v>
      </c>
      <c r="AC1524">
        <v>4.6000000029999999</v>
      </c>
      <c r="AD1524" t="s">
        <v>40</v>
      </c>
      <c r="AE1524">
        <v>234.4</v>
      </c>
      <c r="AF1524">
        <v>41</v>
      </c>
      <c r="AG1524" s="21">
        <v>2344000000000</v>
      </c>
      <c r="AH1524" s="21">
        <v>1078240000000000</v>
      </c>
      <c r="AI1524">
        <v>41</v>
      </c>
      <c r="AJ1524">
        <v>3562</v>
      </c>
      <c r="AK1524">
        <v>3256586.5860000001</v>
      </c>
      <c r="AO1524">
        <v>6.9666666670000001</v>
      </c>
    </row>
    <row r="1525" spans="1:41">
      <c r="A1525">
        <v>17</v>
      </c>
      <c r="B1525">
        <v>35</v>
      </c>
      <c r="C1525">
        <v>2011</v>
      </c>
      <c r="D1525" t="s">
        <v>446</v>
      </c>
      <c r="E1525" t="s">
        <v>447</v>
      </c>
      <c r="F1525" t="s">
        <v>1</v>
      </c>
      <c r="G1525" t="s">
        <v>54</v>
      </c>
      <c r="H1525" t="s">
        <v>38</v>
      </c>
      <c r="I1525" t="s">
        <v>41</v>
      </c>
      <c r="J1525" t="s">
        <v>38</v>
      </c>
      <c r="K1525" t="s">
        <v>40</v>
      </c>
      <c r="L1525" t="s">
        <v>40</v>
      </c>
      <c r="M1525" t="s">
        <v>40</v>
      </c>
      <c r="N1525" t="s">
        <v>40</v>
      </c>
      <c r="O1525" t="s">
        <v>55</v>
      </c>
      <c r="P1525" t="s">
        <v>38</v>
      </c>
      <c r="Q1525" t="s">
        <v>51</v>
      </c>
      <c r="R1525" t="s">
        <v>52</v>
      </c>
      <c r="S1525" t="s">
        <v>43</v>
      </c>
      <c r="T1525" t="s">
        <v>53</v>
      </c>
      <c r="U1525" t="s">
        <v>21</v>
      </c>
      <c r="V1525" t="s">
        <v>1494</v>
      </c>
      <c r="W1525" t="s">
        <v>1495</v>
      </c>
      <c r="X1525" t="s">
        <v>448</v>
      </c>
      <c r="Y1525" t="s">
        <v>861</v>
      </c>
      <c r="Z1525" t="s">
        <v>40</v>
      </c>
      <c r="AA1525" t="s">
        <v>40</v>
      </c>
      <c r="AB1525" t="s">
        <v>40</v>
      </c>
      <c r="AC1525">
        <v>13.3</v>
      </c>
      <c r="AD1525" t="s">
        <v>40</v>
      </c>
      <c r="AE1525">
        <v>17.8</v>
      </c>
      <c r="AF1525">
        <v>26</v>
      </c>
      <c r="AG1525" s="21">
        <v>178000000000</v>
      </c>
      <c r="AH1525" s="21">
        <v>236740000000000</v>
      </c>
      <c r="AI1525">
        <v>26</v>
      </c>
      <c r="AJ1525">
        <v>3562</v>
      </c>
      <c r="AK1525">
        <v>3256586.5860000001</v>
      </c>
      <c r="AO1525">
        <v>12.483333330000001</v>
      </c>
    </row>
    <row r="1526" spans="1:41">
      <c r="A1526">
        <v>17</v>
      </c>
      <c r="B1526">
        <v>35</v>
      </c>
      <c r="C1526">
        <v>2011</v>
      </c>
      <c r="D1526" t="s">
        <v>446</v>
      </c>
      <c r="E1526" t="s">
        <v>447</v>
      </c>
      <c r="F1526" t="s">
        <v>1</v>
      </c>
      <c r="G1526" t="s">
        <v>54</v>
      </c>
      <c r="H1526" t="s">
        <v>38</v>
      </c>
      <c r="I1526" t="s">
        <v>41</v>
      </c>
      <c r="J1526" t="s">
        <v>38</v>
      </c>
      <c r="K1526" t="s">
        <v>40</v>
      </c>
      <c r="L1526" t="s">
        <v>40</v>
      </c>
      <c r="M1526" t="s">
        <v>40</v>
      </c>
      <c r="N1526" t="s">
        <v>40</v>
      </c>
      <c r="O1526" t="s">
        <v>55</v>
      </c>
      <c r="P1526" t="s">
        <v>38</v>
      </c>
      <c r="Q1526" t="s">
        <v>51</v>
      </c>
      <c r="R1526" t="s">
        <v>52</v>
      </c>
      <c r="S1526" t="s">
        <v>43</v>
      </c>
      <c r="T1526" t="s">
        <v>53</v>
      </c>
      <c r="U1526" t="s">
        <v>21</v>
      </c>
      <c r="V1526" t="s">
        <v>1494</v>
      </c>
      <c r="W1526" t="s">
        <v>1495</v>
      </c>
      <c r="X1526" t="s">
        <v>448</v>
      </c>
      <c r="Y1526" t="s">
        <v>862</v>
      </c>
      <c r="Z1526" t="s">
        <v>40</v>
      </c>
      <c r="AA1526" t="s">
        <v>40</v>
      </c>
      <c r="AB1526" t="s">
        <v>40</v>
      </c>
      <c r="AC1526">
        <v>4.3000000040000002</v>
      </c>
      <c r="AD1526" t="s">
        <v>40</v>
      </c>
      <c r="AE1526">
        <v>30.15</v>
      </c>
      <c r="AF1526">
        <v>38</v>
      </c>
      <c r="AG1526" s="21">
        <v>301500000000</v>
      </c>
      <c r="AH1526" s="21">
        <v>129645000000000</v>
      </c>
      <c r="AI1526">
        <v>38</v>
      </c>
      <c r="AJ1526">
        <v>3562</v>
      </c>
      <c r="AK1526">
        <v>3256586.5860000001</v>
      </c>
      <c r="AO1526">
        <v>1.9</v>
      </c>
    </row>
    <row r="1527" spans="1:41">
      <c r="A1527">
        <v>17</v>
      </c>
      <c r="B1527">
        <v>35</v>
      </c>
      <c r="C1527">
        <v>2011</v>
      </c>
      <c r="D1527" t="s">
        <v>446</v>
      </c>
      <c r="E1527" t="s">
        <v>447</v>
      </c>
      <c r="F1527" t="s">
        <v>1</v>
      </c>
      <c r="G1527" t="s">
        <v>54</v>
      </c>
      <c r="H1527" t="s">
        <v>38</v>
      </c>
      <c r="I1527" t="s">
        <v>41</v>
      </c>
      <c r="J1527" t="s">
        <v>38</v>
      </c>
      <c r="K1527" t="s">
        <v>40</v>
      </c>
      <c r="L1527" t="s">
        <v>40</v>
      </c>
      <c r="M1527" t="s">
        <v>40</v>
      </c>
      <c r="N1527" t="s">
        <v>40</v>
      </c>
      <c r="O1527" t="s">
        <v>55</v>
      </c>
      <c r="P1527" t="s">
        <v>38</v>
      </c>
      <c r="Q1527" t="s">
        <v>51</v>
      </c>
      <c r="R1527" t="s">
        <v>52</v>
      </c>
      <c r="S1527" t="s">
        <v>43</v>
      </c>
      <c r="T1527" t="s">
        <v>53</v>
      </c>
      <c r="U1527" t="s">
        <v>21</v>
      </c>
      <c r="V1527" t="s">
        <v>1494</v>
      </c>
      <c r="W1527" t="s">
        <v>1495</v>
      </c>
      <c r="X1527" t="s">
        <v>448</v>
      </c>
      <c r="Y1527" t="s">
        <v>863</v>
      </c>
      <c r="Z1527" t="s">
        <v>40</v>
      </c>
      <c r="AA1527" t="s">
        <v>40</v>
      </c>
      <c r="AB1527" t="s">
        <v>40</v>
      </c>
      <c r="AC1527">
        <v>14.89999999</v>
      </c>
      <c r="AD1527" t="s">
        <v>40</v>
      </c>
      <c r="AE1527">
        <v>122.62</v>
      </c>
      <c r="AF1527">
        <v>34</v>
      </c>
      <c r="AG1527" s="21">
        <v>1226200000000</v>
      </c>
      <c r="AH1527" s="21">
        <v>1827040000000000</v>
      </c>
      <c r="AI1527">
        <v>34</v>
      </c>
      <c r="AJ1527">
        <v>3562</v>
      </c>
      <c r="AK1527">
        <v>3256586.5860000001</v>
      </c>
      <c r="AO1527">
        <v>2.483333333</v>
      </c>
    </row>
    <row r="1528" spans="1:41">
      <c r="A1528">
        <v>17</v>
      </c>
      <c r="B1528">
        <v>35</v>
      </c>
      <c r="C1528">
        <v>2011</v>
      </c>
      <c r="D1528" t="s">
        <v>446</v>
      </c>
      <c r="E1528" t="s">
        <v>447</v>
      </c>
      <c r="F1528" t="s">
        <v>1</v>
      </c>
      <c r="G1528" t="s">
        <v>54</v>
      </c>
      <c r="H1528" t="s">
        <v>38</v>
      </c>
      <c r="I1528" t="s">
        <v>41</v>
      </c>
      <c r="J1528" t="s">
        <v>38</v>
      </c>
      <c r="K1528" t="s">
        <v>40</v>
      </c>
      <c r="L1528" t="s">
        <v>40</v>
      </c>
      <c r="M1528" t="s">
        <v>40</v>
      </c>
      <c r="N1528" t="s">
        <v>40</v>
      </c>
      <c r="O1528" t="s">
        <v>55</v>
      </c>
      <c r="P1528" t="s">
        <v>38</v>
      </c>
      <c r="Q1528" t="s">
        <v>51</v>
      </c>
      <c r="R1528" t="s">
        <v>52</v>
      </c>
      <c r="S1528" t="s">
        <v>43</v>
      </c>
      <c r="T1528" t="s">
        <v>53</v>
      </c>
      <c r="U1528" t="s">
        <v>21</v>
      </c>
      <c r="V1528" t="s">
        <v>1494</v>
      </c>
      <c r="W1528" t="s">
        <v>1495</v>
      </c>
      <c r="X1528" t="s">
        <v>448</v>
      </c>
      <c r="Y1528" t="s">
        <v>864</v>
      </c>
      <c r="Z1528" t="s">
        <v>40</v>
      </c>
      <c r="AA1528" t="s">
        <v>40</v>
      </c>
      <c r="AB1528" t="s">
        <v>40</v>
      </c>
      <c r="AC1528">
        <v>5.4000000019999996</v>
      </c>
      <c r="AD1528" t="s">
        <v>40</v>
      </c>
      <c r="AE1528">
        <v>143.25</v>
      </c>
      <c r="AF1528">
        <v>31</v>
      </c>
      <c r="AG1528" s="21">
        <v>1432500000000</v>
      </c>
      <c r="AH1528" s="21">
        <v>773550000000000</v>
      </c>
      <c r="AI1528">
        <v>31</v>
      </c>
      <c r="AJ1528">
        <v>3562</v>
      </c>
      <c r="AK1528">
        <v>3256586.5860000001</v>
      </c>
      <c r="AO1528">
        <v>33.583333330000002</v>
      </c>
    </row>
    <row r="1529" spans="1:41">
      <c r="A1529">
        <v>17</v>
      </c>
      <c r="B1529">
        <v>35</v>
      </c>
      <c r="C1529">
        <v>2011</v>
      </c>
      <c r="D1529" t="s">
        <v>446</v>
      </c>
      <c r="E1529" t="s">
        <v>447</v>
      </c>
      <c r="F1529" t="s">
        <v>1</v>
      </c>
      <c r="G1529" t="s">
        <v>54</v>
      </c>
      <c r="H1529" t="s">
        <v>38</v>
      </c>
      <c r="I1529" t="s">
        <v>41</v>
      </c>
      <c r="J1529" t="s">
        <v>38</v>
      </c>
      <c r="K1529" t="s">
        <v>40</v>
      </c>
      <c r="L1529" t="s">
        <v>40</v>
      </c>
      <c r="M1529" t="s">
        <v>40</v>
      </c>
      <c r="N1529" t="s">
        <v>40</v>
      </c>
      <c r="O1529" t="s">
        <v>55</v>
      </c>
      <c r="P1529" t="s">
        <v>38</v>
      </c>
      <c r="Q1529" t="s">
        <v>51</v>
      </c>
      <c r="R1529" t="s">
        <v>52</v>
      </c>
      <c r="S1529" t="s">
        <v>43</v>
      </c>
      <c r="T1529" t="s">
        <v>53</v>
      </c>
      <c r="U1529" t="s">
        <v>21</v>
      </c>
      <c r="V1529" t="s">
        <v>1494</v>
      </c>
      <c r="W1529" t="s">
        <v>1495</v>
      </c>
      <c r="X1529" t="s">
        <v>448</v>
      </c>
      <c r="Y1529" t="s">
        <v>865</v>
      </c>
      <c r="Z1529" t="s">
        <v>40</v>
      </c>
      <c r="AA1529" t="s">
        <v>40</v>
      </c>
      <c r="AB1529" t="s">
        <v>40</v>
      </c>
      <c r="AC1529">
        <v>14.10000001</v>
      </c>
      <c r="AD1529" t="s">
        <v>40</v>
      </c>
      <c r="AE1529">
        <v>123.03</v>
      </c>
      <c r="AF1529">
        <v>25</v>
      </c>
      <c r="AG1529" s="21">
        <v>1230300000000</v>
      </c>
      <c r="AH1529" s="21">
        <v>1734720000000000</v>
      </c>
      <c r="AI1529">
        <v>25</v>
      </c>
      <c r="AJ1529">
        <v>3562</v>
      </c>
      <c r="AK1529">
        <v>3256586.5860000001</v>
      </c>
      <c r="AO1529">
        <v>2.7</v>
      </c>
    </row>
    <row r="1530" spans="1:41">
      <c r="A1530">
        <v>17</v>
      </c>
      <c r="B1530">
        <v>35</v>
      </c>
      <c r="C1530">
        <v>2011</v>
      </c>
      <c r="D1530" t="s">
        <v>446</v>
      </c>
      <c r="E1530" t="s">
        <v>447</v>
      </c>
      <c r="F1530" t="s">
        <v>1</v>
      </c>
      <c r="G1530" t="s">
        <v>54</v>
      </c>
      <c r="H1530" t="s">
        <v>38</v>
      </c>
      <c r="I1530" t="s">
        <v>41</v>
      </c>
      <c r="J1530" t="s">
        <v>38</v>
      </c>
      <c r="K1530" t="s">
        <v>40</v>
      </c>
      <c r="L1530" t="s">
        <v>40</v>
      </c>
      <c r="M1530" t="s">
        <v>40</v>
      </c>
      <c r="N1530" t="s">
        <v>40</v>
      </c>
      <c r="O1530" t="s">
        <v>55</v>
      </c>
      <c r="P1530" t="s">
        <v>38</v>
      </c>
      <c r="Q1530" t="s">
        <v>51</v>
      </c>
      <c r="R1530" t="s">
        <v>52</v>
      </c>
      <c r="S1530" t="s">
        <v>43</v>
      </c>
      <c r="T1530" t="s">
        <v>53</v>
      </c>
      <c r="U1530" t="s">
        <v>21</v>
      </c>
      <c r="V1530" t="s">
        <v>1494</v>
      </c>
      <c r="W1530" t="s">
        <v>1495</v>
      </c>
      <c r="X1530" t="s">
        <v>448</v>
      </c>
      <c r="Y1530" t="s">
        <v>866</v>
      </c>
      <c r="Z1530" t="s">
        <v>40</v>
      </c>
      <c r="AA1530" t="s">
        <v>40</v>
      </c>
      <c r="AB1530" t="s">
        <v>40</v>
      </c>
      <c r="AC1530">
        <v>7.5999999950000001</v>
      </c>
      <c r="AD1530" t="s">
        <v>40</v>
      </c>
      <c r="AE1530">
        <v>59.09</v>
      </c>
      <c r="AF1530">
        <v>30</v>
      </c>
      <c r="AG1530" s="21">
        <v>590900000000</v>
      </c>
      <c r="AH1530" s="21">
        <v>449084000000000</v>
      </c>
      <c r="AI1530">
        <v>30</v>
      </c>
      <c r="AJ1530">
        <v>3562</v>
      </c>
      <c r="AK1530">
        <v>3256586.5860000001</v>
      </c>
      <c r="AO1530">
        <v>2</v>
      </c>
    </row>
    <row r="1531" spans="1:41">
      <c r="A1531">
        <v>17</v>
      </c>
      <c r="B1531">
        <v>35</v>
      </c>
      <c r="C1531">
        <v>2011</v>
      </c>
      <c r="D1531" t="s">
        <v>446</v>
      </c>
      <c r="E1531" t="s">
        <v>447</v>
      </c>
      <c r="F1531" t="s">
        <v>1</v>
      </c>
      <c r="G1531" t="s">
        <v>54</v>
      </c>
      <c r="H1531" t="s">
        <v>38</v>
      </c>
      <c r="I1531" t="s">
        <v>41</v>
      </c>
      <c r="J1531" t="s">
        <v>38</v>
      </c>
      <c r="K1531" t="s">
        <v>40</v>
      </c>
      <c r="L1531" t="s">
        <v>40</v>
      </c>
      <c r="M1531" t="s">
        <v>40</v>
      </c>
      <c r="N1531" t="s">
        <v>40</v>
      </c>
      <c r="O1531" t="s">
        <v>55</v>
      </c>
      <c r="P1531" t="s">
        <v>38</v>
      </c>
      <c r="Q1531" t="s">
        <v>51</v>
      </c>
      <c r="R1531" t="s">
        <v>52</v>
      </c>
      <c r="S1531" t="s">
        <v>43</v>
      </c>
      <c r="T1531" t="s">
        <v>53</v>
      </c>
      <c r="U1531" t="s">
        <v>21</v>
      </c>
      <c r="V1531" t="s">
        <v>1494</v>
      </c>
      <c r="W1531" t="s">
        <v>1495</v>
      </c>
      <c r="X1531" t="s">
        <v>448</v>
      </c>
      <c r="Y1531" t="s">
        <v>867</v>
      </c>
      <c r="Z1531" t="s">
        <v>40</v>
      </c>
      <c r="AA1531" t="s">
        <v>40</v>
      </c>
      <c r="AB1531" t="s">
        <v>40</v>
      </c>
      <c r="AC1531">
        <v>4.9999999959999997</v>
      </c>
      <c r="AD1531" t="s">
        <v>40</v>
      </c>
      <c r="AE1531">
        <v>12.38</v>
      </c>
      <c r="AF1531">
        <v>25</v>
      </c>
      <c r="AG1531" s="21">
        <v>123800000000</v>
      </c>
      <c r="AH1531" s="21">
        <v>61900000000000</v>
      </c>
      <c r="AI1531">
        <v>25</v>
      </c>
      <c r="AJ1531">
        <v>3562</v>
      </c>
      <c r="AK1531">
        <v>3256586.5860000001</v>
      </c>
      <c r="AO1531">
        <v>12.46666667</v>
      </c>
    </row>
    <row r="1532" spans="1:41">
      <c r="A1532">
        <v>17</v>
      </c>
      <c r="B1532">
        <v>35</v>
      </c>
      <c r="C1532">
        <v>2011</v>
      </c>
      <c r="D1532" t="s">
        <v>446</v>
      </c>
      <c r="E1532" t="s">
        <v>447</v>
      </c>
      <c r="F1532" t="s">
        <v>1</v>
      </c>
      <c r="G1532" t="s">
        <v>54</v>
      </c>
      <c r="H1532" t="s">
        <v>38</v>
      </c>
      <c r="I1532" t="s">
        <v>41</v>
      </c>
      <c r="J1532" t="s">
        <v>38</v>
      </c>
      <c r="K1532" t="s">
        <v>40</v>
      </c>
      <c r="L1532" t="s">
        <v>40</v>
      </c>
      <c r="M1532" t="s">
        <v>40</v>
      </c>
      <c r="N1532" t="s">
        <v>40</v>
      </c>
      <c r="O1532" t="s">
        <v>55</v>
      </c>
      <c r="P1532" t="s">
        <v>38</v>
      </c>
      <c r="Q1532" t="s">
        <v>51</v>
      </c>
      <c r="R1532" t="s">
        <v>52</v>
      </c>
      <c r="S1532" t="s">
        <v>43</v>
      </c>
      <c r="T1532" t="s">
        <v>53</v>
      </c>
      <c r="U1532" t="s">
        <v>21</v>
      </c>
      <c r="V1532" t="s">
        <v>1494</v>
      </c>
      <c r="W1532" t="s">
        <v>1495</v>
      </c>
      <c r="X1532" t="s">
        <v>448</v>
      </c>
      <c r="Y1532" t="s">
        <v>868</v>
      </c>
      <c r="Z1532" t="s">
        <v>40</v>
      </c>
      <c r="AA1532" t="s">
        <v>40</v>
      </c>
      <c r="AB1532" t="s">
        <v>40</v>
      </c>
      <c r="AC1532">
        <v>7.1000000050000001</v>
      </c>
      <c r="AD1532" t="s">
        <v>40</v>
      </c>
      <c r="AE1532">
        <v>41.97</v>
      </c>
      <c r="AF1532">
        <v>26</v>
      </c>
      <c r="AG1532" s="21">
        <v>419700000000</v>
      </c>
      <c r="AH1532" s="21">
        <v>297987000000000</v>
      </c>
      <c r="AI1532">
        <v>26</v>
      </c>
      <c r="AJ1532">
        <v>3562</v>
      </c>
      <c r="AK1532">
        <v>3256586.5860000001</v>
      </c>
      <c r="AO1532">
        <v>11.766666669999999</v>
      </c>
    </row>
    <row r="1533" spans="1:41">
      <c r="A1533">
        <v>17</v>
      </c>
      <c r="B1533">
        <v>35</v>
      </c>
      <c r="C1533">
        <v>2011</v>
      </c>
      <c r="D1533" t="s">
        <v>446</v>
      </c>
      <c r="E1533" t="s">
        <v>447</v>
      </c>
      <c r="F1533" t="s">
        <v>1</v>
      </c>
      <c r="G1533" t="s">
        <v>54</v>
      </c>
      <c r="H1533" t="s">
        <v>38</v>
      </c>
      <c r="I1533" t="s">
        <v>41</v>
      </c>
      <c r="J1533" t="s">
        <v>38</v>
      </c>
      <c r="K1533" t="s">
        <v>40</v>
      </c>
      <c r="L1533" t="s">
        <v>40</v>
      </c>
      <c r="M1533" t="s">
        <v>40</v>
      </c>
      <c r="N1533" t="s">
        <v>40</v>
      </c>
      <c r="O1533" t="s">
        <v>55</v>
      </c>
      <c r="P1533" t="s">
        <v>38</v>
      </c>
      <c r="Q1533" t="s">
        <v>51</v>
      </c>
      <c r="R1533" t="s">
        <v>52</v>
      </c>
      <c r="S1533" t="s">
        <v>43</v>
      </c>
      <c r="T1533" t="s">
        <v>53</v>
      </c>
      <c r="U1533" t="s">
        <v>21</v>
      </c>
      <c r="V1533" t="s">
        <v>1494</v>
      </c>
      <c r="W1533" t="s">
        <v>1495</v>
      </c>
      <c r="X1533" t="s">
        <v>448</v>
      </c>
      <c r="Y1533" t="s">
        <v>869</v>
      </c>
      <c r="Z1533" t="s">
        <v>40</v>
      </c>
      <c r="AA1533" t="s">
        <v>40</v>
      </c>
      <c r="AB1533" t="s">
        <v>40</v>
      </c>
      <c r="AC1533">
        <v>5.6</v>
      </c>
      <c r="AD1533" t="s">
        <v>40</v>
      </c>
      <c r="AE1533">
        <v>91.06</v>
      </c>
      <c r="AF1533">
        <v>36</v>
      </c>
      <c r="AG1533" s="21">
        <v>910600000000</v>
      </c>
      <c r="AH1533" s="21">
        <v>509936000000000</v>
      </c>
      <c r="AI1533">
        <v>36</v>
      </c>
      <c r="AJ1533">
        <v>3562</v>
      </c>
      <c r="AK1533">
        <v>3256586.5860000001</v>
      </c>
      <c r="AO1533">
        <v>45.95</v>
      </c>
    </row>
    <row r="1534" spans="1:41">
      <c r="A1534">
        <v>17</v>
      </c>
      <c r="B1534">
        <v>35</v>
      </c>
      <c r="C1534">
        <v>2011</v>
      </c>
      <c r="D1534" t="s">
        <v>446</v>
      </c>
      <c r="E1534" t="s">
        <v>447</v>
      </c>
      <c r="F1534" t="s">
        <v>1</v>
      </c>
      <c r="G1534" t="s">
        <v>54</v>
      </c>
      <c r="H1534" t="s">
        <v>38</v>
      </c>
      <c r="I1534" t="s">
        <v>41</v>
      </c>
      <c r="J1534" t="s">
        <v>38</v>
      </c>
      <c r="K1534" t="s">
        <v>40</v>
      </c>
      <c r="L1534" t="s">
        <v>40</v>
      </c>
      <c r="M1534" t="s">
        <v>40</v>
      </c>
      <c r="N1534" t="s">
        <v>40</v>
      </c>
      <c r="O1534" t="s">
        <v>55</v>
      </c>
      <c r="P1534" t="s">
        <v>38</v>
      </c>
      <c r="Q1534" t="s">
        <v>51</v>
      </c>
      <c r="R1534" t="s">
        <v>52</v>
      </c>
      <c r="S1534" t="s">
        <v>43</v>
      </c>
      <c r="T1534" t="s">
        <v>53</v>
      </c>
      <c r="U1534" t="s">
        <v>21</v>
      </c>
      <c r="V1534" t="s">
        <v>1494</v>
      </c>
      <c r="W1534" t="s">
        <v>1495</v>
      </c>
      <c r="X1534" t="s">
        <v>448</v>
      </c>
      <c r="Y1534" t="s">
        <v>870</v>
      </c>
      <c r="Z1534" t="s">
        <v>40</v>
      </c>
      <c r="AA1534" t="s">
        <v>40</v>
      </c>
      <c r="AB1534" t="s">
        <v>40</v>
      </c>
      <c r="AC1534">
        <v>7.8999999949999999</v>
      </c>
      <c r="AD1534" t="s">
        <v>40</v>
      </c>
      <c r="AE1534">
        <v>157.82</v>
      </c>
      <c r="AF1534">
        <v>37</v>
      </c>
      <c r="AG1534" s="21">
        <v>1578200000000</v>
      </c>
      <c r="AH1534" s="21">
        <v>1246780000000000</v>
      </c>
      <c r="AI1534">
        <v>37</v>
      </c>
      <c r="AJ1534">
        <v>3562</v>
      </c>
      <c r="AK1534">
        <v>3256586.5860000001</v>
      </c>
      <c r="AO1534">
        <v>6.35</v>
      </c>
    </row>
    <row r="1535" spans="1:41">
      <c r="A1535">
        <v>17</v>
      </c>
      <c r="B1535">
        <v>35</v>
      </c>
      <c r="C1535">
        <v>2011</v>
      </c>
      <c r="D1535" t="s">
        <v>446</v>
      </c>
      <c r="E1535" t="s">
        <v>447</v>
      </c>
      <c r="F1535" t="s">
        <v>1</v>
      </c>
      <c r="G1535" t="s">
        <v>54</v>
      </c>
      <c r="H1535" t="s">
        <v>38</v>
      </c>
      <c r="I1535" t="s">
        <v>41</v>
      </c>
      <c r="J1535" t="s">
        <v>38</v>
      </c>
      <c r="K1535" t="s">
        <v>40</v>
      </c>
      <c r="L1535" t="s">
        <v>40</v>
      </c>
      <c r="M1535" t="s">
        <v>40</v>
      </c>
      <c r="N1535" t="s">
        <v>40</v>
      </c>
      <c r="O1535" t="s">
        <v>55</v>
      </c>
      <c r="P1535" t="s">
        <v>38</v>
      </c>
      <c r="Q1535" t="s">
        <v>51</v>
      </c>
      <c r="R1535" t="s">
        <v>52</v>
      </c>
      <c r="S1535" t="s">
        <v>43</v>
      </c>
      <c r="T1535" t="s">
        <v>53</v>
      </c>
      <c r="U1535" t="s">
        <v>21</v>
      </c>
      <c r="V1535" t="s">
        <v>1494</v>
      </c>
      <c r="W1535" t="s">
        <v>1495</v>
      </c>
      <c r="X1535" t="s">
        <v>448</v>
      </c>
      <c r="Y1535" t="s">
        <v>871</v>
      </c>
      <c r="Z1535" t="s">
        <v>40</v>
      </c>
      <c r="AA1535" t="s">
        <v>40</v>
      </c>
      <c r="AB1535" t="s">
        <v>40</v>
      </c>
      <c r="AC1535">
        <v>8.5000000060000005</v>
      </c>
      <c r="AD1535" t="s">
        <v>40</v>
      </c>
      <c r="AE1535">
        <v>57.47</v>
      </c>
      <c r="AF1535">
        <v>40</v>
      </c>
      <c r="AG1535" s="21">
        <v>574700000000</v>
      </c>
      <c r="AH1535" s="21">
        <v>488495000000000</v>
      </c>
      <c r="AI1535">
        <v>40</v>
      </c>
      <c r="AJ1535">
        <v>3562</v>
      </c>
      <c r="AK1535">
        <v>3256586.5860000001</v>
      </c>
      <c r="AO1535">
        <v>5.6916666669999998</v>
      </c>
    </row>
    <row r="1536" spans="1:41">
      <c r="A1536">
        <v>17</v>
      </c>
      <c r="B1536">
        <v>35</v>
      </c>
      <c r="C1536">
        <v>2011</v>
      </c>
      <c r="D1536" t="s">
        <v>446</v>
      </c>
      <c r="E1536" t="s">
        <v>447</v>
      </c>
      <c r="F1536" t="s">
        <v>1</v>
      </c>
      <c r="G1536" t="s">
        <v>54</v>
      </c>
      <c r="H1536" t="s">
        <v>38</v>
      </c>
      <c r="I1536" t="s">
        <v>41</v>
      </c>
      <c r="J1536" t="s">
        <v>38</v>
      </c>
      <c r="K1536" t="s">
        <v>40</v>
      </c>
      <c r="L1536" t="s">
        <v>40</v>
      </c>
      <c r="M1536" t="s">
        <v>40</v>
      </c>
      <c r="N1536" t="s">
        <v>40</v>
      </c>
      <c r="O1536" t="s">
        <v>55</v>
      </c>
      <c r="P1536" t="s">
        <v>38</v>
      </c>
      <c r="Q1536" t="s">
        <v>51</v>
      </c>
      <c r="R1536" t="s">
        <v>52</v>
      </c>
      <c r="S1536" t="s">
        <v>43</v>
      </c>
      <c r="T1536" t="s">
        <v>53</v>
      </c>
      <c r="U1536" t="s">
        <v>21</v>
      </c>
      <c r="V1536" t="s">
        <v>1494</v>
      </c>
      <c r="W1536" t="s">
        <v>1495</v>
      </c>
      <c r="X1536" t="s">
        <v>448</v>
      </c>
      <c r="Y1536" t="s">
        <v>872</v>
      </c>
      <c r="Z1536" t="s">
        <v>40</v>
      </c>
      <c r="AA1536" t="s">
        <v>40</v>
      </c>
      <c r="AB1536" t="s">
        <v>40</v>
      </c>
      <c r="AC1536">
        <v>15.2</v>
      </c>
      <c r="AD1536" t="s">
        <v>40</v>
      </c>
      <c r="AE1536">
        <v>42.9</v>
      </c>
      <c r="AF1536">
        <v>35</v>
      </c>
      <c r="AG1536" s="21">
        <v>429000000000</v>
      </c>
      <c r="AH1536" s="21">
        <v>652080000000000</v>
      </c>
      <c r="AI1536">
        <v>35</v>
      </c>
      <c r="AJ1536">
        <v>3562</v>
      </c>
      <c r="AK1536">
        <v>3256586.5860000001</v>
      </c>
      <c r="AO1536">
        <v>25.32857143</v>
      </c>
    </row>
    <row r="1537" spans="1:41">
      <c r="A1537">
        <v>17</v>
      </c>
      <c r="B1537">
        <v>35</v>
      </c>
      <c r="C1537">
        <v>2011</v>
      </c>
      <c r="D1537" t="s">
        <v>446</v>
      </c>
      <c r="E1537" t="s">
        <v>447</v>
      </c>
      <c r="F1537" t="s">
        <v>1</v>
      </c>
      <c r="G1537" t="s">
        <v>54</v>
      </c>
      <c r="H1537" t="s">
        <v>38</v>
      </c>
      <c r="I1537" t="s">
        <v>41</v>
      </c>
      <c r="J1537" t="s">
        <v>38</v>
      </c>
      <c r="K1537" t="s">
        <v>40</v>
      </c>
      <c r="L1537" t="s">
        <v>40</v>
      </c>
      <c r="M1537" t="s">
        <v>40</v>
      </c>
      <c r="N1537" t="s">
        <v>40</v>
      </c>
      <c r="O1537" t="s">
        <v>55</v>
      </c>
      <c r="P1537" t="s">
        <v>38</v>
      </c>
      <c r="Q1537" t="s">
        <v>51</v>
      </c>
      <c r="R1537" t="s">
        <v>52</v>
      </c>
      <c r="S1537" t="s">
        <v>43</v>
      </c>
      <c r="T1537" t="s">
        <v>53</v>
      </c>
      <c r="U1537" t="s">
        <v>21</v>
      </c>
      <c r="V1537" t="s">
        <v>1494</v>
      </c>
      <c r="W1537" t="s">
        <v>1495</v>
      </c>
      <c r="X1537" t="s">
        <v>448</v>
      </c>
      <c r="Y1537" t="s">
        <v>873</v>
      </c>
      <c r="Z1537" t="s">
        <v>40</v>
      </c>
      <c r="AA1537" t="s">
        <v>40</v>
      </c>
      <c r="AB1537" t="s">
        <v>40</v>
      </c>
      <c r="AC1537">
        <v>26.400000009999999</v>
      </c>
      <c r="AD1537" t="s">
        <v>40</v>
      </c>
      <c r="AE1537">
        <v>30.68</v>
      </c>
      <c r="AF1537">
        <v>30</v>
      </c>
      <c r="AG1537" s="21">
        <v>306800000000</v>
      </c>
      <c r="AH1537" s="21">
        <v>809952000000000</v>
      </c>
      <c r="AI1537">
        <v>30</v>
      </c>
      <c r="AJ1537">
        <v>3562</v>
      </c>
      <c r="AK1537">
        <v>3256586.5860000001</v>
      </c>
      <c r="AO1537">
        <v>7.86</v>
      </c>
    </row>
    <row r="1538" spans="1:41">
      <c r="A1538">
        <v>17</v>
      </c>
      <c r="B1538">
        <v>35</v>
      </c>
      <c r="C1538">
        <v>2011</v>
      </c>
      <c r="D1538" t="s">
        <v>446</v>
      </c>
      <c r="E1538" t="s">
        <v>447</v>
      </c>
      <c r="F1538" t="s">
        <v>1</v>
      </c>
      <c r="G1538" t="s">
        <v>54</v>
      </c>
      <c r="H1538" t="s">
        <v>38</v>
      </c>
      <c r="I1538" t="s">
        <v>41</v>
      </c>
      <c r="J1538" t="s">
        <v>38</v>
      </c>
      <c r="K1538" t="s">
        <v>40</v>
      </c>
      <c r="L1538" t="s">
        <v>40</v>
      </c>
      <c r="M1538" t="s">
        <v>40</v>
      </c>
      <c r="N1538" t="s">
        <v>40</v>
      </c>
      <c r="O1538" t="s">
        <v>55</v>
      </c>
      <c r="P1538" t="s">
        <v>38</v>
      </c>
      <c r="Q1538" t="s">
        <v>51</v>
      </c>
      <c r="R1538" t="s">
        <v>52</v>
      </c>
      <c r="S1538" t="s">
        <v>43</v>
      </c>
      <c r="T1538" t="s">
        <v>53</v>
      </c>
      <c r="U1538" t="s">
        <v>21</v>
      </c>
      <c r="V1538" t="s">
        <v>1494</v>
      </c>
      <c r="W1538" t="s">
        <v>1495</v>
      </c>
      <c r="X1538" t="s">
        <v>448</v>
      </c>
      <c r="Y1538" t="s">
        <v>874</v>
      </c>
      <c r="Z1538" t="s">
        <v>40</v>
      </c>
      <c r="AA1538" t="s">
        <v>40</v>
      </c>
      <c r="AB1538" t="s">
        <v>40</v>
      </c>
      <c r="AC1538">
        <v>1.400000001</v>
      </c>
      <c r="AD1538" t="s">
        <v>40</v>
      </c>
      <c r="AE1538">
        <v>36.42</v>
      </c>
      <c r="AF1538">
        <v>48</v>
      </c>
      <c r="AG1538" s="21">
        <v>364200000000</v>
      </c>
      <c r="AH1538" s="21">
        <v>50988000000000</v>
      </c>
      <c r="AI1538">
        <v>48</v>
      </c>
      <c r="AJ1538">
        <v>3562</v>
      </c>
      <c r="AK1538">
        <v>3256586.5860000001</v>
      </c>
      <c r="AO1538">
        <v>4.5333333329999999</v>
      </c>
    </row>
    <row r="1539" spans="1:41">
      <c r="A1539">
        <v>17</v>
      </c>
      <c r="B1539">
        <v>35</v>
      </c>
      <c r="C1539">
        <v>2011</v>
      </c>
      <c r="D1539" t="s">
        <v>446</v>
      </c>
      <c r="E1539" t="s">
        <v>447</v>
      </c>
      <c r="F1539" t="s">
        <v>1</v>
      </c>
      <c r="G1539" t="s">
        <v>54</v>
      </c>
      <c r="H1539" t="s">
        <v>38</v>
      </c>
      <c r="I1539" t="s">
        <v>41</v>
      </c>
      <c r="J1539" t="s">
        <v>38</v>
      </c>
      <c r="K1539" t="s">
        <v>40</v>
      </c>
      <c r="L1539" t="s">
        <v>40</v>
      </c>
      <c r="M1539" t="s">
        <v>40</v>
      </c>
      <c r="N1539" t="s">
        <v>40</v>
      </c>
      <c r="O1539" t="s">
        <v>55</v>
      </c>
      <c r="P1539" t="s">
        <v>38</v>
      </c>
      <c r="Q1539" t="s">
        <v>51</v>
      </c>
      <c r="R1539" t="s">
        <v>52</v>
      </c>
      <c r="S1539" t="s">
        <v>43</v>
      </c>
      <c r="T1539" t="s">
        <v>44</v>
      </c>
      <c r="U1539" t="s">
        <v>21</v>
      </c>
      <c r="V1539" t="s">
        <v>1494</v>
      </c>
      <c r="W1539" t="s">
        <v>1495</v>
      </c>
      <c r="X1539" t="s">
        <v>448</v>
      </c>
      <c r="Y1539" t="s">
        <v>875</v>
      </c>
      <c r="Z1539" t="s">
        <v>40</v>
      </c>
      <c r="AA1539" t="s">
        <v>40</v>
      </c>
      <c r="AB1539" t="s">
        <v>40</v>
      </c>
      <c r="AC1539">
        <v>5.7000000039999996</v>
      </c>
      <c r="AD1539" t="s">
        <v>40</v>
      </c>
      <c r="AE1539">
        <v>16.11</v>
      </c>
      <c r="AF1539">
        <v>24</v>
      </c>
      <c r="AG1539" s="21">
        <v>161100000000</v>
      </c>
      <c r="AH1539" s="21">
        <v>91827000000000</v>
      </c>
      <c r="AI1539">
        <v>24</v>
      </c>
      <c r="AJ1539">
        <v>3562</v>
      </c>
      <c r="AK1539">
        <v>3256586.5860000001</v>
      </c>
      <c r="AO1539">
        <v>18.222222219999999</v>
      </c>
    </row>
    <row r="1540" spans="1:41">
      <c r="A1540">
        <v>17</v>
      </c>
      <c r="B1540">
        <v>35</v>
      </c>
      <c r="C1540">
        <v>2011</v>
      </c>
      <c r="D1540" t="s">
        <v>446</v>
      </c>
      <c r="E1540" t="s">
        <v>447</v>
      </c>
      <c r="F1540" t="s">
        <v>1</v>
      </c>
      <c r="G1540" t="s">
        <v>54</v>
      </c>
      <c r="H1540" t="s">
        <v>38</v>
      </c>
      <c r="I1540" t="s">
        <v>41</v>
      </c>
      <c r="J1540" t="s">
        <v>38</v>
      </c>
      <c r="K1540" t="s">
        <v>40</v>
      </c>
      <c r="L1540" t="s">
        <v>40</v>
      </c>
      <c r="M1540" t="s">
        <v>40</v>
      </c>
      <c r="N1540" t="s">
        <v>40</v>
      </c>
      <c r="O1540" t="s">
        <v>55</v>
      </c>
      <c r="P1540" t="s">
        <v>38</v>
      </c>
      <c r="Q1540" t="s">
        <v>51</v>
      </c>
      <c r="R1540" t="s">
        <v>52</v>
      </c>
      <c r="S1540" t="s">
        <v>43</v>
      </c>
      <c r="T1540" t="s">
        <v>53</v>
      </c>
      <c r="U1540" t="s">
        <v>21</v>
      </c>
      <c r="V1540" t="s">
        <v>1494</v>
      </c>
      <c r="W1540" t="s">
        <v>1495</v>
      </c>
      <c r="X1540" t="s">
        <v>448</v>
      </c>
      <c r="Y1540" t="s">
        <v>876</v>
      </c>
      <c r="Z1540" t="s">
        <v>40</v>
      </c>
      <c r="AA1540" t="s">
        <v>40</v>
      </c>
      <c r="AB1540" t="s">
        <v>40</v>
      </c>
      <c r="AC1540">
        <v>16.499999989999999</v>
      </c>
      <c r="AD1540" t="s">
        <v>40</v>
      </c>
      <c r="AE1540">
        <v>262.48</v>
      </c>
      <c r="AF1540">
        <v>25</v>
      </c>
      <c r="AG1540" s="21">
        <v>2624800000000</v>
      </c>
      <c r="AH1540" s="21">
        <v>4330920000000000</v>
      </c>
      <c r="AI1540">
        <v>25</v>
      </c>
      <c r="AJ1540">
        <v>3562</v>
      </c>
      <c r="AK1540">
        <v>3256586.5860000001</v>
      </c>
      <c r="AO1540">
        <v>5.6749999999999998</v>
      </c>
    </row>
    <row r="1541" spans="1:41">
      <c r="A1541">
        <v>17</v>
      </c>
      <c r="B1541">
        <v>35</v>
      </c>
      <c r="C1541">
        <v>2011</v>
      </c>
      <c r="D1541" t="s">
        <v>446</v>
      </c>
      <c r="E1541" t="s">
        <v>447</v>
      </c>
      <c r="F1541" t="s">
        <v>1</v>
      </c>
      <c r="G1541" t="s">
        <v>54</v>
      </c>
      <c r="H1541" t="s">
        <v>38</v>
      </c>
      <c r="I1541" t="s">
        <v>41</v>
      </c>
      <c r="J1541" t="s">
        <v>38</v>
      </c>
      <c r="K1541" t="s">
        <v>40</v>
      </c>
      <c r="L1541" t="s">
        <v>40</v>
      </c>
      <c r="M1541" t="s">
        <v>40</v>
      </c>
      <c r="N1541" t="s">
        <v>40</v>
      </c>
      <c r="O1541" t="s">
        <v>55</v>
      </c>
      <c r="P1541" t="s">
        <v>38</v>
      </c>
      <c r="Q1541" t="s">
        <v>51</v>
      </c>
      <c r="R1541" t="s">
        <v>52</v>
      </c>
      <c r="S1541" t="s">
        <v>43</v>
      </c>
      <c r="T1541" t="s">
        <v>53</v>
      </c>
      <c r="U1541" t="s">
        <v>21</v>
      </c>
      <c r="V1541" t="s">
        <v>1494</v>
      </c>
      <c r="W1541" t="s">
        <v>1495</v>
      </c>
      <c r="X1541" t="s">
        <v>448</v>
      </c>
      <c r="Y1541" t="s">
        <v>877</v>
      </c>
      <c r="Z1541" t="s">
        <v>40</v>
      </c>
      <c r="AA1541" t="s">
        <v>40</v>
      </c>
      <c r="AB1541" t="s">
        <v>40</v>
      </c>
      <c r="AC1541">
        <v>5.6</v>
      </c>
      <c r="AD1541" t="s">
        <v>40</v>
      </c>
      <c r="AE1541">
        <v>3.67</v>
      </c>
      <c r="AF1541">
        <v>30</v>
      </c>
      <c r="AG1541">
        <v>36700000000</v>
      </c>
      <c r="AH1541" s="21">
        <v>20552000000000</v>
      </c>
      <c r="AI1541">
        <v>30</v>
      </c>
      <c r="AJ1541">
        <v>3562</v>
      </c>
      <c r="AK1541">
        <v>3256586.5860000001</v>
      </c>
      <c r="AO1541">
        <v>1.8444444440000001</v>
      </c>
    </row>
    <row r="1542" spans="1:41">
      <c r="A1542">
        <v>17</v>
      </c>
      <c r="B1542">
        <v>35</v>
      </c>
      <c r="C1542">
        <v>2011</v>
      </c>
      <c r="D1542" t="s">
        <v>446</v>
      </c>
      <c r="E1542" t="s">
        <v>447</v>
      </c>
      <c r="F1542" t="s">
        <v>1</v>
      </c>
      <c r="G1542" t="s">
        <v>54</v>
      </c>
      <c r="H1542" t="s">
        <v>38</v>
      </c>
      <c r="I1542" t="s">
        <v>41</v>
      </c>
      <c r="J1542" t="s">
        <v>38</v>
      </c>
      <c r="K1542" t="s">
        <v>40</v>
      </c>
      <c r="L1542" t="s">
        <v>40</v>
      </c>
      <c r="M1542" t="s">
        <v>40</v>
      </c>
      <c r="N1542" t="s">
        <v>40</v>
      </c>
      <c r="O1542" t="s">
        <v>55</v>
      </c>
      <c r="P1542" t="s">
        <v>38</v>
      </c>
      <c r="Q1542" t="s">
        <v>51</v>
      </c>
      <c r="R1542" t="s">
        <v>52</v>
      </c>
      <c r="S1542" t="s">
        <v>43</v>
      </c>
      <c r="T1542" t="s">
        <v>53</v>
      </c>
      <c r="U1542" t="s">
        <v>21</v>
      </c>
      <c r="V1542" t="s">
        <v>1494</v>
      </c>
      <c r="W1542" t="s">
        <v>1495</v>
      </c>
      <c r="X1542" t="s">
        <v>448</v>
      </c>
      <c r="Y1542" t="s">
        <v>878</v>
      </c>
      <c r="Z1542" t="s">
        <v>40</v>
      </c>
      <c r="AA1542" t="s">
        <v>40</v>
      </c>
      <c r="AB1542" t="s">
        <v>40</v>
      </c>
      <c r="AC1542">
        <v>10.79999999</v>
      </c>
      <c r="AD1542" t="s">
        <v>40</v>
      </c>
      <c r="AE1542">
        <v>50.27</v>
      </c>
      <c r="AF1542">
        <v>37</v>
      </c>
      <c r="AG1542" s="21">
        <v>502700000000</v>
      </c>
      <c r="AH1542" s="21">
        <v>542916000000000</v>
      </c>
      <c r="AI1542">
        <v>37</v>
      </c>
      <c r="AJ1542">
        <v>3562</v>
      </c>
      <c r="AK1542">
        <v>3256586.5860000001</v>
      </c>
      <c r="AO1542">
        <v>7.2</v>
      </c>
    </row>
    <row r="1543" spans="1:41">
      <c r="A1543">
        <v>17</v>
      </c>
      <c r="B1543">
        <v>35</v>
      </c>
      <c r="C1543">
        <v>2011</v>
      </c>
      <c r="D1543" t="s">
        <v>446</v>
      </c>
      <c r="E1543" t="s">
        <v>447</v>
      </c>
      <c r="F1543" t="s">
        <v>1</v>
      </c>
      <c r="G1543" t="s">
        <v>54</v>
      </c>
      <c r="H1543" t="s">
        <v>38</v>
      </c>
      <c r="I1543" t="s">
        <v>41</v>
      </c>
      <c r="J1543" t="s">
        <v>38</v>
      </c>
      <c r="K1543" t="s">
        <v>40</v>
      </c>
      <c r="L1543" t="s">
        <v>40</v>
      </c>
      <c r="M1543" t="s">
        <v>40</v>
      </c>
      <c r="N1543" t="s">
        <v>40</v>
      </c>
      <c r="O1543" t="s">
        <v>55</v>
      </c>
      <c r="P1543" t="s">
        <v>38</v>
      </c>
      <c r="Q1543" t="s">
        <v>51</v>
      </c>
      <c r="R1543" t="s">
        <v>52</v>
      </c>
      <c r="S1543" t="s">
        <v>43</v>
      </c>
      <c r="T1543" t="s">
        <v>53</v>
      </c>
      <c r="U1543" t="s">
        <v>21</v>
      </c>
      <c r="V1543" t="s">
        <v>1494</v>
      </c>
      <c r="W1543" t="s">
        <v>1495</v>
      </c>
      <c r="X1543" t="s">
        <v>448</v>
      </c>
      <c r="Y1543" t="s">
        <v>879</v>
      </c>
      <c r="Z1543" t="s">
        <v>40</v>
      </c>
      <c r="AA1543" t="s">
        <v>40</v>
      </c>
      <c r="AB1543" t="s">
        <v>40</v>
      </c>
      <c r="AC1543">
        <v>5.9999999949999996</v>
      </c>
      <c r="AD1543" t="s">
        <v>40</v>
      </c>
      <c r="AE1543">
        <v>5.46</v>
      </c>
      <c r="AF1543">
        <v>46</v>
      </c>
      <c r="AG1543">
        <v>54600000000</v>
      </c>
      <c r="AH1543" s="21">
        <v>32760000000000</v>
      </c>
      <c r="AI1543">
        <v>46</v>
      </c>
      <c r="AJ1543">
        <v>3562</v>
      </c>
      <c r="AK1543">
        <v>3256586.5860000001</v>
      </c>
      <c r="AO1543">
        <v>72.012500000000003</v>
      </c>
    </row>
    <row r="1544" spans="1:41">
      <c r="A1544">
        <v>17</v>
      </c>
      <c r="B1544">
        <v>35</v>
      </c>
      <c r="C1544">
        <v>2011</v>
      </c>
      <c r="D1544" t="s">
        <v>446</v>
      </c>
      <c r="E1544" t="s">
        <v>447</v>
      </c>
      <c r="F1544" t="s">
        <v>1</v>
      </c>
      <c r="G1544" t="s">
        <v>54</v>
      </c>
      <c r="H1544" t="s">
        <v>38</v>
      </c>
      <c r="I1544" t="s">
        <v>41</v>
      </c>
      <c r="J1544" t="s">
        <v>38</v>
      </c>
      <c r="K1544" t="s">
        <v>40</v>
      </c>
      <c r="L1544" t="s">
        <v>40</v>
      </c>
      <c r="M1544" t="s">
        <v>40</v>
      </c>
      <c r="N1544" t="s">
        <v>40</v>
      </c>
      <c r="O1544" t="s">
        <v>55</v>
      </c>
      <c r="P1544" t="s">
        <v>38</v>
      </c>
      <c r="Q1544" t="s">
        <v>51</v>
      </c>
      <c r="R1544" t="s">
        <v>52</v>
      </c>
      <c r="S1544" t="s">
        <v>43</v>
      </c>
      <c r="T1544" t="s">
        <v>53</v>
      </c>
      <c r="U1544" t="s">
        <v>21</v>
      </c>
      <c r="V1544" t="s">
        <v>1494</v>
      </c>
      <c r="W1544" t="s">
        <v>1495</v>
      </c>
      <c r="X1544" t="s">
        <v>448</v>
      </c>
      <c r="Y1544" t="s">
        <v>880</v>
      </c>
      <c r="Z1544" t="s">
        <v>40</v>
      </c>
      <c r="AA1544" t="s">
        <v>40</v>
      </c>
      <c r="AB1544" t="s">
        <v>40</v>
      </c>
      <c r="AC1544">
        <v>5.9999999949999996</v>
      </c>
      <c r="AD1544" t="s">
        <v>40</v>
      </c>
      <c r="AE1544">
        <v>29.54</v>
      </c>
      <c r="AF1544">
        <v>33</v>
      </c>
      <c r="AG1544" s="21">
        <v>295400000000</v>
      </c>
      <c r="AH1544" s="21">
        <v>177240000000000</v>
      </c>
      <c r="AI1544">
        <v>33</v>
      </c>
      <c r="AJ1544">
        <v>3562</v>
      </c>
      <c r="AK1544">
        <v>3256586.5860000001</v>
      </c>
      <c r="AO1544">
        <v>7.5666666669999998</v>
      </c>
    </row>
    <row r="1545" spans="1:41">
      <c r="A1545">
        <v>17</v>
      </c>
      <c r="B1545">
        <v>35</v>
      </c>
      <c r="C1545">
        <v>2011</v>
      </c>
      <c r="D1545" t="s">
        <v>446</v>
      </c>
      <c r="E1545" t="s">
        <v>447</v>
      </c>
      <c r="F1545" t="s">
        <v>1</v>
      </c>
      <c r="G1545" t="s">
        <v>54</v>
      </c>
      <c r="H1545" t="s">
        <v>38</v>
      </c>
      <c r="I1545" t="s">
        <v>41</v>
      </c>
      <c r="J1545" t="s">
        <v>38</v>
      </c>
      <c r="K1545" t="s">
        <v>40</v>
      </c>
      <c r="L1545" t="s">
        <v>40</v>
      </c>
      <c r="M1545" t="s">
        <v>40</v>
      </c>
      <c r="N1545" t="s">
        <v>40</v>
      </c>
      <c r="O1545" t="s">
        <v>55</v>
      </c>
      <c r="P1545" t="s">
        <v>38</v>
      </c>
      <c r="Q1545" t="s">
        <v>51</v>
      </c>
      <c r="R1545" t="s">
        <v>52</v>
      </c>
      <c r="S1545" t="s">
        <v>43</v>
      </c>
      <c r="T1545" t="s">
        <v>53</v>
      </c>
      <c r="U1545" t="s">
        <v>21</v>
      </c>
      <c r="V1545" t="s">
        <v>1494</v>
      </c>
      <c r="W1545" t="s">
        <v>1495</v>
      </c>
      <c r="X1545" t="s">
        <v>448</v>
      </c>
      <c r="Y1545" t="s">
        <v>881</v>
      </c>
      <c r="Z1545" t="s">
        <v>40</v>
      </c>
      <c r="AA1545" t="s">
        <v>40</v>
      </c>
      <c r="AB1545" t="s">
        <v>40</v>
      </c>
      <c r="AC1545">
        <v>13.10000001</v>
      </c>
      <c r="AD1545" t="s">
        <v>40</v>
      </c>
      <c r="AE1545">
        <v>93.32</v>
      </c>
      <c r="AF1545">
        <v>33</v>
      </c>
      <c r="AG1545" s="21">
        <v>933200000000</v>
      </c>
      <c r="AH1545" s="21">
        <v>1222490000000000</v>
      </c>
      <c r="AI1545">
        <v>33</v>
      </c>
      <c r="AJ1545">
        <v>3562</v>
      </c>
      <c r="AK1545">
        <v>3256586.5860000001</v>
      </c>
      <c r="AO1545">
        <v>5.641666667</v>
      </c>
    </row>
    <row r="1546" spans="1:41">
      <c r="A1546">
        <v>17</v>
      </c>
      <c r="B1546">
        <v>35</v>
      </c>
      <c r="C1546">
        <v>2011</v>
      </c>
      <c r="D1546" t="s">
        <v>446</v>
      </c>
      <c r="E1546" t="s">
        <v>447</v>
      </c>
      <c r="F1546" t="s">
        <v>1</v>
      </c>
      <c r="G1546" t="s">
        <v>54</v>
      </c>
      <c r="H1546" t="s">
        <v>38</v>
      </c>
      <c r="I1546" t="s">
        <v>41</v>
      </c>
      <c r="J1546" t="s">
        <v>38</v>
      </c>
      <c r="K1546" t="s">
        <v>40</v>
      </c>
      <c r="L1546" t="s">
        <v>40</v>
      </c>
      <c r="M1546" t="s">
        <v>40</v>
      </c>
      <c r="N1546" t="s">
        <v>40</v>
      </c>
      <c r="O1546" t="s">
        <v>55</v>
      </c>
      <c r="P1546" t="s">
        <v>38</v>
      </c>
      <c r="Q1546" t="s">
        <v>51</v>
      </c>
      <c r="R1546" t="s">
        <v>52</v>
      </c>
      <c r="S1546" t="s">
        <v>43</v>
      </c>
      <c r="T1546" t="s">
        <v>53</v>
      </c>
      <c r="U1546" t="s">
        <v>21</v>
      </c>
      <c r="V1546" t="s">
        <v>1494</v>
      </c>
      <c r="W1546" t="s">
        <v>1495</v>
      </c>
      <c r="X1546" t="s">
        <v>448</v>
      </c>
      <c r="Y1546" t="s">
        <v>882</v>
      </c>
      <c r="Z1546" t="s">
        <v>40</v>
      </c>
      <c r="AA1546" t="s">
        <v>40</v>
      </c>
      <c r="AB1546" t="s">
        <v>40</v>
      </c>
      <c r="AC1546">
        <v>5.4999999940000004</v>
      </c>
      <c r="AD1546" t="s">
        <v>40</v>
      </c>
      <c r="AE1546">
        <v>13.96</v>
      </c>
      <c r="AF1546">
        <v>65</v>
      </c>
      <c r="AG1546" s="21">
        <v>139600000000</v>
      </c>
      <c r="AH1546" s="21">
        <v>76780000000000</v>
      </c>
      <c r="AI1546">
        <v>65</v>
      </c>
      <c r="AJ1546">
        <v>3562</v>
      </c>
      <c r="AK1546">
        <v>3256586.5860000001</v>
      </c>
      <c r="AO1546">
        <v>5.9545454549999999</v>
      </c>
    </row>
    <row r="1547" spans="1:41">
      <c r="A1547">
        <v>17</v>
      </c>
      <c r="B1547">
        <v>35</v>
      </c>
      <c r="C1547">
        <v>2011</v>
      </c>
      <c r="D1547" t="s">
        <v>446</v>
      </c>
      <c r="E1547" t="s">
        <v>447</v>
      </c>
      <c r="F1547" t="s">
        <v>1</v>
      </c>
      <c r="G1547" t="s">
        <v>54</v>
      </c>
      <c r="H1547" t="s">
        <v>38</v>
      </c>
      <c r="I1547" t="s">
        <v>41</v>
      </c>
      <c r="J1547" t="s">
        <v>38</v>
      </c>
      <c r="K1547" t="s">
        <v>40</v>
      </c>
      <c r="L1547" t="s">
        <v>40</v>
      </c>
      <c r="M1547" t="s">
        <v>40</v>
      </c>
      <c r="N1547" t="s">
        <v>40</v>
      </c>
      <c r="O1547" t="s">
        <v>55</v>
      </c>
      <c r="P1547" t="s">
        <v>38</v>
      </c>
      <c r="Q1547" t="s">
        <v>51</v>
      </c>
      <c r="R1547" t="s">
        <v>52</v>
      </c>
      <c r="S1547" t="s">
        <v>43</v>
      </c>
      <c r="T1547" t="s">
        <v>53</v>
      </c>
      <c r="U1547" t="s">
        <v>21</v>
      </c>
      <c r="V1547" t="s">
        <v>1494</v>
      </c>
      <c r="W1547" t="s">
        <v>1495</v>
      </c>
      <c r="X1547" t="s">
        <v>448</v>
      </c>
      <c r="Y1547" t="s">
        <v>883</v>
      </c>
      <c r="Z1547" t="s">
        <v>40</v>
      </c>
      <c r="AA1547" t="s">
        <v>40</v>
      </c>
      <c r="AB1547" t="s">
        <v>40</v>
      </c>
      <c r="AC1547">
        <v>14.000000010000001</v>
      </c>
      <c r="AD1547" t="s">
        <v>40</v>
      </c>
      <c r="AE1547">
        <v>33.35</v>
      </c>
      <c r="AF1547">
        <v>20</v>
      </c>
      <c r="AG1547" s="21">
        <v>333500000000</v>
      </c>
      <c r="AH1547" s="21">
        <v>466900000000000</v>
      </c>
      <c r="AI1547">
        <v>20</v>
      </c>
      <c r="AJ1547">
        <v>3562</v>
      </c>
      <c r="AK1547">
        <v>3256586.5860000001</v>
      </c>
      <c r="AO1547">
        <v>8.8333333330000006</v>
      </c>
    </row>
    <row r="1548" spans="1:41">
      <c r="A1548">
        <v>17</v>
      </c>
      <c r="B1548">
        <v>35</v>
      </c>
      <c r="C1548">
        <v>2011</v>
      </c>
      <c r="D1548" t="s">
        <v>446</v>
      </c>
      <c r="E1548" t="s">
        <v>447</v>
      </c>
      <c r="F1548" t="s">
        <v>1</v>
      </c>
      <c r="G1548" t="s">
        <v>54</v>
      </c>
      <c r="H1548" t="s">
        <v>38</v>
      </c>
      <c r="I1548" t="s">
        <v>41</v>
      </c>
      <c r="J1548" t="s">
        <v>38</v>
      </c>
      <c r="K1548" t="s">
        <v>40</v>
      </c>
      <c r="L1548" t="s">
        <v>40</v>
      </c>
      <c r="M1548" t="s">
        <v>40</v>
      </c>
      <c r="N1548" t="s">
        <v>40</v>
      </c>
      <c r="O1548" t="s">
        <v>55</v>
      </c>
      <c r="P1548" t="s">
        <v>38</v>
      </c>
      <c r="Q1548" t="s">
        <v>51</v>
      </c>
      <c r="R1548" t="s">
        <v>52</v>
      </c>
      <c r="S1548" t="s">
        <v>43</v>
      </c>
      <c r="T1548" t="s">
        <v>53</v>
      </c>
      <c r="U1548" t="s">
        <v>21</v>
      </c>
      <c r="V1548" t="s">
        <v>1494</v>
      </c>
      <c r="W1548" t="s">
        <v>1495</v>
      </c>
      <c r="X1548" t="s">
        <v>448</v>
      </c>
      <c r="Y1548" t="s">
        <v>884</v>
      </c>
      <c r="Z1548" t="s">
        <v>40</v>
      </c>
      <c r="AA1548" t="s">
        <v>40</v>
      </c>
      <c r="AB1548" t="s">
        <v>40</v>
      </c>
      <c r="AC1548">
        <v>5.9999999949999996</v>
      </c>
      <c r="AD1548" t="s">
        <v>40</v>
      </c>
      <c r="AE1548">
        <v>6.52</v>
      </c>
      <c r="AF1548">
        <v>56</v>
      </c>
      <c r="AG1548">
        <v>65200000000</v>
      </c>
      <c r="AH1548" s="21">
        <v>39120000000000</v>
      </c>
      <c r="AI1548">
        <v>56</v>
      </c>
      <c r="AJ1548">
        <v>3562</v>
      </c>
      <c r="AK1548">
        <v>3256586.5860000001</v>
      </c>
      <c r="AO1548">
        <v>12.41666667</v>
      </c>
    </row>
    <row r="1549" spans="1:41">
      <c r="A1549">
        <v>17</v>
      </c>
      <c r="B1549">
        <v>35</v>
      </c>
      <c r="C1549">
        <v>2011</v>
      </c>
      <c r="D1549" t="s">
        <v>446</v>
      </c>
      <c r="E1549" t="s">
        <v>447</v>
      </c>
      <c r="F1549" t="s">
        <v>1</v>
      </c>
      <c r="G1549" t="s">
        <v>54</v>
      </c>
      <c r="H1549" t="s">
        <v>38</v>
      </c>
      <c r="I1549" t="s">
        <v>41</v>
      </c>
      <c r="J1549" t="s">
        <v>38</v>
      </c>
      <c r="K1549" t="s">
        <v>40</v>
      </c>
      <c r="L1549" t="s">
        <v>40</v>
      </c>
      <c r="M1549" t="s">
        <v>40</v>
      </c>
      <c r="N1549" t="s">
        <v>40</v>
      </c>
      <c r="O1549" t="s">
        <v>55</v>
      </c>
      <c r="P1549" t="s">
        <v>38</v>
      </c>
      <c r="Q1549" t="s">
        <v>51</v>
      </c>
      <c r="R1549" t="s">
        <v>52</v>
      </c>
      <c r="S1549" t="s">
        <v>43</v>
      </c>
      <c r="T1549" t="s">
        <v>53</v>
      </c>
      <c r="U1549" t="s">
        <v>21</v>
      </c>
      <c r="V1549" t="s">
        <v>1494</v>
      </c>
      <c r="W1549" t="s">
        <v>1495</v>
      </c>
      <c r="X1549" t="s">
        <v>448</v>
      </c>
      <c r="Y1549" t="s">
        <v>885</v>
      </c>
      <c r="Z1549" t="s">
        <v>40</v>
      </c>
      <c r="AA1549" t="s">
        <v>40</v>
      </c>
      <c r="AB1549" t="s">
        <v>40</v>
      </c>
      <c r="AC1549">
        <v>4.1999999959999998</v>
      </c>
      <c r="AD1549" t="s">
        <v>40</v>
      </c>
      <c r="AE1549">
        <v>88.63</v>
      </c>
      <c r="AF1549">
        <v>55</v>
      </c>
      <c r="AG1549" s="21">
        <v>886300000000</v>
      </c>
      <c r="AH1549" s="21">
        <v>372246000000000</v>
      </c>
      <c r="AI1549">
        <v>55</v>
      </c>
      <c r="AJ1549">
        <v>3562</v>
      </c>
      <c r="AK1549">
        <v>3256586.5860000001</v>
      </c>
      <c r="AO1549">
        <v>11.59333333</v>
      </c>
    </row>
    <row r="1550" spans="1:41">
      <c r="A1550">
        <v>17</v>
      </c>
      <c r="B1550">
        <v>35</v>
      </c>
      <c r="C1550">
        <v>2011</v>
      </c>
      <c r="D1550" t="s">
        <v>446</v>
      </c>
      <c r="E1550" t="s">
        <v>447</v>
      </c>
      <c r="F1550" t="s">
        <v>1</v>
      </c>
      <c r="G1550" t="s">
        <v>54</v>
      </c>
      <c r="H1550" t="s">
        <v>38</v>
      </c>
      <c r="I1550" t="s">
        <v>41</v>
      </c>
      <c r="J1550" t="s">
        <v>38</v>
      </c>
      <c r="K1550" t="s">
        <v>40</v>
      </c>
      <c r="L1550" t="s">
        <v>40</v>
      </c>
      <c r="M1550" t="s">
        <v>40</v>
      </c>
      <c r="N1550" t="s">
        <v>40</v>
      </c>
      <c r="O1550" t="s">
        <v>55</v>
      </c>
      <c r="P1550" t="s">
        <v>38</v>
      </c>
      <c r="Q1550" t="s">
        <v>51</v>
      </c>
      <c r="R1550" t="s">
        <v>52</v>
      </c>
      <c r="S1550" t="s">
        <v>43</v>
      </c>
      <c r="T1550" t="s">
        <v>53</v>
      </c>
      <c r="U1550" t="s">
        <v>21</v>
      </c>
      <c r="V1550" t="s">
        <v>1494</v>
      </c>
      <c r="W1550" t="s">
        <v>1495</v>
      </c>
      <c r="X1550" t="s">
        <v>448</v>
      </c>
      <c r="Y1550" t="s">
        <v>886</v>
      </c>
      <c r="Z1550" t="s">
        <v>40</v>
      </c>
      <c r="AA1550" t="s">
        <v>40</v>
      </c>
      <c r="AB1550" t="s">
        <v>40</v>
      </c>
      <c r="AC1550">
        <v>3.6999999990000001</v>
      </c>
      <c r="AD1550" t="s">
        <v>40</v>
      </c>
      <c r="AE1550">
        <v>13.84</v>
      </c>
      <c r="AF1550">
        <v>38</v>
      </c>
      <c r="AG1550" s="21">
        <v>138400000000</v>
      </c>
      <c r="AH1550" s="21">
        <v>51208000000000</v>
      </c>
      <c r="AI1550">
        <v>38</v>
      </c>
      <c r="AJ1550">
        <v>3562</v>
      </c>
      <c r="AK1550">
        <v>3256586.5860000001</v>
      </c>
      <c r="AO1550">
        <v>12.55555556</v>
      </c>
    </row>
    <row r="1551" spans="1:41">
      <c r="A1551">
        <v>17</v>
      </c>
      <c r="B1551">
        <v>35</v>
      </c>
      <c r="C1551">
        <v>2011</v>
      </c>
      <c r="D1551" t="s">
        <v>446</v>
      </c>
      <c r="E1551" t="s">
        <v>447</v>
      </c>
      <c r="F1551" t="s">
        <v>1</v>
      </c>
      <c r="G1551" t="s">
        <v>54</v>
      </c>
      <c r="H1551" t="s">
        <v>38</v>
      </c>
      <c r="I1551" t="s">
        <v>41</v>
      </c>
      <c r="J1551" t="s">
        <v>38</v>
      </c>
      <c r="K1551" t="s">
        <v>40</v>
      </c>
      <c r="L1551" t="s">
        <v>40</v>
      </c>
      <c r="M1551" t="s">
        <v>40</v>
      </c>
      <c r="N1551" t="s">
        <v>40</v>
      </c>
      <c r="O1551" t="s">
        <v>55</v>
      </c>
      <c r="P1551" t="s">
        <v>38</v>
      </c>
      <c r="Q1551" t="s">
        <v>51</v>
      </c>
      <c r="R1551" t="s">
        <v>52</v>
      </c>
      <c r="S1551" t="s">
        <v>43</v>
      </c>
      <c r="T1551" t="s">
        <v>53</v>
      </c>
      <c r="U1551" t="s">
        <v>21</v>
      </c>
      <c r="V1551" t="s">
        <v>1494</v>
      </c>
      <c r="W1551" t="s">
        <v>1495</v>
      </c>
      <c r="X1551" t="s">
        <v>448</v>
      </c>
      <c r="Y1551" t="s">
        <v>887</v>
      </c>
      <c r="Z1551" t="s">
        <v>40</v>
      </c>
      <c r="AA1551" t="s">
        <v>40</v>
      </c>
      <c r="AB1551" t="s">
        <v>40</v>
      </c>
      <c r="AC1551">
        <v>6.4</v>
      </c>
      <c r="AD1551" t="s">
        <v>40</v>
      </c>
      <c r="AE1551">
        <v>36.42</v>
      </c>
      <c r="AF1551">
        <v>45</v>
      </c>
      <c r="AG1551" s="21">
        <v>364200000000</v>
      </c>
      <c r="AH1551" s="21">
        <v>233088000000000</v>
      </c>
      <c r="AI1551">
        <v>45</v>
      </c>
      <c r="AJ1551">
        <v>3562</v>
      </c>
      <c r="AK1551">
        <v>3256586.5860000001</v>
      </c>
      <c r="AO1551">
        <v>13.6</v>
      </c>
    </row>
    <row r="1552" spans="1:41">
      <c r="A1552">
        <v>17</v>
      </c>
      <c r="B1552">
        <v>35</v>
      </c>
      <c r="C1552">
        <v>2011</v>
      </c>
      <c r="D1552" t="s">
        <v>446</v>
      </c>
      <c r="E1552" t="s">
        <v>447</v>
      </c>
      <c r="F1552" t="s">
        <v>1</v>
      </c>
      <c r="G1552" t="s">
        <v>54</v>
      </c>
      <c r="H1552" t="s">
        <v>38</v>
      </c>
      <c r="I1552" t="s">
        <v>41</v>
      </c>
      <c r="J1552" t="s">
        <v>38</v>
      </c>
      <c r="K1552" t="s">
        <v>40</v>
      </c>
      <c r="L1552" t="s">
        <v>40</v>
      </c>
      <c r="M1552" t="s">
        <v>40</v>
      </c>
      <c r="N1552" t="s">
        <v>40</v>
      </c>
      <c r="O1552" t="s">
        <v>55</v>
      </c>
      <c r="P1552" t="s">
        <v>38</v>
      </c>
      <c r="Q1552" t="s">
        <v>51</v>
      </c>
      <c r="R1552" t="s">
        <v>52</v>
      </c>
      <c r="S1552" t="s">
        <v>43</v>
      </c>
      <c r="T1552" t="s">
        <v>53</v>
      </c>
      <c r="U1552" t="s">
        <v>21</v>
      </c>
      <c r="V1552" t="s">
        <v>1494</v>
      </c>
      <c r="W1552" t="s">
        <v>1495</v>
      </c>
      <c r="X1552" t="s">
        <v>448</v>
      </c>
      <c r="Y1552" t="s">
        <v>888</v>
      </c>
      <c r="Z1552" t="s">
        <v>40</v>
      </c>
      <c r="AA1552" t="s">
        <v>40</v>
      </c>
      <c r="AB1552" t="s">
        <v>40</v>
      </c>
      <c r="AC1552">
        <v>5.6</v>
      </c>
      <c r="AD1552" t="s">
        <v>40</v>
      </c>
      <c r="AE1552">
        <v>10.93</v>
      </c>
      <c r="AF1552">
        <v>25</v>
      </c>
      <c r="AG1552" s="21">
        <v>109300000000</v>
      </c>
      <c r="AH1552" s="21">
        <v>61208000000000</v>
      </c>
      <c r="AI1552">
        <v>25</v>
      </c>
      <c r="AJ1552">
        <v>3562</v>
      </c>
      <c r="AK1552">
        <v>3256586.5860000001</v>
      </c>
      <c r="AO1552">
        <v>6.6666666670000003</v>
      </c>
    </row>
    <row r="1553" spans="1:41">
      <c r="A1553">
        <v>17</v>
      </c>
      <c r="B1553">
        <v>35</v>
      </c>
      <c r="C1553">
        <v>2011</v>
      </c>
      <c r="D1553" t="s">
        <v>446</v>
      </c>
      <c r="E1553" t="s">
        <v>447</v>
      </c>
      <c r="F1553" t="s">
        <v>1</v>
      </c>
      <c r="G1553" t="s">
        <v>54</v>
      </c>
      <c r="H1553" t="s">
        <v>38</v>
      </c>
      <c r="I1553" t="s">
        <v>41</v>
      </c>
      <c r="J1553" t="s">
        <v>38</v>
      </c>
      <c r="K1553" t="s">
        <v>40</v>
      </c>
      <c r="L1553" t="s">
        <v>40</v>
      </c>
      <c r="M1553" t="s">
        <v>40</v>
      </c>
      <c r="N1553" t="s">
        <v>40</v>
      </c>
      <c r="O1553" t="s">
        <v>55</v>
      </c>
      <c r="P1553" t="s">
        <v>38</v>
      </c>
      <c r="Q1553" t="s">
        <v>51</v>
      </c>
      <c r="R1553" t="s">
        <v>52</v>
      </c>
      <c r="S1553" t="s">
        <v>43</v>
      </c>
      <c r="T1553" t="s">
        <v>53</v>
      </c>
      <c r="U1553" t="s">
        <v>21</v>
      </c>
      <c r="V1553" t="s">
        <v>1494</v>
      </c>
      <c r="W1553" t="s">
        <v>1495</v>
      </c>
      <c r="X1553" t="s">
        <v>448</v>
      </c>
      <c r="Y1553" t="s">
        <v>889</v>
      </c>
      <c r="Z1553" t="s">
        <v>40</v>
      </c>
      <c r="AA1553" t="s">
        <v>40</v>
      </c>
      <c r="AB1553" t="s">
        <v>40</v>
      </c>
      <c r="AC1553">
        <v>5.9999999949999996</v>
      </c>
      <c r="AD1553" t="s">
        <v>40</v>
      </c>
      <c r="AE1553">
        <v>93.93</v>
      </c>
      <c r="AF1553">
        <v>23</v>
      </c>
      <c r="AG1553" s="21">
        <v>939300000000</v>
      </c>
      <c r="AH1553" s="21">
        <v>563580000000000</v>
      </c>
      <c r="AI1553">
        <v>23</v>
      </c>
      <c r="AJ1553">
        <v>3562</v>
      </c>
      <c r="AK1553">
        <v>3256586.5860000001</v>
      </c>
      <c r="AO1553">
        <v>4.8222222219999997</v>
      </c>
    </row>
    <row r="1554" spans="1:41">
      <c r="A1554">
        <v>17</v>
      </c>
      <c r="B1554">
        <v>35</v>
      </c>
      <c r="C1554">
        <v>2011</v>
      </c>
      <c r="D1554" t="s">
        <v>446</v>
      </c>
      <c r="E1554" t="s">
        <v>447</v>
      </c>
      <c r="F1554" t="s">
        <v>1</v>
      </c>
      <c r="G1554" t="s">
        <v>54</v>
      </c>
      <c r="H1554" t="s">
        <v>38</v>
      </c>
      <c r="I1554" t="s">
        <v>41</v>
      </c>
      <c r="J1554" t="s">
        <v>38</v>
      </c>
      <c r="K1554" t="s">
        <v>40</v>
      </c>
      <c r="L1554" t="s">
        <v>40</v>
      </c>
      <c r="M1554" t="s">
        <v>40</v>
      </c>
      <c r="N1554" t="s">
        <v>40</v>
      </c>
      <c r="O1554" t="s">
        <v>55</v>
      </c>
      <c r="P1554" t="s">
        <v>38</v>
      </c>
      <c r="Q1554" t="s">
        <v>51</v>
      </c>
      <c r="R1554" t="s">
        <v>52</v>
      </c>
      <c r="S1554" t="s">
        <v>43</v>
      </c>
      <c r="T1554" t="s">
        <v>53</v>
      </c>
      <c r="U1554" t="s">
        <v>21</v>
      </c>
      <c r="V1554" t="s">
        <v>1494</v>
      </c>
      <c r="W1554" t="s">
        <v>1495</v>
      </c>
      <c r="X1554" t="s">
        <v>448</v>
      </c>
      <c r="Y1554" t="s">
        <v>890</v>
      </c>
      <c r="Z1554" t="s">
        <v>40</v>
      </c>
      <c r="AA1554" t="s">
        <v>40</v>
      </c>
      <c r="AB1554" t="s">
        <v>40</v>
      </c>
      <c r="AC1554">
        <v>5.3000000050000002</v>
      </c>
      <c r="AD1554" t="s">
        <v>40</v>
      </c>
      <c r="AE1554">
        <v>62.17</v>
      </c>
      <c r="AF1554">
        <v>28</v>
      </c>
      <c r="AG1554" s="21">
        <v>621700000000</v>
      </c>
      <c r="AH1554" s="21">
        <v>329501000000000</v>
      </c>
      <c r="AI1554">
        <v>28</v>
      </c>
      <c r="AJ1554">
        <v>3562</v>
      </c>
      <c r="AK1554">
        <v>3256586.5860000001</v>
      </c>
      <c r="AO1554">
        <v>7.3733333329999997</v>
      </c>
    </row>
    <row r="1555" spans="1:41">
      <c r="A1555">
        <v>17</v>
      </c>
      <c r="B1555">
        <v>35</v>
      </c>
      <c r="C1555">
        <v>2011</v>
      </c>
      <c r="D1555" t="s">
        <v>446</v>
      </c>
      <c r="E1555" t="s">
        <v>447</v>
      </c>
      <c r="F1555" t="s">
        <v>1</v>
      </c>
      <c r="G1555" t="s">
        <v>54</v>
      </c>
      <c r="H1555" t="s">
        <v>38</v>
      </c>
      <c r="I1555" t="s">
        <v>41</v>
      </c>
      <c r="J1555" t="s">
        <v>38</v>
      </c>
      <c r="K1555" t="s">
        <v>40</v>
      </c>
      <c r="L1555" t="s">
        <v>40</v>
      </c>
      <c r="M1555" t="s">
        <v>40</v>
      </c>
      <c r="N1555" t="s">
        <v>40</v>
      </c>
      <c r="O1555" t="s">
        <v>55</v>
      </c>
      <c r="P1555" t="s">
        <v>38</v>
      </c>
      <c r="Q1555" t="s">
        <v>51</v>
      </c>
      <c r="R1555" t="s">
        <v>52</v>
      </c>
      <c r="S1555" t="s">
        <v>43</v>
      </c>
      <c r="T1555" t="s">
        <v>53</v>
      </c>
      <c r="U1555" t="s">
        <v>21</v>
      </c>
      <c r="V1555" t="s">
        <v>1494</v>
      </c>
      <c r="W1555" t="s">
        <v>1495</v>
      </c>
      <c r="X1555" t="s">
        <v>448</v>
      </c>
      <c r="Y1555" t="s">
        <v>891</v>
      </c>
      <c r="Z1555" t="s">
        <v>40</v>
      </c>
      <c r="AA1555" t="s">
        <v>40</v>
      </c>
      <c r="AB1555" t="s">
        <v>40</v>
      </c>
      <c r="AC1555">
        <v>3.6999999990000001</v>
      </c>
      <c r="AD1555" t="s">
        <v>40</v>
      </c>
      <c r="AE1555">
        <v>49.53</v>
      </c>
      <c r="AF1555">
        <v>46</v>
      </c>
      <c r="AG1555" s="21">
        <v>495300000000</v>
      </c>
      <c r="AH1555" s="21">
        <v>183261000000000</v>
      </c>
      <c r="AI1555">
        <v>46</v>
      </c>
      <c r="AJ1555">
        <v>3562</v>
      </c>
      <c r="AK1555">
        <v>3256586.5860000001</v>
      </c>
      <c r="AO1555">
        <v>14.5375</v>
      </c>
    </row>
    <row r="1556" spans="1:41">
      <c r="A1556">
        <v>17</v>
      </c>
      <c r="B1556">
        <v>35</v>
      </c>
      <c r="C1556">
        <v>2011</v>
      </c>
      <c r="D1556" t="s">
        <v>446</v>
      </c>
      <c r="E1556" t="s">
        <v>447</v>
      </c>
      <c r="F1556" t="s">
        <v>1</v>
      </c>
      <c r="G1556" t="s">
        <v>54</v>
      </c>
      <c r="H1556" t="s">
        <v>38</v>
      </c>
      <c r="I1556" t="s">
        <v>41</v>
      </c>
      <c r="J1556" t="s">
        <v>38</v>
      </c>
      <c r="K1556" t="s">
        <v>40</v>
      </c>
      <c r="L1556" t="s">
        <v>40</v>
      </c>
      <c r="M1556" t="s">
        <v>40</v>
      </c>
      <c r="N1556" t="s">
        <v>40</v>
      </c>
      <c r="O1556" t="s">
        <v>55</v>
      </c>
      <c r="P1556" t="s">
        <v>38</v>
      </c>
      <c r="Q1556" t="s">
        <v>51</v>
      </c>
      <c r="R1556" t="s">
        <v>52</v>
      </c>
      <c r="S1556" t="s">
        <v>43</v>
      </c>
      <c r="T1556" t="s">
        <v>53</v>
      </c>
      <c r="U1556" t="s">
        <v>21</v>
      </c>
      <c r="V1556" t="s">
        <v>1494</v>
      </c>
      <c r="W1556" t="s">
        <v>1495</v>
      </c>
      <c r="X1556" t="s">
        <v>448</v>
      </c>
      <c r="Y1556" t="s">
        <v>892</v>
      </c>
      <c r="Z1556" t="s">
        <v>40</v>
      </c>
      <c r="AA1556" t="s">
        <v>40</v>
      </c>
      <c r="AB1556" t="s">
        <v>40</v>
      </c>
      <c r="AC1556">
        <v>4.1000000029999999</v>
      </c>
      <c r="AD1556" t="s">
        <v>40</v>
      </c>
      <c r="AE1556">
        <v>75.27</v>
      </c>
      <c r="AF1556">
        <v>49</v>
      </c>
      <c r="AG1556" s="21">
        <v>752700000000</v>
      </c>
      <c r="AH1556" s="21">
        <v>308607000000000</v>
      </c>
      <c r="AI1556">
        <v>49</v>
      </c>
      <c r="AJ1556">
        <v>3562</v>
      </c>
      <c r="AK1556">
        <v>3256586.5860000001</v>
      </c>
      <c r="AO1556">
        <v>2.983333333</v>
      </c>
    </row>
    <row r="1557" spans="1:41">
      <c r="A1557">
        <v>17</v>
      </c>
      <c r="B1557">
        <v>35</v>
      </c>
      <c r="C1557">
        <v>2011</v>
      </c>
      <c r="D1557" t="s">
        <v>446</v>
      </c>
      <c r="E1557" t="s">
        <v>447</v>
      </c>
      <c r="F1557" t="s">
        <v>1</v>
      </c>
      <c r="G1557" t="s">
        <v>54</v>
      </c>
      <c r="H1557" t="s">
        <v>38</v>
      </c>
      <c r="I1557" t="s">
        <v>41</v>
      </c>
      <c r="J1557" t="s">
        <v>38</v>
      </c>
      <c r="K1557" t="s">
        <v>40</v>
      </c>
      <c r="L1557" t="s">
        <v>40</v>
      </c>
      <c r="M1557" t="s">
        <v>40</v>
      </c>
      <c r="N1557" t="s">
        <v>40</v>
      </c>
      <c r="O1557" t="s">
        <v>55</v>
      </c>
      <c r="P1557" t="s">
        <v>38</v>
      </c>
      <c r="Q1557" t="s">
        <v>51</v>
      </c>
      <c r="R1557" t="s">
        <v>52</v>
      </c>
      <c r="S1557" t="s">
        <v>43</v>
      </c>
      <c r="T1557" t="s">
        <v>53</v>
      </c>
      <c r="U1557" t="s">
        <v>21</v>
      </c>
      <c r="V1557" t="s">
        <v>1494</v>
      </c>
      <c r="W1557" t="s">
        <v>1495</v>
      </c>
      <c r="X1557" t="s">
        <v>448</v>
      </c>
      <c r="Y1557" t="s">
        <v>893</v>
      </c>
      <c r="Z1557" t="s">
        <v>40</v>
      </c>
      <c r="AA1557" t="s">
        <v>40</v>
      </c>
      <c r="AB1557" t="s">
        <v>40</v>
      </c>
      <c r="AC1557">
        <v>6.5000000050000004</v>
      </c>
      <c r="AD1557" t="s">
        <v>40</v>
      </c>
      <c r="AE1557">
        <v>86.43</v>
      </c>
      <c r="AF1557">
        <v>15</v>
      </c>
      <c r="AG1557" s="21">
        <v>864300000000</v>
      </c>
      <c r="AH1557" s="21">
        <v>561795000000000</v>
      </c>
      <c r="AI1557">
        <v>15</v>
      </c>
      <c r="AJ1557">
        <v>3562</v>
      </c>
      <c r="AK1557">
        <v>3256586.5860000001</v>
      </c>
      <c r="AO1557">
        <v>1.4</v>
      </c>
    </row>
    <row r="1558" spans="1:41">
      <c r="A1558">
        <v>17</v>
      </c>
      <c r="B1558">
        <v>35</v>
      </c>
      <c r="C1558">
        <v>2011</v>
      </c>
      <c r="D1558" t="s">
        <v>446</v>
      </c>
      <c r="E1558" t="s">
        <v>447</v>
      </c>
      <c r="F1558" t="s">
        <v>1</v>
      </c>
      <c r="G1558" t="s">
        <v>54</v>
      </c>
      <c r="H1558" t="s">
        <v>38</v>
      </c>
      <c r="I1558" t="s">
        <v>41</v>
      </c>
      <c r="J1558" t="s">
        <v>38</v>
      </c>
      <c r="K1558" t="s">
        <v>40</v>
      </c>
      <c r="L1558" t="s">
        <v>40</v>
      </c>
      <c r="M1558" t="s">
        <v>40</v>
      </c>
      <c r="N1558" t="s">
        <v>40</v>
      </c>
      <c r="O1558" t="s">
        <v>55</v>
      </c>
      <c r="P1558" t="s">
        <v>38</v>
      </c>
      <c r="Q1558" t="s">
        <v>51</v>
      </c>
      <c r="R1558" t="s">
        <v>52</v>
      </c>
      <c r="S1558" t="s">
        <v>43</v>
      </c>
      <c r="T1558" t="s">
        <v>53</v>
      </c>
      <c r="U1558" t="s">
        <v>21</v>
      </c>
      <c r="V1558" t="s">
        <v>1494</v>
      </c>
      <c r="W1558" t="s">
        <v>1495</v>
      </c>
      <c r="X1558" t="s">
        <v>448</v>
      </c>
      <c r="Y1558" t="s">
        <v>894</v>
      </c>
      <c r="Z1558" t="s">
        <v>40</v>
      </c>
      <c r="AA1558" t="s">
        <v>40</v>
      </c>
      <c r="AB1558" t="s">
        <v>40</v>
      </c>
      <c r="AC1558">
        <v>6.5000000050000004</v>
      </c>
      <c r="AD1558" t="s">
        <v>40</v>
      </c>
      <c r="AE1558">
        <v>334.28</v>
      </c>
      <c r="AF1558">
        <v>40</v>
      </c>
      <c r="AG1558" s="21">
        <v>3342800000000</v>
      </c>
      <c r="AH1558" s="21">
        <v>2172820000000000</v>
      </c>
      <c r="AI1558">
        <v>40</v>
      </c>
      <c r="AJ1558">
        <v>3562</v>
      </c>
      <c r="AK1558">
        <v>3256586.5860000001</v>
      </c>
      <c r="AO1558">
        <v>4.25</v>
      </c>
    </row>
    <row r="1559" spans="1:41">
      <c r="A1559">
        <v>17</v>
      </c>
      <c r="B1559">
        <v>35</v>
      </c>
      <c r="C1559">
        <v>2011</v>
      </c>
      <c r="D1559" t="s">
        <v>446</v>
      </c>
      <c r="E1559" t="s">
        <v>447</v>
      </c>
      <c r="F1559" t="s">
        <v>1</v>
      </c>
      <c r="G1559" t="s">
        <v>54</v>
      </c>
      <c r="H1559" t="s">
        <v>38</v>
      </c>
      <c r="I1559" t="s">
        <v>41</v>
      </c>
      <c r="J1559" t="s">
        <v>38</v>
      </c>
      <c r="K1559" t="s">
        <v>40</v>
      </c>
      <c r="L1559" t="s">
        <v>40</v>
      </c>
      <c r="M1559" t="s">
        <v>40</v>
      </c>
      <c r="N1559" t="s">
        <v>40</v>
      </c>
      <c r="O1559" t="s">
        <v>55</v>
      </c>
      <c r="P1559" t="s">
        <v>38</v>
      </c>
      <c r="Q1559" t="s">
        <v>51</v>
      </c>
      <c r="R1559" t="s">
        <v>52</v>
      </c>
      <c r="S1559" t="s">
        <v>43</v>
      </c>
      <c r="T1559" t="s">
        <v>53</v>
      </c>
      <c r="U1559" t="s">
        <v>21</v>
      </c>
      <c r="V1559" t="s">
        <v>1494</v>
      </c>
      <c r="W1559" t="s">
        <v>1495</v>
      </c>
      <c r="X1559" t="s">
        <v>448</v>
      </c>
      <c r="Y1559" t="s">
        <v>895</v>
      </c>
      <c r="Z1559" t="s">
        <v>40</v>
      </c>
      <c r="AA1559" t="s">
        <v>40</v>
      </c>
      <c r="AB1559" t="s">
        <v>40</v>
      </c>
      <c r="AC1559">
        <v>6.7000000049999997</v>
      </c>
      <c r="AD1559" t="s">
        <v>40</v>
      </c>
      <c r="AE1559">
        <v>25.8</v>
      </c>
      <c r="AF1559">
        <v>30</v>
      </c>
      <c r="AG1559" s="21">
        <v>258000000000</v>
      </c>
      <c r="AH1559" s="21">
        <v>172860000000000</v>
      </c>
      <c r="AI1559">
        <v>30</v>
      </c>
      <c r="AJ1559">
        <v>3562</v>
      </c>
      <c r="AK1559">
        <v>3256586.5860000001</v>
      </c>
      <c r="AO1559">
        <v>16.425000000000001</v>
      </c>
    </row>
    <row r="1560" spans="1:41">
      <c r="A1560">
        <v>17</v>
      </c>
      <c r="B1560">
        <v>35</v>
      </c>
      <c r="C1560">
        <v>2011</v>
      </c>
      <c r="D1560" t="s">
        <v>446</v>
      </c>
      <c r="E1560" t="s">
        <v>447</v>
      </c>
      <c r="F1560" t="s">
        <v>1</v>
      </c>
      <c r="G1560" t="s">
        <v>54</v>
      </c>
      <c r="H1560" t="s">
        <v>38</v>
      </c>
      <c r="I1560" t="s">
        <v>41</v>
      </c>
      <c r="J1560" t="s">
        <v>38</v>
      </c>
      <c r="K1560" t="s">
        <v>40</v>
      </c>
      <c r="L1560" t="s">
        <v>40</v>
      </c>
      <c r="M1560" t="s">
        <v>40</v>
      </c>
      <c r="N1560" t="s">
        <v>40</v>
      </c>
      <c r="O1560" t="s">
        <v>55</v>
      </c>
      <c r="P1560" t="s">
        <v>38</v>
      </c>
      <c r="Q1560" t="s">
        <v>51</v>
      </c>
      <c r="R1560" t="s">
        <v>52</v>
      </c>
      <c r="S1560" t="s">
        <v>43</v>
      </c>
      <c r="T1560" t="s">
        <v>53</v>
      </c>
      <c r="U1560" t="s">
        <v>21</v>
      </c>
      <c r="V1560" t="s">
        <v>1494</v>
      </c>
      <c r="W1560" t="s">
        <v>1495</v>
      </c>
      <c r="X1560" t="s">
        <v>448</v>
      </c>
      <c r="Y1560" t="s">
        <v>896</v>
      </c>
      <c r="Z1560" t="s">
        <v>40</v>
      </c>
      <c r="AA1560" t="s">
        <v>40</v>
      </c>
      <c r="AB1560" t="s">
        <v>40</v>
      </c>
      <c r="AC1560">
        <v>13.89999999</v>
      </c>
      <c r="AD1560" t="s">
        <v>40</v>
      </c>
      <c r="AE1560">
        <v>22.56</v>
      </c>
      <c r="AF1560">
        <v>26</v>
      </c>
      <c r="AG1560" s="21">
        <v>225600000000</v>
      </c>
      <c r="AH1560" s="21">
        <v>313584000000000</v>
      </c>
      <c r="AI1560">
        <v>26</v>
      </c>
      <c r="AJ1560">
        <v>3562</v>
      </c>
      <c r="AK1560">
        <v>3256586.5860000001</v>
      </c>
      <c r="AO1560">
        <v>29.06</v>
      </c>
    </row>
    <row r="1561" spans="1:41">
      <c r="A1561">
        <v>17</v>
      </c>
      <c r="B1561">
        <v>35</v>
      </c>
      <c r="C1561">
        <v>2011</v>
      </c>
      <c r="D1561" t="s">
        <v>446</v>
      </c>
      <c r="E1561" t="s">
        <v>447</v>
      </c>
      <c r="F1561" t="s">
        <v>1</v>
      </c>
      <c r="G1561" t="s">
        <v>54</v>
      </c>
      <c r="H1561" t="s">
        <v>38</v>
      </c>
      <c r="I1561" t="s">
        <v>41</v>
      </c>
      <c r="J1561" t="s">
        <v>38</v>
      </c>
      <c r="K1561" t="s">
        <v>40</v>
      </c>
      <c r="L1561" t="s">
        <v>40</v>
      </c>
      <c r="M1561" t="s">
        <v>40</v>
      </c>
      <c r="N1561" t="s">
        <v>40</v>
      </c>
      <c r="O1561" t="s">
        <v>55</v>
      </c>
      <c r="P1561" t="s">
        <v>38</v>
      </c>
      <c r="Q1561" t="s">
        <v>51</v>
      </c>
      <c r="R1561" t="s">
        <v>52</v>
      </c>
      <c r="S1561" t="s">
        <v>43</v>
      </c>
      <c r="T1561" t="s">
        <v>53</v>
      </c>
      <c r="U1561" t="s">
        <v>21</v>
      </c>
      <c r="V1561" t="s">
        <v>1494</v>
      </c>
      <c r="W1561" t="s">
        <v>1495</v>
      </c>
      <c r="X1561" t="s">
        <v>448</v>
      </c>
      <c r="Y1561" t="s">
        <v>516</v>
      </c>
      <c r="Z1561" t="s">
        <v>40</v>
      </c>
      <c r="AA1561" t="s">
        <v>40</v>
      </c>
      <c r="AB1561" t="s">
        <v>40</v>
      </c>
      <c r="AC1561">
        <v>16.000000010000001</v>
      </c>
      <c r="AD1561" t="s">
        <v>40</v>
      </c>
      <c r="AE1561">
        <v>66.77</v>
      </c>
      <c r="AF1561">
        <v>33</v>
      </c>
      <c r="AG1561" s="21">
        <v>667700000000</v>
      </c>
      <c r="AH1561" s="21">
        <v>1068320000000000</v>
      </c>
      <c r="AI1561">
        <v>33</v>
      </c>
      <c r="AJ1561">
        <v>3562</v>
      </c>
      <c r="AK1561">
        <v>3256586.5860000001</v>
      </c>
      <c r="AO1561">
        <v>1.2250000000000001</v>
      </c>
    </row>
    <row r="1562" spans="1:41">
      <c r="A1562">
        <v>17</v>
      </c>
      <c r="B1562">
        <v>35</v>
      </c>
      <c r="C1562">
        <v>2011</v>
      </c>
      <c r="D1562" t="s">
        <v>446</v>
      </c>
      <c r="E1562" t="s">
        <v>447</v>
      </c>
      <c r="F1562" t="s">
        <v>1</v>
      </c>
      <c r="G1562" t="s">
        <v>54</v>
      </c>
      <c r="H1562" t="s">
        <v>38</v>
      </c>
      <c r="I1562" t="s">
        <v>41</v>
      </c>
      <c r="J1562" t="s">
        <v>38</v>
      </c>
      <c r="K1562" t="s">
        <v>40</v>
      </c>
      <c r="L1562" t="s">
        <v>40</v>
      </c>
      <c r="M1562" t="s">
        <v>40</v>
      </c>
      <c r="N1562" t="s">
        <v>40</v>
      </c>
      <c r="O1562" t="s">
        <v>55</v>
      </c>
      <c r="P1562" t="s">
        <v>38</v>
      </c>
      <c r="Q1562" t="s">
        <v>51</v>
      </c>
      <c r="R1562" t="s">
        <v>52</v>
      </c>
      <c r="S1562" t="s">
        <v>43</v>
      </c>
      <c r="T1562" t="s">
        <v>53</v>
      </c>
      <c r="U1562" t="s">
        <v>21</v>
      </c>
      <c r="V1562" t="s">
        <v>1494</v>
      </c>
      <c r="W1562" t="s">
        <v>1495</v>
      </c>
      <c r="X1562" t="s">
        <v>448</v>
      </c>
      <c r="Y1562" t="s">
        <v>897</v>
      </c>
      <c r="Z1562" t="s">
        <v>40</v>
      </c>
      <c r="AA1562" t="s">
        <v>40</v>
      </c>
      <c r="AB1562" t="s">
        <v>40</v>
      </c>
      <c r="AC1562">
        <v>4.9000000000000004</v>
      </c>
      <c r="AD1562" t="s">
        <v>40</v>
      </c>
      <c r="AE1562">
        <v>103.44</v>
      </c>
      <c r="AF1562">
        <v>57</v>
      </c>
      <c r="AG1562" s="21">
        <v>1034400000000</v>
      </c>
      <c r="AH1562" s="21">
        <v>506856000000000</v>
      </c>
      <c r="AI1562">
        <v>57</v>
      </c>
      <c r="AJ1562">
        <v>3562</v>
      </c>
      <c r="AK1562">
        <v>3256586.5860000001</v>
      </c>
      <c r="AO1562">
        <v>7.29</v>
      </c>
    </row>
    <row r="1563" spans="1:41">
      <c r="A1563">
        <v>17</v>
      </c>
      <c r="B1563">
        <v>35</v>
      </c>
      <c r="C1563">
        <v>2011</v>
      </c>
      <c r="D1563" t="s">
        <v>446</v>
      </c>
      <c r="E1563" t="s">
        <v>447</v>
      </c>
      <c r="F1563" t="s">
        <v>1</v>
      </c>
      <c r="G1563" t="s">
        <v>54</v>
      </c>
      <c r="H1563" t="s">
        <v>38</v>
      </c>
      <c r="I1563" t="s">
        <v>41</v>
      </c>
      <c r="J1563" t="s">
        <v>38</v>
      </c>
      <c r="K1563" t="s">
        <v>40</v>
      </c>
      <c r="L1563" t="s">
        <v>40</v>
      </c>
      <c r="M1563" t="s">
        <v>40</v>
      </c>
      <c r="N1563" t="s">
        <v>40</v>
      </c>
      <c r="O1563" t="s">
        <v>55</v>
      </c>
      <c r="P1563" t="s">
        <v>38</v>
      </c>
      <c r="Q1563" t="s">
        <v>51</v>
      </c>
      <c r="R1563" t="s">
        <v>52</v>
      </c>
      <c r="S1563" t="s">
        <v>43</v>
      </c>
      <c r="T1563" t="s">
        <v>53</v>
      </c>
      <c r="U1563" t="s">
        <v>21</v>
      </c>
      <c r="V1563" t="s">
        <v>1494</v>
      </c>
      <c r="W1563" t="s">
        <v>1495</v>
      </c>
      <c r="X1563" t="s">
        <v>448</v>
      </c>
      <c r="Y1563" t="s">
        <v>898</v>
      </c>
      <c r="Z1563" t="s">
        <v>40</v>
      </c>
      <c r="AA1563" t="s">
        <v>40</v>
      </c>
      <c r="AB1563" t="s">
        <v>40</v>
      </c>
      <c r="AC1563">
        <v>11.20000001</v>
      </c>
      <c r="AD1563" t="s">
        <v>40</v>
      </c>
      <c r="AE1563">
        <v>80.13</v>
      </c>
      <c r="AF1563">
        <v>40</v>
      </c>
      <c r="AG1563" s="21">
        <v>801300000000</v>
      </c>
      <c r="AH1563" s="21">
        <v>897456000000000</v>
      </c>
      <c r="AI1563">
        <v>40</v>
      </c>
      <c r="AJ1563">
        <v>3562</v>
      </c>
      <c r="AK1563">
        <v>3256586.5860000001</v>
      </c>
      <c r="AO1563">
        <v>3.4222222219999998</v>
      </c>
    </row>
    <row r="1564" spans="1:41">
      <c r="A1564">
        <v>17</v>
      </c>
      <c r="B1564">
        <v>35</v>
      </c>
      <c r="C1564">
        <v>2011</v>
      </c>
      <c r="D1564" t="s">
        <v>446</v>
      </c>
      <c r="E1564" t="s">
        <v>447</v>
      </c>
      <c r="F1564" t="s">
        <v>1</v>
      </c>
      <c r="G1564" t="s">
        <v>54</v>
      </c>
      <c r="H1564" t="s">
        <v>38</v>
      </c>
      <c r="I1564" t="s">
        <v>41</v>
      </c>
      <c r="J1564" t="s">
        <v>38</v>
      </c>
      <c r="K1564" t="s">
        <v>40</v>
      </c>
      <c r="L1564" t="s">
        <v>40</v>
      </c>
      <c r="M1564" t="s">
        <v>40</v>
      </c>
      <c r="N1564" t="s">
        <v>40</v>
      </c>
      <c r="O1564" t="s">
        <v>55</v>
      </c>
      <c r="P1564" t="s">
        <v>38</v>
      </c>
      <c r="Q1564" t="s">
        <v>51</v>
      </c>
      <c r="R1564" t="s">
        <v>52</v>
      </c>
      <c r="S1564" t="s">
        <v>43</v>
      </c>
      <c r="T1564" t="s">
        <v>53</v>
      </c>
      <c r="U1564" t="s">
        <v>21</v>
      </c>
      <c r="V1564" t="s">
        <v>1494</v>
      </c>
      <c r="W1564" t="s">
        <v>1495</v>
      </c>
      <c r="X1564" t="s">
        <v>448</v>
      </c>
      <c r="Y1564" t="s">
        <v>899</v>
      </c>
      <c r="Z1564" t="s">
        <v>40</v>
      </c>
      <c r="AA1564" t="s">
        <v>40</v>
      </c>
      <c r="AB1564" t="s">
        <v>40</v>
      </c>
      <c r="AC1564">
        <v>6.5000000050000004</v>
      </c>
      <c r="AD1564" t="s">
        <v>40</v>
      </c>
      <c r="AE1564">
        <v>21.85</v>
      </c>
      <c r="AF1564">
        <v>73</v>
      </c>
      <c r="AG1564" s="21">
        <v>218500000000</v>
      </c>
      <c r="AH1564" s="21">
        <v>142025000000000</v>
      </c>
      <c r="AI1564">
        <v>73</v>
      </c>
      <c r="AJ1564">
        <v>3562</v>
      </c>
      <c r="AK1564">
        <v>3256586.5860000001</v>
      </c>
      <c r="AO1564">
        <v>4.9583333329999997</v>
      </c>
    </row>
    <row r="1565" spans="1:41">
      <c r="A1565">
        <v>17</v>
      </c>
      <c r="B1565">
        <v>35</v>
      </c>
      <c r="C1565">
        <v>2011</v>
      </c>
      <c r="D1565" t="s">
        <v>446</v>
      </c>
      <c r="E1565" t="s">
        <v>447</v>
      </c>
      <c r="F1565" t="s">
        <v>1</v>
      </c>
      <c r="G1565" t="s">
        <v>54</v>
      </c>
      <c r="H1565" t="s">
        <v>38</v>
      </c>
      <c r="I1565" t="s">
        <v>41</v>
      </c>
      <c r="J1565" t="s">
        <v>38</v>
      </c>
      <c r="K1565" t="s">
        <v>40</v>
      </c>
      <c r="L1565" t="s">
        <v>40</v>
      </c>
      <c r="M1565" t="s">
        <v>40</v>
      </c>
      <c r="N1565" t="s">
        <v>40</v>
      </c>
      <c r="O1565" t="s">
        <v>55</v>
      </c>
      <c r="P1565" t="s">
        <v>38</v>
      </c>
      <c r="Q1565" t="s">
        <v>51</v>
      </c>
      <c r="R1565" t="s">
        <v>52</v>
      </c>
      <c r="S1565" t="s">
        <v>43</v>
      </c>
      <c r="T1565" t="s">
        <v>53</v>
      </c>
      <c r="U1565" t="s">
        <v>21</v>
      </c>
      <c r="V1565" t="s">
        <v>1494</v>
      </c>
      <c r="W1565" t="s">
        <v>1495</v>
      </c>
      <c r="X1565" t="s">
        <v>448</v>
      </c>
      <c r="Y1565" t="s">
        <v>900</v>
      </c>
      <c r="Z1565" t="s">
        <v>40</v>
      </c>
      <c r="AA1565" t="s">
        <v>40</v>
      </c>
      <c r="AB1565" t="s">
        <v>40</v>
      </c>
      <c r="AC1565">
        <v>7.6999999969999999</v>
      </c>
      <c r="AD1565" t="s">
        <v>40</v>
      </c>
      <c r="AE1565">
        <v>463.48</v>
      </c>
      <c r="AF1565">
        <v>43</v>
      </c>
      <c r="AG1565" s="21">
        <v>4634800000000</v>
      </c>
      <c r="AH1565" s="21">
        <v>3568800000000000</v>
      </c>
      <c r="AI1565">
        <v>43</v>
      </c>
      <c r="AJ1565">
        <v>3562</v>
      </c>
      <c r="AK1565">
        <v>3256586.5860000001</v>
      </c>
      <c r="AO1565">
        <v>14.9</v>
      </c>
    </row>
    <row r="1566" spans="1:41">
      <c r="A1566">
        <v>17</v>
      </c>
      <c r="B1566">
        <v>35</v>
      </c>
      <c r="C1566">
        <v>2011</v>
      </c>
      <c r="D1566" t="s">
        <v>446</v>
      </c>
      <c r="E1566" t="s">
        <v>447</v>
      </c>
      <c r="F1566" t="s">
        <v>1</v>
      </c>
      <c r="G1566" t="s">
        <v>54</v>
      </c>
      <c r="H1566" t="s">
        <v>38</v>
      </c>
      <c r="I1566" t="s">
        <v>41</v>
      </c>
      <c r="J1566" t="s">
        <v>38</v>
      </c>
      <c r="K1566" t="s">
        <v>40</v>
      </c>
      <c r="L1566" t="s">
        <v>40</v>
      </c>
      <c r="M1566" t="s">
        <v>40</v>
      </c>
      <c r="N1566" t="s">
        <v>40</v>
      </c>
      <c r="O1566" t="s">
        <v>55</v>
      </c>
      <c r="P1566" t="s">
        <v>38</v>
      </c>
      <c r="Q1566" t="s">
        <v>51</v>
      </c>
      <c r="R1566" t="s">
        <v>52</v>
      </c>
      <c r="S1566" t="s">
        <v>43</v>
      </c>
      <c r="T1566" t="s">
        <v>53</v>
      </c>
      <c r="U1566" t="s">
        <v>21</v>
      </c>
      <c r="V1566" t="s">
        <v>1494</v>
      </c>
      <c r="W1566" t="s">
        <v>1495</v>
      </c>
      <c r="X1566" t="s">
        <v>448</v>
      </c>
      <c r="Y1566" t="s">
        <v>901</v>
      </c>
      <c r="Z1566" t="s">
        <v>40</v>
      </c>
      <c r="AA1566" t="s">
        <v>40</v>
      </c>
      <c r="AB1566" t="s">
        <v>40</v>
      </c>
      <c r="AC1566">
        <v>6.7000000049999997</v>
      </c>
      <c r="AD1566" t="s">
        <v>40</v>
      </c>
      <c r="AE1566">
        <v>25.62</v>
      </c>
      <c r="AF1566">
        <v>36</v>
      </c>
      <c r="AG1566" s="21">
        <v>256200000000</v>
      </c>
      <c r="AH1566" s="21">
        <v>171654000000000</v>
      </c>
      <c r="AI1566">
        <v>36</v>
      </c>
      <c r="AJ1566">
        <v>3562</v>
      </c>
      <c r="AK1566">
        <v>3256586.5860000001</v>
      </c>
      <c r="AO1566">
        <v>4.733333333</v>
      </c>
    </row>
    <row r="1567" spans="1:41">
      <c r="A1567">
        <v>17</v>
      </c>
      <c r="B1567">
        <v>35</v>
      </c>
      <c r="C1567">
        <v>2011</v>
      </c>
      <c r="D1567" t="s">
        <v>446</v>
      </c>
      <c r="E1567" t="s">
        <v>447</v>
      </c>
      <c r="F1567" t="s">
        <v>1</v>
      </c>
      <c r="G1567" t="s">
        <v>54</v>
      </c>
      <c r="H1567" t="s">
        <v>38</v>
      </c>
      <c r="I1567" t="s">
        <v>41</v>
      </c>
      <c r="J1567" t="s">
        <v>38</v>
      </c>
      <c r="K1567" t="s">
        <v>40</v>
      </c>
      <c r="L1567" t="s">
        <v>40</v>
      </c>
      <c r="M1567" t="s">
        <v>40</v>
      </c>
      <c r="N1567" t="s">
        <v>40</v>
      </c>
      <c r="O1567" t="s">
        <v>55</v>
      </c>
      <c r="P1567" t="s">
        <v>38</v>
      </c>
      <c r="Q1567" t="s">
        <v>51</v>
      </c>
      <c r="R1567" t="s">
        <v>52</v>
      </c>
      <c r="S1567" t="s">
        <v>43</v>
      </c>
      <c r="T1567" t="s">
        <v>53</v>
      </c>
      <c r="U1567" t="s">
        <v>21</v>
      </c>
      <c r="V1567" t="s">
        <v>1494</v>
      </c>
      <c r="W1567" t="s">
        <v>1495</v>
      </c>
      <c r="X1567" t="s">
        <v>448</v>
      </c>
      <c r="Y1567" t="s">
        <v>902</v>
      </c>
      <c r="Z1567" t="s">
        <v>40</v>
      </c>
      <c r="AA1567" t="s">
        <v>40</v>
      </c>
      <c r="AB1567" t="s">
        <v>40</v>
      </c>
      <c r="AC1567">
        <v>4.3000000040000002</v>
      </c>
      <c r="AD1567" t="s">
        <v>40</v>
      </c>
      <c r="AE1567">
        <v>46.38</v>
      </c>
      <c r="AF1567">
        <v>83</v>
      </c>
      <c r="AG1567" s="21">
        <v>463800000000</v>
      </c>
      <c r="AH1567" s="21">
        <v>199434000000000</v>
      </c>
      <c r="AI1567">
        <v>83</v>
      </c>
      <c r="AJ1567">
        <v>3562</v>
      </c>
      <c r="AK1567">
        <v>3256586.5860000001</v>
      </c>
      <c r="AO1567">
        <v>6.2416666669999996</v>
      </c>
    </row>
    <row r="1568" spans="1:41">
      <c r="A1568">
        <v>17</v>
      </c>
      <c r="B1568">
        <v>35</v>
      </c>
      <c r="C1568">
        <v>2011</v>
      </c>
      <c r="D1568" t="s">
        <v>446</v>
      </c>
      <c r="E1568" t="s">
        <v>447</v>
      </c>
      <c r="F1568" t="s">
        <v>1</v>
      </c>
      <c r="G1568" t="s">
        <v>54</v>
      </c>
      <c r="H1568" t="s">
        <v>38</v>
      </c>
      <c r="I1568" t="s">
        <v>41</v>
      </c>
      <c r="J1568" t="s">
        <v>38</v>
      </c>
      <c r="K1568" t="s">
        <v>40</v>
      </c>
      <c r="L1568" t="s">
        <v>40</v>
      </c>
      <c r="M1568" t="s">
        <v>40</v>
      </c>
      <c r="N1568" t="s">
        <v>40</v>
      </c>
      <c r="O1568" t="s">
        <v>55</v>
      </c>
      <c r="P1568" t="s">
        <v>38</v>
      </c>
      <c r="Q1568" t="s">
        <v>51</v>
      </c>
      <c r="R1568" t="s">
        <v>52</v>
      </c>
      <c r="S1568" t="s">
        <v>43</v>
      </c>
      <c r="T1568" t="s">
        <v>53</v>
      </c>
      <c r="U1568" t="s">
        <v>21</v>
      </c>
      <c r="V1568" t="s">
        <v>1494</v>
      </c>
      <c r="W1568" t="s">
        <v>1495</v>
      </c>
      <c r="X1568" t="s">
        <v>448</v>
      </c>
      <c r="Y1568" t="s">
        <v>903</v>
      </c>
      <c r="Z1568" t="s">
        <v>40</v>
      </c>
      <c r="AA1568" t="s">
        <v>40</v>
      </c>
      <c r="AB1568" t="s">
        <v>40</v>
      </c>
      <c r="AC1568">
        <v>3.4999999970000002</v>
      </c>
      <c r="AD1568" t="s">
        <v>40</v>
      </c>
      <c r="AE1568">
        <v>19</v>
      </c>
      <c r="AF1568">
        <v>50</v>
      </c>
      <c r="AG1568" s="21">
        <v>190000000000</v>
      </c>
      <c r="AH1568" s="21">
        <v>66500000000000</v>
      </c>
      <c r="AI1568">
        <v>50</v>
      </c>
      <c r="AJ1568">
        <v>3562</v>
      </c>
      <c r="AK1568">
        <v>3256586.5860000001</v>
      </c>
      <c r="AO1568">
        <v>1.1777777780000001</v>
      </c>
    </row>
    <row r="1569" spans="1:41">
      <c r="A1569">
        <v>17</v>
      </c>
      <c r="B1569">
        <v>35</v>
      </c>
      <c r="C1569">
        <v>2011</v>
      </c>
      <c r="D1569" t="s">
        <v>446</v>
      </c>
      <c r="E1569" t="s">
        <v>447</v>
      </c>
      <c r="F1569" t="s">
        <v>1</v>
      </c>
      <c r="G1569" t="s">
        <v>54</v>
      </c>
      <c r="H1569" t="s">
        <v>38</v>
      </c>
      <c r="I1569" t="s">
        <v>41</v>
      </c>
      <c r="J1569" t="s">
        <v>38</v>
      </c>
      <c r="K1569" t="s">
        <v>40</v>
      </c>
      <c r="L1569" t="s">
        <v>40</v>
      </c>
      <c r="M1569" t="s">
        <v>40</v>
      </c>
      <c r="N1569" t="s">
        <v>40</v>
      </c>
      <c r="O1569" t="s">
        <v>55</v>
      </c>
      <c r="P1569" t="s">
        <v>38</v>
      </c>
      <c r="Q1569" t="s">
        <v>51</v>
      </c>
      <c r="R1569" t="s">
        <v>52</v>
      </c>
      <c r="S1569" t="s">
        <v>43</v>
      </c>
      <c r="T1569" t="s">
        <v>53</v>
      </c>
      <c r="U1569" t="s">
        <v>21</v>
      </c>
      <c r="V1569" t="s">
        <v>1494</v>
      </c>
      <c r="W1569" t="s">
        <v>1495</v>
      </c>
      <c r="X1569" t="s">
        <v>448</v>
      </c>
      <c r="Y1569" t="s">
        <v>904</v>
      </c>
      <c r="Z1569" t="s">
        <v>40</v>
      </c>
      <c r="AA1569" t="s">
        <v>40</v>
      </c>
      <c r="AB1569" t="s">
        <v>40</v>
      </c>
      <c r="AC1569">
        <v>11.29999999</v>
      </c>
      <c r="AD1569" t="s">
        <v>40</v>
      </c>
      <c r="AE1569">
        <v>26.02</v>
      </c>
      <c r="AF1569">
        <v>26</v>
      </c>
      <c r="AG1569" s="21">
        <v>260200000000</v>
      </c>
      <c r="AH1569" s="21">
        <v>294026000000000</v>
      </c>
      <c r="AI1569">
        <v>26</v>
      </c>
      <c r="AJ1569">
        <v>3562</v>
      </c>
      <c r="AK1569">
        <v>3256586.5860000001</v>
      </c>
      <c r="AO1569">
        <v>4.3833333330000004</v>
      </c>
    </row>
    <row r="1570" spans="1:41">
      <c r="A1570">
        <v>17</v>
      </c>
      <c r="B1570">
        <v>35</v>
      </c>
      <c r="C1570">
        <v>2011</v>
      </c>
      <c r="D1570" t="s">
        <v>446</v>
      </c>
      <c r="E1570" t="s">
        <v>447</v>
      </c>
      <c r="F1570" t="s">
        <v>1</v>
      </c>
      <c r="G1570" t="s">
        <v>54</v>
      </c>
      <c r="H1570" t="s">
        <v>38</v>
      </c>
      <c r="I1570" t="s">
        <v>41</v>
      </c>
      <c r="J1570" t="s">
        <v>38</v>
      </c>
      <c r="K1570" t="s">
        <v>40</v>
      </c>
      <c r="L1570" t="s">
        <v>40</v>
      </c>
      <c r="M1570" t="s">
        <v>40</v>
      </c>
      <c r="N1570" t="s">
        <v>40</v>
      </c>
      <c r="O1570" t="s">
        <v>55</v>
      </c>
      <c r="P1570" t="s">
        <v>38</v>
      </c>
      <c r="Q1570" t="s">
        <v>51</v>
      </c>
      <c r="R1570" t="s">
        <v>52</v>
      </c>
      <c r="S1570" t="s">
        <v>43</v>
      </c>
      <c r="T1570" t="s">
        <v>53</v>
      </c>
      <c r="U1570" t="s">
        <v>21</v>
      </c>
      <c r="V1570" t="s">
        <v>1494</v>
      </c>
      <c r="W1570" t="s">
        <v>1495</v>
      </c>
      <c r="X1570" t="s">
        <v>448</v>
      </c>
      <c r="Y1570" t="s">
        <v>905</v>
      </c>
      <c r="Z1570" t="s">
        <v>40</v>
      </c>
      <c r="AA1570" t="s">
        <v>40</v>
      </c>
      <c r="AB1570" t="s">
        <v>40</v>
      </c>
      <c r="AC1570">
        <v>7.6999999969999999</v>
      </c>
      <c r="AD1570" t="s">
        <v>40</v>
      </c>
      <c r="AE1570">
        <v>148.52000000000001</v>
      </c>
      <c r="AF1570">
        <v>64</v>
      </c>
      <c r="AG1570" s="21">
        <v>1485200000000</v>
      </c>
      <c r="AH1570" s="21">
        <v>1143600000000000</v>
      </c>
      <c r="AI1570">
        <v>64</v>
      </c>
      <c r="AJ1570">
        <v>3562</v>
      </c>
      <c r="AK1570">
        <v>3256586.5860000001</v>
      </c>
      <c r="AO1570">
        <v>2.483333333</v>
      </c>
    </row>
    <row r="1571" spans="1:41">
      <c r="A1571">
        <v>17</v>
      </c>
      <c r="B1571">
        <v>35</v>
      </c>
      <c r="C1571">
        <v>2011</v>
      </c>
      <c r="D1571" t="s">
        <v>446</v>
      </c>
      <c r="E1571" t="s">
        <v>447</v>
      </c>
      <c r="F1571" t="s">
        <v>1</v>
      </c>
      <c r="G1571" t="s">
        <v>54</v>
      </c>
      <c r="H1571" t="s">
        <v>38</v>
      </c>
      <c r="I1571" t="s">
        <v>41</v>
      </c>
      <c r="J1571" t="s">
        <v>38</v>
      </c>
      <c r="K1571" t="s">
        <v>40</v>
      </c>
      <c r="L1571" t="s">
        <v>40</v>
      </c>
      <c r="M1571" t="s">
        <v>40</v>
      </c>
      <c r="N1571" t="s">
        <v>40</v>
      </c>
      <c r="O1571" t="s">
        <v>55</v>
      </c>
      <c r="P1571" t="s">
        <v>38</v>
      </c>
      <c r="Q1571" t="s">
        <v>51</v>
      </c>
      <c r="R1571" t="s">
        <v>52</v>
      </c>
      <c r="S1571" t="s">
        <v>43</v>
      </c>
      <c r="T1571" t="s">
        <v>53</v>
      </c>
      <c r="U1571" t="s">
        <v>21</v>
      </c>
      <c r="V1571" t="s">
        <v>1494</v>
      </c>
      <c r="W1571" t="s">
        <v>1495</v>
      </c>
      <c r="X1571" t="s">
        <v>448</v>
      </c>
      <c r="Y1571" t="s">
        <v>906</v>
      </c>
      <c r="Z1571" t="s">
        <v>40</v>
      </c>
      <c r="AA1571" t="s">
        <v>40</v>
      </c>
      <c r="AB1571" t="s">
        <v>40</v>
      </c>
      <c r="AC1571">
        <v>3.0000000020000002</v>
      </c>
      <c r="AD1571" t="s">
        <v>40</v>
      </c>
      <c r="AE1571">
        <v>126.13</v>
      </c>
      <c r="AF1571">
        <v>71</v>
      </c>
      <c r="AG1571" s="21">
        <v>1261300000000</v>
      </c>
      <c r="AH1571" s="21">
        <v>378390000000000</v>
      </c>
      <c r="AI1571">
        <v>71</v>
      </c>
      <c r="AJ1571">
        <v>3562</v>
      </c>
      <c r="AK1571">
        <v>3256586.5860000001</v>
      </c>
      <c r="AO1571">
        <v>6.2642857139999997</v>
      </c>
    </row>
    <row r="1572" spans="1:41">
      <c r="A1572">
        <v>17</v>
      </c>
      <c r="B1572">
        <v>35</v>
      </c>
      <c r="C1572">
        <v>2011</v>
      </c>
      <c r="D1572" t="s">
        <v>446</v>
      </c>
      <c r="E1572" t="s">
        <v>447</v>
      </c>
      <c r="F1572" t="s">
        <v>1</v>
      </c>
      <c r="G1572" t="s">
        <v>54</v>
      </c>
      <c r="H1572" t="s">
        <v>38</v>
      </c>
      <c r="I1572" t="s">
        <v>41</v>
      </c>
      <c r="J1572" t="s">
        <v>38</v>
      </c>
      <c r="K1572" t="s">
        <v>40</v>
      </c>
      <c r="L1572" t="s">
        <v>40</v>
      </c>
      <c r="M1572" t="s">
        <v>40</v>
      </c>
      <c r="N1572" t="s">
        <v>40</v>
      </c>
      <c r="O1572" t="s">
        <v>55</v>
      </c>
      <c r="P1572" t="s">
        <v>38</v>
      </c>
      <c r="Q1572" t="s">
        <v>51</v>
      </c>
      <c r="R1572" t="s">
        <v>52</v>
      </c>
      <c r="S1572" t="s">
        <v>43</v>
      </c>
      <c r="T1572" t="s">
        <v>53</v>
      </c>
      <c r="U1572" t="s">
        <v>21</v>
      </c>
      <c r="V1572" t="s">
        <v>1494</v>
      </c>
      <c r="W1572" t="s">
        <v>1495</v>
      </c>
      <c r="X1572" t="s">
        <v>448</v>
      </c>
      <c r="Y1572" t="s">
        <v>907</v>
      </c>
      <c r="Z1572" t="s">
        <v>40</v>
      </c>
      <c r="AA1572" t="s">
        <v>40</v>
      </c>
      <c r="AB1572" t="s">
        <v>40</v>
      </c>
      <c r="AC1572">
        <v>5.7000000039999996</v>
      </c>
      <c r="AD1572" t="s">
        <v>40</v>
      </c>
      <c r="AE1572">
        <v>360.18</v>
      </c>
      <c r="AF1572">
        <v>42</v>
      </c>
      <c r="AG1572" s="21">
        <v>3601800000000</v>
      </c>
      <c r="AH1572" s="21">
        <v>2053030000000000</v>
      </c>
      <c r="AI1572">
        <v>42</v>
      </c>
      <c r="AJ1572">
        <v>3562</v>
      </c>
      <c r="AK1572">
        <v>3256586.5860000001</v>
      </c>
      <c r="AO1572">
        <v>11.16666667</v>
      </c>
    </row>
    <row r="1573" spans="1:41">
      <c r="A1573">
        <v>17</v>
      </c>
      <c r="B1573">
        <v>35</v>
      </c>
      <c r="C1573">
        <v>2011</v>
      </c>
      <c r="D1573" t="s">
        <v>446</v>
      </c>
      <c r="E1573" t="s">
        <v>447</v>
      </c>
      <c r="F1573" t="s">
        <v>1</v>
      </c>
      <c r="G1573" t="s">
        <v>54</v>
      </c>
      <c r="H1573" t="s">
        <v>38</v>
      </c>
      <c r="I1573" t="s">
        <v>41</v>
      </c>
      <c r="J1573" t="s">
        <v>38</v>
      </c>
      <c r="K1573" t="s">
        <v>40</v>
      </c>
      <c r="L1573" t="s">
        <v>40</v>
      </c>
      <c r="M1573" t="s">
        <v>40</v>
      </c>
      <c r="N1573" t="s">
        <v>40</v>
      </c>
      <c r="O1573" t="s">
        <v>55</v>
      </c>
      <c r="P1573" t="s">
        <v>38</v>
      </c>
      <c r="Q1573" t="s">
        <v>51</v>
      </c>
      <c r="R1573" t="s">
        <v>52</v>
      </c>
      <c r="S1573" t="s">
        <v>43</v>
      </c>
      <c r="T1573" t="s">
        <v>53</v>
      </c>
      <c r="U1573" t="s">
        <v>21</v>
      </c>
      <c r="V1573" t="s">
        <v>1494</v>
      </c>
      <c r="W1573" t="s">
        <v>1495</v>
      </c>
      <c r="X1573" t="s">
        <v>448</v>
      </c>
      <c r="Y1573" t="s">
        <v>908</v>
      </c>
      <c r="Z1573" t="s">
        <v>40</v>
      </c>
      <c r="AA1573" t="s">
        <v>40</v>
      </c>
      <c r="AB1573" t="s">
        <v>40</v>
      </c>
      <c r="AC1573">
        <v>18.899999990000001</v>
      </c>
      <c r="AD1573" t="s">
        <v>40</v>
      </c>
      <c r="AE1573">
        <v>76.61</v>
      </c>
      <c r="AF1573">
        <v>25</v>
      </c>
      <c r="AG1573" s="21">
        <v>766100000000</v>
      </c>
      <c r="AH1573" s="21">
        <v>1447930000000000</v>
      </c>
      <c r="AI1573">
        <v>25</v>
      </c>
      <c r="AJ1573">
        <v>3562</v>
      </c>
      <c r="AK1573">
        <v>3256586.5860000001</v>
      </c>
      <c r="AO1573">
        <v>5.6111111109999996</v>
      </c>
    </row>
    <row r="1574" spans="1:41">
      <c r="A1574">
        <v>17</v>
      </c>
      <c r="B1574">
        <v>35</v>
      </c>
      <c r="C1574">
        <v>2011</v>
      </c>
      <c r="D1574" t="s">
        <v>446</v>
      </c>
      <c r="E1574" t="s">
        <v>447</v>
      </c>
      <c r="F1574" t="s">
        <v>1</v>
      </c>
      <c r="G1574" t="s">
        <v>54</v>
      </c>
      <c r="H1574" t="s">
        <v>38</v>
      </c>
      <c r="I1574" t="s">
        <v>41</v>
      </c>
      <c r="J1574" t="s">
        <v>38</v>
      </c>
      <c r="K1574" t="s">
        <v>40</v>
      </c>
      <c r="L1574" t="s">
        <v>40</v>
      </c>
      <c r="M1574" t="s">
        <v>40</v>
      </c>
      <c r="N1574" t="s">
        <v>40</v>
      </c>
      <c r="O1574" t="s">
        <v>55</v>
      </c>
      <c r="P1574" t="s">
        <v>38</v>
      </c>
      <c r="Q1574" t="s">
        <v>51</v>
      </c>
      <c r="R1574" t="s">
        <v>52</v>
      </c>
      <c r="S1574" t="s">
        <v>43</v>
      </c>
      <c r="T1574" t="s">
        <v>53</v>
      </c>
      <c r="U1574" t="s">
        <v>21</v>
      </c>
      <c r="V1574" t="s">
        <v>1494</v>
      </c>
      <c r="W1574" t="s">
        <v>1495</v>
      </c>
      <c r="X1574" t="s">
        <v>448</v>
      </c>
      <c r="Y1574" t="s">
        <v>909</v>
      </c>
      <c r="Z1574" t="s">
        <v>40</v>
      </c>
      <c r="AA1574" t="s">
        <v>40</v>
      </c>
      <c r="AB1574" t="s">
        <v>40</v>
      </c>
      <c r="AC1574">
        <v>3.1000000010000002</v>
      </c>
      <c r="AD1574" t="s">
        <v>40</v>
      </c>
      <c r="AE1574">
        <v>2.99</v>
      </c>
      <c r="AF1574">
        <v>62</v>
      </c>
      <c r="AG1574">
        <v>29900000000</v>
      </c>
      <c r="AH1574" s="21">
        <v>9269000000000</v>
      </c>
      <c r="AI1574">
        <v>62</v>
      </c>
      <c r="AJ1574">
        <v>3562</v>
      </c>
      <c r="AK1574">
        <v>3256586.5860000001</v>
      </c>
      <c r="AO1574">
        <v>3.7833333329999999</v>
      </c>
    </row>
    <row r="1575" spans="1:41">
      <c r="A1575">
        <v>17</v>
      </c>
      <c r="B1575">
        <v>35</v>
      </c>
      <c r="C1575">
        <v>2011</v>
      </c>
      <c r="D1575" t="s">
        <v>446</v>
      </c>
      <c r="E1575" t="s">
        <v>447</v>
      </c>
      <c r="F1575" t="s">
        <v>1</v>
      </c>
      <c r="G1575" t="s">
        <v>54</v>
      </c>
      <c r="H1575" t="s">
        <v>38</v>
      </c>
      <c r="I1575" t="s">
        <v>41</v>
      </c>
      <c r="J1575" t="s">
        <v>38</v>
      </c>
      <c r="K1575" t="s">
        <v>40</v>
      </c>
      <c r="L1575" t="s">
        <v>40</v>
      </c>
      <c r="M1575" t="s">
        <v>40</v>
      </c>
      <c r="N1575" t="s">
        <v>40</v>
      </c>
      <c r="O1575" t="s">
        <v>55</v>
      </c>
      <c r="P1575" t="s">
        <v>38</v>
      </c>
      <c r="Q1575" t="s">
        <v>51</v>
      </c>
      <c r="R1575" t="s">
        <v>52</v>
      </c>
      <c r="S1575" t="s">
        <v>43</v>
      </c>
      <c r="T1575" t="s">
        <v>53</v>
      </c>
      <c r="U1575" t="s">
        <v>21</v>
      </c>
      <c r="V1575" t="s">
        <v>1494</v>
      </c>
      <c r="W1575" t="s">
        <v>1495</v>
      </c>
      <c r="X1575" t="s">
        <v>448</v>
      </c>
      <c r="Y1575" t="s">
        <v>910</v>
      </c>
      <c r="Z1575" t="s">
        <v>40</v>
      </c>
      <c r="AA1575" t="s">
        <v>40</v>
      </c>
      <c r="AB1575" t="s">
        <v>40</v>
      </c>
      <c r="AC1575">
        <v>6.2999999930000001</v>
      </c>
      <c r="AD1575" t="s">
        <v>40</v>
      </c>
      <c r="AE1575">
        <v>36.5</v>
      </c>
      <c r="AF1575">
        <v>56</v>
      </c>
      <c r="AG1575" s="21">
        <v>365000000000</v>
      </c>
      <c r="AH1575" s="21">
        <v>229950000000000</v>
      </c>
      <c r="AI1575">
        <v>56</v>
      </c>
      <c r="AJ1575">
        <v>3562</v>
      </c>
      <c r="AK1575">
        <v>3256586.5860000001</v>
      </c>
      <c r="AO1575">
        <v>8.4727272730000003</v>
      </c>
    </row>
    <row r="1576" spans="1:41">
      <c r="A1576">
        <v>17</v>
      </c>
      <c r="B1576">
        <v>35</v>
      </c>
      <c r="C1576">
        <v>2011</v>
      </c>
      <c r="D1576" t="s">
        <v>446</v>
      </c>
      <c r="E1576" t="s">
        <v>447</v>
      </c>
      <c r="F1576" t="s">
        <v>1</v>
      </c>
      <c r="G1576" t="s">
        <v>54</v>
      </c>
      <c r="H1576" t="s">
        <v>38</v>
      </c>
      <c r="I1576" t="s">
        <v>41</v>
      </c>
      <c r="J1576" t="s">
        <v>38</v>
      </c>
      <c r="K1576" t="s">
        <v>40</v>
      </c>
      <c r="L1576" t="s">
        <v>40</v>
      </c>
      <c r="M1576" t="s">
        <v>40</v>
      </c>
      <c r="N1576" t="s">
        <v>40</v>
      </c>
      <c r="O1576" t="s">
        <v>55</v>
      </c>
      <c r="P1576" t="s">
        <v>38</v>
      </c>
      <c r="Q1576" t="s">
        <v>51</v>
      </c>
      <c r="R1576" t="s">
        <v>52</v>
      </c>
      <c r="S1576" t="s">
        <v>43</v>
      </c>
      <c r="T1576" t="s">
        <v>53</v>
      </c>
      <c r="U1576" t="s">
        <v>21</v>
      </c>
      <c r="V1576" t="s">
        <v>1494</v>
      </c>
      <c r="W1576" t="s">
        <v>1495</v>
      </c>
      <c r="X1576" t="s">
        <v>448</v>
      </c>
      <c r="Y1576" t="s">
        <v>911</v>
      </c>
      <c r="Z1576" t="s">
        <v>40</v>
      </c>
      <c r="AA1576" t="s">
        <v>40</v>
      </c>
      <c r="AB1576" t="s">
        <v>40</v>
      </c>
      <c r="AC1576">
        <v>6.5000000050000004</v>
      </c>
      <c r="AD1576" t="s">
        <v>40</v>
      </c>
      <c r="AE1576">
        <v>7.32</v>
      </c>
      <c r="AF1576">
        <v>27</v>
      </c>
      <c r="AG1576">
        <v>73200000000</v>
      </c>
      <c r="AH1576" s="21">
        <v>47580000000000</v>
      </c>
      <c r="AI1576">
        <v>27</v>
      </c>
      <c r="AJ1576">
        <v>3562</v>
      </c>
      <c r="AK1576">
        <v>3256586.5860000001</v>
      </c>
      <c r="AO1576">
        <v>7.7916666670000003</v>
      </c>
    </row>
    <row r="1577" spans="1:41">
      <c r="A1577">
        <v>17</v>
      </c>
      <c r="B1577">
        <v>35</v>
      </c>
      <c r="C1577">
        <v>2011</v>
      </c>
      <c r="D1577" t="s">
        <v>446</v>
      </c>
      <c r="E1577" t="s">
        <v>447</v>
      </c>
      <c r="F1577" t="s">
        <v>1</v>
      </c>
      <c r="G1577" t="s">
        <v>54</v>
      </c>
      <c r="H1577" t="s">
        <v>38</v>
      </c>
      <c r="I1577" t="s">
        <v>41</v>
      </c>
      <c r="J1577" t="s">
        <v>38</v>
      </c>
      <c r="K1577" t="s">
        <v>40</v>
      </c>
      <c r="L1577" t="s">
        <v>40</v>
      </c>
      <c r="M1577" t="s">
        <v>40</v>
      </c>
      <c r="N1577" t="s">
        <v>40</v>
      </c>
      <c r="O1577" t="s">
        <v>55</v>
      </c>
      <c r="P1577" t="s">
        <v>38</v>
      </c>
      <c r="Q1577" t="s">
        <v>51</v>
      </c>
      <c r="R1577" t="s">
        <v>52</v>
      </c>
      <c r="S1577" t="s">
        <v>43</v>
      </c>
      <c r="T1577" t="s">
        <v>53</v>
      </c>
      <c r="U1577" t="s">
        <v>21</v>
      </c>
      <c r="V1577" t="s">
        <v>1494</v>
      </c>
      <c r="W1577" t="s">
        <v>1495</v>
      </c>
      <c r="X1577" t="s">
        <v>448</v>
      </c>
      <c r="Y1577" t="s">
        <v>912</v>
      </c>
      <c r="Z1577" t="s">
        <v>40</v>
      </c>
      <c r="AA1577" t="s">
        <v>40</v>
      </c>
      <c r="AB1577" t="s">
        <v>40</v>
      </c>
      <c r="AC1577">
        <v>8.1000000019999998</v>
      </c>
      <c r="AD1577" t="s">
        <v>40</v>
      </c>
      <c r="AE1577">
        <v>95.35</v>
      </c>
      <c r="AF1577">
        <v>44</v>
      </c>
      <c r="AG1577" s="21">
        <v>953500000000</v>
      </c>
      <c r="AH1577" s="21">
        <v>772335000000000</v>
      </c>
      <c r="AI1577">
        <v>44</v>
      </c>
      <c r="AJ1577">
        <v>3562</v>
      </c>
      <c r="AK1577">
        <v>3256586.5860000001</v>
      </c>
      <c r="AO1577">
        <v>7.5</v>
      </c>
    </row>
    <row r="1578" spans="1:41">
      <c r="A1578">
        <v>17</v>
      </c>
      <c r="B1578">
        <v>35</v>
      </c>
      <c r="C1578">
        <v>2011</v>
      </c>
      <c r="D1578" t="s">
        <v>446</v>
      </c>
      <c r="E1578" t="s">
        <v>447</v>
      </c>
      <c r="F1578" t="s">
        <v>1</v>
      </c>
      <c r="G1578" t="s">
        <v>54</v>
      </c>
      <c r="H1578" t="s">
        <v>38</v>
      </c>
      <c r="I1578" t="s">
        <v>41</v>
      </c>
      <c r="J1578" t="s">
        <v>38</v>
      </c>
      <c r="K1578" t="s">
        <v>40</v>
      </c>
      <c r="L1578" t="s">
        <v>40</v>
      </c>
      <c r="M1578" t="s">
        <v>40</v>
      </c>
      <c r="N1578" t="s">
        <v>40</v>
      </c>
      <c r="O1578" t="s">
        <v>55</v>
      </c>
      <c r="P1578" t="s">
        <v>38</v>
      </c>
      <c r="Q1578" t="s">
        <v>51</v>
      </c>
      <c r="R1578" t="s">
        <v>52</v>
      </c>
      <c r="S1578" t="s">
        <v>43</v>
      </c>
      <c r="T1578" t="s">
        <v>53</v>
      </c>
      <c r="U1578" t="s">
        <v>21</v>
      </c>
      <c r="V1578" t="s">
        <v>1494</v>
      </c>
      <c r="W1578" t="s">
        <v>1495</v>
      </c>
      <c r="X1578" t="s">
        <v>448</v>
      </c>
      <c r="Y1578" t="s">
        <v>913</v>
      </c>
      <c r="Z1578" t="s">
        <v>40</v>
      </c>
      <c r="AA1578" t="s">
        <v>40</v>
      </c>
      <c r="AB1578" t="s">
        <v>40</v>
      </c>
      <c r="AC1578">
        <v>10.20000001</v>
      </c>
      <c r="AD1578" t="s">
        <v>40</v>
      </c>
      <c r="AE1578">
        <v>171.59</v>
      </c>
      <c r="AF1578">
        <v>9</v>
      </c>
      <c r="AG1578" s="21">
        <v>1715900000000</v>
      </c>
      <c r="AH1578" s="21">
        <v>1750220000000000</v>
      </c>
      <c r="AI1578">
        <v>9</v>
      </c>
      <c r="AJ1578">
        <v>3562</v>
      </c>
      <c r="AK1578">
        <v>3256586.5860000001</v>
      </c>
      <c r="AO1578">
        <v>2.5357142860000002</v>
      </c>
    </row>
    <row r="1579" spans="1:41">
      <c r="A1579">
        <v>17</v>
      </c>
      <c r="B1579">
        <v>35</v>
      </c>
      <c r="C1579">
        <v>2011</v>
      </c>
      <c r="D1579" t="s">
        <v>446</v>
      </c>
      <c r="E1579" t="s">
        <v>447</v>
      </c>
      <c r="F1579" t="s">
        <v>1</v>
      </c>
      <c r="G1579" t="s">
        <v>54</v>
      </c>
      <c r="H1579" t="s">
        <v>38</v>
      </c>
      <c r="I1579" t="s">
        <v>41</v>
      </c>
      <c r="J1579" t="s">
        <v>38</v>
      </c>
      <c r="K1579" t="s">
        <v>40</v>
      </c>
      <c r="L1579" t="s">
        <v>40</v>
      </c>
      <c r="M1579" t="s">
        <v>40</v>
      </c>
      <c r="N1579" t="s">
        <v>40</v>
      </c>
      <c r="O1579" t="s">
        <v>55</v>
      </c>
      <c r="P1579" t="s">
        <v>38</v>
      </c>
      <c r="Q1579" t="s">
        <v>51</v>
      </c>
      <c r="R1579" t="s">
        <v>52</v>
      </c>
      <c r="S1579" t="s">
        <v>43</v>
      </c>
      <c r="T1579" t="s">
        <v>44</v>
      </c>
      <c r="U1579" t="s">
        <v>21</v>
      </c>
      <c r="V1579" t="s">
        <v>1494</v>
      </c>
      <c r="W1579" t="s">
        <v>1495</v>
      </c>
      <c r="X1579" t="s">
        <v>448</v>
      </c>
      <c r="Y1579" t="s">
        <v>914</v>
      </c>
      <c r="Z1579" t="s">
        <v>40</v>
      </c>
      <c r="AA1579" t="s">
        <v>40</v>
      </c>
      <c r="AB1579" t="s">
        <v>40</v>
      </c>
      <c r="AC1579">
        <v>0.1</v>
      </c>
      <c r="AD1579" t="s">
        <v>40</v>
      </c>
      <c r="AE1579">
        <v>0.36</v>
      </c>
      <c r="AF1579">
        <v>7</v>
      </c>
      <c r="AG1579">
        <v>3600000000</v>
      </c>
      <c r="AH1579">
        <v>36000000000</v>
      </c>
      <c r="AI1579">
        <v>7</v>
      </c>
      <c r="AJ1579">
        <v>3562</v>
      </c>
      <c r="AK1579">
        <v>3256586.5860000001</v>
      </c>
      <c r="AO1579">
        <v>25.06666667</v>
      </c>
    </row>
    <row r="1580" spans="1:41">
      <c r="A1580">
        <v>17</v>
      </c>
      <c r="B1580">
        <v>35</v>
      </c>
      <c r="C1580">
        <v>2011</v>
      </c>
      <c r="D1580" t="s">
        <v>446</v>
      </c>
      <c r="E1580" t="s">
        <v>447</v>
      </c>
      <c r="F1580" t="s">
        <v>1</v>
      </c>
      <c r="G1580" t="s">
        <v>54</v>
      </c>
      <c r="H1580" t="s">
        <v>38</v>
      </c>
      <c r="I1580" t="s">
        <v>41</v>
      </c>
      <c r="J1580" t="s">
        <v>38</v>
      </c>
      <c r="K1580" t="s">
        <v>40</v>
      </c>
      <c r="L1580" t="s">
        <v>40</v>
      </c>
      <c r="M1580" t="s">
        <v>40</v>
      </c>
      <c r="N1580" t="s">
        <v>40</v>
      </c>
      <c r="O1580" t="s">
        <v>55</v>
      </c>
      <c r="P1580" t="s">
        <v>38</v>
      </c>
      <c r="Q1580" t="s">
        <v>51</v>
      </c>
      <c r="R1580" t="s">
        <v>52</v>
      </c>
      <c r="S1580" t="s">
        <v>43</v>
      </c>
      <c r="T1580" t="s">
        <v>53</v>
      </c>
      <c r="U1580" t="s">
        <v>21</v>
      </c>
      <c r="V1580" t="s">
        <v>1494</v>
      </c>
      <c r="W1580" t="s">
        <v>1495</v>
      </c>
      <c r="X1580" t="s">
        <v>448</v>
      </c>
      <c r="Y1580" t="s">
        <v>783</v>
      </c>
      <c r="Z1580" t="s">
        <v>40</v>
      </c>
      <c r="AA1580" t="s">
        <v>40</v>
      </c>
      <c r="AB1580" t="s">
        <v>40</v>
      </c>
      <c r="AC1580">
        <v>19.89999998</v>
      </c>
      <c r="AD1580" t="s">
        <v>40</v>
      </c>
      <c r="AE1580">
        <v>9.66</v>
      </c>
      <c r="AF1580">
        <v>11</v>
      </c>
      <c r="AG1580">
        <v>96600000000</v>
      </c>
      <c r="AH1580" s="21">
        <v>192234000000000</v>
      </c>
      <c r="AI1580">
        <v>11</v>
      </c>
      <c r="AJ1580">
        <v>3562</v>
      </c>
      <c r="AK1580">
        <v>3256586.5860000001</v>
      </c>
      <c r="AO1580">
        <v>12.95</v>
      </c>
    </row>
    <row r="1581" spans="1:41">
      <c r="A1581">
        <v>17</v>
      </c>
      <c r="B1581">
        <v>35</v>
      </c>
      <c r="C1581">
        <v>2011</v>
      </c>
      <c r="D1581" t="s">
        <v>446</v>
      </c>
      <c r="E1581" t="s">
        <v>447</v>
      </c>
      <c r="F1581" t="s">
        <v>1</v>
      </c>
      <c r="G1581" t="s">
        <v>54</v>
      </c>
      <c r="H1581" t="s">
        <v>38</v>
      </c>
      <c r="I1581" t="s">
        <v>41</v>
      </c>
      <c r="J1581" t="s">
        <v>38</v>
      </c>
      <c r="K1581" t="s">
        <v>40</v>
      </c>
      <c r="L1581" t="s">
        <v>40</v>
      </c>
      <c r="M1581" t="s">
        <v>40</v>
      </c>
      <c r="N1581" t="s">
        <v>40</v>
      </c>
      <c r="O1581" t="s">
        <v>55</v>
      </c>
      <c r="P1581" t="s">
        <v>38</v>
      </c>
      <c r="Q1581" t="s">
        <v>51</v>
      </c>
      <c r="R1581" t="s">
        <v>52</v>
      </c>
      <c r="S1581" t="s">
        <v>43</v>
      </c>
      <c r="T1581" t="s">
        <v>53</v>
      </c>
      <c r="U1581" t="s">
        <v>21</v>
      </c>
      <c r="V1581" t="s">
        <v>1494</v>
      </c>
      <c r="W1581" t="s">
        <v>1495</v>
      </c>
      <c r="X1581" t="s">
        <v>448</v>
      </c>
      <c r="Y1581" t="s">
        <v>915</v>
      </c>
      <c r="Z1581" t="s">
        <v>40</v>
      </c>
      <c r="AA1581" t="s">
        <v>40</v>
      </c>
      <c r="AB1581" t="s">
        <v>40</v>
      </c>
      <c r="AC1581">
        <v>15.30000001</v>
      </c>
      <c r="AD1581" t="s">
        <v>40</v>
      </c>
      <c r="AE1581">
        <v>5.95</v>
      </c>
      <c r="AF1581">
        <v>9</v>
      </c>
      <c r="AG1581">
        <v>59500000000</v>
      </c>
      <c r="AH1581" s="21">
        <v>91035000000000</v>
      </c>
      <c r="AI1581">
        <v>9</v>
      </c>
      <c r="AJ1581">
        <v>3562</v>
      </c>
      <c r="AK1581">
        <v>3256586.5860000001</v>
      </c>
      <c r="AL1581" t="s">
        <v>1499</v>
      </c>
    </row>
    <row r="1582" spans="1:41">
      <c r="A1582">
        <v>17</v>
      </c>
      <c r="B1582">
        <v>35</v>
      </c>
      <c r="C1582">
        <v>2011</v>
      </c>
      <c r="D1582" t="s">
        <v>446</v>
      </c>
      <c r="E1582" t="s">
        <v>447</v>
      </c>
      <c r="F1582" t="s">
        <v>1</v>
      </c>
      <c r="G1582" t="s">
        <v>54</v>
      </c>
      <c r="H1582" t="s">
        <v>38</v>
      </c>
      <c r="I1582" t="s">
        <v>41</v>
      </c>
      <c r="J1582" t="s">
        <v>38</v>
      </c>
      <c r="K1582" t="s">
        <v>40</v>
      </c>
      <c r="L1582" t="s">
        <v>40</v>
      </c>
      <c r="M1582" t="s">
        <v>40</v>
      </c>
      <c r="N1582" t="s">
        <v>40</v>
      </c>
      <c r="O1582" t="s">
        <v>55</v>
      </c>
      <c r="P1582" t="s">
        <v>38</v>
      </c>
      <c r="Q1582" t="s">
        <v>51</v>
      </c>
      <c r="R1582" t="s">
        <v>52</v>
      </c>
      <c r="S1582" t="s">
        <v>43</v>
      </c>
      <c r="T1582" t="s">
        <v>53</v>
      </c>
      <c r="U1582" t="s">
        <v>21</v>
      </c>
      <c r="V1582" t="s">
        <v>1494</v>
      </c>
      <c r="W1582" t="s">
        <v>1495</v>
      </c>
      <c r="X1582" t="s">
        <v>448</v>
      </c>
      <c r="Y1582" t="s">
        <v>916</v>
      </c>
      <c r="Z1582" t="s">
        <v>40</v>
      </c>
      <c r="AA1582" t="s">
        <v>40</v>
      </c>
      <c r="AB1582" t="s">
        <v>40</v>
      </c>
      <c r="AC1582">
        <v>25.9</v>
      </c>
      <c r="AD1582" t="s">
        <v>40</v>
      </c>
      <c r="AE1582">
        <v>10.119999999999999</v>
      </c>
      <c r="AF1582">
        <v>24</v>
      </c>
      <c r="AG1582" s="21">
        <v>101200000000</v>
      </c>
      <c r="AH1582" s="21">
        <v>262108000000000</v>
      </c>
      <c r="AI1582">
        <v>24</v>
      </c>
      <c r="AJ1582">
        <v>3562</v>
      </c>
      <c r="AK1582">
        <v>3256586.5860000001</v>
      </c>
      <c r="AL1582" t="s">
        <v>1306</v>
      </c>
    </row>
    <row r="1583" spans="1:41">
      <c r="A1583">
        <v>17</v>
      </c>
      <c r="B1583">
        <v>35</v>
      </c>
      <c r="C1583">
        <v>2011</v>
      </c>
      <c r="D1583" t="s">
        <v>446</v>
      </c>
      <c r="E1583" t="s">
        <v>447</v>
      </c>
      <c r="F1583" t="s">
        <v>1</v>
      </c>
      <c r="G1583" t="s">
        <v>54</v>
      </c>
      <c r="H1583" t="s">
        <v>38</v>
      </c>
      <c r="I1583" t="s">
        <v>41</v>
      </c>
      <c r="J1583" t="s">
        <v>38</v>
      </c>
      <c r="K1583" t="s">
        <v>40</v>
      </c>
      <c r="L1583" t="s">
        <v>40</v>
      </c>
      <c r="M1583" t="s">
        <v>40</v>
      </c>
      <c r="N1583" t="s">
        <v>40</v>
      </c>
      <c r="O1583" t="s">
        <v>55</v>
      </c>
      <c r="P1583" t="s">
        <v>38</v>
      </c>
      <c r="Q1583" t="s">
        <v>51</v>
      </c>
      <c r="R1583" t="s">
        <v>52</v>
      </c>
      <c r="S1583" t="s">
        <v>43</v>
      </c>
      <c r="T1583" t="s">
        <v>44</v>
      </c>
      <c r="U1583" t="s">
        <v>21</v>
      </c>
      <c r="V1583" t="s">
        <v>1494</v>
      </c>
      <c r="W1583" t="s">
        <v>1495</v>
      </c>
      <c r="X1583" t="s">
        <v>448</v>
      </c>
      <c r="Y1583" t="s">
        <v>917</v>
      </c>
      <c r="Z1583" t="s">
        <v>40</v>
      </c>
      <c r="AA1583" t="s">
        <v>40</v>
      </c>
      <c r="AB1583" t="s">
        <v>40</v>
      </c>
      <c r="AC1583">
        <v>5.2000000039999996</v>
      </c>
      <c r="AD1583" t="s">
        <v>40</v>
      </c>
      <c r="AE1583">
        <v>0.93</v>
      </c>
      <c r="AF1583">
        <v>10</v>
      </c>
      <c r="AG1583">
        <v>9300000000</v>
      </c>
      <c r="AH1583" s="21">
        <v>4836000000000</v>
      </c>
      <c r="AI1583">
        <v>10</v>
      </c>
      <c r="AJ1583">
        <v>3562</v>
      </c>
      <c r="AK1583">
        <v>3256586.5860000001</v>
      </c>
    </row>
    <row r="1584" spans="1:41">
      <c r="A1584">
        <v>17</v>
      </c>
      <c r="B1584">
        <v>35</v>
      </c>
      <c r="C1584">
        <v>2011</v>
      </c>
      <c r="D1584" t="s">
        <v>446</v>
      </c>
      <c r="E1584" t="s">
        <v>447</v>
      </c>
      <c r="F1584" t="s">
        <v>1</v>
      </c>
      <c r="G1584" t="s">
        <v>54</v>
      </c>
      <c r="H1584" t="s">
        <v>38</v>
      </c>
      <c r="I1584" t="s">
        <v>41</v>
      </c>
      <c r="J1584" t="s">
        <v>38</v>
      </c>
      <c r="K1584" t="s">
        <v>40</v>
      </c>
      <c r="L1584" t="s">
        <v>40</v>
      </c>
      <c r="M1584" t="s">
        <v>40</v>
      </c>
      <c r="N1584" t="s">
        <v>40</v>
      </c>
      <c r="O1584" t="s">
        <v>55</v>
      </c>
      <c r="P1584" t="s">
        <v>38</v>
      </c>
      <c r="Q1584" t="s">
        <v>51</v>
      </c>
      <c r="R1584" t="s">
        <v>52</v>
      </c>
      <c r="S1584" t="s">
        <v>43</v>
      </c>
      <c r="T1584" t="s">
        <v>44</v>
      </c>
      <c r="U1584" t="s">
        <v>21</v>
      </c>
      <c r="V1584" t="s">
        <v>1494</v>
      </c>
      <c r="W1584" t="s">
        <v>1495</v>
      </c>
      <c r="X1584" t="s">
        <v>448</v>
      </c>
      <c r="Y1584" t="s">
        <v>918</v>
      </c>
      <c r="Z1584" t="s">
        <v>40</v>
      </c>
      <c r="AA1584" t="s">
        <v>40</v>
      </c>
      <c r="AB1584" t="s">
        <v>40</v>
      </c>
      <c r="AC1584">
        <v>16.299999979999999</v>
      </c>
      <c r="AD1584" t="s">
        <v>40</v>
      </c>
      <c r="AE1584">
        <v>4.74</v>
      </c>
      <c r="AF1584">
        <v>9</v>
      </c>
      <c r="AG1584">
        <v>47400000000</v>
      </c>
      <c r="AH1584" s="21">
        <v>77262000000000</v>
      </c>
      <c r="AI1584">
        <v>9</v>
      </c>
      <c r="AJ1584">
        <v>3562</v>
      </c>
      <c r="AK1584">
        <v>3256586.5860000001</v>
      </c>
      <c r="AL1584" t="s">
        <v>1307</v>
      </c>
    </row>
    <row r="1585" spans="1:39">
      <c r="A1585">
        <v>17</v>
      </c>
      <c r="B1585">
        <v>35</v>
      </c>
      <c r="C1585">
        <v>2011</v>
      </c>
      <c r="D1585" t="s">
        <v>446</v>
      </c>
      <c r="E1585" t="s">
        <v>447</v>
      </c>
      <c r="F1585" t="s">
        <v>1</v>
      </c>
      <c r="G1585" t="s">
        <v>54</v>
      </c>
      <c r="H1585" t="s">
        <v>38</v>
      </c>
      <c r="I1585" t="s">
        <v>41</v>
      </c>
      <c r="J1585" t="s">
        <v>38</v>
      </c>
      <c r="K1585" t="s">
        <v>40</v>
      </c>
      <c r="L1585" t="s">
        <v>40</v>
      </c>
      <c r="M1585" t="s">
        <v>40</v>
      </c>
      <c r="N1585" t="s">
        <v>40</v>
      </c>
      <c r="O1585" t="s">
        <v>55</v>
      </c>
      <c r="P1585" t="s">
        <v>38</v>
      </c>
      <c r="Q1585" t="s">
        <v>51</v>
      </c>
      <c r="R1585" t="s">
        <v>52</v>
      </c>
      <c r="S1585" t="s">
        <v>43</v>
      </c>
      <c r="T1585" t="s">
        <v>53</v>
      </c>
      <c r="U1585" t="s">
        <v>21</v>
      </c>
      <c r="V1585" t="s">
        <v>1494</v>
      </c>
      <c r="W1585" t="s">
        <v>1495</v>
      </c>
      <c r="X1585" t="s">
        <v>448</v>
      </c>
      <c r="Y1585" t="s">
        <v>919</v>
      </c>
      <c r="Z1585" t="s">
        <v>40</v>
      </c>
      <c r="AA1585" t="s">
        <v>40</v>
      </c>
      <c r="AB1585" t="s">
        <v>40</v>
      </c>
      <c r="AC1585">
        <v>5.6</v>
      </c>
      <c r="AD1585" t="s">
        <v>40</v>
      </c>
      <c r="AE1585">
        <v>4.01</v>
      </c>
      <c r="AF1585">
        <v>15</v>
      </c>
      <c r="AG1585">
        <v>40100000000</v>
      </c>
      <c r="AH1585" s="21">
        <v>22456000000000</v>
      </c>
      <c r="AI1585">
        <v>15</v>
      </c>
      <c r="AJ1585">
        <v>3562</v>
      </c>
      <c r="AK1585">
        <v>3256586.5860000001</v>
      </c>
      <c r="AL1585" t="s">
        <v>1309</v>
      </c>
    </row>
    <row r="1586" spans="1:39">
      <c r="A1586">
        <v>17</v>
      </c>
      <c r="B1586">
        <v>35</v>
      </c>
      <c r="C1586">
        <v>2011</v>
      </c>
      <c r="D1586" t="s">
        <v>446</v>
      </c>
      <c r="E1586" t="s">
        <v>447</v>
      </c>
      <c r="F1586" t="s">
        <v>1</v>
      </c>
      <c r="G1586" t="s">
        <v>54</v>
      </c>
      <c r="H1586" t="s">
        <v>38</v>
      </c>
      <c r="I1586" t="s">
        <v>41</v>
      </c>
      <c r="J1586" t="s">
        <v>38</v>
      </c>
      <c r="K1586" t="s">
        <v>40</v>
      </c>
      <c r="L1586" t="s">
        <v>40</v>
      </c>
      <c r="M1586" t="s">
        <v>40</v>
      </c>
      <c r="N1586" t="s">
        <v>40</v>
      </c>
      <c r="O1586" t="s">
        <v>55</v>
      </c>
      <c r="P1586" t="s">
        <v>38</v>
      </c>
      <c r="Q1586" t="s">
        <v>51</v>
      </c>
      <c r="R1586" t="s">
        <v>52</v>
      </c>
      <c r="S1586" t="s">
        <v>43</v>
      </c>
      <c r="T1586" t="s">
        <v>53</v>
      </c>
      <c r="U1586" t="s">
        <v>21</v>
      </c>
      <c r="V1586" t="s">
        <v>1494</v>
      </c>
      <c r="W1586" t="s">
        <v>1495</v>
      </c>
      <c r="X1586" t="s">
        <v>448</v>
      </c>
      <c r="Y1586" t="s">
        <v>920</v>
      </c>
      <c r="Z1586" t="s">
        <v>40</v>
      </c>
      <c r="AA1586" t="s">
        <v>40</v>
      </c>
      <c r="AB1586" t="s">
        <v>40</v>
      </c>
      <c r="AC1586">
        <v>14.10000001</v>
      </c>
      <c r="AD1586" t="s">
        <v>40</v>
      </c>
      <c r="AE1586">
        <v>3.12</v>
      </c>
      <c r="AF1586">
        <v>5</v>
      </c>
      <c r="AG1586">
        <v>31200000000</v>
      </c>
      <c r="AH1586" s="21">
        <v>43992000000000</v>
      </c>
      <c r="AI1586">
        <v>5</v>
      </c>
      <c r="AJ1586">
        <v>3562</v>
      </c>
      <c r="AK1586">
        <v>3256586.5860000001</v>
      </c>
      <c r="AL1586" t="s">
        <v>1308</v>
      </c>
    </row>
    <row r="1587" spans="1:39">
      <c r="A1587">
        <v>17</v>
      </c>
      <c r="B1587">
        <v>35</v>
      </c>
      <c r="C1587">
        <v>2011</v>
      </c>
      <c r="D1587" t="s">
        <v>446</v>
      </c>
      <c r="E1587" t="s">
        <v>447</v>
      </c>
      <c r="F1587" t="s">
        <v>1</v>
      </c>
      <c r="G1587" t="s">
        <v>54</v>
      </c>
      <c r="H1587" t="s">
        <v>38</v>
      </c>
      <c r="I1587" t="s">
        <v>41</v>
      </c>
      <c r="J1587" t="s">
        <v>38</v>
      </c>
      <c r="K1587" t="s">
        <v>40</v>
      </c>
      <c r="L1587" t="s">
        <v>40</v>
      </c>
      <c r="M1587" t="s">
        <v>40</v>
      </c>
      <c r="N1587" t="s">
        <v>40</v>
      </c>
      <c r="O1587" t="s">
        <v>55</v>
      </c>
      <c r="P1587" t="s">
        <v>38</v>
      </c>
      <c r="Q1587" t="s">
        <v>51</v>
      </c>
      <c r="R1587" t="s">
        <v>52</v>
      </c>
      <c r="S1587" t="s">
        <v>43</v>
      </c>
      <c r="T1587" t="s">
        <v>44</v>
      </c>
      <c r="U1587" t="s">
        <v>21</v>
      </c>
      <c r="V1587" t="s">
        <v>1494</v>
      </c>
      <c r="W1587" t="s">
        <v>1495</v>
      </c>
      <c r="X1587" t="s">
        <v>448</v>
      </c>
      <c r="Y1587" t="s">
        <v>921</v>
      </c>
      <c r="Z1587" t="s">
        <v>40</v>
      </c>
      <c r="AA1587" t="s">
        <v>40</v>
      </c>
      <c r="AB1587" t="s">
        <v>40</v>
      </c>
      <c r="AC1587">
        <v>3.6999999990000001</v>
      </c>
      <c r="AD1587" t="s">
        <v>40</v>
      </c>
      <c r="AE1587">
        <v>2.5</v>
      </c>
      <c r="AF1587">
        <v>11</v>
      </c>
      <c r="AG1587">
        <v>25000000000</v>
      </c>
      <c r="AH1587" s="21">
        <v>9250000000000</v>
      </c>
      <c r="AI1587">
        <v>11</v>
      </c>
      <c r="AJ1587">
        <v>3562</v>
      </c>
      <c r="AK1587">
        <v>3256586.5860000001</v>
      </c>
      <c r="AL1587" t="s">
        <v>1310</v>
      </c>
    </row>
    <row r="1588" spans="1:39">
      <c r="A1588">
        <v>17</v>
      </c>
      <c r="B1588">
        <v>35</v>
      </c>
      <c r="C1588">
        <v>2011</v>
      </c>
      <c r="D1588" t="s">
        <v>446</v>
      </c>
      <c r="E1588" t="s">
        <v>447</v>
      </c>
      <c r="F1588" t="s">
        <v>1</v>
      </c>
      <c r="G1588" t="s">
        <v>54</v>
      </c>
      <c r="H1588" t="s">
        <v>38</v>
      </c>
      <c r="I1588" t="s">
        <v>41</v>
      </c>
      <c r="J1588" t="s">
        <v>38</v>
      </c>
      <c r="K1588" t="s">
        <v>40</v>
      </c>
      <c r="L1588" t="s">
        <v>40</v>
      </c>
      <c r="M1588" t="s">
        <v>40</v>
      </c>
      <c r="N1588" t="s">
        <v>40</v>
      </c>
      <c r="O1588" t="s">
        <v>55</v>
      </c>
      <c r="P1588" t="s">
        <v>38</v>
      </c>
      <c r="Q1588" t="s">
        <v>51</v>
      </c>
      <c r="R1588" t="s">
        <v>52</v>
      </c>
      <c r="S1588" t="s">
        <v>43</v>
      </c>
      <c r="T1588" t="s">
        <v>44</v>
      </c>
      <c r="U1588" t="s">
        <v>21</v>
      </c>
      <c r="V1588" t="s">
        <v>1494</v>
      </c>
      <c r="W1588" t="s">
        <v>1495</v>
      </c>
      <c r="X1588" t="s">
        <v>448</v>
      </c>
      <c r="Y1588" t="s">
        <v>922</v>
      </c>
      <c r="Z1588" t="s">
        <v>40</v>
      </c>
      <c r="AA1588" t="s">
        <v>40</v>
      </c>
      <c r="AB1588" t="s">
        <v>40</v>
      </c>
      <c r="AC1588">
        <v>7.1999999929999996</v>
      </c>
      <c r="AD1588" t="s">
        <v>40</v>
      </c>
      <c r="AE1588">
        <v>0.66</v>
      </c>
      <c r="AF1588">
        <v>21</v>
      </c>
      <c r="AG1588">
        <v>6600000000</v>
      </c>
      <c r="AH1588" s="21">
        <v>4752000000000</v>
      </c>
      <c r="AI1588">
        <v>21</v>
      </c>
      <c r="AJ1588">
        <v>3562</v>
      </c>
      <c r="AK1588">
        <v>3256586.5860000001</v>
      </c>
    </row>
    <row r="1589" spans="1:39">
      <c r="A1589">
        <v>17</v>
      </c>
      <c r="B1589">
        <v>35</v>
      </c>
      <c r="C1589">
        <v>2011</v>
      </c>
      <c r="D1589" t="s">
        <v>446</v>
      </c>
      <c r="E1589" t="s">
        <v>447</v>
      </c>
      <c r="F1589" t="s">
        <v>1</v>
      </c>
      <c r="G1589" t="s">
        <v>54</v>
      </c>
      <c r="H1589" t="s">
        <v>38</v>
      </c>
      <c r="I1589" t="s">
        <v>41</v>
      </c>
      <c r="J1589" t="s">
        <v>38</v>
      </c>
      <c r="K1589" t="s">
        <v>40</v>
      </c>
      <c r="L1589" t="s">
        <v>40</v>
      </c>
      <c r="M1589" t="s">
        <v>40</v>
      </c>
      <c r="N1589" t="s">
        <v>40</v>
      </c>
      <c r="O1589" t="s">
        <v>55</v>
      </c>
      <c r="P1589" t="s">
        <v>38</v>
      </c>
      <c r="Q1589" t="s">
        <v>51</v>
      </c>
      <c r="R1589" t="s">
        <v>52</v>
      </c>
      <c r="S1589" t="s">
        <v>43</v>
      </c>
      <c r="T1589" t="s">
        <v>53</v>
      </c>
      <c r="U1589" t="s">
        <v>21</v>
      </c>
      <c r="V1589" t="s">
        <v>1494</v>
      </c>
      <c r="W1589" t="s">
        <v>1495</v>
      </c>
      <c r="X1589" t="s">
        <v>448</v>
      </c>
      <c r="Y1589" t="s">
        <v>923</v>
      </c>
      <c r="Z1589" t="s">
        <v>40</v>
      </c>
      <c r="AA1589" t="s">
        <v>40</v>
      </c>
      <c r="AB1589" t="s">
        <v>40</v>
      </c>
      <c r="AC1589">
        <v>6.2999999930000001</v>
      </c>
      <c r="AD1589" t="s">
        <v>40</v>
      </c>
      <c r="AE1589">
        <v>10.199999999999999</v>
      </c>
      <c r="AF1589">
        <v>14</v>
      </c>
      <c r="AG1589" s="21">
        <v>102000000000</v>
      </c>
      <c r="AH1589" s="21">
        <v>64260000000000</v>
      </c>
      <c r="AI1589">
        <v>14</v>
      </c>
      <c r="AJ1589">
        <v>3562</v>
      </c>
      <c r="AK1589">
        <v>3256586.5860000001</v>
      </c>
    </row>
    <row r="1590" spans="1:39">
      <c r="A1590">
        <v>17</v>
      </c>
      <c r="B1590">
        <v>35</v>
      </c>
      <c r="C1590">
        <v>2011</v>
      </c>
      <c r="D1590" t="s">
        <v>446</v>
      </c>
      <c r="E1590" t="s">
        <v>447</v>
      </c>
      <c r="F1590" t="s">
        <v>1</v>
      </c>
      <c r="G1590" t="s">
        <v>54</v>
      </c>
      <c r="H1590" t="s">
        <v>38</v>
      </c>
      <c r="I1590" t="s">
        <v>41</v>
      </c>
      <c r="J1590" t="s">
        <v>38</v>
      </c>
      <c r="K1590" t="s">
        <v>40</v>
      </c>
      <c r="L1590" t="s">
        <v>40</v>
      </c>
      <c r="M1590" t="s">
        <v>40</v>
      </c>
      <c r="N1590" t="s">
        <v>40</v>
      </c>
      <c r="O1590" t="s">
        <v>55</v>
      </c>
      <c r="P1590" t="s">
        <v>38</v>
      </c>
      <c r="Q1590" t="s">
        <v>51</v>
      </c>
      <c r="R1590" t="s">
        <v>52</v>
      </c>
      <c r="S1590" t="s">
        <v>43</v>
      </c>
      <c r="T1590" t="s">
        <v>53</v>
      </c>
      <c r="U1590" t="s">
        <v>21</v>
      </c>
      <c r="V1590" t="s">
        <v>1494</v>
      </c>
      <c r="W1590" t="s">
        <v>1495</v>
      </c>
      <c r="X1590" t="s">
        <v>448</v>
      </c>
      <c r="Y1590" t="s">
        <v>924</v>
      </c>
      <c r="Z1590" t="s">
        <v>40</v>
      </c>
      <c r="AA1590" t="s">
        <v>40</v>
      </c>
      <c r="AB1590" t="s">
        <v>40</v>
      </c>
      <c r="AC1590">
        <v>6.4</v>
      </c>
      <c r="AD1590" t="s">
        <v>40</v>
      </c>
      <c r="AE1590">
        <v>4.99</v>
      </c>
      <c r="AF1590">
        <v>8</v>
      </c>
      <c r="AG1590">
        <v>49900000000</v>
      </c>
      <c r="AH1590" s="21">
        <v>31936000000000</v>
      </c>
      <c r="AI1590">
        <v>8</v>
      </c>
      <c r="AJ1590">
        <v>3562</v>
      </c>
      <c r="AK1590">
        <v>3256586.5860000001</v>
      </c>
    </row>
    <row r="1591" spans="1:39">
      <c r="A1591">
        <v>17</v>
      </c>
      <c r="B1591">
        <v>35</v>
      </c>
      <c r="C1591">
        <v>2011</v>
      </c>
      <c r="D1591" t="s">
        <v>446</v>
      </c>
      <c r="E1591" t="s">
        <v>447</v>
      </c>
      <c r="F1591" t="s">
        <v>1</v>
      </c>
      <c r="G1591" t="s">
        <v>54</v>
      </c>
      <c r="H1591" t="s">
        <v>38</v>
      </c>
      <c r="I1591" t="s">
        <v>41</v>
      </c>
      <c r="J1591" t="s">
        <v>38</v>
      </c>
      <c r="K1591" t="s">
        <v>40</v>
      </c>
      <c r="L1591" t="s">
        <v>40</v>
      </c>
      <c r="M1591" t="s">
        <v>40</v>
      </c>
      <c r="N1591" t="s">
        <v>40</v>
      </c>
      <c r="O1591" t="s">
        <v>55</v>
      </c>
      <c r="P1591" t="s">
        <v>38</v>
      </c>
      <c r="Q1591" t="s">
        <v>51</v>
      </c>
      <c r="R1591" t="s">
        <v>52</v>
      </c>
      <c r="S1591" t="s">
        <v>43</v>
      </c>
      <c r="T1591" t="s">
        <v>44</v>
      </c>
      <c r="U1591" t="s">
        <v>21</v>
      </c>
      <c r="V1591" t="s">
        <v>1494</v>
      </c>
      <c r="W1591" t="s">
        <v>1495</v>
      </c>
      <c r="X1591" t="s">
        <v>448</v>
      </c>
      <c r="Y1591" t="s">
        <v>775</v>
      </c>
      <c r="Z1591" t="s">
        <v>40</v>
      </c>
      <c r="AA1591" t="s">
        <v>40</v>
      </c>
      <c r="AB1591" t="s">
        <v>40</v>
      </c>
      <c r="AC1591">
        <v>3.0000000020000002</v>
      </c>
      <c r="AD1591" t="s">
        <v>40</v>
      </c>
      <c r="AE1591">
        <v>6.88</v>
      </c>
      <c r="AF1591">
        <v>18</v>
      </c>
      <c r="AG1591">
        <v>68800000000</v>
      </c>
      <c r="AH1591" s="21">
        <v>20640000000000</v>
      </c>
      <c r="AI1591">
        <v>18</v>
      </c>
      <c r="AJ1591">
        <v>3562</v>
      </c>
      <c r="AK1591">
        <v>3256586.5860000001</v>
      </c>
    </row>
    <row r="1592" spans="1:39">
      <c r="A1592">
        <v>17</v>
      </c>
      <c r="B1592">
        <v>35</v>
      </c>
      <c r="C1592">
        <v>2011</v>
      </c>
      <c r="D1592" t="s">
        <v>446</v>
      </c>
      <c r="E1592" t="s">
        <v>447</v>
      </c>
      <c r="F1592" t="s">
        <v>1</v>
      </c>
      <c r="G1592" t="s">
        <v>54</v>
      </c>
      <c r="H1592" t="s">
        <v>38</v>
      </c>
      <c r="I1592" t="s">
        <v>41</v>
      </c>
      <c r="J1592" t="s">
        <v>38</v>
      </c>
      <c r="K1592" t="s">
        <v>40</v>
      </c>
      <c r="L1592" t="s">
        <v>40</v>
      </c>
      <c r="M1592" t="s">
        <v>40</v>
      </c>
      <c r="N1592" t="s">
        <v>40</v>
      </c>
      <c r="O1592" t="s">
        <v>55</v>
      </c>
      <c r="P1592" t="s">
        <v>38</v>
      </c>
      <c r="Q1592" t="s">
        <v>51</v>
      </c>
      <c r="R1592" t="s">
        <v>52</v>
      </c>
      <c r="S1592" t="s">
        <v>43</v>
      </c>
      <c r="T1592" t="s">
        <v>44</v>
      </c>
      <c r="U1592" t="s">
        <v>21</v>
      </c>
      <c r="V1592" t="s">
        <v>1494</v>
      </c>
      <c r="W1592" t="s">
        <v>1495</v>
      </c>
      <c r="X1592" t="s">
        <v>448</v>
      </c>
      <c r="Y1592" t="s">
        <v>925</v>
      </c>
      <c r="Z1592" t="s">
        <v>40</v>
      </c>
      <c r="AA1592" t="s">
        <v>40</v>
      </c>
      <c r="AB1592" t="s">
        <v>40</v>
      </c>
      <c r="AC1592">
        <v>13.39999999</v>
      </c>
      <c r="AD1592" t="s">
        <v>40</v>
      </c>
      <c r="AE1592">
        <v>10.119999999999999</v>
      </c>
      <c r="AF1592">
        <v>15</v>
      </c>
      <c r="AG1592" s="21">
        <v>101200000000</v>
      </c>
      <c r="AH1592" s="21">
        <v>135608000000000</v>
      </c>
      <c r="AI1592">
        <v>15</v>
      </c>
      <c r="AJ1592">
        <v>3562</v>
      </c>
      <c r="AK1592">
        <v>3256586.5860000001</v>
      </c>
    </row>
    <row r="1593" spans="1:39">
      <c r="A1593">
        <v>17</v>
      </c>
      <c r="B1593">
        <v>35</v>
      </c>
      <c r="C1593">
        <v>2011</v>
      </c>
      <c r="D1593" t="s">
        <v>446</v>
      </c>
      <c r="E1593" t="s">
        <v>447</v>
      </c>
      <c r="F1593" t="s">
        <v>1</v>
      </c>
      <c r="G1593" t="s">
        <v>54</v>
      </c>
      <c r="H1593" t="s">
        <v>38</v>
      </c>
      <c r="I1593" t="s">
        <v>41</v>
      </c>
      <c r="J1593" t="s">
        <v>38</v>
      </c>
      <c r="K1593" t="s">
        <v>40</v>
      </c>
      <c r="L1593" t="s">
        <v>40</v>
      </c>
      <c r="M1593" t="s">
        <v>40</v>
      </c>
      <c r="N1593" t="s">
        <v>40</v>
      </c>
      <c r="O1593" t="s">
        <v>55</v>
      </c>
      <c r="P1593" t="s">
        <v>38</v>
      </c>
      <c r="Q1593" t="s">
        <v>51</v>
      </c>
      <c r="R1593" t="s">
        <v>52</v>
      </c>
      <c r="S1593" t="s">
        <v>43</v>
      </c>
      <c r="T1593" t="s">
        <v>53</v>
      </c>
      <c r="U1593" t="s">
        <v>21</v>
      </c>
      <c r="V1593" t="s">
        <v>1494</v>
      </c>
      <c r="W1593" t="s">
        <v>1495</v>
      </c>
      <c r="X1593" t="s">
        <v>448</v>
      </c>
      <c r="Y1593" t="s">
        <v>926</v>
      </c>
      <c r="Z1593" t="s">
        <v>40</v>
      </c>
      <c r="AA1593" t="s">
        <v>40</v>
      </c>
      <c r="AB1593" t="s">
        <v>40</v>
      </c>
      <c r="AC1593">
        <v>10.10000001</v>
      </c>
      <c r="AD1593" t="s">
        <v>40</v>
      </c>
      <c r="AE1593">
        <v>10.15</v>
      </c>
      <c r="AF1593">
        <v>26</v>
      </c>
      <c r="AG1593" s="21">
        <v>101500000000</v>
      </c>
      <c r="AH1593" s="21">
        <v>102515000000000</v>
      </c>
      <c r="AI1593">
        <v>26</v>
      </c>
      <c r="AJ1593">
        <v>3562</v>
      </c>
      <c r="AK1593">
        <v>3256586.5860000001</v>
      </c>
    </row>
    <row r="1594" spans="1:39">
      <c r="A1594">
        <v>17</v>
      </c>
      <c r="B1594">
        <v>35</v>
      </c>
      <c r="C1594">
        <v>2011</v>
      </c>
      <c r="D1594" t="s">
        <v>446</v>
      </c>
      <c r="E1594" t="s">
        <v>447</v>
      </c>
      <c r="F1594" t="s">
        <v>1</v>
      </c>
      <c r="G1594" t="s">
        <v>54</v>
      </c>
      <c r="H1594" t="s">
        <v>38</v>
      </c>
      <c r="I1594" t="s">
        <v>41</v>
      </c>
      <c r="J1594" t="s">
        <v>38</v>
      </c>
      <c r="K1594" t="s">
        <v>40</v>
      </c>
      <c r="L1594" t="s">
        <v>40</v>
      </c>
      <c r="M1594" t="s">
        <v>40</v>
      </c>
      <c r="N1594" t="s">
        <v>40</v>
      </c>
      <c r="O1594" t="s">
        <v>55</v>
      </c>
      <c r="P1594" t="s">
        <v>38</v>
      </c>
      <c r="Q1594" t="s">
        <v>51</v>
      </c>
      <c r="R1594" t="s">
        <v>52</v>
      </c>
      <c r="S1594" t="s">
        <v>43</v>
      </c>
      <c r="T1594" t="s">
        <v>53</v>
      </c>
      <c r="U1594" t="s">
        <v>21</v>
      </c>
      <c r="V1594" t="s">
        <v>1494</v>
      </c>
      <c r="W1594" t="s">
        <v>1495</v>
      </c>
      <c r="X1594" t="s">
        <v>448</v>
      </c>
      <c r="Y1594" t="s">
        <v>927</v>
      </c>
      <c r="Z1594" t="s">
        <v>40</v>
      </c>
      <c r="AA1594" t="s">
        <v>40</v>
      </c>
      <c r="AB1594" t="s">
        <v>40</v>
      </c>
      <c r="AC1594">
        <v>20.09999998</v>
      </c>
      <c r="AD1594" t="s">
        <v>40</v>
      </c>
      <c r="AE1594">
        <v>0.77</v>
      </c>
      <c r="AF1594">
        <v>10</v>
      </c>
      <c r="AG1594">
        <v>7700000000</v>
      </c>
      <c r="AH1594" s="21">
        <v>15477000000000</v>
      </c>
      <c r="AI1594">
        <v>10</v>
      </c>
      <c r="AJ1594">
        <v>3562</v>
      </c>
      <c r="AK1594">
        <v>3256586.5860000001</v>
      </c>
    </row>
    <row r="1595" spans="1:39">
      <c r="A1595">
        <v>17</v>
      </c>
      <c r="B1595">
        <v>35</v>
      </c>
      <c r="C1595">
        <v>2011</v>
      </c>
      <c r="D1595" t="s">
        <v>446</v>
      </c>
      <c r="E1595" t="s">
        <v>447</v>
      </c>
      <c r="F1595" t="s">
        <v>1</v>
      </c>
      <c r="G1595" t="s">
        <v>54</v>
      </c>
      <c r="H1595" t="s">
        <v>38</v>
      </c>
      <c r="I1595" t="s">
        <v>41</v>
      </c>
      <c r="J1595" t="s">
        <v>38</v>
      </c>
      <c r="K1595" t="s">
        <v>40</v>
      </c>
      <c r="L1595" t="s">
        <v>40</v>
      </c>
      <c r="M1595" t="s">
        <v>40</v>
      </c>
      <c r="N1595" t="s">
        <v>40</v>
      </c>
      <c r="O1595" t="s">
        <v>55</v>
      </c>
      <c r="P1595" t="s">
        <v>38</v>
      </c>
      <c r="Q1595" t="s">
        <v>51</v>
      </c>
      <c r="R1595" t="s">
        <v>52</v>
      </c>
      <c r="S1595" t="s">
        <v>43</v>
      </c>
      <c r="T1595" t="s">
        <v>53</v>
      </c>
      <c r="U1595" t="s">
        <v>21</v>
      </c>
      <c r="V1595" t="s">
        <v>1494</v>
      </c>
      <c r="W1595" t="s">
        <v>1495</v>
      </c>
      <c r="X1595" t="s">
        <v>448</v>
      </c>
      <c r="Y1595" t="s">
        <v>928</v>
      </c>
      <c r="Z1595" t="s">
        <v>40</v>
      </c>
      <c r="AA1595" t="s">
        <v>40</v>
      </c>
      <c r="AB1595" t="s">
        <v>40</v>
      </c>
      <c r="AC1595">
        <v>5.8000000060000003</v>
      </c>
      <c r="AD1595" t="s">
        <v>40</v>
      </c>
      <c r="AE1595">
        <v>1.46</v>
      </c>
      <c r="AF1595">
        <v>8</v>
      </c>
      <c r="AG1595">
        <v>14600000000</v>
      </c>
      <c r="AH1595" s="21">
        <v>8468000000000</v>
      </c>
      <c r="AI1595">
        <v>8</v>
      </c>
      <c r="AJ1595">
        <v>3562</v>
      </c>
      <c r="AK1595">
        <v>3256586.5860000001</v>
      </c>
      <c r="AL1595" t="s">
        <v>1264</v>
      </c>
      <c r="AM1595" t="s">
        <v>1265</v>
      </c>
    </row>
    <row r="1596" spans="1:39">
      <c r="A1596">
        <v>17</v>
      </c>
      <c r="B1596">
        <v>35</v>
      </c>
      <c r="C1596">
        <v>2011</v>
      </c>
      <c r="D1596" t="s">
        <v>446</v>
      </c>
      <c r="E1596" t="s">
        <v>447</v>
      </c>
      <c r="F1596" t="s">
        <v>1</v>
      </c>
      <c r="G1596" t="s">
        <v>54</v>
      </c>
      <c r="H1596" t="s">
        <v>38</v>
      </c>
      <c r="I1596" t="s">
        <v>41</v>
      </c>
      <c r="J1596" t="s">
        <v>38</v>
      </c>
      <c r="K1596" t="s">
        <v>40</v>
      </c>
      <c r="L1596" t="s">
        <v>40</v>
      </c>
      <c r="M1596" t="s">
        <v>40</v>
      </c>
      <c r="N1596" t="s">
        <v>40</v>
      </c>
      <c r="O1596" t="s">
        <v>55</v>
      </c>
      <c r="P1596" t="s">
        <v>38</v>
      </c>
      <c r="Q1596" t="s">
        <v>51</v>
      </c>
      <c r="R1596" t="s">
        <v>52</v>
      </c>
      <c r="S1596" t="s">
        <v>43</v>
      </c>
      <c r="T1596" t="s">
        <v>44</v>
      </c>
      <c r="U1596" t="s">
        <v>21</v>
      </c>
      <c r="V1596" t="s">
        <v>1494</v>
      </c>
      <c r="W1596" t="s">
        <v>1495</v>
      </c>
      <c r="X1596" t="s">
        <v>448</v>
      </c>
      <c r="Y1596" t="s">
        <v>929</v>
      </c>
      <c r="Z1596" t="s">
        <v>40</v>
      </c>
      <c r="AA1596" t="s">
        <v>40</v>
      </c>
      <c r="AB1596" t="s">
        <v>40</v>
      </c>
      <c r="AC1596">
        <v>6.5000000050000004</v>
      </c>
      <c r="AD1596" t="s">
        <v>40</v>
      </c>
      <c r="AE1596">
        <v>44.52</v>
      </c>
      <c r="AF1596">
        <v>35</v>
      </c>
      <c r="AG1596" s="21">
        <v>445200000000</v>
      </c>
      <c r="AH1596" s="21">
        <v>289380000000000</v>
      </c>
      <c r="AI1596">
        <v>35</v>
      </c>
      <c r="AJ1596">
        <v>3562</v>
      </c>
      <c r="AK1596">
        <v>3256586.5860000001</v>
      </c>
      <c r="AL1596">
        <f>1.1*10^9</f>
        <v>1100000000</v>
      </c>
      <c r="AM1596" t="s">
        <v>1266</v>
      </c>
    </row>
    <row r="1597" spans="1:39">
      <c r="A1597">
        <v>17</v>
      </c>
      <c r="B1597">
        <v>35</v>
      </c>
      <c r="C1597">
        <v>2011</v>
      </c>
      <c r="D1597" t="s">
        <v>446</v>
      </c>
      <c r="E1597" t="s">
        <v>447</v>
      </c>
      <c r="F1597" t="s">
        <v>1</v>
      </c>
      <c r="G1597" t="s">
        <v>54</v>
      </c>
      <c r="H1597" t="s">
        <v>38</v>
      </c>
      <c r="I1597" t="s">
        <v>41</v>
      </c>
      <c r="J1597" t="s">
        <v>38</v>
      </c>
      <c r="K1597" t="s">
        <v>40</v>
      </c>
      <c r="L1597" t="s">
        <v>40</v>
      </c>
      <c r="M1597" t="s">
        <v>40</v>
      </c>
      <c r="N1597" t="s">
        <v>40</v>
      </c>
      <c r="O1597" t="s">
        <v>55</v>
      </c>
      <c r="P1597" t="s">
        <v>38</v>
      </c>
      <c r="Q1597" t="s">
        <v>51</v>
      </c>
      <c r="R1597" t="s">
        <v>52</v>
      </c>
      <c r="S1597" t="s">
        <v>43</v>
      </c>
      <c r="T1597" t="s">
        <v>53</v>
      </c>
      <c r="U1597" t="s">
        <v>21</v>
      </c>
      <c r="V1597" t="s">
        <v>1494</v>
      </c>
      <c r="W1597" t="s">
        <v>1495</v>
      </c>
      <c r="X1597" t="s">
        <v>448</v>
      </c>
      <c r="Y1597" t="s">
        <v>930</v>
      </c>
      <c r="Z1597" t="s">
        <v>40</v>
      </c>
      <c r="AA1597" t="s">
        <v>40</v>
      </c>
      <c r="AB1597" t="s">
        <v>40</v>
      </c>
      <c r="AC1597">
        <v>19.89999998</v>
      </c>
      <c r="AD1597" t="s">
        <v>40</v>
      </c>
      <c r="AE1597">
        <v>11.17</v>
      </c>
      <c r="AF1597">
        <v>10</v>
      </c>
      <c r="AG1597" s="21">
        <v>111700000000</v>
      </c>
      <c r="AH1597" s="21">
        <v>222283000000000</v>
      </c>
      <c r="AI1597">
        <v>10</v>
      </c>
      <c r="AJ1597">
        <v>3562</v>
      </c>
      <c r="AK1597">
        <v>3256586.5860000001</v>
      </c>
      <c r="AL1597">
        <f>2.2*10^10</f>
        <v>22000000000</v>
      </c>
      <c r="AM1597" t="s">
        <v>1267</v>
      </c>
    </row>
    <row r="1598" spans="1:39">
      <c r="A1598">
        <v>17</v>
      </c>
      <c r="B1598">
        <v>35</v>
      </c>
      <c r="C1598">
        <v>2011</v>
      </c>
      <c r="D1598" t="s">
        <v>446</v>
      </c>
      <c r="E1598" t="s">
        <v>447</v>
      </c>
      <c r="F1598" t="s">
        <v>1</v>
      </c>
      <c r="G1598" t="s">
        <v>54</v>
      </c>
      <c r="H1598" t="s">
        <v>38</v>
      </c>
      <c r="I1598" t="s">
        <v>41</v>
      </c>
      <c r="J1598" t="s">
        <v>38</v>
      </c>
      <c r="K1598" t="s">
        <v>40</v>
      </c>
      <c r="L1598" t="s">
        <v>40</v>
      </c>
      <c r="M1598" t="s">
        <v>40</v>
      </c>
      <c r="N1598" t="s">
        <v>40</v>
      </c>
      <c r="O1598" t="s">
        <v>55</v>
      </c>
      <c r="P1598" t="s">
        <v>38</v>
      </c>
      <c r="Q1598" t="s">
        <v>51</v>
      </c>
      <c r="R1598" t="s">
        <v>52</v>
      </c>
      <c r="S1598" t="s">
        <v>43</v>
      </c>
      <c r="T1598" t="s">
        <v>53</v>
      </c>
      <c r="U1598" t="s">
        <v>21</v>
      </c>
      <c r="V1598" t="s">
        <v>1494</v>
      </c>
      <c r="W1598" t="s">
        <v>1495</v>
      </c>
      <c r="X1598" t="s">
        <v>448</v>
      </c>
      <c r="Y1598" t="s">
        <v>931</v>
      </c>
      <c r="Z1598" t="s">
        <v>40</v>
      </c>
      <c r="AA1598" t="s">
        <v>40</v>
      </c>
      <c r="AB1598" t="s">
        <v>40</v>
      </c>
      <c r="AC1598">
        <v>14.000000010000001</v>
      </c>
      <c r="AD1598" t="s">
        <v>40</v>
      </c>
      <c r="AE1598">
        <v>3.32</v>
      </c>
      <c r="AF1598">
        <v>7</v>
      </c>
      <c r="AG1598">
        <v>33200000000</v>
      </c>
      <c r="AH1598" s="21">
        <v>46480000000000</v>
      </c>
      <c r="AI1598">
        <v>7</v>
      </c>
      <c r="AJ1598">
        <v>3562</v>
      </c>
      <c r="AK1598">
        <v>3256586.5860000001</v>
      </c>
      <c r="AL1598" t="s">
        <v>1268</v>
      </c>
    </row>
    <row r="1599" spans="1:39">
      <c r="A1599">
        <v>17</v>
      </c>
      <c r="B1599">
        <v>35</v>
      </c>
      <c r="C1599">
        <v>2011</v>
      </c>
      <c r="D1599" t="s">
        <v>446</v>
      </c>
      <c r="E1599" t="s">
        <v>447</v>
      </c>
      <c r="F1599" t="s">
        <v>1</v>
      </c>
      <c r="G1599" t="s">
        <v>54</v>
      </c>
      <c r="H1599" t="s">
        <v>38</v>
      </c>
      <c r="I1599" t="s">
        <v>41</v>
      </c>
      <c r="J1599" t="s">
        <v>38</v>
      </c>
      <c r="K1599" t="s">
        <v>40</v>
      </c>
      <c r="L1599" t="s">
        <v>40</v>
      </c>
      <c r="M1599" t="s">
        <v>40</v>
      </c>
      <c r="N1599" t="s">
        <v>40</v>
      </c>
      <c r="O1599" t="s">
        <v>55</v>
      </c>
      <c r="P1599" t="s">
        <v>38</v>
      </c>
      <c r="Q1599" t="s">
        <v>51</v>
      </c>
      <c r="R1599" t="s">
        <v>52</v>
      </c>
      <c r="S1599" t="s">
        <v>43</v>
      </c>
      <c r="T1599" t="s">
        <v>53</v>
      </c>
      <c r="U1599" t="s">
        <v>21</v>
      </c>
      <c r="V1599" t="s">
        <v>1494</v>
      </c>
      <c r="W1599" t="s">
        <v>1495</v>
      </c>
      <c r="X1599" t="s">
        <v>448</v>
      </c>
      <c r="Y1599" t="s">
        <v>932</v>
      </c>
      <c r="Z1599" t="s">
        <v>40</v>
      </c>
      <c r="AA1599" t="s">
        <v>40</v>
      </c>
      <c r="AB1599" t="s">
        <v>40</v>
      </c>
      <c r="AC1599">
        <v>3.0000000020000002</v>
      </c>
      <c r="AD1599" t="s">
        <v>40</v>
      </c>
      <c r="AE1599">
        <v>0.73</v>
      </c>
      <c r="AF1599">
        <v>8</v>
      </c>
      <c r="AG1599">
        <v>7300000000</v>
      </c>
      <c r="AH1599" s="21">
        <v>2190000000000</v>
      </c>
      <c r="AI1599">
        <v>8</v>
      </c>
      <c r="AJ1599">
        <v>3562</v>
      </c>
      <c r="AK1599">
        <v>3256586.5860000001</v>
      </c>
      <c r="AL1599" t="s">
        <v>1318</v>
      </c>
    </row>
    <row r="1600" spans="1:39">
      <c r="A1600">
        <v>17</v>
      </c>
      <c r="B1600">
        <v>35</v>
      </c>
      <c r="C1600">
        <v>2011</v>
      </c>
      <c r="D1600" t="s">
        <v>446</v>
      </c>
      <c r="E1600" t="s">
        <v>447</v>
      </c>
      <c r="F1600" t="s">
        <v>1</v>
      </c>
      <c r="G1600" t="s">
        <v>54</v>
      </c>
      <c r="H1600" t="s">
        <v>38</v>
      </c>
      <c r="I1600" t="s">
        <v>41</v>
      </c>
      <c r="J1600" t="s">
        <v>38</v>
      </c>
      <c r="K1600" t="s">
        <v>40</v>
      </c>
      <c r="L1600" t="s">
        <v>40</v>
      </c>
      <c r="M1600" t="s">
        <v>40</v>
      </c>
      <c r="N1600" t="s">
        <v>40</v>
      </c>
      <c r="O1600" t="s">
        <v>55</v>
      </c>
      <c r="P1600" t="s">
        <v>38</v>
      </c>
      <c r="Q1600" t="s">
        <v>51</v>
      </c>
      <c r="R1600" t="s">
        <v>52</v>
      </c>
      <c r="S1600" t="s">
        <v>43</v>
      </c>
      <c r="T1600" t="s">
        <v>53</v>
      </c>
      <c r="U1600" t="s">
        <v>21</v>
      </c>
      <c r="V1600" t="s">
        <v>1494</v>
      </c>
      <c r="W1600" t="s">
        <v>1495</v>
      </c>
      <c r="X1600" t="s">
        <v>448</v>
      </c>
      <c r="Y1600" t="s">
        <v>933</v>
      </c>
      <c r="Z1600" t="s">
        <v>40</v>
      </c>
      <c r="AA1600" t="s">
        <v>40</v>
      </c>
      <c r="AB1600" t="s">
        <v>40</v>
      </c>
      <c r="AC1600">
        <v>2.1000000010000002</v>
      </c>
      <c r="AD1600" t="s">
        <v>40</v>
      </c>
      <c r="AE1600">
        <v>396.6</v>
      </c>
      <c r="AF1600">
        <v>28</v>
      </c>
      <c r="AG1600" s="21">
        <v>3966000000000</v>
      </c>
      <c r="AH1600" s="21">
        <v>832860000000000</v>
      </c>
      <c r="AI1600">
        <v>28</v>
      </c>
      <c r="AJ1600">
        <v>3562</v>
      </c>
      <c r="AK1600">
        <v>3256586.5860000001</v>
      </c>
    </row>
    <row r="1601" spans="1:38">
      <c r="A1601">
        <v>17</v>
      </c>
      <c r="B1601">
        <v>35</v>
      </c>
      <c r="C1601">
        <v>2011</v>
      </c>
      <c r="D1601" t="s">
        <v>446</v>
      </c>
      <c r="E1601" t="s">
        <v>447</v>
      </c>
      <c r="F1601" t="s">
        <v>1</v>
      </c>
      <c r="G1601" t="s">
        <v>54</v>
      </c>
      <c r="H1601" t="s">
        <v>38</v>
      </c>
      <c r="I1601" t="s">
        <v>41</v>
      </c>
      <c r="J1601" t="s">
        <v>38</v>
      </c>
      <c r="K1601" t="s">
        <v>40</v>
      </c>
      <c r="L1601" t="s">
        <v>40</v>
      </c>
      <c r="M1601" t="s">
        <v>40</v>
      </c>
      <c r="N1601" t="s">
        <v>40</v>
      </c>
      <c r="O1601" t="s">
        <v>55</v>
      </c>
      <c r="P1601" t="s">
        <v>38</v>
      </c>
      <c r="Q1601" t="s">
        <v>51</v>
      </c>
      <c r="R1601" t="s">
        <v>52</v>
      </c>
      <c r="S1601" t="s">
        <v>43</v>
      </c>
      <c r="T1601" t="s">
        <v>44</v>
      </c>
      <c r="U1601" t="s">
        <v>21</v>
      </c>
      <c r="V1601" t="s">
        <v>1494</v>
      </c>
      <c r="W1601" t="s">
        <v>1495</v>
      </c>
      <c r="X1601" t="s">
        <v>448</v>
      </c>
      <c r="Y1601" t="s">
        <v>934</v>
      </c>
      <c r="Z1601" t="s">
        <v>40</v>
      </c>
      <c r="AA1601" t="s">
        <v>40</v>
      </c>
      <c r="AB1601" t="s">
        <v>40</v>
      </c>
      <c r="AC1601">
        <v>5.9000000049999999</v>
      </c>
      <c r="AD1601" t="s">
        <v>40</v>
      </c>
      <c r="AE1601">
        <v>40.47</v>
      </c>
      <c r="AF1601">
        <v>8</v>
      </c>
      <c r="AG1601" s="21">
        <v>404700000000</v>
      </c>
      <c r="AH1601" s="21">
        <v>238773000000000</v>
      </c>
      <c r="AI1601">
        <v>8</v>
      </c>
      <c r="AJ1601">
        <v>3562</v>
      </c>
      <c r="AK1601">
        <v>3256586.5860000001</v>
      </c>
    </row>
    <row r="1602" spans="1:38">
      <c r="A1602">
        <v>17</v>
      </c>
      <c r="B1602">
        <v>35</v>
      </c>
      <c r="C1602">
        <v>2011</v>
      </c>
      <c r="D1602" t="s">
        <v>446</v>
      </c>
      <c r="E1602" t="s">
        <v>447</v>
      </c>
      <c r="F1602" t="s">
        <v>1</v>
      </c>
      <c r="G1602" t="s">
        <v>54</v>
      </c>
      <c r="H1602" t="s">
        <v>38</v>
      </c>
      <c r="I1602" t="s">
        <v>41</v>
      </c>
      <c r="J1602" t="s">
        <v>38</v>
      </c>
      <c r="K1602" t="s">
        <v>40</v>
      </c>
      <c r="L1602" t="s">
        <v>40</v>
      </c>
      <c r="M1602" t="s">
        <v>40</v>
      </c>
      <c r="N1602" t="s">
        <v>40</v>
      </c>
      <c r="O1602" t="s">
        <v>55</v>
      </c>
      <c r="P1602" t="s">
        <v>38</v>
      </c>
      <c r="Q1602" t="s">
        <v>51</v>
      </c>
      <c r="R1602" t="s">
        <v>52</v>
      </c>
      <c r="S1602" t="s">
        <v>43</v>
      </c>
      <c r="T1602" t="s">
        <v>53</v>
      </c>
      <c r="U1602" t="s">
        <v>21</v>
      </c>
      <c r="V1602" t="s">
        <v>1494</v>
      </c>
      <c r="W1602" t="s">
        <v>1495</v>
      </c>
      <c r="X1602" t="s">
        <v>448</v>
      </c>
      <c r="Y1602" t="s">
        <v>935</v>
      </c>
      <c r="Z1602" t="s">
        <v>40</v>
      </c>
      <c r="AA1602" t="s">
        <v>40</v>
      </c>
      <c r="AB1602" t="s">
        <v>40</v>
      </c>
      <c r="AC1602">
        <v>29.000000010000001</v>
      </c>
      <c r="AD1602" t="s">
        <v>40</v>
      </c>
      <c r="AE1602">
        <v>18.190000000000001</v>
      </c>
      <c r="AF1602">
        <v>24</v>
      </c>
      <c r="AG1602" s="21">
        <v>181900000000</v>
      </c>
      <c r="AH1602" s="21">
        <v>527510000000000</v>
      </c>
      <c r="AI1602">
        <v>24</v>
      </c>
      <c r="AJ1602">
        <v>3562</v>
      </c>
      <c r="AK1602">
        <v>3256586.5860000001</v>
      </c>
    </row>
    <row r="1603" spans="1:38">
      <c r="A1603">
        <v>17</v>
      </c>
      <c r="B1603">
        <v>35</v>
      </c>
      <c r="C1603">
        <v>2011</v>
      </c>
      <c r="D1603" t="s">
        <v>446</v>
      </c>
      <c r="E1603" t="s">
        <v>447</v>
      </c>
      <c r="F1603" t="s">
        <v>1</v>
      </c>
      <c r="G1603" t="s">
        <v>54</v>
      </c>
      <c r="H1603" t="s">
        <v>38</v>
      </c>
      <c r="I1603" t="s">
        <v>41</v>
      </c>
      <c r="J1603" t="s">
        <v>38</v>
      </c>
      <c r="K1603" t="s">
        <v>40</v>
      </c>
      <c r="L1603" t="s">
        <v>40</v>
      </c>
      <c r="M1603" t="s">
        <v>40</v>
      </c>
      <c r="N1603" t="s">
        <v>40</v>
      </c>
      <c r="O1603" t="s">
        <v>55</v>
      </c>
      <c r="P1603" t="s">
        <v>38</v>
      </c>
      <c r="Q1603" t="s">
        <v>51</v>
      </c>
      <c r="R1603" t="s">
        <v>52</v>
      </c>
      <c r="S1603" t="s">
        <v>43</v>
      </c>
      <c r="T1603" t="s">
        <v>53</v>
      </c>
      <c r="U1603" t="s">
        <v>21</v>
      </c>
      <c r="V1603" t="s">
        <v>1494</v>
      </c>
      <c r="W1603" t="s">
        <v>1495</v>
      </c>
      <c r="X1603" t="s">
        <v>448</v>
      </c>
      <c r="Y1603" t="s">
        <v>936</v>
      </c>
      <c r="Z1603" t="s">
        <v>40</v>
      </c>
      <c r="AA1603" t="s">
        <v>40</v>
      </c>
      <c r="AB1603" t="s">
        <v>40</v>
      </c>
      <c r="AC1603">
        <v>18</v>
      </c>
      <c r="AD1603" t="s">
        <v>40</v>
      </c>
      <c r="AE1603">
        <v>4.63</v>
      </c>
      <c r="AF1603">
        <v>16</v>
      </c>
      <c r="AG1603">
        <v>46300000000</v>
      </c>
      <c r="AH1603" s="21">
        <v>83340000000000</v>
      </c>
      <c r="AI1603">
        <v>16</v>
      </c>
      <c r="AJ1603">
        <v>3562</v>
      </c>
      <c r="AK1603">
        <v>3256586.5860000001</v>
      </c>
    </row>
    <row r="1604" spans="1:38">
      <c r="A1604">
        <v>17</v>
      </c>
      <c r="B1604">
        <v>35</v>
      </c>
      <c r="C1604">
        <v>2011</v>
      </c>
      <c r="D1604" t="s">
        <v>446</v>
      </c>
      <c r="E1604" t="s">
        <v>447</v>
      </c>
      <c r="F1604" t="s">
        <v>1</v>
      </c>
      <c r="G1604" t="s">
        <v>54</v>
      </c>
      <c r="H1604" t="s">
        <v>38</v>
      </c>
      <c r="I1604" t="s">
        <v>41</v>
      </c>
      <c r="J1604" t="s">
        <v>38</v>
      </c>
      <c r="K1604" t="s">
        <v>40</v>
      </c>
      <c r="L1604" t="s">
        <v>40</v>
      </c>
      <c r="M1604" t="s">
        <v>40</v>
      </c>
      <c r="N1604" t="s">
        <v>40</v>
      </c>
      <c r="O1604" t="s">
        <v>55</v>
      </c>
      <c r="P1604" t="s">
        <v>38</v>
      </c>
      <c r="Q1604" t="s">
        <v>51</v>
      </c>
      <c r="R1604" t="s">
        <v>52</v>
      </c>
      <c r="S1604" t="s">
        <v>43</v>
      </c>
      <c r="T1604" t="s">
        <v>53</v>
      </c>
      <c r="U1604" t="s">
        <v>21</v>
      </c>
      <c r="V1604" t="s">
        <v>1494</v>
      </c>
      <c r="W1604" t="s">
        <v>1495</v>
      </c>
      <c r="X1604" t="s">
        <v>448</v>
      </c>
      <c r="Y1604" t="s">
        <v>937</v>
      </c>
      <c r="Z1604" t="s">
        <v>40</v>
      </c>
      <c r="AA1604" t="s">
        <v>40</v>
      </c>
      <c r="AB1604" t="s">
        <v>40</v>
      </c>
      <c r="AC1604">
        <v>10.70000001</v>
      </c>
      <c r="AD1604" t="s">
        <v>40</v>
      </c>
      <c r="AE1604">
        <v>198.25</v>
      </c>
      <c r="AF1604">
        <v>44</v>
      </c>
      <c r="AG1604" s="21">
        <v>1982500000000</v>
      </c>
      <c r="AH1604" s="21">
        <v>2121280000000000</v>
      </c>
      <c r="AI1604">
        <v>44</v>
      </c>
      <c r="AJ1604">
        <v>3562</v>
      </c>
      <c r="AK1604">
        <v>3256586.5860000001</v>
      </c>
    </row>
    <row r="1605" spans="1:38">
      <c r="A1605">
        <v>17</v>
      </c>
      <c r="B1605">
        <v>35</v>
      </c>
      <c r="C1605">
        <v>2011</v>
      </c>
      <c r="D1605" t="s">
        <v>446</v>
      </c>
      <c r="E1605" t="s">
        <v>447</v>
      </c>
      <c r="F1605" t="s">
        <v>1</v>
      </c>
      <c r="G1605" t="s">
        <v>54</v>
      </c>
      <c r="H1605" t="s">
        <v>38</v>
      </c>
      <c r="I1605" t="s">
        <v>41</v>
      </c>
      <c r="J1605" t="s">
        <v>38</v>
      </c>
      <c r="K1605" t="s">
        <v>40</v>
      </c>
      <c r="L1605" t="s">
        <v>40</v>
      </c>
      <c r="M1605" t="s">
        <v>40</v>
      </c>
      <c r="N1605" t="s">
        <v>40</v>
      </c>
      <c r="O1605" t="s">
        <v>55</v>
      </c>
      <c r="P1605" t="s">
        <v>38</v>
      </c>
      <c r="Q1605" t="s">
        <v>51</v>
      </c>
      <c r="R1605" t="s">
        <v>52</v>
      </c>
      <c r="S1605" t="s">
        <v>43</v>
      </c>
      <c r="T1605" t="s">
        <v>53</v>
      </c>
      <c r="U1605" t="s">
        <v>21</v>
      </c>
      <c r="V1605" t="s">
        <v>1494</v>
      </c>
      <c r="W1605" t="s">
        <v>1495</v>
      </c>
      <c r="X1605" t="s">
        <v>448</v>
      </c>
      <c r="Y1605" t="s">
        <v>938</v>
      </c>
      <c r="Z1605" t="s">
        <v>40</v>
      </c>
      <c r="AA1605" t="s">
        <v>40</v>
      </c>
      <c r="AB1605" t="s">
        <v>40</v>
      </c>
      <c r="AC1605">
        <v>4.9000000000000004</v>
      </c>
      <c r="AD1605" t="s">
        <v>40</v>
      </c>
      <c r="AE1605">
        <v>6.88</v>
      </c>
      <c r="AF1605">
        <v>29</v>
      </c>
      <c r="AG1605">
        <v>68800000000</v>
      </c>
      <c r="AH1605" s="21">
        <v>33712000000000</v>
      </c>
      <c r="AI1605">
        <v>29</v>
      </c>
      <c r="AJ1605">
        <v>3562</v>
      </c>
      <c r="AK1605">
        <v>3256586.5860000001</v>
      </c>
    </row>
    <row r="1606" spans="1:38">
      <c r="A1606">
        <v>17</v>
      </c>
      <c r="B1606">
        <v>35</v>
      </c>
      <c r="C1606">
        <v>2011</v>
      </c>
      <c r="D1606" t="s">
        <v>446</v>
      </c>
      <c r="E1606" t="s">
        <v>447</v>
      </c>
      <c r="F1606" t="s">
        <v>1</v>
      </c>
      <c r="G1606" t="s">
        <v>54</v>
      </c>
      <c r="H1606" t="s">
        <v>38</v>
      </c>
      <c r="I1606" t="s">
        <v>41</v>
      </c>
      <c r="J1606" t="s">
        <v>38</v>
      </c>
      <c r="K1606" t="s">
        <v>40</v>
      </c>
      <c r="L1606" t="s">
        <v>40</v>
      </c>
      <c r="M1606" t="s">
        <v>40</v>
      </c>
      <c r="N1606" t="s">
        <v>40</v>
      </c>
      <c r="O1606" t="s">
        <v>55</v>
      </c>
      <c r="P1606" t="s">
        <v>38</v>
      </c>
      <c r="Q1606" t="s">
        <v>51</v>
      </c>
      <c r="R1606" t="s">
        <v>52</v>
      </c>
      <c r="S1606" t="s">
        <v>43</v>
      </c>
      <c r="T1606" t="s">
        <v>53</v>
      </c>
      <c r="U1606" t="s">
        <v>21</v>
      </c>
      <c r="V1606" t="s">
        <v>1494</v>
      </c>
      <c r="W1606" t="s">
        <v>1495</v>
      </c>
      <c r="X1606" t="s">
        <v>448</v>
      </c>
      <c r="Y1606" t="s">
        <v>939</v>
      </c>
      <c r="Z1606" t="s">
        <v>40</v>
      </c>
      <c r="AA1606" t="s">
        <v>40</v>
      </c>
      <c r="AB1606" t="s">
        <v>40</v>
      </c>
      <c r="AC1606">
        <v>35.099999959999998</v>
      </c>
      <c r="AD1606" t="s">
        <v>40</v>
      </c>
      <c r="AE1606">
        <v>80.94</v>
      </c>
      <c r="AF1606">
        <v>32</v>
      </c>
      <c r="AG1606" s="21">
        <v>809400000000</v>
      </c>
      <c r="AH1606" s="21">
        <v>2840990000000000</v>
      </c>
      <c r="AI1606">
        <v>32</v>
      </c>
      <c r="AJ1606">
        <v>3562</v>
      </c>
      <c r="AK1606">
        <v>3256586.5860000001</v>
      </c>
    </row>
    <row r="1607" spans="1:38">
      <c r="A1607">
        <v>17</v>
      </c>
      <c r="B1607">
        <v>35</v>
      </c>
      <c r="C1607">
        <v>2011</v>
      </c>
      <c r="D1607" t="s">
        <v>446</v>
      </c>
      <c r="E1607" t="s">
        <v>447</v>
      </c>
      <c r="F1607" t="s">
        <v>1</v>
      </c>
      <c r="G1607" t="s">
        <v>54</v>
      </c>
      <c r="H1607" t="s">
        <v>38</v>
      </c>
      <c r="I1607" t="s">
        <v>41</v>
      </c>
      <c r="J1607" t="s">
        <v>38</v>
      </c>
      <c r="K1607" t="s">
        <v>40</v>
      </c>
      <c r="L1607" t="s">
        <v>40</v>
      </c>
      <c r="M1607" t="s">
        <v>40</v>
      </c>
      <c r="N1607" t="s">
        <v>40</v>
      </c>
      <c r="O1607" t="s">
        <v>55</v>
      </c>
      <c r="P1607" t="s">
        <v>38</v>
      </c>
      <c r="Q1607" t="s">
        <v>51</v>
      </c>
      <c r="R1607" t="s">
        <v>52</v>
      </c>
      <c r="S1607" t="s">
        <v>43</v>
      </c>
      <c r="T1607" t="s">
        <v>53</v>
      </c>
      <c r="U1607" t="s">
        <v>21</v>
      </c>
      <c r="V1607" t="s">
        <v>1494</v>
      </c>
      <c r="W1607" t="s">
        <v>1495</v>
      </c>
      <c r="X1607" t="s">
        <v>448</v>
      </c>
      <c r="Y1607" t="s">
        <v>940</v>
      </c>
      <c r="Z1607" t="s">
        <v>40</v>
      </c>
      <c r="AA1607" t="s">
        <v>40</v>
      </c>
      <c r="AB1607" t="s">
        <v>40</v>
      </c>
      <c r="AC1607">
        <v>7</v>
      </c>
      <c r="AD1607" t="s">
        <v>40</v>
      </c>
      <c r="AE1607">
        <v>12.95</v>
      </c>
      <c r="AF1607">
        <v>35</v>
      </c>
      <c r="AG1607" s="21">
        <v>129500000000</v>
      </c>
      <c r="AH1607" s="21">
        <v>90650000000000</v>
      </c>
      <c r="AI1607">
        <v>35</v>
      </c>
      <c r="AJ1607">
        <v>3562</v>
      </c>
      <c r="AK1607">
        <v>3256586.5860000001</v>
      </c>
    </row>
    <row r="1608" spans="1:38">
      <c r="A1608">
        <v>17</v>
      </c>
      <c r="B1608">
        <v>35</v>
      </c>
      <c r="C1608">
        <v>2011</v>
      </c>
      <c r="D1608" t="s">
        <v>446</v>
      </c>
      <c r="E1608" t="s">
        <v>447</v>
      </c>
      <c r="F1608" t="s">
        <v>1</v>
      </c>
      <c r="G1608" t="s">
        <v>54</v>
      </c>
      <c r="H1608" t="s">
        <v>38</v>
      </c>
      <c r="I1608" t="s">
        <v>41</v>
      </c>
      <c r="J1608" t="s">
        <v>38</v>
      </c>
      <c r="K1608" t="s">
        <v>40</v>
      </c>
      <c r="L1608" t="s">
        <v>40</v>
      </c>
      <c r="M1608" t="s">
        <v>40</v>
      </c>
      <c r="N1608" t="s">
        <v>40</v>
      </c>
      <c r="O1608" t="s">
        <v>55</v>
      </c>
      <c r="P1608" t="s">
        <v>38</v>
      </c>
      <c r="Q1608" t="s">
        <v>51</v>
      </c>
      <c r="R1608" t="s">
        <v>52</v>
      </c>
      <c r="S1608" t="s">
        <v>43</v>
      </c>
      <c r="T1608" t="s">
        <v>53</v>
      </c>
      <c r="U1608" t="s">
        <v>21</v>
      </c>
      <c r="V1608" t="s">
        <v>1494</v>
      </c>
      <c r="W1608" t="s">
        <v>1495</v>
      </c>
      <c r="X1608" t="s">
        <v>448</v>
      </c>
      <c r="Y1608" t="s">
        <v>941</v>
      </c>
      <c r="Z1608" t="s">
        <v>40</v>
      </c>
      <c r="AA1608" t="s">
        <v>40</v>
      </c>
      <c r="AB1608" t="s">
        <v>40</v>
      </c>
      <c r="AC1608">
        <v>4.9000000000000004</v>
      </c>
      <c r="AD1608" t="s">
        <v>40</v>
      </c>
      <c r="AE1608">
        <v>6.07</v>
      </c>
      <c r="AF1608">
        <v>44</v>
      </c>
      <c r="AG1608">
        <v>60700000000</v>
      </c>
      <c r="AH1608" s="21">
        <v>29743000000000</v>
      </c>
      <c r="AI1608">
        <v>44</v>
      </c>
      <c r="AJ1608">
        <v>3562</v>
      </c>
      <c r="AK1608">
        <v>3256586.5860000001</v>
      </c>
    </row>
    <row r="1609" spans="1:38">
      <c r="A1609">
        <v>17</v>
      </c>
      <c r="B1609">
        <v>35</v>
      </c>
      <c r="C1609">
        <v>2011</v>
      </c>
      <c r="D1609" t="s">
        <v>446</v>
      </c>
      <c r="E1609" t="s">
        <v>447</v>
      </c>
      <c r="F1609" t="s">
        <v>1</v>
      </c>
      <c r="G1609" t="s">
        <v>54</v>
      </c>
      <c r="H1609" t="s">
        <v>38</v>
      </c>
      <c r="I1609" t="s">
        <v>41</v>
      </c>
      <c r="J1609" t="s">
        <v>38</v>
      </c>
      <c r="K1609" t="s">
        <v>40</v>
      </c>
      <c r="L1609" t="s">
        <v>40</v>
      </c>
      <c r="M1609" t="s">
        <v>40</v>
      </c>
      <c r="N1609" t="s">
        <v>40</v>
      </c>
      <c r="O1609" t="s">
        <v>55</v>
      </c>
      <c r="P1609" t="s">
        <v>38</v>
      </c>
      <c r="Q1609" t="s">
        <v>51</v>
      </c>
      <c r="R1609" t="s">
        <v>52</v>
      </c>
      <c r="S1609" t="s">
        <v>43</v>
      </c>
      <c r="T1609" t="s">
        <v>53</v>
      </c>
      <c r="U1609" t="s">
        <v>21</v>
      </c>
      <c r="V1609" t="s">
        <v>1494</v>
      </c>
      <c r="W1609" t="s">
        <v>1495</v>
      </c>
      <c r="X1609" t="s">
        <v>448</v>
      </c>
      <c r="Y1609" t="s">
        <v>942</v>
      </c>
      <c r="Z1609" t="s">
        <v>40</v>
      </c>
      <c r="AA1609" t="s">
        <v>40</v>
      </c>
      <c r="AB1609" t="s">
        <v>40</v>
      </c>
      <c r="AC1609">
        <v>6.1</v>
      </c>
      <c r="AD1609" t="s">
        <v>40</v>
      </c>
      <c r="AE1609">
        <v>1.82</v>
      </c>
      <c r="AF1609">
        <v>18</v>
      </c>
      <c r="AG1609">
        <v>18200000000</v>
      </c>
      <c r="AH1609" s="21">
        <v>11102000000000</v>
      </c>
      <c r="AI1609">
        <v>18</v>
      </c>
      <c r="AJ1609">
        <v>3562</v>
      </c>
      <c r="AK1609">
        <v>3256586.5860000001</v>
      </c>
    </row>
    <row r="1610" spans="1:38">
      <c r="A1610">
        <v>17</v>
      </c>
      <c r="B1610">
        <v>35</v>
      </c>
      <c r="C1610">
        <v>2011</v>
      </c>
      <c r="D1610" t="s">
        <v>446</v>
      </c>
      <c r="E1610" t="s">
        <v>447</v>
      </c>
      <c r="F1610" t="s">
        <v>1</v>
      </c>
      <c r="G1610" t="s">
        <v>54</v>
      </c>
      <c r="H1610" t="s">
        <v>38</v>
      </c>
      <c r="I1610" t="s">
        <v>41</v>
      </c>
      <c r="J1610" t="s">
        <v>38</v>
      </c>
      <c r="K1610" t="s">
        <v>40</v>
      </c>
      <c r="L1610" t="s">
        <v>40</v>
      </c>
      <c r="M1610" t="s">
        <v>40</v>
      </c>
      <c r="N1610" t="s">
        <v>40</v>
      </c>
      <c r="O1610" t="s">
        <v>55</v>
      </c>
      <c r="P1610" t="s">
        <v>38</v>
      </c>
      <c r="Q1610" t="s">
        <v>51</v>
      </c>
      <c r="R1610" t="s">
        <v>52</v>
      </c>
      <c r="S1610" t="s">
        <v>43</v>
      </c>
      <c r="T1610" t="s">
        <v>53</v>
      </c>
      <c r="U1610" t="s">
        <v>21</v>
      </c>
      <c r="V1610" t="s">
        <v>1494</v>
      </c>
      <c r="W1610" t="s">
        <v>1495</v>
      </c>
      <c r="X1610" t="s">
        <v>448</v>
      </c>
      <c r="Y1610" t="s">
        <v>943</v>
      </c>
      <c r="Z1610" t="s">
        <v>40</v>
      </c>
      <c r="AA1610" t="s">
        <v>40</v>
      </c>
      <c r="AB1610" t="s">
        <v>40</v>
      </c>
      <c r="AC1610">
        <v>15.400000009999999</v>
      </c>
      <c r="AD1610" t="s">
        <v>40</v>
      </c>
      <c r="AE1610">
        <v>4.7</v>
      </c>
      <c r="AF1610">
        <v>24</v>
      </c>
      <c r="AG1610">
        <v>47000000000</v>
      </c>
      <c r="AH1610" s="21">
        <v>72380000000000</v>
      </c>
      <c r="AI1610">
        <v>24</v>
      </c>
      <c r="AJ1610">
        <v>3562</v>
      </c>
      <c r="AK1610">
        <v>3256586.5860000001</v>
      </c>
    </row>
    <row r="1611" spans="1:38">
      <c r="A1611">
        <v>17</v>
      </c>
      <c r="B1611">
        <v>35</v>
      </c>
      <c r="C1611">
        <v>2011</v>
      </c>
      <c r="D1611" t="s">
        <v>446</v>
      </c>
      <c r="E1611" t="s">
        <v>447</v>
      </c>
      <c r="F1611" t="s">
        <v>1</v>
      </c>
      <c r="G1611" t="s">
        <v>54</v>
      </c>
      <c r="H1611" t="s">
        <v>38</v>
      </c>
      <c r="I1611" t="s">
        <v>41</v>
      </c>
      <c r="J1611" t="s">
        <v>38</v>
      </c>
      <c r="K1611" t="s">
        <v>40</v>
      </c>
      <c r="L1611" t="s">
        <v>40</v>
      </c>
      <c r="M1611" t="s">
        <v>40</v>
      </c>
      <c r="N1611" t="s">
        <v>40</v>
      </c>
      <c r="O1611" t="s">
        <v>55</v>
      </c>
      <c r="P1611" t="s">
        <v>38</v>
      </c>
      <c r="Q1611" t="s">
        <v>51</v>
      </c>
      <c r="R1611" t="s">
        <v>52</v>
      </c>
      <c r="S1611" t="s">
        <v>43</v>
      </c>
      <c r="T1611" t="s">
        <v>44</v>
      </c>
      <c r="U1611" t="s">
        <v>21</v>
      </c>
      <c r="V1611" t="s">
        <v>1494</v>
      </c>
      <c r="W1611" t="s">
        <v>1495</v>
      </c>
      <c r="X1611" t="s">
        <v>448</v>
      </c>
      <c r="Y1611" t="s">
        <v>944</v>
      </c>
      <c r="Z1611" t="s">
        <v>40</v>
      </c>
      <c r="AA1611" t="s">
        <v>40</v>
      </c>
      <c r="AB1611" t="s">
        <v>40</v>
      </c>
      <c r="AC1611">
        <v>12.4</v>
      </c>
      <c r="AD1611" t="s">
        <v>40</v>
      </c>
      <c r="AE1611">
        <v>100.77</v>
      </c>
      <c r="AF1611">
        <v>18</v>
      </c>
      <c r="AG1611" s="21">
        <v>1007700000000</v>
      </c>
      <c r="AH1611" s="21">
        <v>1249550000000000</v>
      </c>
      <c r="AI1611">
        <v>18</v>
      </c>
      <c r="AJ1611">
        <v>3562</v>
      </c>
      <c r="AK1611">
        <v>3256586.5860000001</v>
      </c>
    </row>
    <row r="1612" spans="1:38">
      <c r="A1612">
        <v>17</v>
      </c>
      <c r="B1612">
        <v>35</v>
      </c>
      <c r="C1612">
        <v>2011</v>
      </c>
      <c r="D1612" t="s">
        <v>446</v>
      </c>
      <c r="E1612" t="s">
        <v>447</v>
      </c>
      <c r="F1612" t="s">
        <v>1</v>
      </c>
      <c r="G1612" t="s">
        <v>54</v>
      </c>
      <c r="H1612" t="s">
        <v>38</v>
      </c>
      <c r="I1612" t="s">
        <v>41</v>
      </c>
      <c r="J1612" t="s">
        <v>38</v>
      </c>
      <c r="K1612" t="s">
        <v>40</v>
      </c>
      <c r="L1612" t="s">
        <v>40</v>
      </c>
      <c r="M1612" t="s">
        <v>40</v>
      </c>
      <c r="N1612" t="s">
        <v>40</v>
      </c>
      <c r="O1612" t="s">
        <v>55</v>
      </c>
      <c r="P1612" t="s">
        <v>38</v>
      </c>
      <c r="Q1612" t="s">
        <v>51</v>
      </c>
      <c r="R1612" t="s">
        <v>52</v>
      </c>
      <c r="S1612" t="s">
        <v>43</v>
      </c>
      <c r="T1612" t="s">
        <v>53</v>
      </c>
      <c r="U1612" t="s">
        <v>21</v>
      </c>
      <c r="V1612" t="s">
        <v>1494</v>
      </c>
      <c r="W1612" t="s">
        <v>1495</v>
      </c>
      <c r="X1612" t="s">
        <v>448</v>
      </c>
      <c r="Y1612" t="s">
        <v>815</v>
      </c>
      <c r="Z1612" t="s">
        <v>40</v>
      </c>
      <c r="AA1612" t="s">
        <v>40</v>
      </c>
      <c r="AB1612" t="s">
        <v>40</v>
      </c>
      <c r="AC1612">
        <v>8.1000000019999998</v>
      </c>
      <c r="AD1612" t="s">
        <v>40</v>
      </c>
      <c r="AE1612">
        <v>3.07</v>
      </c>
      <c r="AF1612">
        <v>50</v>
      </c>
      <c r="AG1612">
        <v>30700000000</v>
      </c>
      <c r="AH1612" s="21">
        <v>24867000000000</v>
      </c>
      <c r="AI1612">
        <v>50</v>
      </c>
      <c r="AJ1612">
        <v>3562</v>
      </c>
      <c r="AK1612">
        <v>3256586.5860000001</v>
      </c>
    </row>
    <row r="1613" spans="1:38" ht="19">
      <c r="A1613">
        <v>17</v>
      </c>
      <c r="B1613">
        <v>35</v>
      </c>
      <c r="C1613">
        <v>2011</v>
      </c>
      <c r="D1613" t="s">
        <v>446</v>
      </c>
      <c r="E1613" t="s">
        <v>447</v>
      </c>
      <c r="F1613" t="s">
        <v>1</v>
      </c>
      <c r="G1613" t="s">
        <v>54</v>
      </c>
      <c r="H1613" t="s">
        <v>38</v>
      </c>
      <c r="I1613" t="s">
        <v>41</v>
      </c>
      <c r="J1613" t="s">
        <v>38</v>
      </c>
      <c r="K1613" t="s">
        <v>40</v>
      </c>
      <c r="L1613" t="s">
        <v>40</v>
      </c>
      <c r="M1613" t="s">
        <v>40</v>
      </c>
      <c r="N1613" t="s">
        <v>40</v>
      </c>
      <c r="O1613" t="s">
        <v>55</v>
      </c>
      <c r="P1613" t="s">
        <v>38</v>
      </c>
      <c r="Q1613" t="s">
        <v>51</v>
      </c>
      <c r="R1613" t="s">
        <v>52</v>
      </c>
      <c r="S1613" t="s">
        <v>43</v>
      </c>
      <c r="T1613" t="s">
        <v>44</v>
      </c>
      <c r="U1613" t="s">
        <v>21</v>
      </c>
      <c r="V1613" t="s">
        <v>1494</v>
      </c>
      <c r="W1613" t="s">
        <v>1495</v>
      </c>
      <c r="X1613" t="s">
        <v>448</v>
      </c>
      <c r="Y1613" t="s">
        <v>945</v>
      </c>
      <c r="Z1613" t="s">
        <v>40</v>
      </c>
      <c r="AA1613" t="s">
        <v>40</v>
      </c>
      <c r="AB1613" t="s">
        <v>40</v>
      </c>
      <c r="AC1613">
        <v>3.8000000030000001</v>
      </c>
      <c r="AD1613" t="s">
        <v>40</v>
      </c>
      <c r="AE1613">
        <v>1.04</v>
      </c>
      <c r="AF1613">
        <v>22</v>
      </c>
      <c r="AG1613">
        <v>10400000000</v>
      </c>
      <c r="AH1613" s="21">
        <v>3952000000000</v>
      </c>
      <c r="AI1613">
        <v>22</v>
      </c>
      <c r="AJ1613">
        <v>3562</v>
      </c>
      <c r="AK1613">
        <v>3256586.5860000001</v>
      </c>
      <c r="AL1613" t="s">
        <v>1311</v>
      </c>
    </row>
    <row r="1614" spans="1:38">
      <c r="A1614">
        <v>17</v>
      </c>
      <c r="B1614">
        <v>35</v>
      </c>
      <c r="C1614">
        <v>2011</v>
      </c>
      <c r="D1614" t="s">
        <v>446</v>
      </c>
      <c r="E1614" t="s">
        <v>447</v>
      </c>
      <c r="F1614" t="s">
        <v>1</v>
      </c>
      <c r="G1614" t="s">
        <v>54</v>
      </c>
      <c r="H1614" t="s">
        <v>38</v>
      </c>
      <c r="I1614" t="s">
        <v>41</v>
      </c>
      <c r="J1614" t="s">
        <v>38</v>
      </c>
      <c r="K1614" t="s">
        <v>40</v>
      </c>
      <c r="L1614" t="s">
        <v>40</v>
      </c>
      <c r="M1614" t="s">
        <v>40</v>
      </c>
      <c r="N1614" t="s">
        <v>40</v>
      </c>
      <c r="O1614" t="s">
        <v>55</v>
      </c>
      <c r="P1614" t="s">
        <v>38</v>
      </c>
      <c r="Q1614" t="s">
        <v>51</v>
      </c>
      <c r="R1614" t="s">
        <v>52</v>
      </c>
      <c r="S1614" t="s">
        <v>43</v>
      </c>
      <c r="T1614" t="s">
        <v>44</v>
      </c>
      <c r="U1614" t="s">
        <v>21</v>
      </c>
      <c r="V1614" t="s">
        <v>1494</v>
      </c>
      <c r="W1614" t="s">
        <v>1495</v>
      </c>
      <c r="X1614" t="s">
        <v>448</v>
      </c>
      <c r="Y1614" t="s">
        <v>946</v>
      </c>
      <c r="Z1614" t="s">
        <v>40</v>
      </c>
      <c r="AA1614" t="s">
        <v>40</v>
      </c>
      <c r="AB1614" t="s">
        <v>40</v>
      </c>
      <c r="AC1614">
        <v>18.700000020000001</v>
      </c>
      <c r="AD1614" t="s">
        <v>40</v>
      </c>
      <c r="AE1614">
        <v>10.36</v>
      </c>
      <c r="AF1614">
        <v>6</v>
      </c>
      <c r="AG1614" s="21">
        <v>103600000000</v>
      </c>
      <c r="AH1614" s="21">
        <v>193732000000000</v>
      </c>
      <c r="AI1614">
        <v>6</v>
      </c>
      <c r="AJ1614">
        <v>3562</v>
      </c>
      <c r="AK1614">
        <v>3256586.5860000001</v>
      </c>
      <c r="AL1614" t="s">
        <v>1312</v>
      </c>
    </row>
    <row r="1615" spans="1:38">
      <c r="A1615">
        <v>17</v>
      </c>
      <c r="B1615">
        <v>35</v>
      </c>
      <c r="C1615">
        <v>2011</v>
      </c>
      <c r="D1615" t="s">
        <v>446</v>
      </c>
      <c r="E1615" t="s">
        <v>447</v>
      </c>
      <c r="F1615" t="s">
        <v>1</v>
      </c>
      <c r="G1615" t="s">
        <v>54</v>
      </c>
      <c r="H1615" t="s">
        <v>38</v>
      </c>
      <c r="I1615" t="s">
        <v>41</v>
      </c>
      <c r="J1615" t="s">
        <v>38</v>
      </c>
      <c r="K1615" t="s">
        <v>40</v>
      </c>
      <c r="L1615" t="s">
        <v>40</v>
      </c>
      <c r="M1615" t="s">
        <v>40</v>
      </c>
      <c r="N1615" t="s">
        <v>40</v>
      </c>
      <c r="O1615" t="s">
        <v>55</v>
      </c>
      <c r="P1615" t="s">
        <v>38</v>
      </c>
      <c r="Q1615" t="s">
        <v>51</v>
      </c>
      <c r="R1615" t="s">
        <v>52</v>
      </c>
      <c r="S1615" t="s">
        <v>43</v>
      </c>
      <c r="T1615" t="s">
        <v>53</v>
      </c>
      <c r="U1615" t="s">
        <v>21</v>
      </c>
      <c r="V1615" t="s">
        <v>1494</v>
      </c>
      <c r="W1615" t="s">
        <v>1495</v>
      </c>
      <c r="X1615" t="s">
        <v>448</v>
      </c>
      <c r="Y1615" t="s">
        <v>947</v>
      </c>
      <c r="Z1615" t="s">
        <v>40</v>
      </c>
      <c r="AA1615" t="s">
        <v>40</v>
      </c>
      <c r="AB1615" t="s">
        <v>40</v>
      </c>
      <c r="AC1615">
        <v>17.600000009999999</v>
      </c>
      <c r="AD1615" t="s">
        <v>40</v>
      </c>
      <c r="AE1615">
        <v>8.9</v>
      </c>
      <c r="AF1615">
        <v>6</v>
      </c>
      <c r="AG1615">
        <v>89000000000</v>
      </c>
      <c r="AH1615" s="21">
        <v>156640000000000</v>
      </c>
      <c r="AI1615">
        <v>6</v>
      </c>
      <c r="AJ1615">
        <v>3562</v>
      </c>
      <c r="AK1615">
        <v>3256586.5860000001</v>
      </c>
    </row>
    <row r="1616" spans="1:38">
      <c r="A1616">
        <v>17</v>
      </c>
      <c r="B1616">
        <v>35</v>
      </c>
      <c r="C1616">
        <v>2011</v>
      </c>
      <c r="D1616" t="s">
        <v>446</v>
      </c>
      <c r="E1616" t="s">
        <v>447</v>
      </c>
      <c r="F1616" t="s">
        <v>1</v>
      </c>
      <c r="G1616" t="s">
        <v>54</v>
      </c>
      <c r="H1616" t="s">
        <v>38</v>
      </c>
      <c r="I1616" t="s">
        <v>41</v>
      </c>
      <c r="J1616" t="s">
        <v>38</v>
      </c>
      <c r="K1616" t="s">
        <v>40</v>
      </c>
      <c r="L1616" t="s">
        <v>40</v>
      </c>
      <c r="M1616" t="s">
        <v>40</v>
      </c>
      <c r="N1616" t="s">
        <v>40</v>
      </c>
      <c r="O1616" t="s">
        <v>55</v>
      </c>
      <c r="P1616" t="s">
        <v>38</v>
      </c>
      <c r="Q1616" t="s">
        <v>51</v>
      </c>
      <c r="R1616" t="s">
        <v>52</v>
      </c>
      <c r="S1616" t="s">
        <v>43</v>
      </c>
      <c r="T1616" t="s">
        <v>53</v>
      </c>
      <c r="U1616" t="s">
        <v>21</v>
      </c>
      <c r="V1616" t="s">
        <v>1494</v>
      </c>
      <c r="W1616" t="s">
        <v>1495</v>
      </c>
      <c r="X1616" t="s">
        <v>448</v>
      </c>
      <c r="Y1616" t="s">
        <v>948</v>
      </c>
      <c r="Z1616" t="s">
        <v>40</v>
      </c>
      <c r="AA1616" t="s">
        <v>40</v>
      </c>
      <c r="AB1616" t="s">
        <v>40</v>
      </c>
      <c r="AC1616">
        <v>9.6999999940000006</v>
      </c>
      <c r="AD1616" t="s">
        <v>40</v>
      </c>
      <c r="AE1616">
        <v>0.64</v>
      </c>
      <c r="AF1616">
        <v>18</v>
      </c>
      <c r="AG1616">
        <v>6400000000</v>
      </c>
      <c r="AH1616" s="21">
        <v>6208000000000</v>
      </c>
      <c r="AI1616">
        <v>18</v>
      </c>
      <c r="AJ1616">
        <v>3562</v>
      </c>
      <c r="AK1616">
        <v>3256586.5860000001</v>
      </c>
    </row>
    <row r="1617" spans="1:38">
      <c r="A1617">
        <v>17</v>
      </c>
      <c r="B1617">
        <v>35</v>
      </c>
      <c r="C1617">
        <v>2011</v>
      </c>
      <c r="D1617" t="s">
        <v>446</v>
      </c>
      <c r="E1617" t="s">
        <v>447</v>
      </c>
      <c r="F1617" t="s">
        <v>1</v>
      </c>
      <c r="G1617" t="s">
        <v>54</v>
      </c>
      <c r="H1617" t="s">
        <v>38</v>
      </c>
      <c r="I1617" t="s">
        <v>41</v>
      </c>
      <c r="J1617" t="s">
        <v>38</v>
      </c>
      <c r="K1617" t="s">
        <v>40</v>
      </c>
      <c r="L1617" t="s">
        <v>40</v>
      </c>
      <c r="M1617" t="s">
        <v>40</v>
      </c>
      <c r="N1617" t="s">
        <v>40</v>
      </c>
      <c r="O1617" t="s">
        <v>55</v>
      </c>
      <c r="P1617" t="s">
        <v>38</v>
      </c>
      <c r="Q1617" t="s">
        <v>51</v>
      </c>
      <c r="R1617" t="s">
        <v>52</v>
      </c>
      <c r="S1617" t="s">
        <v>43</v>
      </c>
      <c r="T1617" t="s">
        <v>44</v>
      </c>
      <c r="U1617" t="s">
        <v>21</v>
      </c>
      <c r="V1617" t="s">
        <v>1494</v>
      </c>
      <c r="W1617" t="s">
        <v>1495</v>
      </c>
      <c r="X1617" t="s">
        <v>448</v>
      </c>
      <c r="Y1617" t="s">
        <v>949</v>
      </c>
      <c r="Z1617" t="s">
        <v>40</v>
      </c>
      <c r="AA1617" t="s">
        <v>40</v>
      </c>
      <c r="AB1617" t="s">
        <v>40</v>
      </c>
      <c r="AC1617">
        <v>5.9000000049999999</v>
      </c>
      <c r="AD1617" t="s">
        <v>40</v>
      </c>
      <c r="AE1617">
        <v>27.58</v>
      </c>
      <c r="AF1617">
        <v>41</v>
      </c>
      <c r="AG1617" s="21">
        <v>275800000000</v>
      </c>
      <c r="AH1617" s="21">
        <v>162722000000000</v>
      </c>
      <c r="AI1617">
        <v>41</v>
      </c>
      <c r="AJ1617">
        <v>3562</v>
      </c>
      <c r="AK1617">
        <v>3256586.5860000001</v>
      </c>
    </row>
    <row r="1618" spans="1:38">
      <c r="A1618">
        <v>17</v>
      </c>
      <c r="B1618">
        <v>35</v>
      </c>
      <c r="C1618">
        <v>2011</v>
      </c>
      <c r="D1618" t="s">
        <v>446</v>
      </c>
      <c r="E1618" t="s">
        <v>447</v>
      </c>
      <c r="F1618" t="s">
        <v>1</v>
      </c>
      <c r="G1618" t="s">
        <v>54</v>
      </c>
      <c r="H1618" t="s">
        <v>38</v>
      </c>
      <c r="I1618" t="s">
        <v>41</v>
      </c>
      <c r="J1618" t="s">
        <v>38</v>
      </c>
      <c r="K1618" t="s">
        <v>40</v>
      </c>
      <c r="L1618" t="s">
        <v>40</v>
      </c>
      <c r="M1618" t="s">
        <v>40</v>
      </c>
      <c r="N1618" t="s">
        <v>40</v>
      </c>
      <c r="O1618" t="s">
        <v>55</v>
      </c>
      <c r="P1618" t="s">
        <v>38</v>
      </c>
      <c r="Q1618" t="s">
        <v>51</v>
      </c>
      <c r="R1618" t="s">
        <v>52</v>
      </c>
      <c r="S1618" t="s">
        <v>43</v>
      </c>
      <c r="T1618" t="s">
        <v>53</v>
      </c>
      <c r="U1618" t="s">
        <v>21</v>
      </c>
      <c r="V1618" t="s">
        <v>1494</v>
      </c>
      <c r="W1618" t="s">
        <v>1495</v>
      </c>
      <c r="X1618" t="s">
        <v>448</v>
      </c>
      <c r="Y1618" t="s">
        <v>950</v>
      </c>
      <c r="Z1618" t="s">
        <v>40</v>
      </c>
      <c r="AA1618" t="s">
        <v>40</v>
      </c>
      <c r="AB1618" t="s">
        <v>40</v>
      </c>
      <c r="AC1618">
        <v>39.600000010000002</v>
      </c>
      <c r="AD1618" t="s">
        <v>40</v>
      </c>
      <c r="AE1618">
        <v>29.54</v>
      </c>
      <c r="AF1618">
        <v>15</v>
      </c>
      <c r="AG1618" s="21">
        <v>295400000000</v>
      </c>
      <c r="AH1618" s="21">
        <v>1169780000000000</v>
      </c>
      <c r="AI1618">
        <v>15</v>
      </c>
      <c r="AJ1618">
        <v>3562</v>
      </c>
      <c r="AK1618">
        <v>3256586.5860000001</v>
      </c>
    </row>
    <row r="1619" spans="1:38">
      <c r="A1619">
        <v>17</v>
      </c>
      <c r="B1619">
        <v>35</v>
      </c>
      <c r="C1619">
        <v>2011</v>
      </c>
      <c r="D1619" t="s">
        <v>446</v>
      </c>
      <c r="E1619" t="s">
        <v>447</v>
      </c>
      <c r="F1619" t="s">
        <v>1</v>
      </c>
      <c r="G1619" t="s">
        <v>54</v>
      </c>
      <c r="H1619" t="s">
        <v>38</v>
      </c>
      <c r="I1619" t="s">
        <v>41</v>
      </c>
      <c r="J1619" t="s">
        <v>38</v>
      </c>
      <c r="K1619" t="s">
        <v>40</v>
      </c>
      <c r="L1619" t="s">
        <v>40</v>
      </c>
      <c r="M1619" t="s">
        <v>40</v>
      </c>
      <c r="N1619" t="s">
        <v>40</v>
      </c>
      <c r="O1619" t="s">
        <v>55</v>
      </c>
      <c r="P1619" t="s">
        <v>38</v>
      </c>
      <c r="Q1619" t="s">
        <v>51</v>
      </c>
      <c r="R1619" t="s">
        <v>52</v>
      </c>
      <c r="S1619" t="s">
        <v>43</v>
      </c>
      <c r="T1619" t="s">
        <v>44</v>
      </c>
      <c r="U1619" t="s">
        <v>21</v>
      </c>
      <c r="V1619" t="s">
        <v>1494</v>
      </c>
      <c r="W1619" t="s">
        <v>1495</v>
      </c>
      <c r="X1619" t="s">
        <v>448</v>
      </c>
      <c r="Y1619" t="s">
        <v>951</v>
      </c>
      <c r="Z1619" t="s">
        <v>40</v>
      </c>
      <c r="AA1619" t="s">
        <v>40</v>
      </c>
      <c r="AB1619" t="s">
        <v>40</v>
      </c>
      <c r="AC1619">
        <v>17.699999989999998</v>
      </c>
      <c r="AD1619" t="s">
        <v>40</v>
      </c>
      <c r="AE1619">
        <v>19.82</v>
      </c>
      <c r="AF1619">
        <v>20</v>
      </c>
      <c r="AG1619" s="21">
        <v>198200000000</v>
      </c>
      <c r="AH1619" s="21">
        <v>350814000000000</v>
      </c>
      <c r="AI1619">
        <v>20</v>
      </c>
      <c r="AJ1619">
        <v>3562</v>
      </c>
      <c r="AK1619">
        <v>3256586.5860000001</v>
      </c>
    </row>
    <row r="1620" spans="1:38">
      <c r="A1620">
        <v>17</v>
      </c>
      <c r="B1620">
        <v>35</v>
      </c>
      <c r="C1620">
        <v>2011</v>
      </c>
      <c r="D1620" t="s">
        <v>446</v>
      </c>
      <c r="E1620" t="s">
        <v>447</v>
      </c>
      <c r="F1620" t="s">
        <v>1</v>
      </c>
      <c r="G1620" t="s">
        <v>54</v>
      </c>
      <c r="H1620" t="s">
        <v>38</v>
      </c>
      <c r="I1620" t="s">
        <v>41</v>
      </c>
      <c r="J1620" t="s">
        <v>38</v>
      </c>
      <c r="K1620" t="s">
        <v>40</v>
      </c>
      <c r="L1620" t="s">
        <v>40</v>
      </c>
      <c r="M1620" t="s">
        <v>40</v>
      </c>
      <c r="N1620" t="s">
        <v>40</v>
      </c>
      <c r="O1620" t="s">
        <v>55</v>
      </c>
      <c r="P1620" t="s">
        <v>38</v>
      </c>
      <c r="Q1620" t="s">
        <v>51</v>
      </c>
      <c r="R1620" t="s">
        <v>52</v>
      </c>
      <c r="S1620" t="s">
        <v>43</v>
      </c>
      <c r="T1620" t="s">
        <v>44</v>
      </c>
      <c r="U1620" t="s">
        <v>21</v>
      </c>
      <c r="V1620" t="s">
        <v>1494</v>
      </c>
      <c r="W1620" t="s">
        <v>1495</v>
      </c>
      <c r="X1620" t="s">
        <v>448</v>
      </c>
      <c r="Y1620" t="s">
        <v>952</v>
      </c>
      <c r="Z1620" t="s">
        <v>40</v>
      </c>
      <c r="AA1620" t="s">
        <v>40</v>
      </c>
      <c r="AB1620" t="s">
        <v>40</v>
      </c>
      <c r="AC1620">
        <v>1.8</v>
      </c>
      <c r="AD1620" t="s">
        <v>40</v>
      </c>
      <c r="AE1620">
        <v>20.25</v>
      </c>
      <c r="AF1620">
        <v>12</v>
      </c>
      <c r="AG1620" s="21">
        <v>202500000000</v>
      </c>
      <c r="AH1620" s="21">
        <v>36450000000000</v>
      </c>
      <c r="AI1620">
        <v>12</v>
      </c>
      <c r="AJ1620">
        <v>3562</v>
      </c>
      <c r="AK1620">
        <v>3256586.5860000001</v>
      </c>
    </row>
    <row r="1621" spans="1:38">
      <c r="A1621">
        <v>17</v>
      </c>
      <c r="B1621">
        <v>35</v>
      </c>
      <c r="C1621">
        <v>2011</v>
      </c>
      <c r="D1621" t="s">
        <v>446</v>
      </c>
      <c r="E1621" t="s">
        <v>447</v>
      </c>
      <c r="F1621" t="s">
        <v>1</v>
      </c>
      <c r="G1621" t="s">
        <v>54</v>
      </c>
      <c r="H1621" t="s">
        <v>38</v>
      </c>
      <c r="I1621" t="s">
        <v>41</v>
      </c>
      <c r="J1621" t="s">
        <v>38</v>
      </c>
      <c r="K1621" t="s">
        <v>40</v>
      </c>
      <c r="L1621" t="s">
        <v>40</v>
      </c>
      <c r="M1621" t="s">
        <v>40</v>
      </c>
      <c r="N1621" t="s">
        <v>40</v>
      </c>
      <c r="O1621" t="s">
        <v>55</v>
      </c>
      <c r="P1621" t="s">
        <v>38</v>
      </c>
      <c r="Q1621" t="s">
        <v>51</v>
      </c>
      <c r="R1621" t="s">
        <v>52</v>
      </c>
      <c r="S1621" t="s">
        <v>43</v>
      </c>
      <c r="T1621" t="s">
        <v>44</v>
      </c>
      <c r="U1621" t="s">
        <v>21</v>
      </c>
      <c r="V1621" t="s">
        <v>1494</v>
      </c>
      <c r="W1621" t="s">
        <v>1495</v>
      </c>
      <c r="X1621" t="s">
        <v>448</v>
      </c>
      <c r="Y1621" t="s">
        <v>953</v>
      </c>
      <c r="Z1621" t="s">
        <v>40</v>
      </c>
      <c r="AA1621" t="s">
        <v>40</v>
      </c>
      <c r="AB1621" t="s">
        <v>40</v>
      </c>
      <c r="AC1621">
        <v>13.7</v>
      </c>
      <c r="AD1621" t="s">
        <v>40</v>
      </c>
      <c r="AE1621">
        <v>36.42</v>
      </c>
      <c r="AF1621">
        <v>26</v>
      </c>
      <c r="AG1621" s="21">
        <v>364200000000</v>
      </c>
      <c r="AH1621" s="21">
        <v>498954000000000</v>
      </c>
      <c r="AI1621">
        <v>26</v>
      </c>
      <c r="AJ1621">
        <v>3562</v>
      </c>
      <c r="AK1621">
        <v>3256586.5860000001</v>
      </c>
    </row>
    <row r="1622" spans="1:38">
      <c r="A1622">
        <v>17</v>
      </c>
      <c r="B1622">
        <v>35</v>
      </c>
      <c r="C1622">
        <v>2011</v>
      </c>
      <c r="D1622" t="s">
        <v>446</v>
      </c>
      <c r="E1622" t="s">
        <v>447</v>
      </c>
      <c r="F1622" t="s">
        <v>1</v>
      </c>
      <c r="G1622" t="s">
        <v>54</v>
      </c>
      <c r="H1622" t="s">
        <v>38</v>
      </c>
      <c r="I1622" t="s">
        <v>41</v>
      </c>
      <c r="J1622" t="s">
        <v>38</v>
      </c>
      <c r="K1622" t="s">
        <v>40</v>
      </c>
      <c r="L1622" t="s">
        <v>40</v>
      </c>
      <c r="M1622" t="s">
        <v>40</v>
      </c>
      <c r="N1622" t="s">
        <v>40</v>
      </c>
      <c r="O1622" t="s">
        <v>55</v>
      </c>
      <c r="P1622" t="s">
        <v>38</v>
      </c>
      <c r="Q1622" t="s">
        <v>51</v>
      </c>
      <c r="R1622" t="s">
        <v>52</v>
      </c>
      <c r="S1622" t="s">
        <v>43</v>
      </c>
      <c r="T1622" t="s">
        <v>53</v>
      </c>
      <c r="U1622" t="s">
        <v>21</v>
      </c>
      <c r="V1622" t="s">
        <v>1494</v>
      </c>
      <c r="W1622" t="s">
        <v>1495</v>
      </c>
      <c r="X1622" t="s">
        <v>448</v>
      </c>
      <c r="Y1622" t="s">
        <v>954</v>
      </c>
      <c r="Z1622" t="s">
        <v>40</v>
      </c>
      <c r="AA1622" t="s">
        <v>40</v>
      </c>
      <c r="AB1622" t="s">
        <v>40</v>
      </c>
      <c r="AC1622">
        <v>5.8000000060000003</v>
      </c>
      <c r="AD1622" t="s">
        <v>40</v>
      </c>
      <c r="AE1622">
        <v>8.25</v>
      </c>
      <c r="AF1622">
        <v>25</v>
      </c>
      <c r="AG1622">
        <v>82500000000</v>
      </c>
      <c r="AH1622" s="21">
        <v>47850000000000</v>
      </c>
      <c r="AI1622">
        <v>25</v>
      </c>
      <c r="AJ1622">
        <v>3562</v>
      </c>
      <c r="AK1622">
        <v>3256586.5860000001</v>
      </c>
    </row>
    <row r="1623" spans="1:38" ht="19">
      <c r="A1623">
        <v>17</v>
      </c>
      <c r="B1623">
        <v>35</v>
      </c>
      <c r="C1623">
        <v>2011</v>
      </c>
      <c r="D1623" t="s">
        <v>446</v>
      </c>
      <c r="E1623" t="s">
        <v>447</v>
      </c>
      <c r="F1623" t="s">
        <v>1</v>
      </c>
      <c r="G1623" t="s">
        <v>54</v>
      </c>
      <c r="H1623" t="s">
        <v>38</v>
      </c>
      <c r="I1623" t="s">
        <v>41</v>
      </c>
      <c r="J1623" t="s">
        <v>38</v>
      </c>
      <c r="K1623" t="s">
        <v>40</v>
      </c>
      <c r="L1623" t="s">
        <v>40</v>
      </c>
      <c r="M1623" t="s">
        <v>40</v>
      </c>
      <c r="N1623" t="s">
        <v>40</v>
      </c>
      <c r="O1623" t="s">
        <v>55</v>
      </c>
      <c r="P1623" t="s">
        <v>38</v>
      </c>
      <c r="Q1623" t="s">
        <v>51</v>
      </c>
      <c r="R1623" t="s">
        <v>52</v>
      </c>
      <c r="S1623" t="s">
        <v>43</v>
      </c>
      <c r="T1623" t="s">
        <v>53</v>
      </c>
      <c r="U1623" t="s">
        <v>21</v>
      </c>
      <c r="V1623" t="s">
        <v>1494</v>
      </c>
      <c r="W1623" t="s">
        <v>1495</v>
      </c>
      <c r="X1623" t="s">
        <v>448</v>
      </c>
      <c r="Y1623" t="s">
        <v>955</v>
      </c>
      <c r="Z1623" t="s">
        <v>40</v>
      </c>
      <c r="AA1623" t="s">
        <v>40</v>
      </c>
      <c r="AB1623" t="s">
        <v>40</v>
      </c>
      <c r="AC1623">
        <v>12.80000001</v>
      </c>
      <c r="AD1623" t="s">
        <v>40</v>
      </c>
      <c r="AE1623">
        <v>7</v>
      </c>
      <c r="AF1623">
        <v>8</v>
      </c>
      <c r="AG1623">
        <v>70000000000</v>
      </c>
      <c r="AH1623" s="21">
        <v>89600000000000</v>
      </c>
      <c r="AI1623">
        <v>8</v>
      </c>
      <c r="AJ1623">
        <v>3562</v>
      </c>
      <c r="AK1623">
        <v>3256586.5860000001</v>
      </c>
      <c r="AL1623" t="s">
        <v>1315</v>
      </c>
    </row>
    <row r="1624" spans="1:38">
      <c r="A1624">
        <v>17</v>
      </c>
      <c r="B1624">
        <v>35</v>
      </c>
      <c r="C1624">
        <v>2011</v>
      </c>
      <c r="D1624" t="s">
        <v>446</v>
      </c>
      <c r="E1624" t="s">
        <v>447</v>
      </c>
      <c r="F1624" t="s">
        <v>1</v>
      </c>
      <c r="G1624" t="s">
        <v>54</v>
      </c>
      <c r="H1624" t="s">
        <v>38</v>
      </c>
      <c r="I1624" t="s">
        <v>41</v>
      </c>
      <c r="J1624" t="s">
        <v>38</v>
      </c>
      <c r="K1624" t="s">
        <v>40</v>
      </c>
      <c r="L1624" t="s">
        <v>40</v>
      </c>
      <c r="M1624" t="s">
        <v>40</v>
      </c>
      <c r="N1624" t="s">
        <v>40</v>
      </c>
      <c r="O1624" t="s">
        <v>55</v>
      </c>
      <c r="P1624" t="s">
        <v>38</v>
      </c>
      <c r="Q1624" t="s">
        <v>51</v>
      </c>
      <c r="R1624" t="s">
        <v>52</v>
      </c>
      <c r="S1624" t="s">
        <v>43</v>
      </c>
      <c r="T1624" t="s">
        <v>53</v>
      </c>
      <c r="U1624" t="s">
        <v>21</v>
      </c>
      <c r="V1624" t="s">
        <v>1494</v>
      </c>
      <c r="W1624" t="s">
        <v>1495</v>
      </c>
      <c r="X1624" t="s">
        <v>448</v>
      </c>
      <c r="Y1624" t="s">
        <v>956</v>
      </c>
      <c r="Z1624" t="s">
        <v>40</v>
      </c>
      <c r="AA1624" t="s">
        <v>40</v>
      </c>
      <c r="AB1624" t="s">
        <v>40</v>
      </c>
      <c r="AC1624">
        <v>21.000000010000001</v>
      </c>
      <c r="AD1624" t="s">
        <v>40</v>
      </c>
      <c r="AE1624">
        <v>11.02</v>
      </c>
      <c r="AF1624">
        <v>12</v>
      </c>
      <c r="AG1624" s="21">
        <v>110200000000</v>
      </c>
      <c r="AH1624" s="21">
        <v>231420000000000</v>
      </c>
      <c r="AI1624">
        <v>12</v>
      </c>
      <c r="AJ1624">
        <v>3562</v>
      </c>
      <c r="AK1624">
        <v>3256586.5860000001</v>
      </c>
      <c r="AL1624" t="s">
        <v>1313</v>
      </c>
    </row>
    <row r="1625" spans="1:38">
      <c r="A1625">
        <v>17</v>
      </c>
      <c r="B1625">
        <v>35</v>
      </c>
      <c r="C1625">
        <v>2011</v>
      </c>
      <c r="D1625" t="s">
        <v>446</v>
      </c>
      <c r="E1625" t="s">
        <v>447</v>
      </c>
      <c r="F1625" t="s">
        <v>1</v>
      </c>
      <c r="G1625" t="s">
        <v>54</v>
      </c>
      <c r="H1625" t="s">
        <v>38</v>
      </c>
      <c r="I1625" t="s">
        <v>41</v>
      </c>
      <c r="J1625" t="s">
        <v>38</v>
      </c>
      <c r="K1625" t="s">
        <v>40</v>
      </c>
      <c r="L1625" t="s">
        <v>40</v>
      </c>
      <c r="M1625" t="s">
        <v>40</v>
      </c>
      <c r="N1625" t="s">
        <v>40</v>
      </c>
      <c r="O1625" t="s">
        <v>55</v>
      </c>
      <c r="P1625" t="s">
        <v>38</v>
      </c>
      <c r="Q1625" t="s">
        <v>51</v>
      </c>
      <c r="R1625" t="s">
        <v>52</v>
      </c>
      <c r="S1625" t="s">
        <v>43</v>
      </c>
      <c r="T1625" t="s">
        <v>53</v>
      </c>
      <c r="U1625" t="s">
        <v>21</v>
      </c>
      <c r="V1625" t="s">
        <v>1494</v>
      </c>
      <c r="W1625" t="s">
        <v>1495</v>
      </c>
      <c r="X1625" t="s">
        <v>448</v>
      </c>
      <c r="Y1625" t="s">
        <v>957</v>
      </c>
      <c r="Z1625" t="s">
        <v>40</v>
      </c>
      <c r="AA1625" t="s">
        <v>40</v>
      </c>
      <c r="AB1625" t="s">
        <v>40</v>
      </c>
      <c r="AC1625">
        <v>17.399999990000001</v>
      </c>
      <c r="AD1625" t="s">
        <v>40</v>
      </c>
      <c r="AE1625">
        <v>7.08</v>
      </c>
      <c r="AF1625">
        <v>15</v>
      </c>
      <c r="AG1625">
        <v>70800000000</v>
      </c>
      <c r="AH1625" s="21">
        <v>123192000000000</v>
      </c>
      <c r="AI1625">
        <v>15</v>
      </c>
      <c r="AJ1625">
        <v>3562</v>
      </c>
      <c r="AK1625">
        <v>3256586.5860000001</v>
      </c>
      <c r="AL1625" t="s">
        <v>1314</v>
      </c>
    </row>
    <row r="1626" spans="1:38">
      <c r="A1626">
        <v>17</v>
      </c>
      <c r="B1626">
        <v>35</v>
      </c>
      <c r="C1626">
        <v>2011</v>
      </c>
      <c r="D1626" t="s">
        <v>446</v>
      </c>
      <c r="E1626" t="s">
        <v>447</v>
      </c>
      <c r="F1626" t="s">
        <v>1</v>
      </c>
      <c r="G1626" t="s">
        <v>54</v>
      </c>
      <c r="H1626" t="s">
        <v>38</v>
      </c>
      <c r="I1626" t="s">
        <v>41</v>
      </c>
      <c r="J1626" t="s">
        <v>38</v>
      </c>
      <c r="K1626" t="s">
        <v>40</v>
      </c>
      <c r="L1626" t="s">
        <v>40</v>
      </c>
      <c r="M1626" t="s">
        <v>40</v>
      </c>
      <c r="N1626" t="s">
        <v>40</v>
      </c>
      <c r="O1626" t="s">
        <v>55</v>
      </c>
      <c r="P1626" t="s">
        <v>38</v>
      </c>
      <c r="Q1626" t="s">
        <v>51</v>
      </c>
      <c r="R1626" t="s">
        <v>52</v>
      </c>
      <c r="S1626" t="s">
        <v>43</v>
      </c>
      <c r="T1626" t="s">
        <v>53</v>
      </c>
      <c r="U1626" t="s">
        <v>21</v>
      </c>
      <c r="V1626" t="s">
        <v>1494</v>
      </c>
      <c r="W1626" t="s">
        <v>1495</v>
      </c>
      <c r="X1626" t="s">
        <v>448</v>
      </c>
      <c r="Y1626" t="s">
        <v>958</v>
      </c>
      <c r="Z1626" t="s">
        <v>40</v>
      </c>
      <c r="AA1626" t="s">
        <v>40</v>
      </c>
      <c r="AB1626" t="s">
        <v>40</v>
      </c>
      <c r="AC1626">
        <v>5.8000000060000003</v>
      </c>
      <c r="AD1626" t="s">
        <v>40</v>
      </c>
      <c r="AE1626">
        <v>8.34</v>
      </c>
      <c r="AF1626">
        <v>7</v>
      </c>
      <c r="AG1626">
        <v>83400000000</v>
      </c>
      <c r="AH1626" s="21">
        <v>48372000000000</v>
      </c>
      <c r="AI1626">
        <v>7</v>
      </c>
      <c r="AJ1626">
        <v>3562</v>
      </c>
      <c r="AK1626">
        <v>3256586.5860000001</v>
      </c>
      <c r="AL1626" t="s">
        <v>1316</v>
      </c>
    </row>
    <row r="1627" spans="1:38">
      <c r="A1627">
        <v>17</v>
      </c>
      <c r="B1627">
        <v>35</v>
      </c>
      <c r="C1627">
        <v>2011</v>
      </c>
      <c r="D1627" t="s">
        <v>446</v>
      </c>
      <c r="E1627" t="s">
        <v>447</v>
      </c>
      <c r="F1627" t="s">
        <v>1</v>
      </c>
      <c r="G1627" t="s">
        <v>54</v>
      </c>
      <c r="H1627" t="s">
        <v>38</v>
      </c>
      <c r="I1627" t="s">
        <v>41</v>
      </c>
      <c r="J1627" t="s">
        <v>38</v>
      </c>
      <c r="K1627" t="s">
        <v>40</v>
      </c>
      <c r="L1627" t="s">
        <v>40</v>
      </c>
      <c r="M1627" t="s">
        <v>40</v>
      </c>
      <c r="N1627" t="s">
        <v>40</v>
      </c>
      <c r="O1627" t="s">
        <v>55</v>
      </c>
      <c r="P1627" t="s">
        <v>38</v>
      </c>
      <c r="Q1627" t="s">
        <v>51</v>
      </c>
      <c r="R1627" t="s">
        <v>52</v>
      </c>
      <c r="S1627" t="s">
        <v>43</v>
      </c>
      <c r="T1627" t="s">
        <v>53</v>
      </c>
      <c r="U1627" t="s">
        <v>21</v>
      </c>
      <c r="V1627" t="s">
        <v>1494</v>
      </c>
      <c r="W1627" t="s">
        <v>1495</v>
      </c>
      <c r="X1627" t="s">
        <v>448</v>
      </c>
      <c r="Y1627" t="s">
        <v>959</v>
      </c>
      <c r="Z1627" t="s">
        <v>40</v>
      </c>
      <c r="AA1627" t="s">
        <v>40</v>
      </c>
      <c r="AB1627" t="s">
        <v>40</v>
      </c>
      <c r="AC1627">
        <v>12.20000001</v>
      </c>
      <c r="AD1627" t="s">
        <v>40</v>
      </c>
      <c r="AE1627">
        <v>7.03</v>
      </c>
      <c r="AF1627">
        <v>7</v>
      </c>
      <c r="AG1627">
        <v>70300000000</v>
      </c>
      <c r="AH1627" s="21">
        <v>85766000000000</v>
      </c>
      <c r="AI1627">
        <v>7</v>
      </c>
      <c r="AJ1627">
        <v>3562</v>
      </c>
      <c r="AK1627">
        <v>3256586.5860000001</v>
      </c>
    </row>
    <row r="1628" spans="1:38">
      <c r="A1628">
        <v>17</v>
      </c>
      <c r="B1628">
        <v>35</v>
      </c>
      <c r="C1628">
        <v>2011</v>
      </c>
      <c r="D1628" t="s">
        <v>446</v>
      </c>
      <c r="E1628" t="s">
        <v>447</v>
      </c>
      <c r="F1628" t="s">
        <v>1</v>
      </c>
      <c r="G1628" t="s">
        <v>54</v>
      </c>
      <c r="H1628" t="s">
        <v>38</v>
      </c>
      <c r="I1628" t="s">
        <v>41</v>
      </c>
      <c r="J1628" t="s">
        <v>38</v>
      </c>
      <c r="K1628" t="s">
        <v>40</v>
      </c>
      <c r="L1628" t="s">
        <v>40</v>
      </c>
      <c r="M1628" t="s">
        <v>40</v>
      </c>
      <c r="N1628" t="s">
        <v>40</v>
      </c>
      <c r="O1628" t="s">
        <v>55</v>
      </c>
      <c r="P1628" t="s">
        <v>38</v>
      </c>
      <c r="Q1628" t="s">
        <v>51</v>
      </c>
      <c r="R1628" t="s">
        <v>52</v>
      </c>
      <c r="S1628" t="s">
        <v>43</v>
      </c>
      <c r="T1628" t="s">
        <v>44</v>
      </c>
      <c r="U1628" t="s">
        <v>21</v>
      </c>
      <c r="V1628" t="s">
        <v>1494</v>
      </c>
      <c r="W1628" t="s">
        <v>1495</v>
      </c>
      <c r="X1628" t="s">
        <v>448</v>
      </c>
      <c r="Y1628" t="s">
        <v>960</v>
      </c>
      <c r="Z1628" t="s">
        <v>40</v>
      </c>
      <c r="AA1628" t="s">
        <v>40</v>
      </c>
      <c r="AB1628" t="s">
        <v>40</v>
      </c>
      <c r="AC1628">
        <v>10.39999999</v>
      </c>
      <c r="AD1628" t="s">
        <v>40</v>
      </c>
      <c r="AE1628">
        <v>89.84</v>
      </c>
      <c r="AF1628">
        <v>19</v>
      </c>
      <c r="AG1628" s="21">
        <v>898400000000</v>
      </c>
      <c r="AH1628" s="21">
        <v>934336000000000</v>
      </c>
      <c r="AI1628">
        <v>19</v>
      </c>
      <c r="AJ1628">
        <v>3562</v>
      </c>
      <c r="AK1628">
        <v>3256586.5860000001</v>
      </c>
    </row>
    <row r="1629" spans="1:38">
      <c r="A1629">
        <v>17</v>
      </c>
      <c r="B1629">
        <v>35</v>
      </c>
      <c r="C1629">
        <v>2011</v>
      </c>
      <c r="D1629" t="s">
        <v>446</v>
      </c>
      <c r="E1629" t="s">
        <v>447</v>
      </c>
      <c r="F1629" t="s">
        <v>1</v>
      </c>
      <c r="G1629" t="s">
        <v>54</v>
      </c>
      <c r="H1629" t="s">
        <v>38</v>
      </c>
      <c r="I1629" t="s">
        <v>41</v>
      </c>
      <c r="J1629" t="s">
        <v>38</v>
      </c>
      <c r="K1629" t="s">
        <v>40</v>
      </c>
      <c r="L1629" t="s">
        <v>40</v>
      </c>
      <c r="M1629" t="s">
        <v>40</v>
      </c>
      <c r="N1629" t="s">
        <v>40</v>
      </c>
      <c r="O1629" t="s">
        <v>55</v>
      </c>
      <c r="P1629" t="s">
        <v>38</v>
      </c>
      <c r="Q1629" t="s">
        <v>51</v>
      </c>
      <c r="R1629" t="s">
        <v>52</v>
      </c>
      <c r="S1629" t="s">
        <v>43</v>
      </c>
      <c r="T1629" t="s">
        <v>53</v>
      </c>
      <c r="U1629" t="s">
        <v>21</v>
      </c>
      <c r="V1629" t="s">
        <v>1494</v>
      </c>
      <c r="W1629" t="s">
        <v>1495</v>
      </c>
      <c r="X1629" t="s">
        <v>448</v>
      </c>
      <c r="Y1629" t="s">
        <v>961</v>
      </c>
      <c r="Z1629" t="s">
        <v>40</v>
      </c>
      <c r="AA1629" t="s">
        <v>40</v>
      </c>
      <c r="AB1629" t="s">
        <v>40</v>
      </c>
      <c r="AC1629">
        <v>12.80000001</v>
      </c>
      <c r="AD1629" t="s">
        <v>40</v>
      </c>
      <c r="AE1629">
        <v>10.74</v>
      </c>
      <c r="AF1629">
        <v>17</v>
      </c>
      <c r="AG1629" s="21">
        <v>107400000000</v>
      </c>
      <c r="AH1629" s="21">
        <v>137472000000000</v>
      </c>
      <c r="AI1629">
        <v>17</v>
      </c>
      <c r="AJ1629">
        <v>3562</v>
      </c>
      <c r="AK1629">
        <v>3256586.5860000001</v>
      </c>
    </row>
    <row r="1630" spans="1:38">
      <c r="A1630">
        <v>17</v>
      </c>
      <c r="B1630">
        <v>35</v>
      </c>
      <c r="C1630">
        <v>2011</v>
      </c>
      <c r="D1630" t="s">
        <v>446</v>
      </c>
      <c r="E1630" t="s">
        <v>447</v>
      </c>
      <c r="F1630" t="s">
        <v>1</v>
      </c>
      <c r="G1630" t="s">
        <v>54</v>
      </c>
      <c r="H1630" t="s">
        <v>38</v>
      </c>
      <c r="I1630" t="s">
        <v>41</v>
      </c>
      <c r="J1630" t="s">
        <v>38</v>
      </c>
      <c r="K1630" t="s">
        <v>40</v>
      </c>
      <c r="L1630" t="s">
        <v>40</v>
      </c>
      <c r="M1630" t="s">
        <v>40</v>
      </c>
      <c r="N1630" t="s">
        <v>40</v>
      </c>
      <c r="O1630" t="s">
        <v>55</v>
      </c>
      <c r="P1630" t="s">
        <v>38</v>
      </c>
      <c r="Q1630" t="s">
        <v>51</v>
      </c>
      <c r="R1630" t="s">
        <v>52</v>
      </c>
      <c r="S1630" t="s">
        <v>43</v>
      </c>
      <c r="T1630" t="s">
        <v>53</v>
      </c>
      <c r="U1630" t="s">
        <v>21</v>
      </c>
      <c r="V1630" t="s">
        <v>1494</v>
      </c>
      <c r="W1630" t="s">
        <v>1495</v>
      </c>
      <c r="X1630" t="s">
        <v>448</v>
      </c>
      <c r="Y1630" t="s">
        <v>962</v>
      </c>
      <c r="Z1630" t="s">
        <v>40</v>
      </c>
      <c r="AA1630" t="s">
        <v>40</v>
      </c>
      <c r="AB1630" t="s">
        <v>40</v>
      </c>
      <c r="AC1630">
        <v>33.899999979999997</v>
      </c>
      <c r="AD1630" t="s">
        <v>40</v>
      </c>
      <c r="AE1630">
        <v>137.66999999999999</v>
      </c>
      <c r="AF1630">
        <v>16</v>
      </c>
      <c r="AG1630" s="21">
        <v>1376700000000</v>
      </c>
      <c r="AH1630" s="21">
        <v>4667010000000000</v>
      </c>
      <c r="AI1630">
        <v>16</v>
      </c>
      <c r="AJ1630">
        <v>3562</v>
      </c>
      <c r="AK1630">
        <v>3256586.5860000001</v>
      </c>
    </row>
    <row r="1631" spans="1:38">
      <c r="A1631">
        <v>17</v>
      </c>
      <c r="B1631">
        <v>35</v>
      </c>
      <c r="C1631">
        <v>2011</v>
      </c>
      <c r="D1631" t="s">
        <v>446</v>
      </c>
      <c r="E1631" t="s">
        <v>447</v>
      </c>
      <c r="F1631" t="s">
        <v>1</v>
      </c>
      <c r="G1631" t="s">
        <v>54</v>
      </c>
      <c r="H1631" t="s">
        <v>38</v>
      </c>
      <c r="I1631" t="s">
        <v>41</v>
      </c>
      <c r="J1631" t="s">
        <v>38</v>
      </c>
      <c r="K1631" t="s">
        <v>40</v>
      </c>
      <c r="L1631" t="s">
        <v>40</v>
      </c>
      <c r="M1631" t="s">
        <v>40</v>
      </c>
      <c r="N1631" t="s">
        <v>40</v>
      </c>
      <c r="O1631" t="s">
        <v>55</v>
      </c>
      <c r="P1631" t="s">
        <v>38</v>
      </c>
      <c r="Q1631" t="s">
        <v>51</v>
      </c>
      <c r="R1631" t="s">
        <v>52</v>
      </c>
      <c r="S1631" t="s">
        <v>43</v>
      </c>
      <c r="T1631" t="s">
        <v>53</v>
      </c>
      <c r="U1631" t="s">
        <v>21</v>
      </c>
      <c r="V1631" t="s">
        <v>1494</v>
      </c>
      <c r="W1631" t="s">
        <v>1495</v>
      </c>
      <c r="X1631" t="s">
        <v>448</v>
      </c>
      <c r="Y1631" t="s">
        <v>963</v>
      </c>
      <c r="Z1631" t="s">
        <v>40</v>
      </c>
      <c r="AA1631" t="s">
        <v>40</v>
      </c>
      <c r="AB1631" t="s">
        <v>40</v>
      </c>
      <c r="AC1631">
        <v>24.39999998</v>
      </c>
      <c r="AD1631" t="s">
        <v>40</v>
      </c>
      <c r="AE1631">
        <v>20.23</v>
      </c>
      <c r="AF1631">
        <v>7</v>
      </c>
      <c r="AG1631" s="21">
        <v>202300000000</v>
      </c>
      <c r="AH1631" s="21">
        <v>493612000000000</v>
      </c>
      <c r="AI1631">
        <v>7</v>
      </c>
      <c r="AJ1631">
        <v>3562</v>
      </c>
      <c r="AK1631">
        <v>3256586.5860000001</v>
      </c>
    </row>
    <row r="1632" spans="1:38">
      <c r="A1632">
        <v>17</v>
      </c>
      <c r="B1632">
        <v>35</v>
      </c>
      <c r="C1632">
        <v>2011</v>
      </c>
      <c r="D1632" t="s">
        <v>446</v>
      </c>
      <c r="E1632" t="s">
        <v>447</v>
      </c>
      <c r="F1632" t="s">
        <v>1</v>
      </c>
      <c r="G1632" t="s">
        <v>54</v>
      </c>
      <c r="H1632" t="s">
        <v>38</v>
      </c>
      <c r="I1632" t="s">
        <v>41</v>
      </c>
      <c r="J1632" t="s">
        <v>38</v>
      </c>
      <c r="K1632" t="s">
        <v>40</v>
      </c>
      <c r="L1632" t="s">
        <v>40</v>
      </c>
      <c r="M1632" t="s">
        <v>40</v>
      </c>
      <c r="N1632" t="s">
        <v>40</v>
      </c>
      <c r="O1632" t="s">
        <v>55</v>
      </c>
      <c r="P1632" t="s">
        <v>38</v>
      </c>
      <c r="Q1632" t="s">
        <v>51</v>
      </c>
      <c r="R1632" t="s">
        <v>52</v>
      </c>
      <c r="S1632" t="s">
        <v>43</v>
      </c>
      <c r="T1632" t="s">
        <v>44</v>
      </c>
      <c r="U1632" t="s">
        <v>21</v>
      </c>
      <c r="V1632" t="s">
        <v>1494</v>
      </c>
      <c r="W1632" t="s">
        <v>1495</v>
      </c>
      <c r="X1632" t="s">
        <v>448</v>
      </c>
      <c r="Y1632" t="s">
        <v>964</v>
      </c>
      <c r="Z1632" t="s">
        <v>40</v>
      </c>
      <c r="AA1632" t="s">
        <v>40</v>
      </c>
      <c r="AB1632" t="s">
        <v>40</v>
      </c>
      <c r="AC1632">
        <v>18.300000010000002</v>
      </c>
      <c r="AD1632" t="s">
        <v>40</v>
      </c>
      <c r="AE1632">
        <v>53.97</v>
      </c>
      <c r="AF1632">
        <v>11</v>
      </c>
      <c r="AG1632" s="21">
        <v>539700000000</v>
      </c>
      <c r="AH1632" s="21">
        <v>987651000000000</v>
      </c>
      <c r="AI1632">
        <v>11</v>
      </c>
      <c r="AJ1632">
        <v>3562</v>
      </c>
      <c r="AK1632">
        <v>3256586.5860000001</v>
      </c>
    </row>
    <row r="1633" spans="1:38">
      <c r="A1633">
        <v>17</v>
      </c>
      <c r="B1633">
        <v>35</v>
      </c>
      <c r="C1633">
        <v>2011</v>
      </c>
      <c r="D1633" t="s">
        <v>446</v>
      </c>
      <c r="E1633" t="s">
        <v>447</v>
      </c>
      <c r="F1633" t="s">
        <v>1</v>
      </c>
      <c r="G1633" t="s">
        <v>54</v>
      </c>
      <c r="H1633" t="s">
        <v>38</v>
      </c>
      <c r="I1633" t="s">
        <v>41</v>
      </c>
      <c r="J1633" t="s">
        <v>38</v>
      </c>
      <c r="K1633" t="s">
        <v>40</v>
      </c>
      <c r="L1633" t="s">
        <v>40</v>
      </c>
      <c r="M1633" t="s">
        <v>40</v>
      </c>
      <c r="N1633" t="s">
        <v>40</v>
      </c>
      <c r="O1633" t="s">
        <v>55</v>
      </c>
      <c r="P1633" t="s">
        <v>38</v>
      </c>
      <c r="Q1633" t="s">
        <v>51</v>
      </c>
      <c r="R1633" t="s">
        <v>52</v>
      </c>
      <c r="S1633" t="s">
        <v>43</v>
      </c>
      <c r="T1633" t="s">
        <v>53</v>
      </c>
      <c r="U1633" t="s">
        <v>21</v>
      </c>
      <c r="V1633" t="s">
        <v>1494</v>
      </c>
      <c r="W1633" t="s">
        <v>1495</v>
      </c>
      <c r="X1633" t="s">
        <v>448</v>
      </c>
      <c r="Y1633" t="s">
        <v>965</v>
      </c>
      <c r="Z1633" t="s">
        <v>40</v>
      </c>
      <c r="AA1633" t="s">
        <v>40</v>
      </c>
      <c r="AB1633" t="s">
        <v>40</v>
      </c>
      <c r="AC1633">
        <v>6.5000000050000004</v>
      </c>
      <c r="AD1633" t="s">
        <v>40</v>
      </c>
      <c r="AE1633">
        <v>38.020000000000003</v>
      </c>
      <c r="AF1633">
        <v>14</v>
      </c>
      <c r="AG1633" s="21">
        <v>380200000000</v>
      </c>
      <c r="AH1633" s="21">
        <v>247130000000000</v>
      </c>
      <c r="AI1633">
        <v>14</v>
      </c>
      <c r="AJ1633">
        <v>3562</v>
      </c>
      <c r="AK1633">
        <v>3256586.5860000001</v>
      </c>
    </row>
    <row r="1634" spans="1:38" ht="19">
      <c r="A1634">
        <v>17</v>
      </c>
      <c r="B1634">
        <v>35</v>
      </c>
      <c r="C1634">
        <v>2011</v>
      </c>
      <c r="D1634" t="s">
        <v>446</v>
      </c>
      <c r="E1634" t="s">
        <v>447</v>
      </c>
      <c r="F1634" t="s">
        <v>1</v>
      </c>
      <c r="G1634" t="s">
        <v>54</v>
      </c>
      <c r="H1634" t="s">
        <v>38</v>
      </c>
      <c r="I1634" t="s">
        <v>41</v>
      </c>
      <c r="J1634" t="s">
        <v>38</v>
      </c>
      <c r="K1634" t="s">
        <v>40</v>
      </c>
      <c r="L1634" t="s">
        <v>40</v>
      </c>
      <c r="M1634" t="s">
        <v>40</v>
      </c>
      <c r="N1634" t="s">
        <v>40</v>
      </c>
      <c r="O1634" t="s">
        <v>55</v>
      </c>
      <c r="P1634" t="s">
        <v>38</v>
      </c>
      <c r="Q1634" t="s">
        <v>51</v>
      </c>
      <c r="R1634" t="s">
        <v>52</v>
      </c>
      <c r="S1634" t="s">
        <v>43</v>
      </c>
      <c r="T1634" t="s">
        <v>53</v>
      </c>
      <c r="U1634" t="s">
        <v>21</v>
      </c>
      <c r="V1634" t="s">
        <v>1494</v>
      </c>
      <c r="W1634" t="s">
        <v>1495</v>
      </c>
      <c r="X1634" t="s">
        <v>448</v>
      </c>
      <c r="Y1634" t="s">
        <v>966</v>
      </c>
      <c r="Z1634" t="s">
        <v>40</v>
      </c>
      <c r="AA1634" t="s">
        <v>40</v>
      </c>
      <c r="AB1634" t="s">
        <v>40</v>
      </c>
      <c r="AC1634">
        <v>4.1999999959999998</v>
      </c>
      <c r="AD1634" t="s">
        <v>40</v>
      </c>
      <c r="AE1634">
        <v>24.68</v>
      </c>
      <c r="AF1634">
        <v>23</v>
      </c>
      <c r="AG1634" s="21">
        <v>246800000000</v>
      </c>
      <c r="AH1634" s="21">
        <v>103656000000000</v>
      </c>
      <c r="AI1634">
        <v>23</v>
      </c>
      <c r="AJ1634">
        <v>3562</v>
      </c>
      <c r="AK1634">
        <v>3256586.5860000001</v>
      </c>
      <c r="AL1634" t="s">
        <v>1317</v>
      </c>
    </row>
    <row r="1635" spans="1:38">
      <c r="A1635">
        <v>17</v>
      </c>
      <c r="B1635">
        <v>35</v>
      </c>
      <c r="C1635">
        <v>2011</v>
      </c>
      <c r="D1635" t="s">
        <v>446</v>
      </c>
      <c r="E1635" t="s">
        <v>447</v>
      </c>
      <c r="F1635" t="s">
        <v>1</v>
      </c>
      <c r="G1635" t="s">
        <v>54</v>
      </c>
      <c r="H1635" t="s">
        <v>38</v>
      </c>
      <c r="I1635" t="s">
        <v>41</v>
      </c>
      <c r="J1635" t="s">
        <v>38</v>
      </c>
      <c r="K1635" t="s">
        <v>40</v>
      </c>
      <c r="L1635" t="s">
        <v>40</v>
      </c>
      <c r="M1635" t="s">
        <v>40</v>
      </c>
      <c r="N1635" t="s">
        <v>40</v>
      </c>
      <c r="O1635" t="s">
        <v>55</v>
      </c>
      <c r="P1635" t="s">
        <v>38</v>
      </c>
      <c r="Q1635" t="s">
        <v>51</v>
      </c>
      <c r="R1635" t="s">
        <v>52</v>
      </c>
      <c r="S1635" t="s">
        <v>43</v>
      </c>
      <c r="T1635" t="s">
        <v>44</v>
      </c>
      <c r="U1635" t="s">
        <v>21</v>
      </c>
      <c r="V1635" t="s">
        <v>1494</v>
      </c>
      <c r="W1635" t="s">
        <v>1495</v>
      </c>
      <c r="X1635" t="s">
        <v>448</v>
      </c>
      <c r="Y1635" t="s">
        <v>967</v>
      </c>
      <c r="Z1635" t="s">
        <v>40</v>
      </c>
      <c r="AA1635" t="s">
        <v>40</v>
      </c>
      <c r="AB1635" t="s">
        <v>40</v>
      </c>
      <c r="AC1635">
        <v>25.59999998</v>
      </c>
      <c r="AD1635" t="s">
        <v>40</v>
      </c>
      <c r="AE1635">
        <v>48.77</v>
      </c>
      <c r="AF1635">
        <v>11</v>
      </c>
      <c r="AG1635" s="21">
        <v>487700000000</v>
      </c>
      <c r="AH1635" s="21">
        <v>1248510000000000</v>
      </c>
      <c r="AI1635">
        <v>11</v>
      </c>
      <c r="AJ1635">
        <v>3562</v>
      </c>
      <c r="AK1635">
        <v>3256586.5860000001</v>
      </c>
      <c r="AL1635" t="s">
        <v>1313</v>
      </c>
    </row>
    <row r="1636" spans="1:38">
      <c r="A1636">
        <v>17</v>
      </c>
      <c r="B1636">
        <v>35</v>
      </c>
      <c r="C1636">
        <v>2011</v>
      </c>
      <c r="D1636" t="s">
        <v>446</v>
      </c>
      <c r="E1636" t="s">
        <v>447</v>
      </c>
      <c r="F1636" t="s">
        <v>1</v>
      </c>
      <c r="G1636" t="s">
        <v>54</v>
      </c>
      <c r="H1636" t="s">
        <v>38</v>
      </c>
      <c r="I1636" t="s">
        <v>41</v>
      </c>
      <c r="J1636" t="s">
        <v>38</v>
      </c>
      <c r="K1636" t="s">
        <v>40</v>
      </c>
      <c r="L1636" t="s">
        <v>40</v>
      </c>
      <c r="M1636" t="s">
        <v>40</v>
      </c>
      <c r="N1636" t="s">
        <v>40</v>
      </c>
      <c r="O1636" t="s">
        <v>55</v>
      </c>
      <c r="P1636" t="s">
        <v>38</v>
      </c>
      <c r="Q1636" t="s">
        <v>51</v>
      </c>
      <c r="R1636" t="s">
        <v>52</v>
      </c>
      <c r="S1636" t="s">
        <v>43</v>
      </c>
      <c r="T1636" t="s">
        <v>53</v>
      </c>
      <c r="U1636" t="s">
        <v>21</v>
      </c>
      <c r="V1636" t="s">
        <v>1494</v>
      </c>
      <c r="W1636" t="s">
        <v>1495</v>
      </c>
      <c r="X1636" t="s">
        <v>448</v>
      </c>
      <c r="Y1636" t="s">
        <v>968</v>
      </c>
      <c r="Z1636" t="s">
        <v>40</v>
      </c>
      <c r="AA1636" t="s">
        <v>40</v>
      </c>
      <c r="AB1636" t="s">
        <v>40</v>
      </c>
      <c r="AC1636">
        <v>8.9000000069999992</v>
      </c>
      <c r="AD1636" t="s">
        <v>40</v>
      </c>
      <c r="AE1636">
        <v>5.9</v>
      </c>
      <c r="AF1636">
        <v>10</v>
      </c>
      <c r="AG1636">
        <v>59000000000</v>
      </c>
      <c r="AH1636" s="21">
        <v>52510000000000</v>
      </c>
      <c r="AI1636">
        <v>10</v>
      </c>
      <c r="AJ1636">
        <v>3562</v>
      </c>
      <c r="AK1636">
        <v>3256586.5860000001</v>
      </c>
    </row>
    <row r="1637" spans="1:38">
      <c r="A1637">
        <v>17</v>
      </c>
      <c r="B1637">
        <v>35</v>
      </c>
      <c r="C1637">
        <v>2011</v>
      </c>
      <c r="D1637" t="s">
        <v>446</v>
      </c>
      <c r="E1637" t="s">
        <v>447</v>
      </c>
      <c r="F1637" t="s">
        <v>1</v>
      </c>
      <c r="G1637" t="s">
        <v>54</v>
      </c>
      <c r="H1637" t="s">
        <v>38</v>
      </c>
      <c r="I1637" t="s">
        <v>41</v>
      </c>
      <c r="J1637" t="s">
        <v>38</v>
      </c>
      <c r="K1637" t="s">
        <v>40</v>
      </c>
      <c r="L1637" t="s">
        <v>40</v>
      </c>
      <c r="M1637" t="s">
        <v>40</v>
      </c>
      <c r="N1637" t="s">
        <v>40</v>
      </c>
      <c r="O1637" t="s">
        <v>55</v>
      </c>
      <c r="P1637" t="s">
        <v>38</v>
      </c>
      <c r="Q1637" t="s">
        <v>51</v>
      </c>
      <c r="R1637" t="s">
        <v>52</v>
      </c>
      <c r="S1637" t="s">
        <v>43</v>
      </c>
      <c r="T1637" t="s">
        <v>53</v>
      </c>
      <c r="U1637" t="s">
        <v>21</v>
      </c>
      <c r="V1637" t="s">
        <v>1494</v>
      </c>
      <c r="W1637" t="s">
        <v>1495</v>
      </c>
      <c r="X1637" t="s">
        <v>448</v>
      </c>
      <c r="Y1637" t="s">
        <v>969</v>
      </c>
      <c r="Z1637" t="s">
        <v>40</v>
      </c>
      <c r="AA1637" t="s">
        <v>40</v>
      </c>
      <c r="AB1637" t="s">
        <v>40</v>
      </c>
      <c r="AC1637">
        <v>4.9000000000000004</v>
      </c>
      <c r="AD1637" t="s">
        <v>40</v>
      </c>
      <c r="AE1637">
        <v>7.08</v>
      </c>
      <c r="AF1637">
        <v>16</v>
      </c>
      <c r="AG1637">
        <v>70800000000</v>
      </c>
      <c r="AH1637" s="21">
        <v>34692000000000</v>
      </c>
      <c r="AI1637">
        <v>16</v>
      </c>
      <c r="AJ1637">
        <v>3562</v>
      </c>
      <c r="AK1637">
        <v>3256586.5860000001</v>
      </c>
    </row>
    <row r="1638" spans="1:38">
      <c r="A1638">
        <v>17</v>
      </c>
      <c r="B1638">
        <v>35</v>
      </c>
      <c r="C1638">
        <v>2011</v>
      </c>
      <c r="D1638" t="s">
        <v>446</v>
      </c>
      <c r="E1638" t="s">
        <v>447</v>
      </c>
      <c r="F1638" t="s">
        <v>1</v>
      </c>
      <c r="G1638" t="s">
        <v>54</v>
      </c>
      <c r="H1638" t="s">
        <v>38</v>
      </c>
      <c r="I1638" t="s">
        <v>41</v>
      </c>
      <c r="J1638" t="s">
        <v>38</v>
      </c>
      <c r="K1638" t="s">
        <v>40</v>
      </c>
      <c r="L1638" t="s">
        <v>40</v>
      </c>
      <c r="M1638" t="s">
        <v>40</v>
      </c>
      <c r="N1638" t="s">
        <v>40</v>
      </c>
      <c r="O1638" t="s">
        <v>55</v>
      </c>
      <c r="P1638" t="s">
        <v>38</v>
      </c>
      <c r="Q1638" t="s">
        <v>51</v>
      </c>
      <c r="R1638" t="s">
        <v>52</v>
      </c>
      <c r="S1638" t="s">
        <v>43</v>
      </c>
      <c r="T1638" t="s">
        <v>53</v>
      </c>
      <c r="U1638" t="s">
        <v>21</v>
      </c>
      <c r="V1638" t="s">
        <v>1494</v>
      </c>
      <c r="W1638" t="s">
        <v>1495</v>
      </c>
      <c r="X1638" t="s">
        <v>448</v>
      </c>
      <c r="Y1638" t="s">
        <v>970</v>
      </c>
      <c r="Z1638" t="s">
        <v>40</v>
      </c>
      <c r="AA1638" t="s">
        <v>40</v>
      </c>
      <c r="AB1638" t="s">
        <v>40</v>
      </c>
      <c r="AC1638">
        <v>26.8</v>
      </c>
      <c r="AD1638" t="s">
        <v>40</v>
      </c>
      <c r="AE1638">
        <v>51.34</v>
      </c>
      <c r="AF1638">
        <v>26</v>
      </c>
      <c r="AG1638" s="21">
        <v>513400000000</v>
      </c>
      <c r="AH1638" s="21">
        <v>1375910000000000</v>
      </c>
      <c r="AI1638">
        <v>26</v>
      </c>
      <c r="AJ1638">
        <v>3562</v>
      </c>
      <c r="AK1638">
        <v>3256586.5860000001</v>
      </c>
    </row>
    <row r="1639" spans="1:38">
      <c r="A1639">
        <v>18</v>
      </c>
      <c r="B1639">
        <v>36</v>
      </c>
      <c r="C1639">
        <v>2011</v>
      </c>
      <c r="D1639" t="s">
        <v>971</v>
      </c>
      <c r="E1639" t="s">
        <v>1500</v>
      </c>
      <c r="F1639" t="s">
        <v>36</v>
      </c>
      <c r="G1639" t="s">
        <v>54</v>
      </c>
      <c r="H1639" t="s">
        <v>38</v>
      </c>
      <c r="I1639" t="s">
        <v>40</v>
      </c>
      <c r="J1639" t="s">
        <v>40</v>
      </c>
      <c r="K1639" t="s">
        <v>40</v>
      </c>
      <c r="L1639" t="s">
        <v>40</v>
      </c>
      <c r="M1639" t="s">
        <v>40</v>
      </c>
      <c r="N1639" t="s">
        <v>40</v>
      </c>
      <c r="O1639" t="s">
        <v>973</v>
      </c>
      <c r="P1639" t="s">
        <v>38</v>
      </c>
      <c r="Q1639" t="s">
        <v>42</v>
      </c>
      <c r="R1639" t="s">
        <v>40</v>
      </c>
      <c r="S1639" t="s">
        <v>43</v>
      </c>
      <c r="T1639" t="s">
        <v>44</v>
      </c>
      <c r="U1639" t="s">
        <v>1259</v>
      </c>
      <c r="V1639" t="s">
        <v>1104</v>
      </c>
      <c r="W1639" t="s">
        <v>1215</v>
      </c>
      <c r="X1639" t="s">
        <v>209</v>
      </c>
      <c r="Y1639" t="s">
        <v>974</v>
      </c>
      <c r="Z1639" t="s">
        <v>40</v>
      </c>
      <c r="AA1639" t="s">
        <v>40</v>
      </c>
      <c r="AB1639" t="s">
        <v>40</v>
      </c>
      <c r="AC1639" t="s">
        <v>40</v>
      </c>
      <c r="AD1639" t="s">
        <v>40</v>
      </c>
      <c r="AE1639">
        <v>2.58</v>
      </c>
      <c r="AF1639">
        <v>0</v>
      </c>
      <c r="AG1639">
        <v>25800000000</v>
      </c>
      <c r="AH1639" t="s">
        <v>40</v>
      </c>
      <c r="AI1639">
        <v>0</v>
      </c>
      <c r="AJ1639">
        <v>1</v>
      </c>
      <c r="AK1639">
        <v>1</v>
      </c>
    </row>
    <row r="1640" spans="1:38">
      <c r="A1640">
        <v>18</v>
      </c>
      <c r="B1640">
        <v>36</v>
      </c>
      <c r="C1640">
        <v>2011</v>
      </c>
      <c r="D1640" t="s">
        <v>971</v>
      </c>
      <c r="E1640" t="s">
        <v>1500</v>
      </c>
      <c r="F1640" t="s">
        <v>36</v>
      </c>
      <c r="G1640" t="s">
        <v>54</v>
      </c>
      <c r="H1640" t="s">
        <v>38</v>
      </c>
      <c r="I1640" t="s">
        <v>40</v>
      </c>
      <c r="J1640" t="s">
        <v>40</v>
      </c>
      <c r="K1640" t="s">
        <v>40</v>
      </c>
      <c r="L1640" t="s">
        <v>40</v>
      </c>
      <c r="M1640" t="s">
        <v>40</v>
      </c>
      <c r="N1640" t="s">
        <v>40</v>
      </c>
      <c r="O1640" t="s">
        <v>973</v>
      </c>
      <c r="P1640" t="s">
        <v>38</v>
      </c>
      <c r="Q1640" t="s">
        <v>42</v>
      </c>
      <c r="R1640" t="s">
        <v>40</v>
      </c>
      <c r="S1640" t="s">
        <v>43</v>
      </c>
      <c r="T1640" t="s">
        <v>44</v>
      </c>
      <c r="U1640" t="s">
        <v>1259</v>
      </c>
      <c r="V1640" t="s">
        <v>1104</v>
      </c>
      <c r="W1640" t="s">
        <v>1215</v>
      </c>
      <c r="X1640" t="s">
        <v>209</v>
      </c>
      <c r="Y1640" t="s">
        <v>975</v>
      </c>
      <c r="Z1640" t="s">
        <v>40</v>
      </c>
      <c r="AA1640" t="s">
        <v>40</v>
      </c>
      <c r="AB1640" t="s">
        <v>40</v>
      </c>
      <c r="AC1640" t="s">
        <v>40</v>
      </c>
      <c r="AD1640" t="s">
        <v>40</v>
      </c>
      <c r="AE1640">
        <v>2.77</v>
      </c>
      <c r="AF1640">
        <v>0</v>
      </c>
      <c r="AG1640">
        <v>27700000000</v>
      </c>
      <c r="AH1640" t="s">
        <v>40</v>
      </c>
      <c r="AI1640">
        <v>0</v>
      </c>
      <c r="AJ1640">
        <v>1</v>
      </c>
      <c r="AK1640">
        <v>1</v>
      </c>
    </row>
    <row r="1641" spans="1:38">
      <c r="A1641">
        <v>18</v>
      </c>
      <c r="B1641">
        <v>36</v>
      </c>
      <c r="C1641">
        <v>2011</v>
      </c>
      <c r="D1641" t="s">
        <v>971</v>
      </c>
      <c r="E1641" t="s">
        <v>1500</v>
      </c>
      <c r="F1641" t="s">
        <v>36</v>
      </c>
      <c r="G1641" t="s">
        <v>54</v>
      </c>
      <c r="H1641" t="s">
        <v>38</v>
      </c>
      <c r="I1641" t="s">
        <v>40</v>
      </c>
      <c r="J1641" t="s">
        <v>40</v>
      </c>
      <c r="K1641" t="s">
        <v>40</v>
      </c>
      <c r="L1641" t="s">
        <v>40</v>
      </c>
      <c r="M1641" t="s">
        <v>40</v>
      </c>
      <c r="N1641" t="s">
        <v>40</v>
      </c>
      <c r="O1641" t="s">
        <v>973</v>
      </c>
      <c r="P1641" t="s">
        <v>38</v>
      </c>
      <c r="Q1641" t="s">
        <v>42</v>
      </c>
      <c r="R1641" t="s">
        <v>40</v>
      </c>
      <c r="S1641" t="s">
        <v>43</v>
      </c>
      <c r="T1641" t="s">
        <v>44</v>
      </c>
      <c r="U1641" t="s">
        <v>1259</v>
      </c>
      <c r="V1641" t="s">
        <v>1104</v>
      </c>
      <c r="W1641" t="s">
        <v>1215</v>
      </c>
      <c r="X1641" t="s">
        <v>209</v>
      </c>
      <c r="Y1641" t="s">
        <v>976</v>
      </c>
      <c r="Z1641" t="s">
        <v>40</v>
      </c>
      <c r="AA1641" t="s">
        <v>40</v>
      </c>
      <c r="AB1641" t="s">
        <v>40</v>
      </c>
      <c r="AC1641" t="s">
        <v>40</v>
      </c>
      <c r="AD1641" t="s">
        <v>40</v>
      </c>
      <c r="AE1641">
        <v>37.18</v>
      </c>
      <c r="AF1641">
        <v>0.17899999999999999</v>
      </c>
      <c r="AG1641" s="21">
        <v>371800000000</v>
      </c>
      <c r="AH1641" t="s">
        <v>40</v>
      </c>
      <c r="AI1641">
        <v>7</v>
      </c>
      <c r="AJ1641">
        <v>1</v>
      </c>
      <c r="AK1641">
        <v>1</v>
      </c>
    </row>
    <row r="1642" spans="1:38">
      <c r="A1642">
        <v>18</v>
      </c>
      <c r="B1642">
        <v>36</v>
      </c>
      <c r="C1642">
        <v>2011</v>
      </c>
      <c r="D1642" t="s">
        <v>971</v>
      </c>
      <c r="E1642" t="s">
        <v>1500</v>
      </c>
      <c r="F1642" t="s">
        <v>36</v>
      </c>
      <c r="G1642" t="s">
        <v>54</v>
      </c>
      <c r="H1642" t="s">
        <v>38</v>
      </c>
      <c r="I1642" t="s">
        <v>40</v>
      </c>
      <c r="J1642" t="s">
        <v>40</v>
      </c>
      <c r="K1642" t="s">
        <v>40</v>
      </c>
      <c r="L1642" t="s">
        <v>40</v>
      </c>
      <c r="M1642" t="s">
        <v>40</v>
      </c>
      <c r="N1642" t="s">
        <v>40</v>
      </c>
      <c r="O1642" t="s">
        <v>973</v>
      </c>
      <c r="P1642" t="s">
        <v>38</v>
      </c>
      <c r="Q1642" t="s">
        <v>42</v>
      </c>
      <c r="R1642" t="s">
        <v>40</v>
      </c>
      <c r="S1642" t="s">
        <v>43</v>
      </c>
      <c r="T1642" t="s">
        <v>44</v>
      </c>
      <c r="U1642" t="s">
        <v>1259</v>
      </c>
      <c r="V1642" t="s">
        <v>1104</v>
      </c>
      <c r="W1642" t="s">
        <v>1215</v>
      </c>
      <c r="X1642" t="s">
        <v>209</v>
      </c>
      <c r="Y1642" t="s">
        <v>977</v>
      </c>
      <c r="Z1642" t="s">
        <v>40</v>
      </c>
      <c r="AA1642" t="s">
        <v>40</v>
      </c>
      <c r="AB1642" t="s">
        <v>40</v>
      </c>
      <c r="AC1642" t="s">
        <v>40</v>
      </c>
      <c r="AD1642" t="s">
        <v>40</v>
      </c>
      <c r="AE1642">
        <v>57.46</v>
      </c>
      <c r="AF1642">
        <v>0</v>
      </c>
      <c r="AG1642" s="21">
        <v>574600000000</v>
      </c>
      <c r="AH1642" t="s">
        <v>40</v>
      </c>
      <c r="AI1642">
        <v>0</v>
      </c>
      <c r="AJ1642">
        <v>1</v>
      </c>
      <c r="AK1642">
        <v>1</v>
      </c>
    </row>
    <row r="1643" spans="1:38">
      <c r="A1643">
        <v>18</v>
      </c>
      <c r="B1643">
        <v>36</v>
      </c>
      <c r="C1643">
        <v>2011</v>
      </c>
      <c r="D1643" t="s">
        <v>971</v>
      </c>
      <c r="E1643" t="s">
        <v>1500</v>
      </c>
      <c r="F1643" t="s">
        <v>36</v>
      </c>
      <c r="G1643" t="s">
        <v>54</v>
      </c>
      <c r="H1643" t="s">
        <v>38</v>
      </c>
      <c r="I1643" t="s">
        <v>40</v>
      </c>
      <c r="J1643" t="s">
        <v>40</v>
      </c>
      <c r="K1643" t="s">
        <v>40</v>
      </c>
      <c r="L1643" t="s">
        <v>40</v>
      </c>
      <c r="M1643" t="s">
        <v>40</v>
      </c>
      <c r="N1643" t="s">
        <v>40</v>
      </c>
      <c r="O1643" t="s">
        <v>973</v>
      </c>
      <c r="P1643" t="s">
        <v>38</v>
      </c>
      <c r="Q1643" t="s">
        <v>42</v>
      </c>
      <c r="R1643" t="s">
        <v>40</v>
      </c>
      <c r="S1643" t="s">
        <v>43</v>
      </c>
      <c r="T1643" t="s">
        <v>44</v>
      </c>
      <c r="U1643" t="s">
        <v>1259</v>
      </c>
      <c r="V1643" t="s">
        <v>1104</v>
      </c>
      <c r="W1643" t="s">
        <v>1215</v>
      </c>
      <c r="X1643" t="s">
        <v>209</v>
      </c>
      <c r="Y1643" t="s">
        <v>978</v>
      </c>
      <c r="Z1643" t="s">
        <v>40</v>
      </c>
      <c r="AA1643" t="s">
        <v>40</v>
      </c>
      <c r="AB1643" t="s">
        <v>40</v>
      </c>
      <c r="AC1643" t="s">
        <v>40</v>
      </c>
      <c r="AD1643" t="s">
        <v>40</v>
      </c>
      <c r="AE1643">
        <v>146.06</v>
      </c>
      <c r="AF1643">
        <v>2.9000000000000001E-2</v>
      </c>
      <c r="AG1643" s="21">
        <v>1460600000000</v>
      </c>
      <c r="AH1643" t="s">
        <v>40</v>
      </c>
      <c r="AI1643">
        <v>1</v>
      </c>
      <c r="AJ1643">
        <v>1</v>
      </c>
      <c r="AK1643">
        <v>1</v>
      </c>
    </row>
    <row r="1644" spans="1:38">
      <c r="A1644">
        <v>18</v>
      </c>
      <c r="B1644">
        <v>36</v>
      </c>
      <c r="C1644">
        <v>2011</v>
      </c>
      <c r="D1644" t="s">
        <v>971</v>
      </c>
      <c r="E1644" t="s">
        <v>1500</v>
      </c>
      <c r="F1644" t="s">
        <v>36</v>
      </c>
      <c r="G1644" t="s">
        <v>54</v>
      </c>
      <c r="H1644" t="s">
        <v>38</v>
      </c>
      <c r="I1644" t="s">
        <v>40</v>
      </c>
      <c r="J1644" t="s">
        <v>40</v>
      </c>
      <c r="K1644" t="s">
        <v>40</v>
      </c>
      <c r="L1644" t="s">
        <v>40</v>
      </c>
      <c r="M1644" t="s">
        <v>40</v>
      </c>
      <c r="N1644" t="s">
        <v>40</v>
      </c>
      <c r="O1644" t="s">
        <v>973</v>
      </c>
      <c r="P1644" t="s">
        <v>38</v>
      </c>
      <c r="Q1644" t="s">
        <v>42</v>
      </c>
      <c r="R1644" t="s">
        <v>40</v>
      </c>
      <c r="S1644" t="s">
        <v>43</v>
      </c>
      <c r="T1644" t="s">
        <v>44</v>
      </c>
      <c r="U1644" t="s">
        <v>1259</v>
      </c>
      <c r="V1644" t="s">
        <v>1104</v>
      </c>
      <c r="W1644" t="s">
        <v>1215</v>
      </c>
      <c r="X1644" t="s">
        <v>209</v>
      </c>
      <c r="Y1644" t="s">
        <v>979</v>
      </c>
      <c r="Z1644" t="s">
        <v>40</v>
      </c>
      <c r="AA1644" t="s">
        <v>40</v>
      </c>
      <c r="AB1644" t="s">
        <v>40</v>
      </c>
      <c r="AC1644" t="s">
        <v>40</v>
      </c>
      <c r="AD1644" t="s">
        <v>40</v>
      </c>
      <c r="AE1644">
        <v>193.15</v>
      </c>
      <c r="AF1644">
        <v>0.14299999999999999</v>
      </c>
      <c r="AG1644" s="21">
        <v>1931500000000</v>
      </c>
      <c r="AH1644" t="s">
        <v>40</v>
      </c>
      <c r="AI1644">
        <v>1</v>
      </c>
      <c r="AJ1644">
        <v>1</v>
      </c>
      <c r="AK1644">
        <v>1</v>
      </c>
    </row>
    <row r="1645" spans="1:38">
      <c r="A1645">
        <v>18</v>
      </c>
      <c r="B1645">
        <v>36</v>
      </c>
      <c r="C1645">
        <v>2011</v>
      </c>
      <c r="D1645" t="s">
        <v>971</v>
      </c>
      <c r="E1645" t="s">
        <v>1500</v>
      </c>
      <c r="F1645" t="s">
        <v>36</v>
      </c>
      <c r="G1645" t="s">
        <v>54</v>
      </c>
      <c r="H1645" t="s">
        <v>38</v>
      </c>
      <c r="I1645" t="s">
        <v>40</v>
      </c>
      <c r="J1645" t="s">
        <v>40</v>
      </c>
      <c r="K1645" t="s">
        <v>40</v>
      </c>
      <c r="L1645" t="s">
        <v>40</v>
      </c>
      <c r="M1645" t="s">
        <v>40</v>
      </c>
      <c r="N1645" t="s">
        <v>40</v>
      </c>
      <c r="O1645" t="s">
        <v>973</v>
      </c>
      <c r="P1645" t="s">
        <v>38</v>
      </c>
      <c r="Q1645" t="s">
        <v>42</v>
      </c>
      <c r="R1645" t="s">
        <v>40</v>
      </c>
      <c r="S1645" t="s">
        <v>43</v>
      </c>
      <c r="T1645" t="s">
        <v>44</v>
      </c>
      <c r="U1645" t="s">
        <v>1259</v>
      </c>
      <c r="V1645" t="s">
        <v>1104</v>
      </c>
      <c r="W1645" t="s">
        <v>1215</v>
      </c>
      <c r="X1645" t="s">
        <v>209</v>
      </c>
      <c r="Y1645" t="s">
        <v>980</v>
      </c>
      <c r="Z1645" t="s">
        <v>40</v>
      </c>
      <c r="AA1645" t="s">
        <v>40</v>
      </c>
      <c r="AB1645" t="s">
        <v>40</v>
      </c>
      <c r="AC1645" t="s">
        <v>40</v>
      </c>
      <c r="AD1645" t="s">
        <v>40</v>
      </c>
      <c r="AE1645">
        <v>213.72</v>
      </c>
      <c r="AF1645">
        <v>0.57999999999999996</v>
      </c>
      <c r="AG1645" s="21">
        <v>2137200000000</v>
      </c>
      <c r="AH1645" t="s">
        <v>40</v>
      </c>
      <c r="AI1645">
        <v>47</v>
      </c>
      <c r="AJ1645">
        <v>1</v>
      </c>
      <c r="AK1645">
        <v>1</v>
      </c>
    </row>
    <row r="1646" spans="1:38">
      <c r="A1646">
        <v>18</v>
      </c>
      <c r="B1646">
        <v>36</v>
      </c>
      <c r="C1646">
        <v>2011</v>
      </c>
      <c r="D1646" t="s">
        <v>971</v>
      </c>
      <c r="E1646" t="s">
        <v>1500</v>
      </c>
      <c r="F1646" t="s">
        <v>36</v>
      </c>
      <c r="G1646" t="s">
        <v>54</v>
      </c>
      <c r="H1646" t="s">
        <v>38</v>
      </c>
      <c r="I1646" t="s">
        <v>40</v>
      </c>
      <c r="J1646" t="s">
        <v>40</v>
      </c>
      <c r="K1646" t="s">
        <v>40</v>
      </c>
      <c r="L1646" t="s">
        <v>40</v>
      </c>
      <c r="M1646" t="s">
        <v>40</v>
      </c>
      <c r="N1646" t="s">
        <v>40</v>
      </c>
      <c r="O1646" t="s">
        <v>973</v>
      </c>
      <c r="P1646" t="s">
        <v>38</v>
      </c>
      <c r="Q1646" t="s">
        <v>42</v>
      </c>
      <c r="R1646" t="s">
        <v>40</v>
      </c>
      <c r="S1646" t="s">
        <v>43</v>
      </c>
      <c r="T1646" t="s">
        <v>44</v>
      </c>
      <c r="U1646" t="s">
        <v>1259</v>
      </c>
      <c r="V1646" t="s">
        <v>1104</v>
      </c>
      <c r="W1646" t="s">
        <v>1215</v>
      </c>
      <c r="X1646" t="s">
        <v>209</v>
      </c>
      <c r="Y1646" t="s">
        <v>981</v>
      </c>
      <c r="Z1646" t="s">
        <v>40</v>
      </c>
      <c r="AA1646" t="s">
        <v>40</v>
      </c>
      <c r="AB1646" t="s">
        <v>40</v>
      </c>
      <c r="AC1646" t="s">
        <v>40</v>
      </c>
      <c r="AD1646" t="s">
        <v>40</v>
      </c>
      <c r="AE1646">
        <v>249.63</v>
      </c>
      <c r="AF1646">
        <v>0.71399999999999997</v>
      </c>
      <c r="AG1646" s="21">
        <v>2496300000000</v>
      </c>
      <c r="AH1646" t="s">
        <v>40</v>
      </c>
      <c r="AI1646">
        <v>25</v>
      </c>
      <c r="AJ1646">
        <v>1</v>
      </c>
      <c r="AK1646">
        <v>1</v>
      </c>
    </row>
    <row r="1647" spans="1:38">
      <c r="A1647">
        <v>19</v>
      </c>
      <c r="B1647">
        <v>37</v>
      </c>
      <c r="C1647">
        <v>2011</v>
      </c>
      <c r="D1647" t="s">
        <v>982</v>
      </c>
      <c r="E1647" t="s">
        <v>983</v>
      </c>
      <c r="F1647" t="s">
        <v>49</v>
      </c>
      <c r="G1647" t="s">
        <v>54</v>
      </c>
      <c r="H1647" t="s">
        <v>38</v>
      </c>
      <c r="I1647" t="s">
        <v>40</v>
      </c>
      <c r="J1647" t="s">
        <v>40</v>
      </c>
      <c r="K1647" t="s">
        <v>40</v>
      </c>
      <c r="L1647" t="s">
        <v>40</v>
      </c>
      <c r="M1647" t="s">
        <v>40</v>
      </c>
      <c r="N1647" t="s">
        <v>38</v>
      </c>
      <c r="O1647" t="s">
        <v>50</v>
      </c>
      <c r="P1647" t="s">
        <v>38</v>
      </c>
      <c r="Q1647" t="s">
        <v>51</v>
      </c>
      <c r="R1647" t="s">
        <v>52</v>
      </c>
      <c r="S1647" t="s">
        <v>43</v>
      </c>
      <c r="T1647" t="s">
        <v>44</v>
      </c>
      <c r="U1647" t="s">
        <v>19</v>
      </c>
      <c r="V1647" t="s">
        <v>1494</v>
      </c>
      <c r="W1647" t="s">
        <v>1495</v>
      </c>
      <c r="X1647" t="s">
        <v>992</v>
      </c>
      <c r="Y1647" t="s">
        <v>986</v>
      </c>
      <c r="Z1647" t="s">
        <v>40</v>
      </c>
      <c r="AA1647" t="s">
        <v>40</v>
      </c>
      <c r="AB1647" t="s">
        <v>40</v>
      </c>
      <c r="AC1647">
        <v>570</v>
      </c>
      <c r="AD1647" t="s">
        <v>40</v>
      </c>
      <c r="AE1647">
        <v>32900</v>
      </c>
      <c r="AF1647">
        <v>33</v>
      </c>
      <c r="AG1647" s="21">
        <v>329000000000000</v>
      </c>
      <c r="AH1647" s="21">
        <v>1.8753E+19</v>
      </c>
      <c r="AI1647">
        <v>33</v>
      </c>
      <c r="AJ1647">
        <v>11550000</v>
      </c>
      <c r="AK1647" s="21">
        <v>225812000000</v>
      </c>
    </row>
    <row r="1648" spans="1:38">
      <c r="A1648">
        <v>19</v>
      </c>
      <c r="B1648">
        <v>37</v>
      </c>
      <c r="C1648">
        <v>2011</v>
      </c>
      <c r="D1648" t="s">
        <v>982</v>
      </c>
      <c r="E1648" t="s">
        <v>983</v>
      </c>
      <c r="F1648" t="s">
        <v>49</v>
      </c>
      <c r="G1648" t="s">
        <v>54</v>
      </c>
      <c r="H1648" t="s">
        <v>38</v>
      </c>
      <c r="I1648" t="s">
        <v>40</v>
      </c>
      <c r="J1648" t="s">
        <v>40</v>
      </c>
      <c r="K1648" t="s">
        <v>40</v>
      </c>
      <c r="L1648" t="s">
        <v>40</v>
      </c>
      <c r="M1648" t="s">
        <v>40</v>
      </c>
      <c r="N1648" t="s">
        <v>38</v>
      </c>
      <c r="O1648" t="s">
        <v>50</v>
      </c>
      <c r="P1648" t="s">
        <v>38</v>
      </c>
      <c r="Q1648" t="s">
        <v>51</v>
      </c>
      <c r="R1648" t="s">
        <v>52</v>
      </c>
      <c r="S1648" t="s">
        <v>43</v>
      </c>
      <c r="T1648" t="s">
        <v>44</v>
      </c>
      <c r="U1648" t="s">
        <v>19</v>
      </c>
      <c r="V1648" t="s">
        <v>1494</v>
      </c>
      <c r="W1648" t="s">
        <v>1495</v>
      </c>
      <c r="X1648" t="s">
        <v>994</v>
      </c>
      <c r="Y1648" t="s">
        <v>986</v>
      </c>
      <c r="Z1648" t="s">
        <v>40</v>
      </c>
      <c r="AA1648" t="s">
        <v>40</v>
      </c>
      <c r="AB1648" t="s">
        <v>40</v>
      </c>
      <c r="AC1648">
        <v>19</v>
      </c>
      <c r="AD1648" t="s">
        <v>40</v>
      </c>
      <c r="AE1648">
        <v>0.67</v>
      </c>
      <c r="AF1648">
        <v>8</v>
      </c>
      <c r="AG1648">
        <v>6700000000</v>
      </c>
      <c r="AH1648" s="21">
        <v>12730000000000</v>
      </c>
      <c r="AI1648">
        <v>8</v>
      </c>
      <c r="AJ1648">
        <v>11550000</v>
      </c>
      <c r="AK1648" s="21">
        <v>225812000000</v>
      </c>
    </row>
    <row r="1649" spans="1:37">
      <c r="A1649">
        <v>19</v>
      </c>
      <c r="B1649">
        <v>37</v>
      </c>
      <c r="C1649">
        <v>2011</v>
      </c>
      <c r="D1649" t="s">
        <v>982</v>
      </c>
      <c r="E1649" t="s">
        <v>983</v>
      </c>
      <c r="F1649" t="s">
        <v>49</v>
      </c>
      <c r="G1649" t="s">
        <v>54</v>
      </c>
      <c r="H1649" t="s">
        <v>38</v>
      </c>
      <c r="I1649" t="s">
        <v>40</v>
      </c>
      <c r="J1649" t="s">
        <v>40</v>
      </c>
      <c r="K1649" t="s">
        <v>40</v>
      </c>
      <c r="L1649" t="s">
        <v>40</v>
      </c>
      <c r="M1649" t="s">
        <v>40</v>
      </c>
      <c r="N1649" t="s">
        <v>38</v>
      </c>
      <c r="O1649" t="s">
        <v>50</v>
      </c>
      <c r="P1649" t="s">
        <v>38</v>
      </c>
      <c r="Q1649" t="s">
        <v>51</v>
      </c>
      <c r="R1649" t="s">
        <v>52</v>
      </c>
      <c r="S1649" t="s">
        <v>43</v>
      </c>
      <c r="T1649" t="s">
        <v>44</v>
      </c>
      <c r="U1649" t="s">
        <v>19</v>
      </c>
      <c r="V1649" t="s">
        <v>1494</v>
      </c>
      <c r="W1649" t="s">
        <v>1495</v>
      </c>
      <c r="X1649" t="s">
        <v>995</v>
      </c>
      <c r="Y1649" t="s">
        <v>986</v>
      </c>
      <c r="Z1649" t="s">
        <v>40</v>
      </c>
      <c r="AA1649" t="s">
        <v>40</v>
      </c>
      <c r="AB1649" t="s">
        <v>40</v>
      </c>
      <c r="AC1649">
        <v>14</v>
      </c>
      <c r="AD1649" t="s">
        <v>40</v>
      </c>
      <c r="AE1649">
        <v>1.6000000000000001E-3</v>
      </c>
      <c r="AF1649">
        <v>8</v>
      </c>
      <c r="AG1649">
        <v>16000000</v>
      </c>
      <c r="AH1649">
        <v>22400000000</v>
      </c>
      <c r="AI1649">
        <v>8</v>
      </c>
      <c r="AJ1649">
        <v>11550000</v>
      </c>
      <c r="AK1649" s="21">
        <v>225812000000</v>
      </c>
    </row>
    <row r="1650" spans="1:37">
      <c r="A1650">
        <v>19</v>
      </c>
      <c r="B1650">
        <v>37</v>
      </c>
      <c r="C1650">
        <v>2011</v>
      </c>
      <c r="D1650" t="s">
        <v>982</v>
      </c>
      <c r="E1650" t="s">
        <v>983</v>
      </c>
      <c r="F1650" t="s">
        <v>49</v>
      </c>
      <c r="G1650" t="s">
        <v>54</v>
      </c>
      <c r="H1650" t="s">
        <v>38</v>
      </c>
      <c r="I1650" t="s">
        <v>40</v>
      </c>
      <c r="J1650" t="s">
        <v>40</v>
      </c>
      <c r="K1650" t="s">
        <v>40</v>
      </c>
      <c r="L1650" t="s">
        <v>40</v>
      </c>
      <c r="M1650" t="s">
        <v>40</v>
      </c>
      <c r="N1650" t="s">
        <v>38</v>
      </c>
      <c r="O1650" t="s">
        <v>50</v>
      </c>
      <c r="P1650" t="s">
        <v>38</v>
      </c>
      <c r="Q1650" t="s">
        <v>51</v>
      </c>
      <c r="R1650" t="s">
        <v>52</v>
      </c>
      <c r="S1650" t="s">
        <v>43</v>
      </c>
      <c r="T1650" t="s">
        <v>44</v>
      </c>
      <c r="U1650" t="s">
        <v>19</v>
      </c>
      <c r="V1650" t="s">
        <v>1494</v>
      </c>
      <c r="W1650" t="s">
        <v>1495</v>
      </c>
      <c r="X1650" t="s">
        <v>996</v>
      </c>
      <c r="Y1650" t="s">
        <v>986</v>
      </c>
      <c r="Z1650" t="s">
        <v>40</v>
      </c>
      <c r="AA1650" t="s">
        <v>40</v>
      </c>
      <c r="AB1650" t="s">
        <v>40</v>
      </c>
      <c r="AC1650">
        <v>5.5</v>
      </c>
      <c r="AD1650" t="s">
        <v>40</v>
      </c>
      <c r="AE1650">
        <v>2.5999999999999999E-3</v>
      </c>
      <c r="AF1650">
        <v>4</v>
      </c>
      <c r="AG1650">
        <v>26000000</v>
      </c>
      <c r="AH1650">
        <v>14300000000</v>
      </c>
      <c r="AI1650">
        <v>4</v>
      </c>
      <c r="AJ1650">
        <v>11550000</v>
      </c>
      <c r="AK1650" s="21">
        <v>225812000000</v>
      </c>
    </row>
    <row r="1651" spans="1:37">
      <c r="A1651">
        <v>19</v>
      </c>
      <c r="B1651">
        <v>37</v>
      </c>
      <c r="C1651">
        <v>2011</v>
      </c>
      <c r="D1651" t="s">
        <v>982</v>
      </c>
      <c r="E1651" t="s">
        <v>983</v>
      </c>
      <c r="F1651" t="s">
        <v>49</v>
      </c>
      <c r="G1651" t="s">
        <v>54</v>
      </c>
      <c r="H1651" t="s">
        <v>38</v>
      </c>
      <c r="I1651" t="s">
        <v>40</v>
      </c>
      <c r="J1651" t="s">
        <v>40</v>
      </c>
      <c r="K1651" t="s">
        <v>40</v>
      </c>
      <c r="L1651" t="s">
        <v>40</v>
      </c>
      <c r="M1651" t="s">
        <v>40</v>
      </c>
      <c r="N1651" t="s">
        <v>38</v>
      </c>
      <c r="O1651" t="s">
        <v>50</v>
      </c>
      <c r="P1651" t="s">
        <v>38</v>
      </c>
      <c r="Q1651" t="s">
        <v>51</v>
      </c>
      <c r="R1651" t="s">
        <v>52</v>
      </c>
      <c r="S1651" t="s">
        <v>43</v>
      </c>
      <c r="T1651" t="s">
        <v>44</v>
      </c>
      <c r="U1651" t="s">
        <v>19</v>
      </c>
      <c r="V1651" t="s">
        <v>1494</v>
      </c>
      <c r="W1651" t="s">
        <v>1495</v>
      </c>
      <c r="X1651" t="s">
        <v>987</v>
      </c>
      <c r="Y1651" t="s">
        <v>986</v>
      </c>
      <c r="Z1651" t="s">
        <v>40</v>
      </c>
      <c r="AA1651" t="s">
        <v>40</v>
      </c>
      <c r="AB1651" t="s">
        <v>40</v>
      </c>
      <c r="AC1651">
        <v>592</v>
      </c>
      <c r="AD1651" t="s">
        <v>40</v>
      </c>
      <c r="AE1651">
        <v>53</v>
      </c>
      <c r="AF1651">
        <v>50</v>
      </c>
      <c r="AG1651" s="21">
        <v>530000000000</v>
      </c>
      <c r="AH1651" s="21">
        <v>3.1376E+16</v>
      </c>
      <c r="AI1651">
        <v>50</v>
      </c>
      <c r="AJ1651">
        <v>11550000</v>
      </c>
      <c r="AK1651" s="21">
        <v>225812000000</v>
      </c>
    </row>
    <row r="1652" spans="1:37">
      <c r="A1652">
        <v>19</v>
      </c>
      <c r="B1652">
        <v>37</v>
      </c>
      <c r="C1652">
        <v>2011</v>
      </c>
      <c r="D1652" t="s">
        <v>982</v>
      </c>
      <c r="E1652" t="s">
        <v>983</v>
      </c>
      <c r="F1652" t="s">
        <v>49</v>
      </c>
      <c r="G1652" t="s">
        <v>54</v>
      </c>
      <c r="H1652" t="s">
        <v>38</v>
      </c>
      <c r="I1652" t="s">
        <v>40</v>
      </c>
      <c r="J1652" t="s">
        <v>40</v>
      </c>
      <c r="K1652" t="s">
        <v>40</v>
      </c>
      <c r="L1652" t="s">
        <v>40</v>
      </c>
      <c r="M1652" t="s">
        <v>40</v>
      </c>
      <c r="N1652" t="s">
        <v>38</v>
      </c>
      <c r="O1652" t="s">
        <v>50</v>
      </c>
      <c r="P1652" t="s">
        <v>38</v>
      </c>
      <c r="Q1652" t="s">
        <v>51</v>
      </c>
      <c r="R1652" t="s">
        <v>52</v>
      </c>
      <c r="S1652" t="s">
        <v>43</v>
      </c>
      <c r="T1652" t="s">
        <v>44</v>
      </c>
      <c r="U1652" t="s">
        <v>19</v>
      </c>
      <c r="V1652" t="s">
        <v>1494</v>
      </c>
      <c r="W1652" t="s">
        <v>1495</v>
      </c>
      <c r="X1652" t="s">
        <v>989</v>
      </c>
      <c r="Y1652" t="s">
        <v>986</v>
      </c>
      <c r="Z1652" t="s">
        <v>40</v>
      </c>
      <c r="AA1652" t="s">
        <v>40</v>
      </c>
      <c r="AB1652" t="s">
        <v>40</v>
      </c>
      <c r="AC1652">
        <v>744</v>
      </c>
      <c r="AD1652" t="s">
        <v>40</v>
      </c>
      <c r="AE1652">
        <v>31494</v>
      </c>
      <c r="AF1652">
        <v>30</v>
      </c>
      <c r="AG1652" s="21">
        <v>314940000000000</v>
      </c>
      <c r="AH1652" s="21">
        <v>2.34315E+19</v>
      </c>
      <c r="AI1652">
        <v>30</v>
      </c>
      <c r="AJ1652">
        <v>11550000</v>
      </c>
      <c r="AK1652" s="21">
        <v>225812000000</v>
      </c>
    </row>
    <row r="1653" spans="1:37">
      <c r="A1653">
        <v>19</v>
      </c>
      <c r="B1653">
        <v>37</v>
      </c>
      <c r="C1653">
        <v>2011</v>
      </c>
      <c r="D1653" t="s">
        <v>982</v>
      </c>
      <c r="E1653" t="s">
        <v>983</v>
      </c>
      <c r="F1653" t="s">
        <v>49</v>
      </c>
      <c r="G1653" t="s">
        <v>54</v>
      </c>
      <c r="H1653" t="s">
        <v>38</v>
      </c>
      <c r="I1653" t="s">
        <v>40</v>
      </c>
      <c r="J1653" t="s">
        <v>40</v>
      </c>
      <c r="K1653" t="s">
        <v>40</v>
      </c>
      <c r="L1653" t="s">
        <v>40</v>
      </c>
      <c r="M1653" t="s">
        <v>40</v>
      </c>
      <c r="N1653" t="s">
        <v>38</v>
      </c>
      <c r="O1653" t="s">
        <v>50</v>
      </c>
      <c r="P1653" t="s">
        <v>38</v>
      </c>
      <c r="Q1653" t="s">
        <v>51</v>
      </c>
      <c r="R1653" t="s">
        <v>52</v>
      </c>
      <c r="S1653" t="s">
        <v>43</v>
      </c>
      <c r="T1653" t="s">
        <v>44</v>
      </c>
      <c r="U1653" t="s">
        <v>19</v>
      </c>
      <c r="V1653" t="s">
        <v>1494</v>
      </c>
      <c r="W1653" t="s">
        <v>1495</v>
      </c>
      <c r="X1653" t="s">
        <v>423</v>
      </c>
      <c r="Y1653" t="s">
        <v>986</v>
      </c>
      <c r="Z1653" t="s">
        <v>40</v>
      </c>
      <c r="AA1653" t="s">
        <v>40</v>
      </c>
      <c r="AB1653" t="s">
        <v>40</v>
      </c>
      <c r="AC1653">
        <v>92</v>
      </c>
      <c r="AD1653" t="s">
        <v>40</v>
      </c>
      <c r="AE1653">
        <v>0.44</v>
      </c>
      <c r="AF1653">
        <v>45</v>
      </c>
      <c r="AG1653">
        <v>4400000000</v>
      </c>
      <c r="AH1653" s="21">
        <v>40480000000000</v>
      </c>
      <c r="AI1653">
        <v>45</v>
      </c>
      <c r="AJ1653">
        <v>11550000</v>
      </c>
      <c r="AK1653" s="21">
        <v>225812000000</v>
      </c>
    </row>
    <row r="1654" spans="1:37">
      <c r="A1654">
        <v>19</v>
      </c>
      <c r="B1654">
        <v>37</v>
      </c>
      <c r="C1654">
        <v>2011</v>
      </c>
      <c r="D1654" t="s">
        <v>982</v>
      </c>
      <c r="E1654" t="s">
        <v>983</v>
      </c>
      <c r="F1654" t="s">
        <v>49</v>
      </c>
      <c r="G1654" t="s">
        <v>54</v>
      </c>
      <c r="H1654" t="s">
        <v>38</v>
      </c>
      <c r="I1654" t="s">
        <v>40</v>
      </c>
      <c r="J1654" t="s">
        <v>40</v>
      </c>
      <c r="K1654" t="s">
        <v>40</v>
      </c>
      <c r="L1654" t="s">
        <v>40</v>
      </c>
      <c r="M1654" t="s">
        <v>40</v>
      </c>
      <c r="N1654" t="s">
        <v>38</v>
      </c>
      <c r="O1654" t="s">
        <v>50</v>
      </c>
      <c r="P1654" t="s">
        <v>38</v>
      </c>
      <c r="Q1654" t="s">
        <v>51</v>
      </c>
      <c r="R1654" t="s">
        <v>52</v>
      </c>
      <c r="S1654" t="s">
        <v>43</v>
      </c>
      <c r="T1654" t="s">
        <v>44</v>
      </c>
      <c r="U1654" t="s">
        <v>19</v>
      </c>
      <c r="V1654" t="s">
        <v>1494</v>
      </c>
      <c r="W1654" t="s">
        <v>1495</v>
      </c>
      <c r="X1654" t="s">
        <v>998</v>
      </c>
      <c r="Y1654" t="s">
        <v>986</v>
      </c>
      <c r="Z1654" t="s">
        <v>40</v>
      </c>
      <c r="AA1654" t="s">
        <v>40</v>
      </c>
      <c r="AB1654" t="s">
        <v>40</v>
      </c>
      <c r="AC1654">
        <v>12</v>
      </c>
      <c r="AD1654" t="s">
        <v>40</v>
      </c>
      <c r="AE1654">
        <v>1.0999999999999999E-2</v>
      </c>
      <c r="AF1654">
        <v>5</v>
      </c>
      <c r="AG1654">
        <v>110000000</v>
      </c>
      <c r="AH1654" s="21">
        <v>132000000000</v>
      </c>
      <c r="AI1654">
        <v>5</v>
      </c>
      <c r="AJ1654">
        <v>11550000</v>
      </c>
      <c r="AK1654" s="21">
        <v>225812000000</v>
      </c>
    </row>
    <row r="1655" spans="1:37">
      <c r="A1655">
        <v>19</v>
      </c>
      <c r="B1655">
        <v>37</v>
      </c>
      <c r="C1655">
        <v>2011</v>
      </c>
      <c r="D1655" t="s">
        <v>982</v>
      </c>
      <c r="E1655" t="s">
        <v>983</v>
      </c>
      <c r="F1655" t="s">
        <v>49</v>
      </c>
      <c r="G1655" t="s">
        <v>54</v>
      </c>
      <c r="H1655" t="s">
        <v>38</v>
      </c>
      <c r="I1655" t="s">
        <v>40</v>
      </c>
      <c r="J1655" t="s">
        <v>40</v>
      </c>
      <c r="K1655" t="s">
        <v>40</v>
      </c>
      <c r="L1655" t="s">
        <v>40</v>
      </c>
      <c r="M1655" t="s">
        <v>40</v>
      </c>
      <c r="N1655" t="s">
        <v>38</v>
      </c>
      <c r="O1655" t="s">
        <v>50</v>
      </c>
      <c r="P1655" t="s">
        <v>38</v>
      </c>
      <c r="Q1655" t="s">
        <v>51</v>
      </c>
      <c r="R1655" t="s">
        <v>52</v>
      </c>
      <c r="S1655" t="s">
        <v>43</v>
      </c>
      <c r="T1655" t="s">
        <v>44</v>
      </c>
      <c r="U1655" t="s">
        <v>19</v>
      </c>
      <c r="V1655" t="s">
        <v>1494</v>
      </c>
      <c r="W1655" t="s">
        <v>1495</v>
      </c>
      <c r="X1655" t="s">
        <v>993</v>
      </c>
      <c r="Y1655" t="s">
        <v>986</v>
      </c>
      <c r="Z1655" t="s">
        <v>40</v>
      </c>
      <c r="AA1655" t="s">
        <v>40</v>
      </c>
      <c r="AB1655" t="s">
        <v>40</v>
      </c>
      <c r="AC1655">
        <v>21</v>
      </c>
      <c r="AD1655" t="s">
        <v>40</v>
      </c>
      <c r="AE1655">
        <v>1.2E-2</v>
      </c>
      <c r="AF1655">
        <v>7</v>
      </c>
      <c r="AG1655">
        <v>120000000</v>
      </c>
      <c r="AH1655" s="21">
        <v>252000000000</v>
      </c>
      <c r="AI1655">
        <v>7</v>
      </c>
      <c r="AJ1655">
        <v>11550000</v>
      </c>
      <c r="AK1655" s="21">
        <v>225812000000</v>
      </c>
    </row>
    <row r="1656" spans="1:37">
      <c r="A1656">
        <v>19</v>
      </c>
      <c r="B1656">
        <v>37</v>
      </c>
      <c r="C1656">
        <v>2011</v>
      </c>
      <c r="D1656" t="s">
        <v>982</v>
      </c>
      <c r="E1656" t="s">
        <v>983</v>
      </c>
      <c r="F1656" t="s">
        <v>49</v>
      </c>
      <c r="G1656" t="s">
        <v>54</v>
      </c>
      <c r="H1656" t="s">
        <v>38</v>
      </c>
      <c r="I1656" t="s">
        <v>40</v>
      </c>
      <c r="J1656" t="s">
        <v>40</v>
      </c>
      <c r="K1656" t="s">
        <v>40</v>
      </c>
      <c r="L1656" t="s">
        <v>40</v>
      </c>
      <c r="M1656" t="s">
        <v>40</v>
      </c>
      <c r="N1656" t="s">
        <v>38</v>
      </c>
      <c r="O1656" t="s">
        <v>50</v>
      </c>
      <c r="P1656" t="s">
        <v>38</v>
      </c>
      <c r="Q1656" t="s">
        <v>51</v>
      </c>
      <c r="R1656" t="s">
        <v>52</v>
      </c>
      <c r="S1656" t="s">
        <v>43</v>
      </c>
      <c r="T1656" t="s">
        <v>44</v>
      </c>
      <c r="U1656" t="s">
        <v>19</v>
      </c>
      <c r="V1656" t="s">
        <v>1494</v>
      </c>
      <c r="W1656" t="s">
        <v>1495</v>
      </c>
      <c r="X1656" t="s">
        <v>991</v>
      </c>
      <c r="Y1656" t="s">
        <v>986</v>
      </c>
      <c r="Z1656" t="s">
        <v>40</v>
      </c>
      <c r="AA1656" t="s">
        <v>40</v>
      </c>
      <c r="AB1656" t="s">
        <v>40</v>
      </c>
      <c r="AC1656">
        <v>248</v>
      </c>
      <c r="AD1656" t="s">
        <v>40</v>
      </c>
      <c r="AE1656">
        <v>3.5000000000000001E-3</v>
      </c>
      <c r="AF1656">
        <v>36</v>
      </c>
      <c r="AG1656">
        <v>35000000</v>
      </c>
      <c r="AH1656" s="21">
        <v>868000000000</v>
      </c>
      <c r="AI1656">
        <v>36</v>
      </c>
      <c r="AJ1656">
        <v>11550000</v>
      </c>
      <c r="AK1656" s="21">
        <v>225812000000</v>
      </c>
    </row>
    <row r="1657" spans="1:37">
      <c r="A1657">
        <v>19</v>
      </c>
      <c r="B1657">
        <v>37</v>
      </c>
      <c r="C1657">
        <v>2011</v>
      </c>
      <c r="D1657" t="s">
        <v>982</v>
      </c>
      <c r="E1657" t="s">
        <v>983</v>
      </c>
      <c r="F1657" t="s">
        <v>49</v>
      </c>
      <c r="G1657" t="s">
        <v>54</v>
      </c>
      <c r="H1657" t="s">
        <v>38</v>
      </c>
      <c r="I1657" t="s">
        <v>40</v>
      </c>
      <c r="J1657" t="s">
        <v>40</v>
      </c>
      <c r="K1657" t="s">
        <v>40</v>
      </c>
      <c r="L1657" t="s">
        <v>40</v>
      </c>
      <c r="M1657" t="s">
        <v>40</v>
      </c>
      <c r="N1657" t="s">
        <v>38</v>
      </c>
      <c r="O1657" t="s">
        <v>50</v>
      </c>
      <c r="P1657" t="s">
        <v>38</v>
      </c>
      <c r="Q1657" t="s">
        <v>51</v>
      </c>
      <c r="R1657" t="s">
        <v>52</v>
      </c>
      <c r="S1657" t="s">
        <v>43</v>
      </c>
      <c r="T1657" t="s">
        <v>44</v>
      </c>
      <c r="U1657" t="s">
        <v>19</v>
      </c>
      <c r="V1657" t="s">
        <v>1494</v>
      </c>
      <c r="W1657" t="s">
        <v>1495</v>
      </c>
      <c r="X1657" t="s">
        <v>997</v>
      </c>
      <c r="Y1657" t="s">
        <v>986</v>
      </c>
      <c r="Z1657" t="s">
        <v>40</v>
      </c>
      <c r="AA1657" t="s">
        <v>40</v>
      </c>
      <c r="AB1657" t="s">
        <v>40</v>
      </c>
      <c r="AC1657">
        <v>11.6</v>
      </c>
      <c r="AD1657" t="s">
        <v>40</v>
      </c>
      <c r="AE1657">
        <v>0.15</v>
      </c>
      <c r="AF1657">
        <v>8</v>
      </c>
      <c r="AG1657">
        <v>1500000000</v>
      </c>
      <c r="AH1657" s="21">
        <v>1740000000000</v>
      </c>
      <c r="AI1657">
        <v>8</v>
      </c>
      <c r="AJ1657">
        <v>11550000</v>
      </c>
      <c r="AK1657" s="21">
        <v>225812000000</v>
      </c>
    </row>
    <row r="1658" spans="1:37">
      <c r="A1658">
        <v>19</v>
      </c>
      <c r="B1658">
        <v>37</v>
      </c>
      <c r="C1658">
        <v>2011</v>
      </c>
      <c r="D1658" t="s">
        <v>982</v>
      </c>
      <c r="E1658" t="s">
        <v>983</v>
      </c>
      <c r="F1658" t="s">
        <v>49</v>
      </c>
      <c r="G1658" t="s">
        <v>54</v>
      </c>
      <c r="H1658" t="s">
        <v>38</v>
      </c>
      <c r="I1658" t="s">
        <v>40</v>
      </c>
      <c r="J1658" t="s">
        <v>40</v>
      </c>
      <c r="K1658" t="s">
        <v>40</v>
      </c>
      <c r="L1658" t="s">
        <v>40</v>
      </c>
      <c r="M1658" t="s">
        <v>40</v>
      </c>
      <c r="N1658" t="s">
        <v>38</v>
      </c>
      <c r="O1658" t="s">
        <v>50</v>
      </c>
      <c r="P1658" t="s">
        <v>38</v>
      </c>
      <c r="Q1658" t="s">
        <v>51</v>
      </c>
      <c r="R1658" t="s">
        <v>52</v>
      </c>
      <c r="S1658" t="s">
        <v>43</v>
      </c>
      <c r="T1658" t="s">
        <v>44</v>
      </c>
      <c r="U1658" t="s">
        <v>19</v>
      </c>
      <c r="V1658" t="s">
        <v>1494</v>
      </c>
      <c r="W1658" t="s">
        <v>1495</v>
      </c>
      <c r="X1658" t="s">
        <v>984</v>
      </c>
      <c r="Y1658" t="s">
        <v>986</v>
      </c>
      <c r="Z1658" t="s">
        <v>40</v>
      </c>
      <c r="AA1658" t="s">
        <v>40</v>
      </c>
      <c r="AB1658" t="s">
        <v>40</v>
      </c>
      <c r="AC1658">
        <v>17</v>
      </c>
      <c r="AD1658" t="s">
        <v>40</v>
      </c>
      <c r="AE1658">
        <v>180</v>
      </c>
      <c r="AF1658">
        <v>58</v>
      </c>
      <c r="AG1658" s="21">
        <v>1800000000000</v>
      </c>
      <c r="AH1658" s="21">
        <v>3060000000000000</v>
      </c>
      <c r="AI1658">
        <v>58</v>
      </c>
      <c r="AJ1658">
        <v>11550000</v>
      </c>
      <c r="AK1658" s="21">
        <v>225812000000</v>
      </c>
    </row>
    <row r="1659" spans="1:37">
      <c r="A1659">
        <v>19</v>
      </c>
      <c r="B1659">
        <v>38</v>
      </c>
      <c r="C1659">
        <v>2011</v>
      </c>
      <c r="D1659" t="s">
        <v>982</v>
      </c>
      <c r="E1659" t="s">
        <v>983</v>
      </c>
      <c r="F1659" t="s">
        <v>49</v>
      </c>
      <c r="G1659" t="s">
        <v>54</v>
      </c>
      <c r="H1659" t="s">
        <v>38</v>
      </c>
      <c r="I1659" t="s">
        <v>40</v>
      </c>
      <c r="J1659" t="s">
        <v>40</v>
      </c>
      <c r="K1659" t="s">
        <v>40</v>
      </c>
      <c r="L1659" t="s">
        <v>40</v>
      </c>
      <c r="M1659" t="s">
        <v>40</v>
      </c>
      <c r="N1659" t="s">
        <v>38</v>
      </c>
      <c r="O1659" t="s">
        <v>50</v>
      </c>
      <c r="P1659" t="s">
        <v>38</v>
      </c>
      <c r="Q1659" t="s">
        <v>51</v>
      </c>
      <c r="R1659" t="s">
        <v>52</v>
      </c>
      <c r="S1659" t="s">
        <v>43</v>
      </c>
      <c r="T1659" t="s">
        <v>44</v>
      </c>
      <c r="U1659" t="s">
        <v>19</v>
      </c>
      <c r="V1659" t="s">
        <v>1494</v>
      </c>
      <c r="W1659" t="s">
        <v>1495</v>
      </c>
      <c r="X1659" t="s">
        <v>992</v>
      </c>
      <c r="Y1659" t="s">
        <v>985</v>
      </c>
      <c r="Z1659" t="s">
        <v>40</v>
      </c>
      <c r="AA1659" t="s">
        <v>40</v>
      </c>
      <c r="AB1659" t="s">
        <v>40</v>
      </c>
      <c r="AC1659">
        <v>570</v>
      </c>
      <c r="AD1659" t="s">
        <v>40</v>
      </c>
      <c r="AE1659">
        <v>32900</v>
      </c>
      <c r="AF1659">
        <v>20</v>
      </c>
      <c r="AG1659" s="21">
        <v>329000000000000</v>
      </c>
      <c r="AH1659" s="21">
        <v>1.8753E+19</v>
      </c>
      <c r="AI1659">
        <v>20</v>
      </c>
      <c r="AJ1659">
        <v>11550000</v>
      </c>
      <c r="AK1659" s="21">
        <v>225812000000</v>
      </c>
    </row>
    <row r="1660" spans="1:37">
      <c r="A1660">
        <v>19</v>
      </c>
      <c r="B1660">
        <v>38</v>
      </c>
      <c r="C1660">
        <v>2011</v>
      </c>
      <c r="D1660" t="s">
        <v>982</v>
      </c>
      <c r="E1660" t="s">
        <v>983</v>
      </c>
      <c r="F1660" t="s">
        <v>49</v>
      </c>
      <c r="G1660" t="s">
        <v>54</v>
      </c>
      <c r="H1660" t="s">
        <v>38</v>
      </c>
      <c r="I1660" t="s">
        <v>40</v>
      </c>
      <c r="J1660" t="s">
        <v>40</v>
      </c>
      <c r="K1660" t="s">
        <v>40</v>
      </c>
      <c r="L1660" t="s">
        <v>40</v>
      </c>
      <c r="M1660" t="s">
        <v>40</v>
      </c>
      <c r="N1660" t="s">
        <v>38</v>
      </c>
      <c r="O1660" t="s">
        <v>50</v>
      </c>
      <c r="P1660" t="s">
        <v>38</v>
      </c>
      <c r="Q1660" t="s">
        <v>51</v>
      </c>
      <c r="R1660" t="s">
        <v>52</v>
      </c>
      <c r="S1660" t="s">
        <v>43</v>
      </c>
      <c r="T1660" t="s">
        <v>44</v>
      </c>
      <c r="U1660" t="s">
        <v>19</v>
      </c>
      <c r="V1660" t="s">
        <v>1494</v>
      </c>
      <c r="W1660" t="s">
        <v>1495</v>
      </c>
      <c r="X1660" t="s">
        <v>987</v>
      </c>
      <c r="Y1660" t="s">
        <v>985</v>
      </c>
      <c r="Z1660" t="s">
        <v>40</v>
      </c>
      <c r="AA1660" t="s">
        <v>40</v>
      </c>
      <c r="AB1660" t="s">
        <v>40</v>
      </c>
      <c r="AC1660">
        <v>592</v>
      </c>
      <c r="AD1660" t="s">
        <v>40</v>
      </c>
      <c r="AE1660">
        <v>53</v>
      </c>
      <c r="AF1660">
        <v>57</v>
      </c>
      <c r="AG1660" s="21">
        <v>530000000000</v>
      </c>
      <c r="AH1660" s="21">
        <v>3.1376E+16</v>
      </c>
      <c r="AI1660">
        <v>57</v>
      </c>
      <c r="AJ1660">
        <v>11550000</v>
      </c>
      <c r="AK1660" s="21">
        <v>225812000000</v>
      </c>
    </row>
    <row r="1661" spans="1:37">
      <c r="A1661">
        <v>19</v>
      </c>
      <c r="B1661">
        <v>38</v>
      </c>
      <c r="C1661">
        <v>2011</v>
      </c>
      <c r="D1661" t="s">
        <v>982</v>
      </c>
      <c r="E1661" t="s">
        <v>983</v>
      </c>
      <c r="F1661" t="s">
        <v>49</v>
      </c>
      <c r="G1661" t="s">
        <v>54</v>
      </c>
      <c r="H1661" t="s">
        <v>38</v>
      </c>
      <c r="I1661" t="s">
        <v>40</v>
      </c>
      <c r="J1661" t="s">
        <v>40</v>
      </c>
      <c r="K1661" t="s">
        <v>40</v>
      </c>
      <c r="L1661" t="s">
        <v>40</v>
      </c>
      <c r="M1661" t="s">
        <v>40</v>
      </c>
      <c r="N1661" t="s">
        <v>38</v>
      </c>
      <c r="O1661" t="s">
        <v>50</v>
      </c>
      <c r="P1661" t="s">
        <v>38</v>
      </c>
      <c r="Q1661" t="s">
        <v>51</v>
      </c>
      <c r="R1661" t="s">
        <v>52</v>
      </c>
      <c r="S1661" t="s">
        <v>43</v>
      </c>
      <c r="T1661" t="s">
        <v>44</v>
      </c>
      <c r="U1661" t="s">
        <v>19</v>
      </c>
      <c r="V1661" t="s">
        <v>1494</v>
      </c>
      <c r="W1661" t="s">
        <v>1495</v>
      </c>
      <c r="X1661" t="s">
        <v>988</v>
      </c>
      <c r="Y1661" t="s">
        <v>985</v>
      </c>
      <c r="Z1661" t="s">
        <v>40</v>
      </c>
      <c r="AA1661" t="s">
        <v>40</v>
      </c>
      <c r="AB1661" t="s">
        <v>40</v>
      </c>
      <c r="AC1661">
        <v>744</v>
      </c>
      <c r="AD1661" t="s">
        <v>40</v>
      </c>
      <c r="AE1661">
        <v>31494</v>
      </c>
      <c r="AF1661">
        <v>9</v>
      </c>
      <c r="AG1661" s="21">
        <v>314940000000000</v>
      </c>
      <c r="AH1661" s="21">
        <v>2.34315E+19</v>
      </c>
      <c r="AI1661">
        <v>9</v>
      </c>
      <c r="AJ1661">
        <v>11550000</v>
      </c>
      <c r="AK1661" s="21">
        <v>225812000000</v>
      </c>
    </row>
    <row r="1662" spans="1:37">
      <c r="A1662">
        <v>19</v>
      </c>
      <c r="B1662">
        <v>38</v>
      </c>
      <c r="C1662">
        <v>2011</v>
      </c>
      <c r="D1662" t="s">
        <v>982</v>
      </c>
      <c r="E1662" t="s">
        <v>983</v>
      </c>
      <c r="F1662" t="s">
        <v>49</v>
      </c>
      <c r="G1662" t="s">
        <v>54</v>
      </c>
      <c r="H1662" t="s">
        <v>38</v>
      </c>
      <c r="I1662" t="s">
        <v>40</v>
      </c>
      <c r="J1662" t="s">
        <v>40</v>
      </c>
      <c r="K1662" t="s">
        <v>40</v>
      </c>
      <c r="L1662" t="s">
        <v>40</v>
      </c>
      <c r="M1662" t="s">
        <v>40</v>
      </c>
      <c r="N1662" t="s">
        <v>38</v>
      </c>
      <c r="O1662" t="s">
        <v>50</v>
      </c>
      <c r="P1662" t="s">
        <v>38</v>
      </c>
      <c r="Q1662" t="s">
        <v>51</v>
      </c>
      <c r="R1662" t="s">
        <v>52</v>
      </c>
      <c r="S1662" t="s">
        <v>43</v>
      </c>
      <c r="T1662" t="s">
        <v>44</v>
      </c>
      <c r="U1662" t="s">
        <v>19</v>
      </c>
      <c r="V1662" t="s">
        <v>1494</v>
      </c>
      <c r="W1662" t="s">
        <v>1495</v>
      </c>
      <c r="X1662" t="s">
        <v>994</v>
      </c>
      <c r="Y1662" t="s">
        <v>985</v>
      </c>
      <c r="Z1662" t="s">
        <v>40</v>
      </c>
      <c r="AA1662" t="s">
        <v>40</v>
      </c>
      <c r="AB1662" t="s">
        <v>40</v>
      </c>
      <c r="AC1662">
        <v>19</v>
      </c>
      <c r="AD1662" t="s">
        <v>40</v>
      </c>
      <c r="AE1662">
        <v>0.67</v>
      </c>
      <c r="AF1662">
        <v>4</v>
      </c>
      <c r="AG1662">
        <v>6700000000</v>
      </c>
      <c r="AH1662" s="21">
        <v>12730000000000</v>
      </c>
      <c r="AI1662">
        <v>4</v>
      </c>
      <c r="AJ1662">
        <v>11550000</v>
      </c>
      <c r="AK1662" s="21">
        <v>225812000000</v>
      </c>
    </row>
    <row r="1663" spans="1:37">
      <c r="A1663">
        <v>19</v>
      </c>
      <c r="B1663">
        <v>38</v>
      </c>
      <c r="C1663">
        <v>2011</v>
      </c>
      <c r="D1663" t="s">
        <v>982</v>
      </c>
      <c r="E1663" t="s">
        <v>983</v>
      </c>
      <c r="F1663" t="s">
        <v>49</v>
      </c>
      <c r="G1663" t="s">
        <v>54</v>
      </c>
      <c r="H1663" t="s">
        <v>38</v>
      </c>
      <c r="I1663" t="s">
        <v>40</v>
      </c>
      <c r="J1663" t="s">
        <v>40</v>
      </c>
      <c r="K1663" t="s">
        <v>40</v>
      </c>
      <c r="L1663" t="s">
        <v>40</v>
      </c>
      <c r="M1663" t="s">
        <v>40</v>
      </c>
      <c r="N1663" t="s">
        <v>38</v>
      </c>
      <c r="O1663" t="s">
        <v>50</v>
      </c>
      <c r="P1663" t="s">
        <v>38</v>
      </c>
      <c r="Q1663" t="s">
        <v>51</v>
      </c>
      <c r="R1663" t="s">
        <v>52</v>
      </c>
      <c r="S1663" t="s">
        <v>43</v>
      </c>
      <c r="T1663" t="s">
        <v>44</v>
      </c>
      <c r="U1663" t="s">
        <v>19</v>
      </c>
      <c r="V1663" t="s">
        <v>1494</v>
      </c>
      <c r="W1663" t="s">
        <v>1495</v>
      </c>
      <c r="X1663" t="s">
        <v>995</v>
      </c>
      <c r="Y1663" t="s">
        <v>985</v>
      </c>
      <c r="Z1663" t="s">
        <v>40</v>
      </c>
      <c r="AA1663" t="s">
        <v>40</v>
      </c>
      <c r="AB1663" t="s">
        <v>40</v>
      </c>
      <c r="AC1663">
        <v>14</v>
      </c>
      <c r="AD1663" t="s">
        <v>40</v>
      </c>
      <c r="AE1663">
        <v>1.6000000000000001E-3</v>
      </c>
      <c r="AF1663">
        <v>6</v>
      </c>
      <c r="AG1663">
        <v>16000000</v>
      </c>
      <c r="AH1663">
        <v>22400000000</v>
      </c>
      <c r="AI1663">
        <v>6</v>
      </c>
      <c r="AJ1663">
        <v>11550000</v>
      </c>
      <c r="AK1663" s="21">
        <v>225812000000</v>
      </c>
    </row>
    <row r="1664" spans="1:37">
      <c r="A1664">
        <v>19</v>
      </c>
      <c r="B1664">
        <v>38</v>
      </c>
      <c r="C1664">
        <v>2011</v>
      </c>
      <c r="D1664" t="s">
        <v>982</v>
      </c>
      <c r="E1664" t="s">
        <v>983</v>
      </c>
      <c r="F1664" t="s">
        <v>49</v>
      </c>
      <c r="G1664" t="s">
        <v>54</v>
      </c>
      <c r="H1664" t="s">
        <v>38</v>
      </c>
      <c r="I1664" t="s">
        <v>40</v>
      </c>
      <c r="J1664" t="s">
        <v>40</v>
      </c>
      <c r="K1664" t="s">
        <v>40</v>
      </c>
      <c r="L1664" t="s">
        <v>40</v>
      </c>
      <c r="M1664" t="s">
        <v>40</v>
      </c>
      <c r="N1664" t="s">
        <v>38</v>
      </c>
      <c r="O1664" t="s">
        <v>50</v>
      </c>
      <c r="P1664" t="s">
        <v>38</v>
      </c>
      <c r="Q1664" t="s">
        <v>51</v>
      </c>
      <c r="R1664" t="s">
        <v>52</v>
      </c>
      <c r="S1664" t="s">
        <v>43</v>
      </c>
      <c r="T1664" t="s">
        <v>44</v>
      </c>
      <c r="U1664" t="s">
        <v>19</v>
      </c>
      <c r="V1664" t="s">
        <v>1494</v>
      </c>
      <c r="W1664" t="s">
        <v>1495</v>
      </c>
      <c r="X1664" t="s">
        <v>996</v>
      </c>
      <c r="Y1664" t="s">
        <v>985</v>
      </c>
      <c r="Z1664" t="s">
        <v>40</v>
      </c>
      <c r="AA1664" t="s">
        <v>40</v>
      </c>
      <c r="AB1664" t="s">
        <v>40</v>
      </c>
      <c r="AC1664">
        <v>5.5</v>
      </c>
      <c r="AD1664" t="s">
        <v>40</v>
      </c>
      <c r="AE1664">
        <v>2.5999999999999999E-3</v>
      </c>
      <c r="AF1664">
        <v>8</v>
      </c>
      <c r="AG1664">
        <v>26000000</v>
      </c>
      <c r="AH1664">
        <v>14300000000</v>
      </c>
      <c r="AI1664">
        <v>8</v>
      </c>
      <c r="AJ1664">
        <v>11550000</v>
      </c>
      <c r="AK1664" s="21">
        <v>225812000000</v>
      </c>
    </row>
    <row r="1665" spans="1:40">
      <c r="A1665">
        <v>19</v>
      </c>
      <c r="B1665">
        <v>38</v>
      </c>
      <c r="C1665">
        <v>2011</v>
      </c>
      <c r="D1665" t="s">
        <v>982</v>
      </c>
      <c r="E1665" t="s">
        <v>983</v>
      </c>
      <c r="F1665" t="s">
        <v>49</v>
      </c>
      <c r="G1665" t="s">
        <v>54</v>
      </c>
      <c r="H1665" t="s">
        <v>38</v>
      </c>
      <c r="I1665" t="s">
        <v>40</v>
      </c>
      <c r="J1665" t="s">
        <v>40</v>
      </c>
      <c r="K1665" t="s">
        <v>40</v>
      </c>
      <c r="L1665" t="s">
        <v>40</v>
      </c>
      <c r="M1665" t="s">
        <v>40</v>
      </c>
      <c r="N1665" t="s">
        <v>38</v>
      </c>
      <c r="O1665" t="s">
        <v>50</v>
      </c>
      <c r="P1665" t="s">
        <v>38</v>
      </c>
      <c r="Q1665" t="s">
        <v>51</v>
      </c>
      <c r="R1665" t="s">
        <v>52</v>
      </c>
      <c r="S1665" t="s">
        <v>43</v>
      </c>
      <c r="T1665" t="s">
        <v>44</v>
      </c>
      <c r="U1665" t="s">
        <v>19</v>
      </c>
      <c r="V1665" t="s">
        <v>1494</v>
      </c>
      <c r="W1665" t="s">
        <v>1495</v>
      </c>
      <c r="X1665" t="s">
        <v>423</v>
      </c>
      <c r="Y1665" t="s">
        <v>985</v>
      </c>
      <c r="Z1665" t="s">
        <v>40</v>
      </c>
      <c r="AA1665" t="s">
        <v>40</v>
      </c>
      <c r="AB1665" t="s">
        <v>40</v>
      </c>
      <c r="AC1665">
        <v>92</v>
      </c>
      <c r="AD1665" t="s">
        <v>40</v>
      </c>
      <c r="AE1665">
        <v>0.44</v>
      </c>
      <c r="AF1665">
        <v>28</v>
      </c>
      <c r="AG1665">
        <v>4400000000</v>
      </c>
      <c r="AH1665" s="21">
        <v>40480000000000</v>
      </c>
      <c r="AI1665">
        <v>28</v>
      </c>
      <c r="AJ1665">
        <v>11550000</v>
      </c>
      <c r="AK1665" s="21">
        <v>225812000000</v>
      </c>
    </row>
    <row r="1666" spans="1:40">
      <c r="A1666">
        <v>19</v>
      </c>
      <c r="B1666">
        <v>38</v>
      </c>
      <c r="C1666">
        <v>2011</v>
      </c>
      <c r="D1666" t="s">
        <v>982</v>
      </c>
      <c r="E1666" t="s">
        <v>983</v>
      </c>
      <c r="F1666" t="s">
        <v>49</v>
      </c>
      <c r="G1666" t="s">
        <v>54</v>
      </c>
      <c r="H1666" t="s">
        <v>38</v>
      </c>
      <c r="I1666" t="s">
        <v>40</v>
      </c>
      <c r="J1666" t="s">
        <v>40</v>
      </c>
      <c r="K1666" t="s">
        <v>40</v>
      </c>
      <c r="L1666" t="s">
        <v>40</v>
      </c>
      <c r="M1666" t="s">
        <v>40</v>
      </c>
      <c r="N1666" t="s">
        <v>38</v>
      </c>
      <c r="O1666" t="s">
        <v>50</v>
      </c>
      <c r="P1666" t="s">
        <v>38</v>
      </c>
      <c r="Q1666" t="s">
        <v>51</v>
      </c>
      <c r="R1666" t="s">
        <v>52</v>
      </c>
      <c r="S1666" t="s">
        <v>43</v>
      </c>
      <c r="T1666" t="s">
        <v>44</v>
      </c>
      <c r="U1666" t="s">
        <v>19</v>
      </c>
      <c r="V1666" t="s">
        <v>1494</v>
      </c>
      <c r="W1666" t="s">
        <v>1495</v>
      </c>
      <c r="X1666" t="s">
        <v>998</v>
      </c>
      <c r="Y1666" t="s">
        <v>985</v>
      </c>
      <c r="Z1666" t="s">
        <v>40</v>
      </c>
      <c r="AA1666" t="s">
        <v>40</v>
      </c>
      <c r="AB1666" t="s">
        <v>40</v>
      </c>
      <c r="AC1666">
        <v>12</v>
      </c>
      <c r="AD1666" t="s">
        <v>40</v>
      </c>
      <c r="AE1666">
        <v>1.0999999999999999E-2</v>
      </c>
      <c r="AF1666">
        <v>7</v>
      </c>
      <c r="AG1666">
        <v>110000000</v>
      </c>
      <c r="AH1666" s="21">
        <v>132000000000</v>
      </c>
      <c r="AI1666">
        <v>7</v>
      </c>
      <c r="AJ1666">
        <v>11550000</v>
      </c>
      <c r="AK1666" s="21">
        <v>225812000000</v>
      </c>
    </row>
    <row r="1667" spans="1:40">
      <c r="A1667">
        <v>19</v>
      </c>
      <c r="B1667">
        <v>38</v>
      </c>
      <c r="C1667">
        <v>2011</v>
      </c>
      <c r="D1667" t="s">
        <v>982</v>
      </c>
      <c r="E1667" t="s">
        <v>983</v>
      </c>
      <c r="F1667" t="s">
        <v>49</v>
      </c>
      <c r="G1667" t="s">
        <v>54</v>
      </c>
      <c r="H1667" t="s">
        <v>38</v>
      </c>
      <c r="I1667" t="s">
        <v>40</v>
      </c>
      <c r="J1667" t="s">
        <v>40</v>
      </c>
      <c r="K1667" t="s">
        <v>40</v>
      </c>
      <c r="L1667" t="s">
        <v>40</v>
      </c>
      <c r="M1667" t="s">
        <v>40</v>
      </c>
      <c r="N1667" t="s">
        <v>38</v>
      </c>
      <c r="O1667" t="s">
        <v>50</v>
      </c>
      <c r="P1667" t="s">
        <v>38</v>
      </c>
      <c r="Q1667" t="s">
        <v>51</v>
      </c>
      <c r="R1667" t="s">
        <v>52</v>
      </c>
      <c r="S1667" t="s">
        <v>43</v>
      </c>
      <c r="T1667" t="s">
        <v>44</v>
      </c>
      <c r="U1667" t="s">
        <v>19</v>
      </c>
      <c r="V1667" t="s">
        <v>1494</v>
      </c>
      <c r="W1667" t="s">
        <v>1495</v>
      </c>
      <c r="X1667" t="s">
        <v>993</v>
      </c>
      <c r="Y1667" t="s">
        <v>985</v>
      </c>
      <c r="Z1667" t="s">
        <v>40</v>
      </c>
      <c r="AA1667" t="s">
        <v>40</v>
      </c>
      <c r="AB1667" t="s">
        <v>40</v>
      </c>
      <c r="AC1667">
        <v>21</v>
      </c>
      <c r="AD1667" t="s">
        <v>40</v>
      </c>
      <c r="AE1667">
        <v>1.2E-2</v>
      </c>
      <c r="AF1667">
        <v>6</v>
      </c>
      <c r="AG1667">
        <v>120000000</v>
      </c>
      <c r="AH1667" s="21">
        <v>252000000000</v>
      </c>
      <c r="AI1667">
        <v>6</v>
      </c>
      <c r="AJ1667">
        <v>11550000</v>
      </c>
      <c r="AK1667" s="21">
        <v>225812000000</v>
      </c>
    </row>
    <row r="1668" spans="1:40">
      <c r="A1668">
        <v>19</v>
      </c>
      <c r="B1668">
        <v>38</v>
      </c>
      <c r="C1668">
        <v>2011</v>
      </c>
      <c r="D1668" t="s">
        <v>982</v>
      </c>
      <c r="E1668" t="s">
        <v>983</v>
      </c>
      <c r="F1668" t="s">
        <v>49</v>
      </c>
      <c r="G1668" t="s">
        <v>54</v>
      </c>
      <c r="H1668" t="s">
        <v>38</v>
      </c>
      <c r="I1668" t="s">
        <v>40</v>
      </c>
      <c r="J1668" t="s">
        <v>40</v>
      </c>
      <c r="K1668" t="s">
        <v>40</v>
      </c>
      <c r="L1668" t="s">
        <v>40</v>
      </c>
      <c r="M1668" t="s">
        <v>40</v>
      </c>
      <c r="N1668" t="s">
        <v>38</v>
      </c>
      <c r="O1668" t="s">
        <v>50</v>
      </c>
      <c r="P1668" t="s">
        <v>38</v>
      </c>
      <c r="Q1668" t="s">
        <v>51</v>
      </c>
      <c r="R1668" t="s">
        <v>52</v>
      </c>
      <c r="S1668" t="s">
        <v>43</v>
      </c>
      <c r="T1668" t="s">
        <v>44</v>
      </c>
      <c r="U1668" t="s">
        <v>19</v>
      </c>
      <c r="V1668" t="s">
        <v>1494</v>
      </c>
      <c r="W1668" t="s">
        <v>1495</v>
      </c>
      <c r="X1668" t="s">
        <v>984</v>
      </c>
      <c r="Y1668" t="s">
        <v>985</v>
      </c>
      <c r="Z1668" t="s">
        <v>40</v>
      </c>
      <c r="AA1668" t="s">
        <v>40</v>
      </c>
      <c r="AB1668" t="s">
        <v>40</v>
      </c>
      <c r="AC1668">
        <v>17</v>
      </c>
      <c r="AD1668" t="s">
        <v>40</v>
      </c>
      <c r="AE1668">
        <v>180</v>
      </c>
      <c r="AF1668">
        <v>20</v>
      </c>
      <c r="AG1668" s="21">
        <v>1800000000000</v>
      </c>
      <c r="AH1668" s="21">
        <v>3060000000000000</v>
      </c>
      <c r="AI1668">
        <v>20</v>
      </c>
      <c r="AJ1668">
        <v>11550000</v>
      </c>
      <c r="AK1668" s="21">
        <v>225812000000</v>
      </c>
    </row>
    <row r="1669" spans="1:40">
      <c r="A1669">
        <v>19</v>
      </c>
      <c r="B1669">
        <v>38</v>
      </c>
      <c r="C1669">
        <v>2011</v>
      </c>
      <c r="D1669" t="s">
        <v>982</v>
      </c>
      <c r="E1669" t="s">
        <v>983</v>
      </c>
      <c r="F1669" t="s">
        <v>49</v>
      </c>
      <c r="G1669" t="s">
        <v>54</v>
      </c>
      <c r="H1669" t="s">
        <v>38</v>
      </c>
      <c r="I1669" t="s">
        <v>40</v>
      </c>
      <c r="J1669" t="s">
        <v>40</v>
      </c>
      <c r="K1669" t="s">
        <v>40</v>
      </c>
      <c r="L1669" t="s">
        <v>40</v>
      </c>
      <c r="M1669" t="s">
        <v>40</v>
      </c>
      <c r="N1669" t="s">
        <v>38</v>
      </c>
      <c r="O1669" t="s">
        <v>50</v>
      </c>
      <c r="P1669" t="s">
        <v>38</v>
      </c>
      <c r="Q1669" t="s">
        <v>51</v>
      </c>
      <c r="R1669" t="s">
        <v>52</v>
      </c>
      <c r="S1669" t="s">
        <v>43</v>
      </c>
      <c r="T1669" t="s">
        <v>44</v>
      </c>
      <c r="U1669" t="s">
        <v>19</v>
      </c>
      <c r="V1669" t="s">
        <v>1494</v>
      </c>
      <c r="W1669" t="s">
        <v>1495</v>
      </c>
      <c r="X1669" t="s">
        <v>990</v>
      </c>
      <c r="Y1669" t="s">
        <v>985</v>
      </c>
      <c r="Z1669" t="s">
        <v>40</v>
      </c>
      <c r="AA1669" t="s">
        <v>40</v>
      </c>
      <c r="AB1669" t="s">
        <v>40</v>
      </c>
      <c r="AC1669">
        <v>248</v>
      </c>
      <c r="AD1669" t="s">
        <v>40</v>
      </c>
      <c r="AE1669">
        <v>3.5000000000000001E-3</v>
      </c>
      <c r="AF1669">
        <v>12</v>
      </c>
      <c r="AG1669">
        <v>35000000</v>
      </c>
      <c r="AH1669" s="21">
        <v>868000000000</v>
      </c>
      <c r="AI1669">
        <v>12</v>
      </c>
      <c r="AJ1669">
        <v>11550000</v>
      </c>
      <c r="AK1669" s="21">
        <v>225812000000</v>
      </c>
    </row>
    <row r="1670" spans="1:40">
      <c r="A1670">
        <v>19</v>
      </c>
      <c r="B1670">
        <v>38</v>
      </c>
      <c r="C1670">
        <v>2011</v>
      </c>
      <c r="D1670" t="s">
        <v>982</v>
      </c>
      <c r="E1670" t="s">
        <v>983</v>
      </c>
      <c r="F1670" t="s">
        <v>49</v>
      </c>
      <c r="G1670" t="s">
        <v>54</v>
      </c>
      <c r="H1670" t="s">
        <v>38</v>
      </c>
      <c r="I1670" t="s">
        <v>40</v>
      </c>
      <c r="J1670" t="s">
        <v>40</v>
      </c>
      <c r="K1670" t="s">
        <v>40</v>
      </c>
      <c r="L1670" t="s">
        <v>40</v>
      </c>
      <c r="M1670" t="s">
        <v>40</v>
      </c>
      <c r="N1670" t="s">
        <v>38</v>
      </c>
      <c r="O1670" t="s">
        <v>50</v>
      </c>
      <c r="P1670" t="s">
        <v>38</v>
      </c>
      <c r="Q1670" t="s">
        <v>51</v>
      </c>
      <c r="R1670" t="s">
        <v>52</v>
      </c>
      <c r="S1670" t="s">
        <v>43</v>
      </c>
      <c r="T1670" t="s">
        <v>44</v>
      </c>
      <c r="U1670" t="s">
        <v>19</v>
      </c>
      <c r="V1670" t="s">
        <v>1494</v>
      </c>
      <c r="W1670" t="s">
        <v>1495</v>
      </c>
      <c r="X1670" t="s">
        <v>997</v>
      </c>
      <c r="Y1670" t="s">
        <v>985</v>
      </c>
      <c r="Z1670" t="s">
        <v>40</v>
      </c>
      <c r="AA1670" t="s">
        <v>40</v>
      </c>
      <c r="AB1670" t="s">
        <v>40</v>
      </c>
      <c r="AC1670">
        <v>11.6</v>
      </c>
      <c r="AD1670" t="s">
        <v>40</v>
      </c>
      <c r="AE1670">
        <v>0.15</v>
      </c>
      <c r="AF1670">
        <v>11</v>
      </c>
      <c r="AG1670">
        <v>1500000000</v>
      </c>
      <c r="AH1670" s="21">
        <v>1740000000000</v>
      </c>
      <c r="AI1670">
        <v>11</v>
      </c>
      <c r="AJ1670">
        <v>11550000</v>
      </c>
      <c r="AK1670" s="21">
        <v>225812000000</v>
      </c>
    </row>
    <row r="1671" spans="1:40">
      <c r="A1671">
        <v>20</v>
      </c>
      <c r="B1671">
        <v>39</v>
      </c>
      <c r="C1671">
        <v>2007</v>
      </c>
      <c r="D1671" t="s">
        <v>1012</v>
      </c>
      <c r="E1671" t="s">
        <v>1013</v>
      </c>
      <c r="F1671" t="s">
        <v>1</v>
      </c>
      <c r="G1671" t="s">
        <v>37</v>
      </c>
      <c r="H1671" t="s">
        <v>38</v>
      </c>
      <c r="I1671" t="s">
        <v>40</v>
      </c>
      <c r="J1671" t="s">
        <v>40</v>
      </c>
      <c r="K1671" t="s">
        <v>40</v>
      </c>
      <c r="L1671" t="s">
        <v>40</v>
      </c>
      <c r="M1671" t="s">
        <v>41</v>
      </c>
      <c r="N1671" t="s">
        <v>38</v>
      </c>
      <c r="O1671" t="s">
        <v>55</v>
      </c>
      <c r="P1671" t="s">
        <v>38</v>
      </c>
      <c r="Q1671" t="s">
        <v>42</v>
      </c>
      <c r="R1671" t="s">
        <v>40</v>
      </c>
      <c r="S1671" t="s">
        <v>43</v>
      </c>
      <c r="T1671" t="s">
        <v>44</v>
      </c>
      <c r="U1671" t="s">
        <v>20</v>
      </c>
      <c r="V1671" t="s">
        <v>1210</v>
      </c>
      <c r="W1671" t="s">
        <v>1218</v>
      </c>
      <c r="X1671" t="s">
        <v>209</v>
      </c>
      <c r="Y1671">
        <v>3895</v>
      </c>
      <c r="Z1671" t="s">
        <v>40</v>
      </c>
      <c r="AA1671" t="s">
        <v>40</v>
      </c>
      <c r="AB1671">
        <v>0</v>
      </c>
      <c r="AC1671">
        <v>30.5</v>
      </c>
      <c r="AD1671" t="s">
        <v>40</v>
      </c>
      <c r="AE1671">
        <v>70493</v>
      </c>
      <c r="AF1671">
        <v>28</v>
      </c>
      <c r="AG1671">
        <v>704930000</v>
      </c>
      <c r="AH1671">
        <v>21500365000</v>
      </c>
      <c r="AI1671">
        <v>28</v>
      </c>
      <c r="AJ1671">
        <v>6900000</v>
      </c>
      <c r="AK1671">
        <v>210450000</v>
      </c>
      <c r="AM1671" t="s">
        <v>1451</v>
      </c>
    </row>
    <row r="1672" spans="1:40">
      <c r="A1672">
        <v>20</v>
      </c>
      <c r="B1672">
        <v>39</v>
      </c>
      <c r="C1672">
        <v>2007</v>
      </c>
      <c r="D1672" t="s">
        <v>1012</v>
      </c>
      <c r="E1672" t="s">
        <v>1013</v>
      </c>
      <c r="F1672" t="s">
        <v>1</v>
      </c>
      <c r="G1672" t="s">
        <v>37</v>
      </c>
      <c r="H1672" t="s">
        <v>38</v>
      </c>
      <c r="I1672" t="s">
        <v>40</v>
      </c>
      <c r="J1672" t="s">
        <v>40</v>
      </c>
      <c r="K1672" t="s">
        <v>40</v>
      </c>
      <c r="L1672" t="s">
        <v>40</v>
      </c>
      <c r="M1672" t="s">
        <v>41</v>
      </c>
      <c r="N1672" t="s">
        <v>38</v>
      </c>
      <c r="O1672" t="s">
        <v>55</v>
      </c>
      <c r="P1672" t="s">
        <v>38</v>
      </c>
      <c r="Q1672" t="s">
        <v>42</v>
      </c>
      <c r="R1672" t="s">
        <v>40</v>
      </c>
      <c r="S1672" t="s">
        <v>43</v>
      </c>
      <c r="T1672" t="s">
        <v>44</v>
      </c>
      <c r="U1672" t="s">
        <v>20</v>
      </c>
      <c r="V1672" t="s">
        <v>1210</v>
      </c>
      <c r="W1672" t="s">
        <v>1218</v>
      </c>
      <c r="X1672" t="s">
        <v>209</v>
      </c>
      <c r="Y1672">
        <v>159</v>
      </c>
      <c r="Z1672" t="s">
        <v>40</v>
      </c>
      <c r="AA1672" t="s">
        <v>40</v>
      </c>
      <c r="AB1672">
        <v>1141.27</v>
      </c>
      <c r="AC1672">
        <v>30.5</v>
      </c>
      <c r="AD1672" t="s">
        <v>40</v>
      </c>
      <c r="AE1672">
        <v>36848</v>
      </c>
      <c r="AF1672">
        <v>18</v>
      </c>
      <c r="AG1672">
        <v>368480000</v>
      </c>
      <c r="AH1672">
        <v>11238640000</v>
      </c>
      <c r="AI1672">
        <v>18</v>
      </c>
      <c r="AJ1672">
        <v>6900000</v>
      </c>
      <c r="AK1672">
        <v>210450000</v>
      </c>
      <c r="AM1672">
        <f>AH1672^(1/3)</f>
        <v>2239.9479154556038</v>
      </c>
      <c r="AN1672">
        <f>AVERAGE(AM1672:AM1714)</f>
        <v>256.33046430173187</v>
      </c>
    </row>
    <row r="1673" spans="1:40">
      <c r="A1673">
        <v>20</v>
      </c>
      <c r="B1673">
        <v>39</v>
      </c>
      <c r="C1673">
        <v>2007</v>
      </c>
      <c r="D1673" t="s">
        <v>1012</v>
      </c>
      <c r="E1673" t="s">
        <v>1013</v>
      </c>
      <c r="F1673" t="s">
        <v>1</v>
      </c>
      <c r="G1673" t="s">
        <v>37</v>
      </c>
      <c r="H1673" t="s">
        <v>38</v>
      </c>
      <c r="I1673" t="s">
        <v>40</v>
      </c>
      <c r="J1673" t="s">
        <v>40</v>
      </c>
      <c r="K1673" t="s">
        <v>40</v>
      </c>
      <c r="L1673" t="s">
        <v>40</v>
      </c>
      <c r="M1673" t="s">
        <v>41</v>
      </c>
      <c r="N1673" t="s">
        <v>38</v>
      </c>
      <c r="O1673" t="s">
        <v>55</v>
      </c>
      <c r="P1673" t="s">
        <v>38</v>
      </c>
      <c r="Q1673" t="s">
        <v>42</v>
      </c>
      <c r="R1673" t="s">
        <v>40</v>
      </c>
      <c r="S1673" t="s">
        <v>43</v>
      </c>
      <c r="T1673" t="s">
        <v>44</v>
      </c>
      <c r="U1673" t="s">
        <v>20</v>
      </c>
      <c r="V1673" t="s">
        <v>1210</v>
      </c>
      <c r="W1673" t="s">
        <v>1218</v>
      </c>
      <c r="X1673" t="s">
        <v>209</v>
      </c>
      <c r="Y1673">
        <v>315</v>
      </c>
      <c r="Z1673" t="s">
        <v>40</v>
      </c>
      <c r="AA1673" t="s">
        <v>40</v>
      </c>
      <c r="AB1673">
        <v>366.2</v>
      </c>
      <c r="AC1673">
        <v>30.5</v>
      </c>
      <c r="AD1673" t="s">
        <v>40</v>
      </c>
      <c r="AE1673">
        <v>29909</v>
      </c>
      <c r="AF1673">
        <v>16</v>
      </c>
      <c r="AG1673">
        <v>299090000</v>
      </c>
      <c r="AH1673">
        <v>9122245000</v>
      </c>
      <c r="AI1673">
        <v>16</v>
      </c>
      <c r="AJ1673">
        <v>6900000</v>
      </c>
      <c r="AK1673">
        <v>210450000</v>
      </c>
      <c r="AL1673" t="s">
        <v>1335</v>
      </c>
      <c r="AM1673">
        <f t="shared" ref="AM1673:AM1715" si="2">AH1673^(1/3)</f>
        <v>2089.459274200678</v>
      </c>
      <c r="AN1673" t="s">
        <v>1455</v>
      </c>
    </row>
    <row r="1674" spans="1:40">
      <c r="A1674">
        <v>20</v>
      </c>
      <c r="B1674">
        <v>39</v>
      </c>
      <c r="C1674">
        <v>2007</v>
      </c>
      <c r="D1674" t="s">
        <v>1012</v>
      </c>
      <c r="E1674" t="s">
        <v>1013</v>
      </c>
      <c r="F1674" t="s">
        <v>1</v>
      </c>
      <c r="G1674" t="s">
        <v>37</v>
      </c>
      <c r="H1674" t="s">
        <v>38</v>
      </c>
      <c r="I1674" t="s">
        <v>40</v>
      </c>
      <c r="J1674" t="s">
        <v>40</v>
      </c>
      <c r="K1674" t="s">
        <v>40</v>
      </c>
      <c r="L1674" t="s">
        <v>40</v>
      </c>
      <c r="M1674" t="s">
        <v>41</v>
      </c>
      <c r="N1674" t="s">
        <v>38</v>
      </c>
      <c r="O1674" t="s">
        <v>55</v>
      </c>
      <c r="P1674" t="s">
        <v>38</v>
      </c>
      <c r="Q1674" t="s">
        <v>42</v>
      </c>
      <c r="R1674" t="s">
        <v>40</v>
      </c>
      <c r="S1674" t="s">
        <v>43</v>
      </c>
      <c r="T1674" t="s">
        <v>44</v>
      </c>
      <c r="U1674" t="s">
        <v>20</v>
      </c>
      <c r="V1674" t="s">
        <v>1210</v>
      </c>
      <c r="W1674" t="s">
        <v>1218</v>
      </c>
      <c r="X1674" t="s">
        <v>209</v>
      </c>
      <c r="Y1674">
        <v>479</v>
      </c>
      <c r="Z1674" t="s">
        <v>40</v>
      </c>
      <c r="AA1674" t="s">
        <v>40</v>
      </c>
      <c r="AB1674">
        <v>434.17</v>
      </c>
      <c r="AC1674">
        <v>30.5</v>
      </c>
      <c r="AD1674" t="s">
        <v>40</v>
      </c>
      <c r="AE1674">
        <v>476</v>
      </c>
      <c r="AF1674">
        <v>10</v>
      </c>
      <c r="AG1674">
        <v>4760000</v>
      </c>
      <c r="AH1674">
        <v>145180000</v>
      </c>
      <c r="AI1674">
        <v>10</v>
      </c>
      <c r="AJ1674">
        <v>6900000</v>
      </c>
      <c r="AK1674">
        <v>210450000</v>
      </c>
      <c r="AL1674" t="s">
        <v>1450</v>
      </c>
      <c r="AM1674">
        <f t="shared" si="2"/>
        <v>525.57608719985819</v>
      </c>
    </row>
    <row r="1675" spans="1:40">
      <c r="A1675">
        <v>20</v>
      </c>
      <c r="B1675">
        <v>39</v>
      </c>
      <c r="C1675">
        <v>2007</v>
      </c>
      <c r="D1675" t="s">
        <v>1012</v>
      </c>
      <c r="E1675" t="s">
        <v>1013</v>
      </c>
      <c r="F1675" t="s">
        <v>1</v>
      </c>
      <c r="G1675" t="s">
        <v>37</v>
      </c>
      <c r="H1675" t="s">
        <v>38</v>
      </c>
      <c r="I1675" t="s">
        <v>40</v>
      </c>
      <c r="J1675" t="s">
        <v>40</v>
      </c>
      <c r="K1675" t="s">
        <v>40</v>
      </c>
      <c r="L1675" t="s">
        <v>40</v>
      </c>
      <c r="M1675" t="s">
        <v>41</v>
      </c>
      <c r="N1675" t="s">
        <v>38</v>
      </c>
      <c r="O1675" t="s">
        <v>55</v>
      </c>
      <c r="P1675" t="s">
        <v>38</v>
      </c>
      <c r="Q1675" t="s">
        <v>42</v>
      </c>
      <c r="R1675" t="s">
        <v>40</v>
      </c>
      <c r="S1675" t="s">
        <v>43</v>
      </c>
      <c r="T1675" t="s">
        <v>44</v>
      </c>
      <c r="U1675" t="s">
        <v>20</v>
      </c>
      <c r="V1675" t="s">
        <v>1210</v>
      </c>
      <c r="W1675" t="s">
        <v>1218</v>
      </c>
      <c r="X1675" t="s">
        <v>209</v>
      </c>
      <c r="Y1675">
        <v>0</v>
      </c>
      <c r="Z1675" t="s">
        <v>40</v>
      </c>
      <c r="AA1675" t="s">
        <v>40</v>
      </c>
      <c r="AB1675">
        <v>1891.79</v>
      </c>
      <c r="AC1675">
        <v>30.5</v>
      </c>
      <c r="AD1675" t="s">
        <v>40</v>
      </c>
      <c r="AE1675">
        <v>381</v>
      </c>
      <c r="AF1675">
        <v>15</v>
      </c>
      <c r="AG1675">
        <v>3810000</v>
      </c>
      <c r="AH1675">
        <v>116205000</v>
      </c>
      <c r="AI1675">
        <v>15</v>
      </c>
      <c r="AJ1675">
        <v>6900000</v>
      </c>
      <c r="AK1675">
        <v>210450000</v>
      </c>
      <c r="AM1675">
        <f t="shared" si="2"/>
        <v>487.98702151276018</v>
      </c>
    </row>
    <row r="1676" spans="1:40">
      <c r="A1676">
        <v>20</v>
      </c>
      <c r="B1676">
        <v>39</v>
      </c>
      <c r="C1676">
        <v>2007</v>
      </c>
      <c r="D1676" t="s">
        <v>1012</v>
      </c>
      <c r="E1676" t="s">
        <v>1013</v>
      </c>
      <c r="F1676" t="s">
        <v>1</v>
      </c>
      <c r="G1676" t="s">
        <v>37</v>
      </c>
      <c r="H1676" t="s">
        <v>38</v>
      </c>
      <c r="I1676" t="s">
        <v>40</v>
      </c>
      <c r="J1676" t="s">
        <v>40</v>
      </c>
      <c r="K1676" t="s">
        <v>40</v>
      </c>
      <c r="L1676" t="s">
        <v>40</v>
      </c>
      <c r="M1676" t="s">
        <v>41</v>
      </c>
      <c r="N1676" t="s">
        <v>38</v>
      </c>
      <c r="O1676" t="s">
        <v>55</v>
      </c>
      <c r="P1676" t="s">
        <v>38</v>
      </c>
      <c r="Q1676" t="s">
        <v>42</v>
      </c>
      <c r="R1676" t="s">
        <v>40</v>
      </c>
      <c r="S1676" t="s">
        <v>43</v>
      </c>
      <c r="T1676" t="s">
        <v>44</v>
      </c>
      <c r="U1676" t="s">
        <v>20</v>
      </c>
      <c r="V1676" t="s">
        <v>1210</v>
      </c>
      <c r="W1676" t="s">
        <v>1218</v>
      </c>
      <c r="X1676" t="s">
        <v>209</v>
      </c>
      <c r="Y1676">
        <v>2285</v>
      </c>
      <c r="Z1676" t="s">
        <v>40</v>
      </c>
      <c r="AA1676" t="s">
        <v>40</v>
      </c>
      <c r="AB1676">
        <v>89.44</v>
      </c>
      <c r="AC1676">
        <v>30.5</v>
      </c>
      <c r="AD1676" t="s">
        <v>40</v>
      </c>
      <c r="AE1676">
        <v>202</v>
      </c>
      <c r="AF1676">
        <v>8</v>
      </c>
      <c r="AG1676">
        <v>2020000</v>
      </c>
      <c r="AH1676">
        <v>61610000</v>
      </c>
      <c r="AI1676">
        <v>8</v>
      </c>
      <c r="AJ1676">
        <v>6900000</v>
      </c>
      <c r="AK1676">
        <v>210450000</v>
      </c>
      <c r="AM1676">
        <f t="shared" si="2"/>
        <v>394.95753429070731</v>
      </c>
    </row>
    <row r="1677" spans="1:40">
      <c r="A1677">
        <v>20</v>
      </c>
      <c r="B1677">
        <v>39</v>
      </c>
      <c r="C1677">
        <v>2007</v>
      </c>
      <c r="D1677" t="s">
        <v>1012</v>
      </c>
      <c r="E1677" t="s">
        <v>1013</v>
      </c>
      <c r="F1677" t="s">
        <v>1</v>
      </c>
      <c r="G1677" t="s">
        <v>37</v>
      </c>
      <c r="H1677" t="s">
        <v>38</v>
      </c>
      <c r="I1677" t="s">
        <v>40</v>
      </c>
      <c r="J1677" t="s">
        <v>40</v>
      </c>
      <c r="K1677" t="s">
        <v>40</v>
      </c>
      <c r="L1677" t="s">
        <v>40</v>
      </c>
      <c r="M1677" t="s">
        <v>41</v>
      </c>
      <c r="N1677" t="s">
        <v>38</v>
      </c>
      <c r="O1677" t="s">
        <v>55</v>
      </c>
      <c r="P1677" t="s">
        <v>38</v>
      </c>
      <c r="Q1677" t="s">
        <v>42</v>
      </c>
      <c r="R1677" t="s">
        <v>40</v>
      </c>
      <c r="S1677" t="s">
        <v>43</v>
      </c>
      <c r="T1677" t="s">
        <v>44</v>
      </c>
      <c r="U1677" t="s">
        <v>20</v>
      </c>
      <c r="V1677" t="s">
        <v>1210</v>
      </c>
      <c r="W1677" t="s">
        <v>1218</v>
      </c>
      <c r="X1677" t="s">
        <v>209</v>
      </c>
      <c r="Y1677">
        <v>155</v>
      </c>
      <c r="Z1677" t="s">
        <v>40</v>
      </c>
      <c r="AA1677" t="s">
        <v>40</v>
      </c>
      <c r="AB1677">
        <v>494.97</v>
      </c>
      <c r="AC1677">
        <v>30.5</v>
      </c>
      <c r="AD1677" t="s">
        <v>40</v>
      </c>
      <c r="AE1677">
        <v>69</v>
      </c>
      <c r="AF1677">
        <v>7</v>
      </c>
      <c r="AG1677">
        <v>690000</v>
      </c>
      <c r="AH1677">
        <v>21045000</v>
      </c>
      <c r="AI1677">
        <v>7</v>
      </c>
      <c r="AJ1677">
        <v>6900000</v>
      </c>
      <c r="AK1677">
        <v>210450000</v>
      </c>
      <c r="AM1677">
        <f t="shared" si="2"/>
        <v>276.08934305660716</v>
      </c>
    </row>
    <row r="1678" spans="1:40">
      <c r="A1678">
        <v>20</v>
      </c>
      <c r="B1678">
        <v>39</v>
      </c>
      <c r="C1678">
        <v>2007</v>
      </c>
      <c r="D1678" t="s">
        <v>1012</v>
      </c>
      <c r="E1678" t="s">
        <v>1013</v>
      </c>
      <c r="F1678" t="s">
        <v>1</v>
      </c>
      <c r="G1678" t="s">
        <v>37</v>
      </c>
      <c r="H1678" t="s">
        <v>38</v>
      </c>
      <c r="I1678" t="s">
        <v>40</v>
      </c>
      <c r="J1678" t="s">
        <v>40</v>
      </c>
      <c r="K1678" t="s">
        <v>40</v>
      </c>
      <c r="L1678" t="s">
        <v>40</v>
      </c>
      <c r="M1678" t="s">
        <v>41</v>
      </c>
      <c r="N1678" t="s">
        <v>38</v>
      </c>
      <c r="O1678" t="s">
        <v>55</v>
      </c>
      <c r="P1678" t="s">
        <v>38</v>
      </c>
      <c r="Q1678" t="s">
        <v>42</v>
      </c>
      <c r="R1678" t="s">
        <v>40</v>
      </c>
      <c r="S1678" t="s">
        <v>43</v>
      </c>
      <c r="T1678" t="s">
        <v>44</v>
      </c>
      <c r="U1678" t="s">
        <v>20</v>
      </c>
      <c r="V1678" t="s">
        <v>1210</v>
      </c>
      <c r="W1678" t="s">
        <v>1218</v>
      </c>
      <c r="X1678" t="s">
        <v>209</v>
      </c>
      <c r="Y1678">
        <v>1905</v>
      </c>
      <c r="Z1678" t="s">
        <v>40</v>
      </c>
      <c r="AA1678" t="s">
        <v>40</v>
      </c>
      <c r="AB1678">
        <v>1567.32</v>
      </c>
      <c r="AC1678">
        <v>30.5</v>
      </c>
      <c r="AD1678" t="s">
        <v>40</v>
      </c>
      <c r="AE1678">
        <v>68</v>
      </c>
      <c r="AF1678">
        <v>7</v>
      </c>
      <c r="AG1678">
        <v>680000</v>
      </c>
      <c r="AH1678">
        <v>20740000</v>
      </c>
      <c r="AI1678">
        <v>7</v>
      </c>
      <c r="AJ1678">
        <v>6900000</v>
      </c>
      <c r="AK1678">
        <v>210450000</v>
      </c>
      <c r="AM1678">
        <f t="shared" si="2"/>
        <v>274.74908242028192</v>
      </c>
    </row>
    <row r="1679" spans="1:40">
      <c r="A1679">
        <v>20</v>
      </c>
      <c r="B1679">
        <v>39</v>
      </c>
      <c r="C1679">
        <v>2007</v>
      </c>
      <c r="D1679" t="s">
        <v>1012</v>
      </c>
      <c r="E1679" t="s">
        <v>1013</v>
      </c>
      <c r="F1679" t="s">
        <v>1</v>
      </c>
      <c r="G1679" t="s">
        <v>37</v>
      </c>
      <c r="H1679" t="s">
        <v>38</v>
      </c>
      <c r="I1679" t="s">
        <v>40</v>
      </c>
      <c r="J1679" t="s">
        <v>40</v>
      </c>
      <c r="K1679" t="s">
        <v>40</v>
      </c>
      <c r="L1679" t="s">
        <v>40</v>
      </c>
      <c r="M1679" t="s">
        <v>41</v>
      </c>
      <c r="N1679" t="s">
        <v>38</v>
      </c>
      <c r="O1679" t="s">
        <v>55</v>
      </c>
      <c r="P1679" t="s">
        <v>38</v>
      </c>
      <c r="Q1679" t="s">
        <v>42</v>
      </c>
      <c r="R1679" t="s">
        <v>40</v>
      </c>
      <c r="S1679" t="s">
        <v>43</v>
      </c>
      <c r="T1679" t="s">
        <v>44</v>
      </c>
      <c r="U1679" t="s">
        <v>20</v>
      </c>
      <c r="V1679" t="s">
        <v>1210</v>
      </c>
      <c r="W1679" t="s">
        <v>1218</v>
      </c>
      <c r="X1679" t="s">
        <v>209</v>
      </c>
      <c r="Y1679">
        <v>2356</v>
      </c>
      <c r="Z1679" t="s">
        <v>40</v>
      </c>
      <c r="AA1679" t="s">
        <v>40</v>
      </c>
      <c r="AB1679">
        <v>64.03</v>
      </c>
      <c r="AC1679">
        <v>30.5</v>
      </c>
      <c r="AD1679" t="s">
        <v>40</v>
      </c>
      <c r="AE1679">
        <v>51</v>
      </c>
      <c r="AF1679">
        <v>4</v>
      </c>
      <c r="AG1679">
        <v>510000</v>
      </c>
      <c r="AH1679">
        <v>15555000</v>
      </c>
      <c r="AI1679">
        <v>4</v>
      </c>
      <c r="AJ1679">
        <v>6900000</v>
      </c>
      <c r="AK1679">
        <v>210450000</v>
      </c>
      <c r="AM1679">
        <f t="shared" si="2"/>
        <v>249.62610776381425</v>
      </c>
    </row>
    <row r="1680" spans="1:40">
      <c r="A1680">
        <v>20</v>
      </c>
      <c r="B1680">
        <v>39</v>
      </c>
      <c r="C1680">
        <v>2007</v>
      </c>
      <c r="D1680" t="s">
        <v>1012</v>
      </c>
      <c r="E1680" t="s">
        <v>1013</v>
      </c>
      <c r="F1680" t="s">
        <v>1</v>
      </c>
      <c r="G1680" t="s">
        <v>37</v>
      </c>
      <c r="H1680" t="s">
        <v>38</v>
      </c>
      <c r="I1680" t="s">
        <v>40</v>
      </c>
      <c r="J1680" t="s">
        <v>40</v>
      </c>
      <c r="K1680" t="s">
        <v>40</v>
      </c>
      <c r="L1680" t="s">
        <v>40</v>
      </c>
      <c r="M1680" t="s">
        <v>41</v>
      </c>
      <c r="N1680" t="s">
        <v>38</v>
      </c>
      <c r="O1680" t="s">
        <v>55</v>
      </c>
      <c r="P1680" t="s">
        <v>38</v>
      </c>
      <c r="Q1680" t="s">
        <v>42</v>
      </c>
      <c r="R1680" t="s">
        <v>40</v>
      </c>
      <c r="S1680" t="s">
        <v>43</v>
      </c>
      <c r="T1680" t="s">
        <v>44</v>
      </c>
      <c r="U1680" t="s">
        <v>20</v>
      </c>
      <c r="V1680" t="s">
        <v>1210</v>
      </c>
      <c r="W1680" t="s">
        <v>1218</v>
      </c>
      <c r="X1680" t="s">
        <v>209</v>
      </c>
      <c r="Y1680">
        <v>4511</v>
      </c>
      <c r="Z1680" t="s">
        <v>40</v>
      </c>
      <c r="AA1680" t="s">
        <v>40</v>
      </c>
      <c r="AB1680">
        <v>192.35</v>
      </c>
      <c r="AC1680">
        <v>30.5</v>
      </c>
      <c r="AD1680" t="s">
        <v>40</v>
      </c>
      <c r="AE1680">
        <v>4</v>
      </c>
      <c r="AF1680">
        <v>2</v>
      </c>
      <c r="AG1680">
        <v>40000</v>
      </c>
      <c r="AH1680">
        <v>1220000</v>
      </c>
      <c r="AI1680">
        <v>2</v>
      </c>
      <c r="AJ1680">
        <v>6900000</v>
      </c>
      <c r="AK1680">
        <v>210450000</v>
      </c>
      <c r="AL1680" t="s">
        <v>1452</v>
      </c>
      <c r="AM1680">
        <f t="shared" si="2"/>
        <v>106.85297301488765</v>
      </c>
    </row>
    <row r="1681" spans="1:40">
      <c r="A1681">
        <v>20</v>
      </c>
      <c r="B1681">
        <v>39</v>
      </c>
      <c r="C1681">
        <v>2007</v>
      </c>
      <c r="D1681" t="s">
        <v>1012</v>
      </c>
      <c r="E1681" t="s">
        <v>1013</v>
      </c>
      <c r="F1681" t="s">
        <v>1</v>
      </c>
      <c r="G1681" t="s">
        <v>37</v>
      </c>
      <c r="H1681" t="s">
        <v>38</v>
      </c>
      <c r="I1681" t="s">
        <v>40</v>
      </c>
      <c r="J1681" t="s">
        <v>40</v>
      </c>
      <c r="K1681" t="s">
        <v>40</v>
      </c>
      <c r="L1681" t="s">
        <v>40</v>
      </c>
      <c r="M1681" t="s">
        <v>41</v>
      </c>
      <c r="N1681" t="s">
        <v>38</v>
      </c>
      <c r="O1681" t="s">
        <v>55</v>
      </c>
      <c r="P1681" t="s">
        <v>38</v>
      </c>
      <c r="Q1681" t="s">
        <v>42</v>
      </c>
      <c r="R1681" t="s">
        <v>40</v>
      </c>
      <c r="S1681" t="s">
        <v>43</v>
      </c>
      <c r="T1681" t="s">
        <v>44</v>
      </c>
      <c r="U1681" t="s">
        <v>20</v>
      </c>
      <c r="V1681" t="s">
        <v>1210</v>
      </c>
      <c r="W1681" t="s">
        <v>1218</v>
      </c>
      <c r="X1681" t="s">
        <v>209</v>
      </c>
      <c r="Y1681">
        <v>4512</v>
      </c>
      <c r="Z1681" t="s">
        <v>40</v>
      </c>
      <c r="AA1681" t="s">
        <v>40</v>
      </c>
      <c r="AB1681">
        <v>740.27</v>
      </c>
      <c r="AC1681">
        <v>30.5</v>
      </c>
      <c r="AD1681" t="s">
        <v>40</v>
      </c>
      <c r="AE1681">
        <v>2</v>
      </c>
      <c r="AF1681">
        <v>3</v>
      </c>
      <c r="AG1681">
        <v>20000</v>
      </c>
      <c r="AH1681">
        <v>610000</v>
      </c>
      <c r="AI1681">
        <v>3</v>
      </c>
      <c r="AJ1681">
        <v>6900000</v>
      </c>
      <c r="AK1681">
        <v>210450000</v>
      </c>
      <c r="AL1681" t="s">
        <v>1453</v>
      </c>
      <c r="AM1681">
        <f t="shared" si="2"/>
        <v>84.809260884881098</v>
      </c>
    </row>
    <row r="1682" spans="1:40">
      <c r="A1682">
        <v>20</v>
      </c>
      <c r="B1682">
        <v>39</v>
      </c>
      <c r="C1682">
        <v>2007</v>
      </c>
      <c r="D1682" t="s">
        <v>1012</v>
      </c>
      <c r="E1682" t="s">
        <v>1013</v>
      </c>
      <c r="F1682" t="s">
        <v>1</v>
      </c>
      <c r="G1682" t="s">
        <v>37</v>
      </c>
      <c r="H1682" t="s">
        <v>38</v>
      </c>
      <c r="I1682" t="s">
        <v>40</v>
      </c>
      <c r="J1682" t="s">
        <v>40</v>
      </c>
      <c r="K1682" t="s">
        <v>40</v>
      </c>
      <c r="L1682" t="s">
        <v>40</v>
      </c>
      <c r="M1682" t="s">
        <v>41</v>
      </c>
      <c r="N1682" t="s">
        <v>38</v>
      </c>
      <c r="O1682" t="s">
        <v>55</v>
      </c>
      <c r="P1682" t="s">
        <v>38</v>
      </c>
      <c r="Q1682" t="s">
        <v>42</v>
      </c>
      <c r="R1682" t="s">
        <v>40</v>
      </c>
      <c r="S1682" t="s">
        <v>43</v>
      </c>
      <c r="T1682" t="s">
        <v>44</v>
      </c>
      <c r="U1682" t="s">
        <v>20</v>
      </c>
      <c r="V1682" t="s">
        <v>1210</v>
      </c>
      <c r="W1682" t="s">
        <v>1218</v>
      </c>
      <c r="X1682" t="s">
        <v>209</v>
      </c>
      <c r="Y1682">
        <v>80</v>
      </c>
      <c r="Z1682" t="s">
        <v>40</v>
      </c>
      <c r="AA1682" t="s">
        <v>40</v>
      </c>
      <c r="AB1682">
        <v>2291.0300000000002</v>
      </c>
      <c r="AC1682">
        <v>30.5</v>
      </c>
      <c r="AD1682" t="s">
        <v>40</v>
      </c>
      <c r="AE1682">
        <v>2</v>
      </c>
      <c r="AF1682">
        <v>5</v>
      </c>
      <c r="AG1682">
        <v>20000</v>
      </c>
      <c r="AH1682">
        <v>610000</v>
      </c>
      <c r="AI1682">
        <v>5</v>
      </c>
      <c r="AJ1682">
        <v>6900000</v>
      </c>
      <c r="AK1682">
        <v>210450000</v>
      </c>
      <c r="AL1682" t="s">
        <v>1454</v>
      </c>
      <c r="AM1682">
        <f t="shared" si="2"/>
        <v>84.809260884881098</v>
      </c>
    </row>
    <row r="1683" spans="1:40">
      <c r="A1683">
        <v>21</v>
      </c>
      <c r="B1683">
        <v>40</v>
      </c>
      <c r="C1683">
        <v>2006</v>
      </c>
      <c r="D1683" t="s">
        <v>1014</v>
      </c>
      <c r="E1683" t="s">
        <v>1015</v>
      </c>
      <c r="F1683" t="s">
        <v>1</v>
      </c>
      <c r="G1683" t="s">
        <v>208</v>
      </c>
      <c r="H1683" t="s">
        <v>40</v>
      </c>
      <c r="I1683" t="s">
        <v>40</v>
      </c>
      <c r="J1683" t="s">
        <v>40</v>
      </c>
      <c r="K1683" t="s">
        <v>1072</v>
      </c>
      <c r="L1683" t="s">
        <v>40</v>
      </c>
      <c r="M1683" t="s">
        <v>40</v>
      </c>
      <c r="N1683" t="s">
        <v>40</v>
      </c>
      <c r="O1683" t="s">
        <v>55</v>
      </c>
      <c r="P1683" t="s">
        <v>38</v>
      </c>
      <c r="Q1683" t="s">
        <v>51</v>
      </c>
      <c r="R1683" t="s">
        <v>52</v>
      </c>
      <c r="S1683" t="s">
        <v>43</v>
      </c>
      <c r="T1683" t="s">
        <v>53</v>
      </c>
      <c r="U1683" t="s">
        <v>19</v>
      </c>
      <c r="V1683" t="s">
        <v>1212</v>
      </c>
      <c r="W1683" t="s">
        <v>1212</v>
      </c>
      <c r="X1683" t="s">
        <v>1001</v>
      </c>
      <c r="Y1683" t="s">
        <v>1016</v>
      </c>
      <c r="Z1683" t="s">
        <v>40</v>
      </c>
      <c r="AA1683" t="s">
        <v>40</v>
      </c>
      <c r="AB1683" t="s">
        <v>40</v>
      </c>
      <c r="AC1683" t="s">
        <v>40</v>
      </c>
      <c r="AD1683">
        <v>40000</v>
      </c>
      <c r="AE1683">
        <v>40</v>
      </c>
      <c r="AF1683">
        <v>19</v>
      </c>
      <c r="AG1683">
        <v>116960.7095</v>
      </c>
      <c r="AH1683">
        <v>40000000</v>
      </c>
      <c r="AI1683">
        <v>19</v>
      </c>
      <c r="AJ1683">
        <v>22890625000</v>
      </c>
      <c r="AK1683" s="21">
        <v>12818800000000</v>
      </c>
      <c r="AM1683">
        <f t="shared" si="2"/>
        <v>341.99518933533938</v>
      </c>
      <c r="AN1683">
        <f>AH1683^(1/3)</f>
        <v>341.99518933533938</v>
      </c>
    </row>
    <row r="1684" spans="1:40">
      <c r="A1684">
        <v>21</v>
      </c>
      <c r="B1684">
        <v>40</v>
      </c>
      <c r="C1684">
        <v>2006</v>
      </c>
      <c r="D1684" t="s">
        <v>1014</v>
      </c>
      <c r="E1684" t="s">
        <v>1015</v>
      </c>
      <c r="F1684" t="s">
        <v>1</v>
      </c>
      <c r="G1684" t="s">
        <v>208</v>
      </c>
      <c r="H1684" t="s">
        <v>40</v>
      </c>
      <c r="I1684" t="s">
        <v>40</v>
      </c>
      <c r="J1684" t="s">
        <v>40</v>
      </c>
      <c r="K1684" t="s">
        <v>1072</v>
      </c>
      <c r="L1684" t="s">
        <v>40</v>
      </c>
      <c r="M1684" t="s">
        <v>40</v>
      </c>
      <c r="N1684" t="s">
        <v>40</v>
      </c>
      <c r="O1684" t="s">
        <v>55</v>
      </c>
      <c r="P1684" t="s">
        <v>38</v>
      </c>
      <c r="Q1684" t="s">
        <v>51</v>
      </c>
      <c r="R1684" t="s">
        <v>52</v>
      </c>
      <c r="S1684" t="s">
        <v>43</v>
      </c>
      <c r="T1684" t="s">
        <v>53</v>
      </c>
      <c r="U1684" t="s">
        <v>19</v>
      </c>
      <c r="V1684" t="s">
        <v>1212</v>
      </c>
      <c r="W1684" t="s">
        <v>1212</v>
      </c>
      <c r="X1684" t="s">
        <v>1001</v>
      </c>
      <c r="Y1684" t="s">
        <v>1017</v>
      </c>
      <c r="Z1684" t="s">
        <v>40</v>
      </c>
      <c r="AA1684" t="s">
        <v>40</v>
      </c>
      <c r="AB1684" t="s">
        <v>40</v>
      </c>
      <c r="AC1684" t="s">
        <v>40</v>
      </c>
      <c r="AD1684">
        <v>6000</v>
      </c>
      <c r="AE1684">
        <v>6</v>
      </c>
      <c r="AF1684">
        <v>15</v>
      </c>
      <c r="AG1684">
        <v>33019.272490000003</v>
      </c>
      <c r="AH1684">
        <v>6000000</v>
      </c>
      <c r="AI1684">
        <v>15</v>
      </c>
      <c r="AJ1684">
        <v>22890625000</v>
      </c>
      <c r="AK1684" s="21">
        <v>12818800000000</v>
      </c>
      <c r="AM1684">
        <f t="shared" si="2"/>
        <v>181.71205928321402</v>
      </c>
    </row>
    <row r="1685" spans="1:40">
      <c r="A1685">
        <v>21</v>
      </c>
      <c r="B1685">
        <v>40</v>
      </c>
      <c r="C1685">
        <v>2006</v>
      </c>
      <c r="D1685" t="s">
        <v>1014</v>
      </c>
      <c r="E1685" t="s">
        <v>1015</v>
      </c>
      <c r="F1685" t="s">
        <v>1</v>
      </c>
      <c r="G1685" t="s">
        <v>208</v>
      </c>
      <c r="H1685" t="s">
        <v>40</v>
      </c>
      <c r="I1685" t="s">
        <v>40</v>
      </c>
      <c r="J1685" t="s">
        <v>40</v>
      </c>
      <c r="K1685" t="s">
        <v>1072</v>
      </c>
      <c r="L1685" t="s">
        <v>40</v>
      </c>
      <c r="M1685" t="s">
        <v>40</v>
      </c>
      <c r="N1685" t="s">
        <v>40</v>
      </c>
      <c r="O1685" t="s">
        <v>55</v>
      </c>
      <c r="P1685" t="s">
        <v>38</v>
      </c>
      <c r="Q1685" t="s">
        <v>51</v>
      </c>
      <c r="R1685" t="s">
        <v>52</v>
      </c>
      <c r="S1685" t="s">
        <v>43</v>
      </c>
      <c r="T1685" t="s">
        <v>53</v>
      </c>
      <c r="U1685" t="s">
        <v>19</v>
      </c>
      <c r="V1685" t="s">
        <v>1212</v>
      </c>
      <c r="W1685" t="s">
        <v>1212</v>
      </c>
      <c r="X1685" t="s">
        <v>1001</v>
      </c>
      <c r="Y1685" t="s">
        <v>1018</v>
      </c>
      <c r="Z1685" t="s">
        <v>40</v>
      </c>
      <c r="AA1685" t="s">
        <v>40</v>
      </c>
      <c r="AB1685" t="s">
        <v>40</v>
      </c>
      <c r="AC1685" t="s">
        <v>40</v>
      </c>
      <c r="AD1685">
        <v>300000</v>
      </c>
      <c r="AE1685">
        <v>300</v>
      </c>
      <c r="AF1685">
        <v>36</v>
      </c>
      <c r="AG1685">
        <v>448140.47470000002</v>
      </c>
      <c r="AH1685">
        <v>300000000</v>
      </c>
      <c r="AI1685">
        <v>36</v>
      </c>
      <c r="AJ1685">
        <v>22890625000</v>
      </c>
      <c r="AK1685" s="21">
        <v>12818800000000</v>
      </c>
      <c r="AM1685">
        <f t="shared" si="2"/>
        <v>669.43295008216944</v>
      </c>
    </row>
    <row r="1686" spans="1:40">
      <c r="A1686">
        <v>21</v>
      </c>
      <c r="B1686">
        <v>40</v>
      </c>
      <c r="C1686">
        <v>2006</v>
      </c>
      <c r="D1686" t="s">
        <v>1014</v>
      </c>
      <c r="E1686" t="s">
        <v>1015</v>
      </c>
      <c r="F1686" t="s">
        <v>1</v>
      </c>
      <c r="G1686" t="s">
        <v>208</v>
      </c>
      <c r="H1686" t="s">
        <v>40</v>
      </c>
      <c r="I1686" t="s">
        <v>40</v>
      </c>
      <c r="J1686" t="s">
        <v>40</v>
      </c>
      <c r="K1686" t="s">
        <v>1072</v>
      </c>
      <c r="L1686" t="s">
        <v>40</v>
      </c>
      <c r="M1686" t="s">
        <v>40</v>
      </c>
      <c r="N1686" t="s">
        <v>40</v>
      </c>
      <c r="O1686" t="s">
        <v>55</v>
      </c>
      <c r="P1686" t="s">
        <v>38</v>
      </c>
      <c r="Q1686" t="s">
        <v>51</v>
      </c>
      <c r="R1686" t="s">
        <v>52</v>
      </c>
      <c r="S1686" t="s">
        <v>43</v>
      </c>
      <c r="T1686" t="s">
        <v>53</v>
      </c>
      <c r="U1686" t="s">
        <v>19</v>
      </c>
      <c r="V1686" t="s">
        <v>1212</v>
      </c>
      <c r="W1686" t="s">
        <v>1212</v>
      </c>
      <c r="X1686" t="s">
        <v>1001</v>
      </c>
      <c r="Y1686" t="s">
        <v>1019</v>
      </c>
      <c r="Z1686" t="s">
        <v>40</v>
      </c>
      <c r="AA1686" t="s">
        <v>40</v>
      </c>
      <c r="AB1686" t="s">
        <v>40</v>
      </c>
      <c r="AC1686" t="s">
        <v>40</v>
      </c>
      <c r="AD1686">
        <v>3840000</v>
      </c>
      <c r="AE1686">
        <v>3840</v>
      </c>
      <c r="AF1686">
        <v>46</v>
      </c>
      <c r="AG1686">
        <v>2452190.1839999999</v>
      </c>
      <c r="AH1686">
        <v>3840000000</v>
      </c>
      <c r="AI1686">
        <v>46</v>
      </c>
      <c r="AJ1686">
        <v>22890625000</v>
      </c>
      <c r="AK1686" s="21">
        <v>12818800000000</v>
      </c>
      <c r="AM1686">
        <f t="shared" si="2"/>
        <v>1565.9470564675448</v>
      </c>
    </row>
    <row r="1687" spans="1:40">
      <c r="A1687">
        <v>21</v>
      </c>
      <c r="B1687">
        <v>40</v>
      </c>
      <c r="C1687">
        <v>2006</v>
      </c>
      <c r="D1687" t="s">
        <v>1014</v>
      </c>
      <c r="E1687" t="s">
        <v>1015</v>
      </c>
      <c r="F1687" t="s">
        <v>1</v>
      </c>
      <c r="G1687" t="s">
        <v>208</v>
      </c>
      <c r="H1687" t="s">
        <v>40</v>
      </c>
      <c r="I1687" t="s">
        <v>40</v>
      </c>
      <c r="J1687" t="s">
        <v>40</v>
      </c>
      <c r="K1687" t="s">
        <v>1072</v>
      </c>
      <c r="L1687" t="s">
        <v>40</v>
      </c>
      <c r="M1687" t="s">
        <v>40</v>
      </c>
      <c r="N1687" t="s">
        <v>40</v>
      </c>
      <c r="O1687" t="s">
        <v>55</v>
      </c>
      <c r="P1687" t="s">
        <v>38</v>
      </c>
      <c r="Q1687" t="s">
        <v>51</v>
      </c>
      <c r="R1687" t="s">
        <v>52</v>
      </c>
      <c r="S1687" t="s">
        <v>43</v>
      </c>
      <c r="T1687" t="s">
        <v>53</v>
      </c>
      <c r="U1687" t="s">
        <v>19</v>
      </c>
      <c r="V1687" t="s">
        <v>1212</v>
      </c>
      <c r="W1687" t="s">
        <v>1212</v>
      </c>
      <c r="X1687" t="s">
        <v>1001</v>
      </c>
      <c r="Y1687" t="s">
        <v>1020</v>
      </c>
      <c r="Z1687" t="s">
        <v>40</v>
      </c>
      <c r="AA1687" t="s">
        <v>40</v>
      </c>
      <c r="AB1687" t="s">
        <v>40</v>
      </c>
      <c r="AC1687" t="s">
        <v>40</v>
      </c>
      <c r="AD1687">
        <v>163000</v>
      </c>
      <c r="AE1687">
        <v>163</v>
      </c>
      <c r="AF1687">
        <v>29</v>
      </c>
      <c r="AG1687">
        <v>298395.13370000001</v>
      </c>
      <c r="AH1687">
        <v>163000000</v>
      </c>
      <c r="AI1687">
        <v>29</v>
      </c>
      <c r="AJ1687">
        <v>22890625000</v>
      </c>
      <c r="AK1687" s="21">
        <v>12818800000000</v>
      </c>
      <c r="AM1687">
        <f t="shared" si="2"/>
        <v>546.25555712813991</v>
      </c>
    </row>
    <row r="1688" spans="1:40">
      <c r="A1688">
        <v>21</v>
      </c>
      <c r="B1688">
        <v>40</v>
      </c>
      <c r="C1688">
        <v>2006</v>
      </c>
      <c r="D1688" t="s">
        <v>1014</v>
      </c>
      <c r="E1688" t="s">
        <v>1015</v>
      </c>
      <c r="F1688" t="s">
        <v>1</v>
      </c>
      <c r="G1688" t="s">
        <v>208</v>
      </c>
      <c r="H1688" t="s">
        <v>40</v>
      </c>
      <c r="I1688" t="s">
        <v>40</v>
      </c>
      <c r="J1688" t="s">
        <v>40</v>
      </c>
      <c r="K1688" t="s">
        <v>1072</v>
      </c>
      <c r="L1688" t="s">
        <v>40</v>
      </c>
      <c r="M1688" t="s">
        <v>40</v>
      </c>
      <c r="N1688" t="s">
        <v>40</v>
      </c>
      <c r="O1688" t="s">
        <v>55</v>
      </c>
      <c r="P1688" t="s">
        <v>38</v>
      </c>
      <c r="Q1688" t="s">
        <v>51</v>
      </c>
      <c r="R1688" t="s">
        <v>52</v>
      </c>
      <c r="S1688" t="s">
        <v>43</v>
      </c>
      <c r="T1688" t="s">
        <v>53</v>
      </c>
      <c r="U1688" t="s">
        <v>19</v>
      </c>
      <c r="V1688" t="s">
        <v>1212</v>
      </c>
      <c r="W1688" t="s">
        <v>1212</v>
      </c>
      <c r="X1688" t="s">
        <v>1001</v>
      </c>
      <c r="Y1688" t="s">
        <v>1021</v>
      </c>
      <c r="Z1688" t="s">
        <v>40</v>
      </c>
      <c r="AA1688" t="s">
        <v>40</v>
      </c>
      <c r="AB1688" t="s">
        <v>40</v>
      </c>
      <c r="AC1688" t="s">
        <v>40</v>
      </c>
      <c r="AD1688">
        <v>117000</v>
      </c>
      <c r="AE1688">
        <v>117</v>
      </c>
      <c r="AF1688">
        <v>23</v>
      </c>
      <c r="AG1688">
        <v>239216.193</v>
      </c>
      <c r="AH1688">
        <v>117000000</v>
      </c>
      <c r="AI1688">
        <v>23</v>
      </c>
      <c r="AJ1688">
        <v>22890625000</v>
      </c>
      <c r="AK1688" s="21">
        <v>12818800000000</v>
      </c>
      <c r="AM1688">
        <f t="shared" si="2"/>
        <v>489.09732465087478</v>
      </c>
    </row>
    <row r="1689" spans="1:40">
      <c r="A1689">
        <v>21</v>
      </c>
      <c r="B1689">
        <v>40</v>
      </c>
      <c r="C1689">
        <v>2006</v>
      </c>
      <c r="D1689" t="s">
        <v>1014</v>
      </c>
      <c r="E1689" t="s">
        <v>1015</v>
      </c>
      <c r="F1689" t="s">
        <v>1</v>
      </c>
      <c r="G1689" t="s">
        <v>208</v>
      </c>
      <c r="H1689" t="s">
        <v>40</v>
      </c>
      <c r="I1689" t="s">
        <v>40</v>
      </c>
      <c r="J1689" t="s">
        <v>40</v>
      </c>
      <c r="K1689" t="s">
        <v>1072</v>
      </c>
      <c r="L1689" t="s">
        <v>40</v>
      </c>
      <c r="M1689" t="s">
        <v>40</v>
      </c>
      <c r="N1689" t="s">
        <v>40</v>
      </c>
      <c r="O1689" t="s">
        <v>55</v>
      </c>
      <c r="P1689" t="s">
        <v>38</v>
      </c>
      <c r="Q1689" t="s">
        <v>51</v>
      </c>
      <c r="R1689" t="s">
        <v>52</v>
      </c>
      <c r="S1689" t="s">
        <v>43</v>
      </c>
      <c r="T1689" t="s">
        <v>53</v>
      </c>
      <c r="U1689" t="s">
        <v>19</v>
      </c>
      <c r="V1689" t="s">
        <v>1212</v>
      </c>
      <c r="W1689" t="s">
        <v>1212</v>
      </c>
      <c r="X1689" t="s">
        <v>1001</v>
      </c>
      <c r="Y1689" t="s">
        <v>1022</v>
      </c>
      <c r="Z1689" t="s">
        <v>40</v>
      </c>
      <c r="AA1689" t="s">
        <v>40</v>
      </c>
      <c r="AB1689" t="s">
        <v>40</v>
      </c>
      <c r="AC1689" t="s">
        <v>40</v>
      </c>
      <c r="AD1689">
        <v>2000</v>
      </c>
      <c r="AE1689">
        <v>2</v>
      </c>
      <c r="AF1689">
        <v>10</v>
      </c>
      <c r="AG1689">
        <v>15874.01052</v>
      </c>
      <c r="AH1689">
        <v>2000000</v>
      </c>
      <c r="AI1689">
        <v>10</v>
      </c>
      <c r="AJ1689">
        <v>22890625000</v>
      </c>
      <c r="AK1689" s="21">
        <v>12818800000000</v>
      </c>
      <c r="AM1689">
        <f t="shared" si="2"/>
        <v>125.99210498948723</v>
      </c>
    </row>
    <row r="1690" spans="1:40">
      <c r="A1690">
        <v>22</v>
      </c>
      <c r="B1690">
        <v>41</v>
      </c>
      <c r="C1690">
        <v>2005</v>
      </c>
      <c r="D1690" t="s">
        <v>1023</v>
      </c>
      <c r="E1690" t="s">
        <v>1024</v>
      </c>
      <c r="F1690" t="s">
        <v>1</v>
      </c>
      <c r="G1690" t="s">
        <v>40</v>
      </c>
      <c r="H1690" t="s">
        <v>40</v>
      </c>
      <c r="I1690" t="s">
        <v>1441</v>
      </c>
      <c r="J1690" t="s">
        <v>40</v>
      </c>
      <c r="K1690" t="s">
        <v>1025</v>
      </c>
      <c r="L1690" t="s">
        <v>38</v>
      </c>
      <c r="M1690" t="s">
        <v>40</v>
      </c>
      <c r="N1690" t="s">
        <v>40</v>
      </c>
      <c r="O1690" t="s">
        <v>55</v>
      </c>
      <c r="P1690" t="s">
        <v>38</v>
      </c>
      <c r="Q1690" t="s">
        <v>51</v>
      </c>
      <c r="R1690" t="s">
        <v>52</v>
      </c>
      <c r="S1690" t="s">
        <v>43</v>
      </c>
      <c r="T1690" t="s">
        <v>44</v>
      </c>
      <c r="U1690" t="s">
        <v>19</v>
      </c>
      <c r="V1690" t="s">
        <v>1494</v>
      </c>
      <c r="W1690" t="s">
        <v>1495</v>
      </c>
      <c r="X1690" t="s">
        <v>1001</v>
      </c>
      <c r="Y1690" t="s">
        <v>1026</v>
      </c>
      <c r="Z1690" t="s">
        <v>40</v>
      </c>
      <c r="AA1690" t="s">
        <v>40</v>
      </c>
      <c r="AB1690" t="s">
        <v>40</v>
      </c>
      <c r="AC1690">
        <v>140</v>
      </c>
      <c r="AD1690">
        <v>360</v>
      </c>
      <c r="AE1690">
        <v>20106.19298</v>
      </c>
      <c r="AF1690">
        <v>10</v>
      </c>
      <c r="AG1690">
        <v>201.0619298</v>
      </c>
      <c r="AH1690">
        <v>360</v>
      </c>
      <c r="AI1690">
        <v>10</v>
      </c>
      <c r="AJ1690">
        <v>490000</v>
      </c>
      <c r="AK1690">
        <v>901853.44830000005</v>
      </c>
      <c r="AM1690">
        <f t="shared" si="2"/>
        <v>7.1137866089801252</v>
      </c>
    </row>
    <row r="1691" spans="1:40">
      <c r="A1691">
        <v>22</v>
      </c>
      <c r="B1691">
        <v>41</v>
      </c>
      <c r="C1691">
        <v>2005</v>
      </c>
      <c r="D1691" t="s">
        <v>1023</v>
      </c>
      <c r="E1691" t="s">
        <v>1024</v>
      </c>
      <c r="F1691" t="s">
        <v>1</v>
      </c>
      <c r="G1691" t="s">
        <v>40</v>
      </c>
      <c r="H1691" t="s">
        <v>40</v>
      </c>
      <c r="I1691" t="s">
        <v>1441</v>
      </c>
      <c r="J1691" t="s">
        <v>40</v>
      </c>
      <c r="K1691" t="s">
        <v>1025</v>
      </c>
      <c r="L1691" t="s">
        <v>38</v>
      </c>
      <c r="M1691" t="s">
        <v>40</v>
      </c>
      <c r="N1691" t="s">
        <v>40</v>
      </c>
      <c r="O1691" t="s">
        <v>55</v>
      </c>
      <c r="P1691" t="s">
        <v>38</v>
      </c>
      <c r="Q1691" t="s">
        <v>51</v>
      </c>
      <c r="R1691" t="s">
        <v>52</v>
      </c>
      <c r="S1691" t="s">
        <v>43</v>
      </c>
      <c r="T1691" t="s">
        <v>44</v>
      </c>
      <c r="U1691" t="s">
        <v>19</v>
      </c>
      <c r="V1691" t="s">
        <v>1494</v>
      </c>
      <c r="W1691" t="s">
        <v>1495</v>
      </c>
      <c r="X1691" t="s">
        <v>1001</v>
      </c>
      <c r="Y1691" t="s">
        <v>1027</v>
      </c>
      <c r="Z1691" t="s">
        <v>40</v>
      </c>
      <c r="AA1691" t="s">
        <v>40</v>
      </c>
      <c r="AB1691" t="s">
        <v>40</v>
      </c>
      <c r="AC1691">
        <v>280</v>
      </c>
      <c r="AD1691">
        <v>3250</v>
      </c>
      <c r="AE1691">
        <v>55154.586020000002</v>
      </c>
      <c r="AF1691">
        <v>18</v>
      </c>
      <c r="AG1691">
        <v>551.54586019999999</v>
      </c>
      <c r="AH1691">
        <v>3250</v>
      </c>
      <c r="AI1691">
        <v>18</v>
      </c>
      <c r="AJ1691">
        <v>490000</v>
      </c>
      <c r="AK1691">
        <v>901853.44830000005</v>
      </c>
      <c r="AM1691">
        <f t="shared" si="2"/>
        <v>14.812480342036846</v>
      </c>
    </row>
    <row r="1692" spans="1:40">
      <c r="A1692">
        <v>22</v>
      </c>
      <c r="B1692">
        <v>41</v>
      </c>
      <c r="C1692">
        <v>2005</v>
      </c>
      <c r="D1692" t="s">
        <v>1023</v>
      </c>
      <c r="E1692" t="s">
        <v>1024</v>
      </c>
      <c r="F1692" t="s">
        <v>1</v>
      </c>
      <c r="G1692" t="s">
        <v>40</v>
      </c>
      <c r="H1692" t="s">
        <v>40</v>
      </c>
      <c r="I1692" t="s">
        <v>1441</v>
      </c>
      <c r="J1692" t="s">
        <v>40</v>
      </c>
      <c r="K1692" t="s">
        <v>1025</v>
      </c>
      <c r="L1692" t="s">
        <v>38</v>
      </c>
      <c r="M1692" t="s">
        <v>40</v>
      </c>
      <c r="N1692" t="s">
        <v>40</v>
      </c>
      <c r="O1692" t="s">
        <v>55</v>
      </c>
      <c r="P1692" t="s">
        <v>38</v>
      </c>
      <c r="Q1692" t="s">
        <v>51</v>
      </c>
      <c r="R1692" t="s">
        <v>52</v>
      </c>
      <c r="S1692" t="s">
        <v>43</v>
      </c>
      <c r="T1692" t="s">
        <v>44</v>
      </c>
      <c r="U1692" t="s">
        <v>19</v>
      </c>
      <c r="V1692" t="s">
        <v>1494</v>
      </c>
      <c r="W1692" t="s">
        <v>1495</v>
      </c>
      <c r="X1692" t="s">
        <v>1001</v>
      </c>
      <c r="Y1692" t="s">
        <v>1028</v>
      </c>
      <c r="Z1692" t="s">
        <v>40</v>
      </c>
      <c r="AA1692" t="s">
        <v>40</v>
      </c>
      <c r="AB1692" t="s">
        <v>40</v>
      </c>
      <c r="AC1692">
        <v>200</v>
      </c>
      <c r="AD1692">
        <v>1700</v>
      </c>
      <c r="AE1692">
        <v>80424.771930000003</v>
      </c>
      <c r="AF1692">
        <v>16</v>
      </c>
      <c r="AG1692">
        <v>804.24771929999997</v>
      </c>
      <c r="AH1692">
        <v>1700</v>
      </c>
      <c r="AI1692">
        <v>16</v>
      </c>
      <c r="AJ1692">
        <v>490000</v>
      </c>
      <c r="AK1692">
        <v>901853.44830000005</v>
      </c>
      <c r="AM1692">
        <f t="shared" si="2"/>
        <v>11.934831919273364</v>
      </c>
    </row>
    <row r="1693" spans="1:40">
      <c r="A1693">
        <v>22</v>
      </c>
      <c r="B1693">
        <v>41</v>
      </c>
      <c r="C1693">
        <v>2005</v>
      </c>
      <c r="D1693" t="s">
        <v>1023</v>
      </c>
      <c r="E1693" t="s">
        <v>1024</v>
      </c>
      <c r="F1693" t="s">
        <v>1</v>
      </c>
      <c r="G1693" t="s">
        <v>40</v>
      </c>
      <c r="H1693" t="s">
        <v>40</v>
      </c>
      <c r="I1693" t="s">
        <v>1441</v>
      </c>
      <c r="J1693" t="s">
        <v>40</v>
      </c>
      <c r="K1693" t="s">
        <v>1025</v>
      </c>
      <c r="L1693" t="s">
        <v>38</v>
      </c>
      <c r="M1693" t="s">
        <v>40</v>
      </c>
      <c r="N1693" t="s">
        <v>40</v>
      </c>
      <c r="O1693" t="s">
        <v>55</v>
      </c>
      <c r="P1693" t="s">
        <v>38</v>
      </c>
      <c r="Q1693" t="s">
        <v>51</v>
      </c>
      <c r="R1693" t="s">
        <v>52</v>
      </c>
      <c r="S1693" t="s">
        <v>43</v>
      </c>
      <c r="T1693" t="s">
        <v>44</v>
      </c>
      <c r="U1693" t="s">
        <v>19</v>
      </c>
      <c r="V1693" t="s">
        <v>1494</v>
      </c>
      <c r="W1693" t="s">
        <v>1495</v>
      </c>
      <c r="X1693" t="s">
        <v>1001</v>
      </c>
      <c r="Y1693" t="s">
        <v>1029</v>
      </c>
      <c r="Z1693" t="s">
        <v>40</v>
      </c>
      <c r="AA1693" t="s">
        <v>40</v>
      </c>
      <c r="AB1693" t="s">
        <v>40</v>
      </c>
      <c r="AC1693">
        <v>150</v>
      </c>
      <c r="AD1693">
        <v>750</v>
      </c>
      <c r="AE1693">
        <v>13273.22896</v>
      </c>
      <c r="AF1693">
        <v>9</v>
      </c>
      <c r="AG1693">
        <v>132.7322896</v>
      </c>
      <c r="AH1693">
        <v>750</v>
      </c>
      <c r="AI1693">
        <v>9</v>
      </c>
      <c r="AJ1693">
        <v>490000</v>
      </c>
      <c r="AK1693">
        <v>901853.44830000005</v>
      </c>
      <c r="AM1693">
        <f t="shared" si="2"/>
        <v>9.0856029641606977</v>
      </c>
    </row>
    <row r="1694" spans="1:40">
      <c r="A1694">
        <v>22</v>
      </c>
      <c r="B1694">
        <v>41</v>
      </c>
      <c r="C1694">
        <v>2005</v>
      </c>
      <c r="D1694" t="s">
        <v>1023</v>
      </c>
      <c r="E1694" t="s">
        <v>1024</v>
      </c>
      <c r="F1694" t="s">
        <v>1</v>
      </c>
      <c r="G1694" t="s">
        <v>40</v>
      </c>
      <c r="H1694" t="s">
        <v>40</v>
      </c>
      <c r="I1694" t="s">
        <v>1441</v>
      </c>
      <c r="J1694" t="s">
        <v>40</v>
      </c>
      <c r="K1694" t="s">
        <v>1025</v>
      </c>
      <c r="L1694" t="s">
        <v>38</v>
      </c>
      <c r="M1694" t="s">
        <v>40</v>
      </c>
      <c r="N1694" t="s">
        <v>40</v>
      </c>
      <c r="O1694" t="s">
        <v>55</v>
      </c>
      <c r="P1694" t="s">
        <v>38</v>
      </c>
      <c r="Q1694" t="s">
        <v>51</v>
      </c>
      <c r="R1694" t="s">
        <v>52</v>
      </c>
      <c r="S1694" t="s">
        <v>43</v>
      </c>
      <c r="T1694" t="s">
        <v>44</v>
      </c>
      <c r="U1694" t="s">
        <v>19</v>
      </c>
      <c r="V1694" t="s">
        <v>1494</v>
      </c>
      <c r="W1694" t="s">
        <v>1495</v>
      </c>
      <c r="X1694" t="s">
        <v>1001</v>
      </c>
      <c r="Y1694" t="s">
        <v>1030</v>
      </c>
      <c r="Z1694" t="s">
        <v>40</v>
      </c>
      <c r="AA1694" t="s">
        <v>40</v>
      </c>
      <c r="AB1694" t="s">
        <v>40</v>
      </c>
      <c r="AC1694">
        <v>540</v>
      </c>
      <c r="AD1694">
        <v>18000</v>
      </c>
      <c r="AE1694">
        <v>196349.54079999999</v>
      </c>
      <c r="AF1694">
        <v>30</v>
      </c>
      <c r="AG1694">
        <v>1963.495408</v>
      </c>
      <c r="AH1694">
        <v>18000</v>
      </c>
      <c r="AI1694">
        <v>30</v>
      </c>
      <c r="AJ1694">
        <v>490000</v>
      </c>
      <c r="AK1694">
        <v>901853.44830000005</v>
      </c>
      <c r="AM1694">
        <f t="shared" si="2"/>
        <v>26.207413942088969</v>
      </c>
    </row>
    <row r="1695" spans="1:40">
      <c r="A1695">
        <v>22</v>
      </c>
      <c r="B1695">
        <v>41</v>
      </c>
      <c r="C1695">
        <v>2005</v>
      </c>
      <c r="D1695" t="s">
        <v>1023</v>
      </c>
      <c r="E1695" t="s">
        <v>1024</v>
      </c>
      <c r="F1695" t="s">
        <v>1</v>
      </c>
      <c r="G1695" t="s">
        <v>40</v>
      </c>
      <c r="H1695" t="s">
        <v>40</v>
      </c>
      <c r="I1695" t="s">
        <v>1441</v>
      </c>
      <c r="J1695" t="s">
        <v>40</v>
      </c>
      <c r="K1695" t="s">
        <v>1025</v>
      </c>
      <c r="L1695" t="s">
        <v>38</v>
      </c>
      <c r="M1695" t="s">
        <v>40</v>
      </c>
      <c r="N1695" t="s">
        <v>40</v>
      </c>
      <c r="O1695" t="s">
        <v>55</v>
      </c>
      <c r="P1695" t="s">
        <v>38</v>
      </c>
      <c r="Q1695" t="s">
        <v>51</v>
      </c>
      <c r="R1695" t="s">
        <v>52</v>
      </c>
      <c r="S1695" t="s">
        <v>43</v>
      </c>
      <c r="T1695" t="s">
        <v>44</v>
      </c>
      <c r="U1695" t="s">
        <v>19</v>
      </c>
      <c r="V1695" t="s">
        <v>1494</v>
      </c>
      <c r="W1695" t="s">
        <v>1495</v>
      </c>
      <c r="X1695" t="s">
        <v>1001</v>
      </c>
      <c r="Y1695" t="s">
        <v>1031</v>
      </c>
      <c r="Z1695" t="s">
        <v>40</v>
      </c>
      <c r="AA1695" t="s">
        <v>40</v>
      </c>
      <c r="AB1695" t="s">
        <v>40</v>
      </c>
      <c r="AC1695">
        <v>180</v>
      </c>
      <c r="AD1695">
        <v>180</v>
      </c>
      <c r="AE1695">
        <v>28352.8737</v>
      </c>
      <c r="AF1695">
        <v>8</v>
      </c>
      <c r="AG1695">
        <v>283.52873699999998</v>
      </c>
      <c r="AH1695">
        <v>180</v>
      </c>
      <c r="AI1695">
        <v>8</v>
      </c>
      <c r="AJ1695">
        <v>490000</v>
      </c>
      <c r="AK1695">
        <v>901853.44830000005</v>
      </c>
      <c r="AM1695">
        <f t="shared" si="2"/>
        <v>5.6462161732861711</v>
      </c>
    </row>
    <row r="1696" spans="1:40">
      <c r="A1696">
        <v>22</v>
      </c>
      <c r="B1696">
        <v>41</v>
      </c>
      <c r="C1696">
        <v>2005</v>
      </c>
      <c r="D1696" t="s">
        <v>1023</v>
      </c>
      <c r="E1696" t="s">
        <v>1024</v>
      </c>
      <c r="F1696" t="s">
        <v>1</v>
      </c>
      <c r="G1696" t="s">
        <v>40</v>
      </c>
      <c r="H1696" t="s">
        <v>40</v>
      </c>
      <c r="I1696" t="s">
        <v>1441</v>
      </c>
      <c r="J1696" t="s">
        <v>40</v>
      </c>
      <c r="K1696" t="s">
        <v>1025</v>
      </c>
      <c r="L1696" t="s">
        <v>38</v>
      </c>
      <c r="M1696" t="s">
        <v>40</v>
      </c>
      <c r="N1696" t="s">
        <v>40</v>
      </c>
      <c r="O1696" t="s">
        <v>55</v>
      </c>
      <c r="P1696" t="s">
        <v>38</v>
      </c>
      <c r="Q1696" t="s">
        <v>51</v>
      </c>
      <c r="R1696" t="s">
        <v>52</v>
      </c>
      <c r="S1696" t="s">
        <v>43</v>
      </c>
      <c r="T1696" t="s">
        <v>44</v>
      </c>
      <c r="U1696" t="s">
        <v>19</v>
      </c>
      <c r="V1696" t="s">
        <v>1494</v>
      </c>
      <c r="W1696" t="s">
        <v>1495</v>
      </c>
      <c r="X1696" t="s">
        <v>1001</v>
      </c>
      <c r="Y1696" t="s">
        <v>1032</v>
      </c>
      <c r="Z1696" t="s">
        <v>40</v>
      </c>
      <c r="AA1696" t="s">
        <v>40</v>
      </c>
      <c r="AB1696" t="s">
        <v>40</v>
      </c>
      <c r="AC1696">
        <v>170</v>
      </c>
      <c r="AD1696">
        <v>640</v>
      </c>
      <c r="AE1696">
        <v>41547.562839999999</v>
      </c>
      <c r="AF1696">
        <v>10</v>
      </c>
      <c r="AG1696">
        <v>415.47562840000001</v>
      </c>
      <c r="AH1696">
        <v>640</v>
      </c>
      <c r="AI1696">
        <v>10</v>
      </c>
      <c r="AJ1696">
        <v>490000</v>
      </c>
      <c r="AK1696">
        <v>901853.44830000005</v>
      </c>
      <c r="AM1696">
        <f t="shared" si="2"/>
        <v>8.6177387601275335</v>
      </c>
    </row>
    <row r="1697" spans="1:39">
      <c r="A1697">
        <v>22</v>
      </c>
      <c r="B1697">
        <v>41</v>
      </c>
      <c r="C1697">
        <v>2005</v>
      </c>
      <c r="D1697" t="s">
        <v>1023</v>
      </c>
      <c r="E1697" t="s">
        <v>1024</v>
      </c>
      <c r="F1697" t="s">
        <v>1</v>
      </c>
      <c r="G1697" t="s">
        <v>40</v>
      </c>
      <c r="H1697" t="s">
        <v>40</v>
      </c>
      <c r="I1697" t="s">
        <v>1441</v>
      </c>
      <c r="J1697" t="s">
        <v>40</v>
      </c>
      <c r="K1697" t="s">
        <v>1025</v>
      </c>
      <c r="L1697" t="s">
        <v>38</v>
      </c>
      <c r="M1697" t="s">
        <v>40</v>
      </c>
      <c r="N1697" t="s">
        <v>40</v>
      </c>
      <c r="O1697" t="s">
        <v>55</v>
      </c>
      <c r="P1697" t="s">
        <v>38</v>
      </c>
      <c r="Q1697" t="s">
        <v>51</v>
      </c>
      <c r="R1697" t="s">
        <v>52</v>
      </c>
      <c r="S1697" t="s">
        <v>43</v>
      </c>
      <c r="T1697" t="s">
        <v>44</v>
      </c>
      <c r="U1697" t="s">
        <v>19</v>
      </c>
      <c r="V1697" t="s">
        <v>1494</v>
      </c>
      <c r="W1697" t="s">
        <v>1495</v>
      </c>
      <c r="X1697" t="s">
        <v>1001</v>
      </c>
      <c r="Y1697" t="s">
        <v>1033</v>
      </c>
      <c r="Z1697" t="s">
        <v>40</v>
      </c>
      <c r="AA1697" t="s">
        <v>40</v>
      </c>
      <c r="AB1697" t="s">
        <v>40</v>
      </c>
      <c r="AC1697">
        <v>220</v>
      </c>
      <c r="AD1697">
        <v>4450</v>
      </c>
      <c r="AE1697">
        <v>34636.059009999997</v>
      </c>
      <c r="AF1697">
        <v>22</v>
      </c>
      <c r="AG1697">
        <v>346.36059010000002</v>
      </c>
      <c r="AH1697">
        <v>4450</v>
      </c>
      <c r="AI1697">
        <v>22</v>
      </c>
      <c r="AJ1697">
        <v>490000</v>
      </c>
      <c r="AK1697">
        <v>901853.44830000005</v>
      </c>
      <c r="AM1697">
        <f t="shared" si="2"/>
        <v>16.448261565533617</v>
      </c>
    </row>
    <row r="1698" spans="1:39">
      <c r="A1698">
        <v>22</v>
      </c>
      <c r="B1698">
        <v>41</v>
      </c>
      <c r="C1698">
        <v>2005</v>
      </c>
      <c r="D1698" t="s">
        <v>1023</v>
      </c>
      <c r="E1698" t="s">
        <v>1024</v>
      </c>
      <c r="F1698" t="s">
        <v>1</v>
      </c>
      <c r="G1698" t="s">
        <v>40</v>
      </c>
      <c r="H1698" t="s">
        <v>40</v>
      </c>
      <c r="I1698" t="s">
        <v>1441</v>
      </c>
      <c r="J1698" t="s">
        <v>40</v>
      </c>
      <c r="K1698" t="s">
        <v>1025</v>
      </c>
      <c r="L1698" t="s">
        <v>38</v>
      </c>
      <c r="M1698" t="s">
        <v>40</v>
      </c>
      <c r="N1698" t="s">
        <v>40</v>
      </c>
      <c r="O1698" t="s">
        <v>55</v>
      </c>
      <c r="P1698" t="s">
        <v>38</v>
      </c>
      <c r="Q1698" t="s">
        <v>51</v>
      </c>
      <c r="R1698" t="s">
        <v>52</v>
      </c>
      <c r="S1698" t="s">
        <v>43</v>
      </c>
      <c r="T1698" t="s">
        <v>44</v>
      </c>
      <c r="U1698" t="s">
        <v>19</v>
      </c>
      <c r="V1698" t="s">
        <v>1494</v>
      </c>
      <c r="W1698" t="s">
        <v>1495</v>
      </c>
      <c r="X1698" t="s">
        <v>1001</v>
      </c>
      <c r="Y1698" t="s">
        <v>1034</v>
      </c>
      <c r="Z1698" t="s">
        <v>40</v>
      </c>
      <c r="AA1698" t="s">
        <v>40</v>
      </c>
      <c r="AB1698" t="s">
        <v>40</v>
      </c>
      <c r="AC1698">
        <v>180</v>
      </c>
      <c r="AD1698">
        <v>3600</v>
      </c>
      <c r="AE1698">
        <v>80424.771930000003</v>
      </c>
      <c r="AF1698">
        <v>20</v>
      </c>
      <c r="AG1698">
        <v>804.24771929999997</v>
      </c>
      <c r="AH1698">
        <v>3600</v>
      </c>
      <c r="AI1698">
        <v>20</v>
      </c>
      <c r="AJ1698">
        <v>490000</v>
      </c>
      <c r="AK1698">
        <v>901853.44830000005</v>
      </c>
      <c r="AM1698">
        <f t="shared" si="2"/>
        <v>15.32618864787106</v>
      </c>
    </row>
    <row r="1699" spans="1:39">
      <c r="A1699">
        <v>22</v>
      </c>
      <c r="B1699">
        <v>41</v>
      </c>
      <c r="C1699">
        <v>2005</v>
      </c>
      <c r="D1699" t="s">
        <v>1023</v>
      </c>
      <c r="E1699" t="s">
        <v>1024</v>
      </c>
      <c r="F1699" t="s">
        <v>1</v>
      </c>
      <c r="G1699" t="s">
        <v>40</v>
      </c>
      <c r="H1699" t="s">
        <v>40</v>
      </c>
      <c r="I1699" t="s">
        <v>1441</v>
      </c>
      <c r="J1699" t="s">
        <v>40</v>
      </c>
      <c r="K1699" t="s">
        <v>1025</v>
      </c>
      <c r="L1699" t="s">
        <v>38</v>
      </c>
      <c r="M1699" t="s">
        <v>40</v>
      </c>
      <c r="N1699" t="s">
        <v>40</v>
      </c>
      <c r="O1699" t="s">
        <v>55</v>
      </c>
      <c r="P1699" t="s">
        <v>38</v>
      </c>
      <c r="Q1699" t="s">
        <v>51</v>
      </c>
      <c r="R1699" t="s">
        <v>52</v>
      </c>
      <c r="S1699" t="s">
        <v>43</v>
      </c>
      <c r="T1699" t="s">
        <v>44</v>
      </c>
      <c r="U1699" t="s">
        <v>19</v>
      </c>
      <c r="V1699" t="s">
        <v>1494</v>
      </c>
      <c r="W1699" t="s">
        <v>1495</v>
      </c>
      <c r="X1699" t="s">
        <v>1001</v>
      </c>
      <c r="Y1699" t="s">
        <v>1035</v>
      </c>
      <c r="Z1699" t="s">
        <v>40</v>
      </c>
      <c r="AA1699" t="s">
        <v>40</v>
      </c>
      <c r="AB1699" t="s">
        <v>40</v>
      </c>
      <c r="AC1699">
        <v>13.5</v>
      </c>
      <c r="AD1699">
        <v>3150</v>
      </c>
      <c r="AE1699">
        <v>101787.602</v>
      </c>
      <c r="AF1699">
        <v>17</v>
      </c>
      <c r="AG1699">
        <v>1017.87602</v>
      </c>
      <c r="AH1699">
        <v>3150</v>
      </c>
      <c r="AI1699">
        <v>17</v>
      </c>
      <c r="AJ1699">
        <v>490000</v>
      </c>
      <c r="AK1699">
        <v>901853.44830000005</v>
      </c>
      <c r="AM1699">
        <f t="shared" si="2"/>
        <v>14.658972088782372</v>
      </c>
    </row>
    <row r="1700" spans="1:39">
      <c r="A1700">
        <v>22</v>
      </c>
      <c r="B1700">
        <v>41</v>
      </c>
      <c r="C1700">
        <v>2005</v>
      </c>
      <c r="D1700" t="s">
        <v>1023</v>
      </c>
      <c r="E1700" t="s">
        <v>1024</v>
      </c>
      <c r="F1700" t="s">
        <v>1</v>
      </c>
      <c r="G1700" t="s">
        <v>40</v>
      </c>
      <c r="H1700" t="s">
        <v>40</v>
      </c>
      <c r="I1700" t="s">
        <v>1441</v>
      </c>
      <c r="J1700" t="s">
        <v>40</v>
      </c>
      <c r="K1700" t="s">
        <v>1025</v>
      </c>
      <c r="L1700" t="s">
        <v>38</v>
      </c>
      <c r="M1700" t="s">
        <v>40</v>
      </c>
      <c r="N1700" t="s">
        <v>40</v>
      </c>
      <c r="O1700" t="s">
        <v>55</v>
      </c>
      <c r="P1700" t="s">
        <v>38</v>
      </c>
      <c r="Q1700" t="s">
        <v>51</v>
      </c>
      <c r="R1700" t="s">
        <v>52</v>
      </c>
      <c r="S1700" t="s">
        <v>43</v>
      </c>
      <c r="T1700" t="s">
        <v>44</v>
      </c>
      <c r="U1700" t="s">
        <v>19</v>
      </c>
      <c r="V1700" t="s">
        <v>1494</v>
      </c>
      <c r="W1700" t="s">
        <v>1495</v>
      </c>
      <c r="X1700" t="s">
        <v>1001</v>
      </c>
      <c r="Y1700" t="s">
        <v>1036</v>
      </c>
      <c r="Z1700" t="s">
        <v>40</v>
      </c>
      <c r="AA1700" t="s">
        <v>40</v>
      </c>
      <c r="AB1700" t="s">
        <v>40</v>
      </c>
      <c r="AC1700">
        <v>100</v>
      </c>
      <c r="AD1700">
        <v>2250</v>
      </c>
      <c r="AE1700">
        <v>113411.4948</v>
      </c>
      <c r="AF1700">
        <v>16</v>
      </c>
      <c r="AG1700">
        <v>1134.1149479999999</v>
      </c>
      <c r="AH1700">
        <v>2250</v>
      </c>
      <c r="AI1700">
        <v>16</v>
      </c>
      <c r="AJ1700">
        <v>490000</v>
      </c>
      <c r="AK1700">
        <v>901853.44830000005</v>
      </c>
      <c r="AM1700">
        <f t="shared" si="2"/>
        <v>13.103706971044485</v>
      </c>
    </row>
    <row r="1701" spans="1:39">
      <c r="A1701">
        <v>22</v>
      </c>
      <c r="B1701">
        <v>41</v>
      </c>
      <c r="C1701">
        <v>2005</v>
      </c>
      <c r="D1701" t="s">
        <v>1023</v>
      </c>
      <c r="E1701" t="s">
        <v>1024</v>
      </c>
      <c r="F1701" t="s">
        <v>1</v>
      </c>
      <c r="G1701" t="s">
        <v>40</v>
      </c>
      <c r="H1701" t="s">
        <v>40</v>
      </c>
      <c r="I1701" t="s">
        <v>1441</v>
      </c>
      <c r="J1701" t="s">
        <v>40</v>
      </c>
      <c r="K1701" t="s">
        <v>1025</v>
      </c>
      <c r="L1701" t="s">
        <v>38</v>
      </c>
      <c r="M1701" t="s">
        <v>40</v>
      </c>
      <c r="N1701" t="s">
        <v>40</v>
      </c>
      <c r="O1701" t="s">
        <v>55</v>
      </c>
      <c r="P1701" t="s">
        <v>38</v>
      </c>
      <c r="Q1701" t="s">
        <v>51</v>
      </c>
      <c r="R1701" t="s">
        <v>52</v>
      </c>
      <c r="S1701" t="s">
        <v>43</v>
      </c>
      <c r="T1701" t="s">
        <v>44</v>
      </c>
      <c r="U1701" t="s">
        <v>19</v>
      </c>
      <c r="V1701" t="s">
        <v>1494</v>
      </c>
      <c r="W1701" t="s">
        <v>1495</v>
      </c>
      <c r="X1701" t="s">
        <v>1001</v>
      </c>
      <c r="Y1701" t="s">
        <v>1037</v>
      </c>
      <c r="Z1701" t="s">
        <v>40</v>
      </c>
      <c r="AA1701" t="s">
        <v>40</v>
      </c>
      <c r="AB1701" t="s">
        <v>40</v>
      </c>
      <c r="AC1701">
        <v>200</v>
      </c>
      <c r="AD1701">
        <v>1800</v>
      </c>
      <c r="AE1701">
        <v>53092.915849999998</v>
      </c>
      <c r="AF1701">
        <v>16</v>
      </c>
      <c r="AG1701">
        <v>530.92915849999997</v>
      </c>
      <c r="AH1701">
        <v>1800</v>
      </c>
      <c r="AI1701">
        <v>16</v>
      </c>
      <c r="AJ1701">
        <v>490000</v>
      </c>
      <c r="AK1701">
        <v>901853.44830000005</v>
      </c>
      <c r="AM1701">
        <f t="shared" si="2"/>
        <v>12.164403991146802</v>
      </c>
    </row>
    <row r="1702" spans="1:39">
      <c r="A1702">
        <v>22</v>
      </c>
      <c r="B1702">
        <v>41</v>
      </c>
      <c r="C1702">
        <v>2005</v>
      </c>
      <c r="D1702" t="s">
        <v>1023</v>
      </c>
      <c r="E1702" t="s">
        <v>1024</v>
      </c>
      <c r="F1702" t="s">
        <v>1</v>
      </c>
      <c r="G1702" t="s">
        <v>40</v>
      </c>
      <c r="H1702" t="s">
        <v>40</v>
      </c>
      <c r="I1702" t="s">
        <v>1441</v>
      </c>
      <c r="J1702" t="s">
        <v>40</v>
      </c>
      <c r="K1702" t="s">
        <v>1025</v>
      </c>
      <c r="L1702" t="s">
        <v>38</v>
      </c>
      <c r="M1702" t="s">
        <v>40</v>
      </c>
      <c r="N1702" t="s">
        <v>40</v>
      </c>
      <c r="O1702" t="s">
        <v>55</v>
      </c>
      <c r="P1702" t="s">
        <v>38</v>
      </c>
      <c r="Q1702" t="s">
        <v>51</v>
      </c>
      <c r="R1702" t="s">
        <v>52</v>
      </c>
      <c r="S1702" t="s">
        <v>43</v>
      </c>
      <c r="T1702" t="s">
        <v>44</v>
      </c>
      <c r="U1702" t="s">
        <v>19</v>
      </c>
      <c r="V1702" t="s">
        <v>1494</v>
      </c>
      <c r="W1702" t="s">
        <v>1495</v>
      </c>
      <c r="X1702" t="s">
        <v>1001</v>
      </c>
      <c r="Y1702" t="s">
        <v>1038</v>
      </c>
      <c r="Z1702" t="s">
        <v>40</v>
      </c>
      <c r="AA1702" t="s">
        <v>40</v>
      </c>
      <c r="AB1702" t="s">
        <v>40</v>
      </c>
      <c r="AC1702">
        <v>160</v>
      </c>
      <c r="AD1702">
        <v>1250</v>
      </c>
      <c r="AE1702">
        <v>70685.834709999996</v>
      </c>
      <c r="AF1702">
        <v>13</v>
      </c>
      <c r="AG1702">
        <v>706.85834709999995</v>
      </c>
      <c r="AH1702">
        <v>1250</v>
      </c>
      <c r="AI1702">
        <v>13</v>
      </c>
      <c r="AJ1702">
        <v>490000</v>
      </c>
      <c r="AK1702">
        <v>901853.44830000005</v>
      </c>
      <c r="AM1702">
        <f t="shared" si="2"/>
        <v>10.772173450159416</v>
      </c>
    </row>
    <row r="1703" spans="1:39">
      <c r="A1703">
        <v>22</v>
      </c>
      <c r="B1703">
        <v>41</v>
      </c>
      <c r="C1703">
        <v>2005</v>
      </c>
      <c r="D1703" t="s">
        <v>1023</v>
      </c>
      <c r="E1703" t="s">
        <v>1024</v>
      </c>
      <c r="F1703" t="s">
        <v>1</v>
      </c>
      <c r="G1703" t="s">
        <v>40</v>
      </c>
      <c r="H1703" t="s">
        <v>40</v>
      </c>
      <c r="I1703" t="s">
        <v>1441</v>
      </c>
      <c r="J1703" t="s">
        <v>40</v>
      </c>
      <c r="K1703" t="s">
        <v>1025</v>
      </c>
      <c r="L1703" t="s">
        <v>38</v>
      </c>
      <c r="M1703" t="s">
        <v>40</v>
      </c>
      <c r="N1703" t="s">
        <v>40</v>
      </c>
      <c r="O1703" t="s">
        <v>55</v>
      </c>
      <c r="P1703" t="s">
        <v>38</v>
      </c>
      <c r="Q1703" t="s">
        <v>51</v>
      </c>
      <c r="R1703" t="s">
        <v>52</v>
      </c>
      <c r="S1703" t="s">
        <v>43</v>
      </c>
      <c r="T1703" t="s">
        <v>44</v>
      </c>
      <c r="U1703" t="s">
        <v>19</v>
      </c>
      <c r="V1703" t="s">
        <v>1494</v>
      </c>
      <c r="W1703" t="s">
        <v>1495</v>
      </c>
      <c r="X1703" t="s">
        <v>1001</v>
      </c>
      <c r="Y1703" t="s">
        <v>1039</v>
      </c>
      <c r="Z1703" t="s">
        <v>40</v>
      </c>
      <c r="AA1703" t="s">
        <v>40</v>
      </c>
      <c r="AB1703" t="s">
        <v>40</v>
      </c>
      <c r="AC1703">
        <v>100</v>
      </c>
      <c r="AD1703">
        <v>60</v>
      </c>
      <c r="AE1703">
        <v>7853.9816339999998</v>
      </c>
      <c r="AF1703">
        <v>7</v>
      </c>
      <c r="AG1703">
        <v>78.539816340000002</v>
      </c>
      <c r="AH1703">
        <v>60</v>
      </c>
      <c r="AI1703">
        <v>7</v>
      </c>
      <c r="AJ1703">
        <v>490000</v>
      </c>
      <c r="AK1703">
        <v>901853.44830000005</v>
      </c>
      <c r="AM1703">
        <f t="shared" si="2"/>
        <v>3.9148676411688634</v>
      </c>
    </row>
    <row r="1704" spans="1:39">
      <c r="A1704">
        <v>22</v>
      </c>
      <c r="B1704">
        <v>41</v>
      </c>
      <c r="C1704">
        <v>2005</v>
      </c>
      <c r="D1704" t="s">
        <v>1023</v>
      </c>
      <c r="E1704" t="s">
        <v>1024</v>
      </c>
      <c r="F1704" t="s">
        <v>1</v>
      </c>
      <c r="G1704" t="s">
        <v>40</v>
      </c>
      <c r="H1704" t="s">
        <v>40</v>
      </c>
      <c r="I1704" t="s">
        <v>1441</v>
      </c>
      <c r="J1704" t="s">
        <v>40</v>
      </c>
      <c r="K1704" t="s">
        <v>1025</v>
      </c>
      <c r="L1704" t="s">
        <v>38</v>
      </c>
      <c r="M1704" t="s">
        <v>40</v>
      </c>
      <c r="N1704" t="s">
        <v>40</v>
      </c>
      <c r="O1704" t="s">
        <v>55</v>
      </c>
      <c r="P1704" t="s">
        <v>38</v>
      </c>
      <c r="Q1704" t="s">
        <v>51</v>
      </c>
      <c r="R1704" t="s">
        <v>52</v>
      </c>
      <c r="S1704" t="s">
        <v>43</v>
      </c>
      <c r="T1704" t="s">
        <v>44</v>
      </c>
      <c r="U1704" t="s">
        <v>19</v>
      </c>
      <c r="V1704" t="s">
        <v>1494</v>
      </c>
      <c r="W1704" t="s">
        <v>1495</v>
      </c>
      <c r="X1704" t="s">
        <v>1001</v>
      </c>
      <c r="Y1704" t="s">
        <v>1040</v>
      </c>
      <c r="Z1704" t="s">
        <v>40</v>
      </c>
      <c r="AA1704" t="s">
        <v>40</v>
      </c>
      <c r="AB1704" t="s">
        <v>40</v>
      </c>
      <c r="AC1704">
        <v>140</v>
      </c>
      <c r="AD1704">
        <v>1950</v>
      </c>
      <c r="AE1704">
        <v>41547.562839999999</v>
      </c>
      <c r="AF1704">
        <v>17</v>
      </c>
      <c r="AG1704">
        <v>415.47562840000001</v>
      </c>
      <c r="AH1704">
        <v>1950</v>
      </c>
      <c r="AI1704">
        <v>17</v>
      </c>
      <c r="AJ1704">
        <v>490000</v>
      </c>
      <c r="AK1704">
        <v>901853.44830000005</v>
      </c>
      <c r="AM1704">
        <f t="shared" si="2"/>
        <v>12.493329774613906</v>
      </c>
    </row>
    <row r="1705" spans="1:39">
      <c r="A1705">
        <v>22</v>
      </c>
      <c r="B1705">
        <v>41</v>
      </c>
      <c r="C1705">
        <v>2005</v>
      </c>
      <c r="D1705" t="s">
        <v>1023</v>
      </c>
      <c r="E1705" t="s">
        <v>1024</v>
      </c>
      <c r="F1705" t="s">
        <v>1</v>
      </c>
      <c r="G1705" t="s">
        <v>40</v>
      </c>
      <c r="H1705" t="s">
        <v>40</v>
      </c>
      <c r="I1705" t="s">
        <v>1441</v>
      </c>
      <c r="J1705" t="s">
        <v>40</v>
      </c>
      <c r="K1705" t="s">
        <v>1025</v>
      </c>
      <c r="L1705" t="s">
        <v>38</v>
      </c>
      <c r="M1705" t="s">
        <v>40</v>
      </c>
      <c r="N1705" t="s">
        <v>40</v>
      </c>
      <c r="O1705" t="s">
        <v>55</v>
      </c>
      <c r="P1705" t="s">
        <v>38</v>
      </c>
      <c r="Q1705" t="s">
        <v>51</v>
      </c>
      <c r="R1705" t="s">
        <v>52</v>
      </c>
      <c r="S1705" t="s">
        <v>43</v>
      </c>
      <c r="T1705" t="s">
        <v>44</v>
      </c>
      <c r="U1705" t="s">
        <v>19</v>
      </c>
      <c r="V1705" t="s">
        <v>1494</v>
      </c>
      <c r="W1705" t="s">
        <v>1495</v>
      </c>
      <c r="X1705" t="s">
        <v>1001</v>
      </c>
      <c r="Y1705" t="s">
        <v>1041</v>
      </c>
      <c r="Z1705" t="s">
        <v>40</v>
      </c>
      <c r="AA1705" t="s">
        <v>40</v>
      </c>
      <c r="AB1705" t="s">
        <v>40</v>
      </c>
      <c r="AC1705">
        <v>300</v>
      </c>
      <c r="AD1705">
        <v>2850</v>
      </c>
      <c r="AE1705">
        <v>61575.216009999996</v>
      </c>
      <c r="AF1705">
        <v>16</v>
      </c>
      <c r="AG1705">
        <v>615.75216009999997</v>
      </c>
      <c r="AH1705">
        <v>2850</v>
      </c>
      <c r="AI1705">
        <v>16</v>
      </c>
      <c r="AJ1705">
        <v>490000</v>
      </c>
      <c r="AK1705">
        <v>901853.44830000005</v>
      </c>
      <c r="AM1705">
        <f t="shared" si="2"/>
        <v>14.177999390176907</v>
      </c>
    </row>
    <row r="1706" spans="1:39">
      <c r="A1706">
        <v>22</v>
      </c>
      <c r="B1706">
        <v>41</v>
      </c>
      <c r="C1706">
        <v>2005</v>
      </c>
      <c r="D1706" t="s">
        <v>1023</v>
      </c>
      <c r="E1706" t="s">
        <v>1024</v>
      </c>
      <c r="F1706" t="s">
        <v>1</v>
      </c>
      <c r="G1706" t="s">
        <v>40</v>
      </c>
      <c r="H1706" t="s">
        <v>40</v>
      </c>
      <c r="I1706" t="s">
        <v>1441</v>
      </c>
      <c r="J1706" t="s">
        <v>40</v>
      </c>
      <c r="K1706" t="s">
        <v>1025</v>
      </c>
      <c r="L1706" t="s">
        <v>38</v>
      </c>
      <c r="M1706" t="s">
        <v>40</v>
      </c>
      <c r="N1706" t="s">
        <v>40</v>
      </c>
      <c r="O1706" t="s">
        <v>55</v>
      </c>
      <c r="P1706" t="s">
        <v>38</v>
      </c>
      <c r="Q1706" t="s">
        <v>51</v>
      </c>
      <c r="R1706" t="s">
        <v>52</v>
      </c>
      <c r="S1706" t="s">
        <v>43</v>
      </c>
      <c r="T1706" t="s">
        <v>44</v>
      </c>
      <c r="U1706" t="s">
        <v>19</v>
      </c>
      <c r="V1706" t="s">
        <v>1494</v>
      </c>
      <c r="W1706" t="s">
        <v>1495</v>
      </c>
      <c r="X1706" t="s">
        <v>1001</v>
      </c>
      <c r="Y1706" t="s">
        <v>1042</v>
      </c>
      <c r="Z1706" t="s">
        <v>40</v>
      </c>
      <c r="AA1706" t="s">
        <v>40</v>
      </c>
      <c r="AB1706" t="s">
        <v>40</v>
      </c>
      <c r="AC1706">
        <v>190</v>
      </c>
      <c r="AD1706">
        <v>2225</v>
      </c>
      <c r="AE1706">
        <v>49087.38521</v>
      </c>
      <c r="AF1706">
        <v>15</v>
      </c>
      <c r="AG1706">
        <v>490.87385210000002</v>
      </c>
      <c r="AH1706">
        <v>2225</v>
      </c>
      <c r="AI1706">
        <v>15</v>
      </c>
      <c r="AJ1706">
        <v>490000</v>
      </c>
      <c r="AK1706">
        <v>901853.44830000005</v>
      </c>
      <c r="AM1706">
        <f t="shared" si="2"/>
        <v>13.054993856088087</v>
      </c>
    </row>
    <row r="1707" spans="1:39">
      <c r="A1707">
        <v>22</v>
      </c>
      <c r="B1707">
        <v>41</v>
      </c>
      <c r="C1707">
        <v>2005</v>
      </c>
      <c r="D1707" t="s">
        <v>1023</v>
      </c>
      <c r="E1707" t="s">
        <v>1024</v>
      </c>
      <c r="F1707" t="s">
        <v>1</v>
      </c>
      <c r="G1707" t="s">
        <v>40</v>
      </c>
      <c r="H1707" t="s">
        <v>40</v>
      </c>
      <c r="I1707" t="s">
        <v>1441</v>
      </c>
      <c r="J1707" t="s">
        <v>40</v>
      </c>
      <c r="K1707" t="s">
        <v>1025</v>
      </c>
      <c r="L1707" t="s">
        <v>38</v>
      </c>
      <c r="M1707" t="s">
        <v>40</v>
      </c>
      <c r="N1707" t="s">
        <v>40</v>
      </c>
      <c r="O1707" t="s">
        <v>55</v>
      </c>
      <c r="P1707" t="s">
        <v>38</v>
      </c>
      <c r="Q1707" t="s">
        <v>51</v>
      </c>
      <c r="R1707" t="s">
        <v>52</v>
      </c>
      <c r="S1707" t="s">
        <v>43</v>
      </c>
      <c r="T1707" t="s">
        <v>44</v>
      </c>
      <c r="U1707" t="s">
        <v>19</v>
      </c>
      <c r="V1707" t="s">
        <v>1494</v>
      </c>
      <c r="W1707" t="s">
        <v>1495</v>
      </c>
      <c r="X1707" t="s">
        <v>1001</v>
      </c>
      <c r="Y1707" t="s">
        <v>1043</v>
      </c>
      <c r="Z1707" t="s">
        <v>40</v>
      </c>
      <c r="AA1707" t="s">
        <v>40</v>
      </c>
      <c r="AB1707" t="s">
        <v>40</v>
      </c>
      <c r="AC1707">
        <v>150</v>
      </c>
      <c r="AD1707">
        <v>900</v>
      </c>
      <c r="AE1707">
        <v>57255.526109999999</v>
      </c>
      <c r="AF1707">
        <v>10</v>
      </c>
      <c r="AG1707">
        <v>572.55526110000005</v>
      </c>
      <c r="AH1707">
        <v>900</v>
      </c>
      <c r="AI1707">
        <v>10</v>
      </c>
      <c r="AJ1707">
        <v>490000</v>
      </c>
      <c r="AK1707">
        <v>901853.44830000005</v>
      </c>
      <c r="AM1707">
        <f t="shared" si="2"/>
        <v>9.6548938460562965</v>
      </c>
    </row>
    <row r="1708" spans="1:39">
      <c r="A1708">
        <v>22</v>
      </c>
      <c r="B1708">
        <v>41</v>
      </c>
      <c r="C1708">
        <v>2005</v>
      </c>
      <c r="D1708" t="s">
        <v>1023</v>
      </c>
      <c r="E1708" t="s">
        <v>1024</v>
      </c>
      <c r="F1708" t="s">
        <v>1</v>
      </c>
      <c r="G1708" t="s">
        <v>40</v>
      </c>
      <c r="H1708" t="s">
        <v>40</v>
      </c>
      <c r="I1708" t="s">
        <v>1441</v>
      </c>
      <c r="J1708" t="s">
        <v>40</v>
      </c>
      <c r="K1708" t="s">
        <v>1025</v>
      </c>
      <c r="L1708" t="s">
        <v>38</v>
      </c>
      <c r="M1708" t="s">
        <v>40</v>
      </c>
      <c r="N1708" t="s">
        <v>40</v>
      </c>
      <c r="O1708" t="s">
        <v>55</v>
      </c>
      <c r="P1708" t="s">
        <v>38</v>
      </c>
      <c r="Q1708" t="s">
        <v>51</v>
      </c>
      <c r="R1708" t="s">
        <v>52</v>
      </c>
      <c r="S1708" t="s">
        <v>43</v>
      </c>
      <c r="T1708" t="s">
        <v>44</v>
      </c>
      <c r="U1708" t="s">
        <v>19</v>
      </c>
      <c r="V1708" t="s">
        <v>1494</v>
      </c>
      <c r="W1708" t="s">
        <v>1495</v>
      </c>
      <c r="X1708" t="s">
        <v>1001</v>
      </c>
      <c r="Y1708" t="s">
        <v>1044</v>
      </c>
      <c r="Z1708" t="s">
        <v>40</v>
      </c>
      <c r="AA1708" t="s">
        <v>40</v>
      </c>
      <c r="AB1708" t="s">
        <v>40</v>
      </c>
      <c r="AC1708">
        <v>184</v>
      </c>
      <c r="AD1708">
        <v>11000</v>
      </c>
      <c r="AE1708">
        <v>119459.0607</v>
      </c>
      <c r="AF1708">
        <v>26</v>
      </c>
      <c r="AG1708">
        <v>1194.5906070000001</v>
      </c>
      <c r="AH1708">
        <v>11000</v>
      </c>
      <c r="AI1708">
        <v>26</v>
      </c>
      <c r="AJ1708">
        <v>490000</v>
      </c>
      <c r="AK1708">
        <v>901853.44830000005</v>
      </c>
      <c r="AM1708">
        <f t="shared" si="2"/>
        <v>22.239800905693148</v>
      </c>
    </row>
    <row r="1709" spans="1:39">
      <c r="A1709">
        <v>22</v>
      </c>
      <c r="B1709">
        <v>41</v>
      </c>
      <c r="C1709">
        <v>2005</v>
      </c>
      <c r="D1709" t="s">
        <v>1023</v>
      </c>
      <c r="E1709" t="s">
        <v>1024</v>
      </c>
      <c r="F1709" t="s">
        <v>1</v>
      </c>
      <c r="G1709" t="s">
        <v>40</v>
      </c>
      <c r="H1709" t="s">
        <v>40</v>
      </c>
      <c r="I1709" t="s">
        <v>1441</v>
      </c>
      <c r="J1709" t="s">
        <v>40</v>
      </c>
      <c r="K1709" t="s">
        <v>1025</v>
      </c>
      <c r="L1709" t="s">
        <v>38</v>
      </c>
      <c r="M1709" t="s">
        <v>40</v>
      </c>
      <c r="N1709" t="s">
        <v>40</v>
      </c>
      <c r="O1709" t="s">
        <v>55</v>
      </c>
      <c r="P1709" t="s">
        <v>38</v>
      </c>
      <c r="Q1709" t="s">
        <v>51</v>
      </c>
      <c r="R1709" t="s">
        <v>52</v>
      </c>
      <c r="S1709" t="s">
        <v>43</v>
      </c>
      <c r="T1709" t="s">
        <v>44</v>
      </c>
      <c r="U1709" t="s">
        <v>19</v>
      </c>
      <c r="V1709" t="s">
        <v>1494</v>
      </c>
      <c r="W1709" t="s">
        <v>1495</v>
      </c>
      <c r="X1709" t="s">
        <v>1001</v>
      </c>
      <c r="Y1709" t="s">
        <v>1045</v>
      </c>
      <c r="Z1709" t="s">
        <v>40</v>
      </c>
      <c r="AA1709" t="s">
        <v>40</v>
      </c>
      <c r="AB1709" t="s">
        <v>40</v>
      </c>
      <c r="AC1709">
        <v>260</v>
      </c>
      <c r="AD1709">
        <v>1460</v>
      </c>
      <c r="AE1709">
        <v>11309.733550000001</v>
      </c>
      <c r="AF1709">
        <v>14</v>
      </c>
      <c r="AG1709">
        <v>113.0973355</v>
      </c>
      <c r="AH1709">
        <v>1460</v>
      </c>
      <c r="AI1709">
        <v>14</v>
      </c>
      <c r="AJ1709">
        <v>490000</v>
      </c>
      <c r="AK1709">
        <v>901853.44830000005</v>
      </c>
      <c r="AM1709">
        <f t="shared" si="2"/>
        <v>11.344471940382816</v>
      </c>
    </row>
    <row r="1710" spans="1:39">
      <c r="A1710">
        <v>22</v>
      </c>
      <c r="B1710">
        <v>41</v>
      </c>
      <c r="C1710">
        <v>2005</v>
      </c>
      <c r="D1710" t="s">
        <v>1023</v>
      </c>
      <c r="E1710" t="s">
        <v>1024</v>
      </c>
      <c r="F1710" t="s">
        <v>1</v>
      </c>
      <c r="G1710" t="s">
        <v>40</v>
      </c>
      <c r="H1710" t="s">
        <v>40</v>
      </c>
      <c r="I1710" t="s">
        <v>1441</v>
      </c>
      <c r="J1710" t="s">
        <v>40</v>
      </c>
      <c r="K1710" t="s">
        <v>1025</v>
      </c>
      <c r="L1710" t="s">
        <v>38</v>
      </c>
      <c r="M1710" t="s">
        <v>40</v>
      </c>
      <c r="N1710" t="s">
        <v>40</v>
      </c>
      <c r="O1710" t="s">
        <v>55</v>
      </c>
      <c r="P1710" t="s">
        <v>38</v>
      </c>
      <c r="Q1710" t="s">
        <v>51</v>
      </c>
      <c r="R1710" t="s">
        <v>52</v>
      </c>
      <c r="S1710" t="s">
        <v>43</v>
      </c>
      <c r="T1710" t="s">
        <v>44</v>
      </c>
      <c r="U1710" t="s">
        <v>19</v>
      </c>
      <c r="V1710" t="s">
        <v>1494</v>
      </c>
      <c r="W1710" t="s">
        <v>1495</v>
      </c>
      <c r="X1710" t="s">
        <v>1001</v>
      </c>
      <c r="Y1710" t="s">
        <v>1046</v>
      </c>
      <c r="Z1710" t="s">
        <v>40</v>
      </c>
      <c r="AA1710" t="s">
        <v>40</v>
      </c>
      <c r="AB1710" t="s">
        <v>40</v>
      </c>
      <c r="AC1710">
        <v>120</v>
      </c>
      <c r="AD1710">
        <v>50</v>
      </c>
      <c r="AE1710">
        <v>17671.45868</v>
      </c>
      <c r="AF1710">
        <v>7</v>
      </c>
      <c r="AG1710">
        <v>176.71458680000001</v>
      </c>
      <c r="AH1710">
        <v>50</v>
      </c>
      <c r="AI1710">
        <v>7</v>
      </c>
      <c r="AJ1710">
        <v>490000</v>
      </c>
      <c r="AK1710">
        <v>901853.44830000005</v>
      </c>
      <c r="AM1710">
        <f t="shared" si="2"/>
        <v>3.6840314986403864</v>
      </c>
    </row>
    <row r="1711" spans="1:39">
      <c r="A1711">
        <v>22</v>
      </c>
      <c r="B1711">
        <v>41</v>
      </c>
      <c r="C1711">
        <v>2005</v>
      </c>
      <c r="D1711" t="s">
        <v>1023</v>
      </c>
      <c r="E1711" t="s">
        <v>1024</v>
      </c>
      <c r="F1711" t="s">
        <v>1</v>
      </c>
      <c r="G1711" t="s">
        <v>40</v>
      </c>
      <c r="H1711" t="s">
        <v>40</v>
      </c>
      <c r="I1711" t="s">
        <v>1441</v>
      </c>
      <c r="J1711" t="s">
        <v>40</v>
      </c>
      <c r="K1711" t="s">
        <v>1025</v>
      </c>
      <c r="L1711" t="s">
        <v>38</v>
      </c>
      <c r="M1711" t="s">
        <v>40</v>
      </c>
      <c r="N1711" t="s">
        <v>40</v>
      </c>
      <c r="O1711" t="s">
        <v>55</v>
      </c>
      <c r="P1711" t="s">
        <v>38</v>
      </c>
      <c r="Q1711" t="s">
        <v>51</v>
      </c>
      <c r="R1711" t="s">
        <v>52</v>
      </c>
      <c r="S1711" t="s">
        <v>43</v>
      </c>
      <c r="T1711" t="s">
        <v>44</v>
      </c>
      <c r="U1711" t="s">
        <v>19</v>
      </c>
      <c r="V1711" t="s">
        <v>1494</v>
      </c>
      <c r="W1711" t="s">
        <v>1495</v>
      </c>
      <c r="X1711" t="s">
        <v>1001</v>
      </c>
      <c r="Y1711" t="s">
        <v>1047</v>
      </c>
      <c r="Z1711" t="s">
        <v>40</v>
      </c>
      <c r="AA1711" t="s">
        <v>40</v>
      </c>
      <c r="AB1711" t="s">
        <v>40</v>
      </c>
      <c r="AC1711">
        <v>90</v>
      </c>
      <c r="AD1711">
        <v>3000</v>
      </c>
      <c r="AE1711">
        <v>264207.94219999999</v>
      </c>
      <c r="AF1711">
        <v>17</v>
      </c>
      <c r="AG1711">
        <v>2642.0794219999998</v>
      </c>
      <c r="AH1711">
        <v>3000</v>
      </c>
      <c r="AI1711">
        <v>17</v>
      </c>
      <c r="AJ1711">
        <v>490000</v>
      </c>
      <c r="AK1711">
        <v>901853.44830000005</v>
      </c>
      <c r="AM1711">
        <f t="shared" si="2"/>
        <v>14.422495703074075</v>
      </c>
    </row>
    <row r="1712" spans="1:39">
      <c r="A1712">
        <v>22</v>
      </c>
      <c r="B1712">
        <v>41</v>
      </c>
      <c r="C1712">
        <v>2005</v>
      </c>
      <c r="D1712" t="s">
        <v>1023</v>
      </c>
      <c r="E1712" t="s">
        <v>1024</v>
      </c>
      <c r="F1712" t="s">
        <v>1</v>
      </c>
      <c r="G1712" t="s">
        <v>40</v>
      </c>
      <c r="H1712" t="s">
        <v>40</v>
      </c>
      <c r="I1712" t="s">
        <v>1441</v>
      </c>
      <c r="J1712" t="s">
        <v>40</v>
      </c>
      <c r="K1712" t="s">
        <v>1025</v>
      </c>
      <c r="L1712" t="s">
        <v>38</v>
      </c>
      <c r="M1712" t="s">
        <v>40</v>
      </c>
      <c r="N1712" t="s">
        <v>40</v>
      </c>
      <c r="O1712" t="s">
        <v>55</v>
      </c>
      <c r="P1712" t="s">
        <v>38</v>
      </c>
      <c r="Q1712" t="s">
        <v>51</v>
      </c>
      <c r="R1712" t="s">
        <v>52</v>
      </c>
      <c r="S1712" t="s">
        <v>43</v>
      </c>
      <c r="T1712" t="s">
        <v>44</v>
      </c>
      <c r="U1712" t="s">
        <v>19</v>
      </c>
      <c r="V1712" t="s">
        <v>1494</v>
      </c>
      <c r="W1712" t="s">
        <v>1495</v>
      </c>
      <c r="X1712" t="s">
        <v>1001</v>
      </c>
      <c r="Y1712" t="s">
        <v>1048</v>
      </c>
      <c r="Z1712" t="s">
        <v>40</v>
      </c>
      <c r="AA1712" t="s">
        <v>40</v>
      </c>
      <c r="AB1712" t="s">
        <v>40</v>
      </c>
      <c r="AC1712">
        <v>70</v>
      </c>
      <c r="AD1712">
        <v>140</v>
      </c>
      <c r="AE1712">
        <v>17671.45868</v>
      </c>
      <c r="AF1712">
        <v>9</v>
      </c>
      <c r="AG1712">
        <v>176.71458680000001</v>
      </c>
      <c r="AH1712">
        <v>140</v>
      </c>
      <c r="AI1712">
        <v>9</v>
      </c>
      <c r="AJ1712">
        <v>490000</v>
      </c>
      <c r="AK1712">
        <v>901853.44830000005</v>
      </c>
      <c r="AM1712">
        <f t="shared" si="2"/>
        <v>5.1924941018511026</v>
      </c>
    </row>
    <row r="1713" spans="1:40">
      <c r="A1713">
        <v>22</v>
      </c>
      <c r="B1713">
        <v>41</v>
      </c>
      <c r="C1713">
        <v>2005</v>
      </c>
      <c r="D1713" t="s">
        <v>1023</v>
      </c>
      <c r="E1713" t="s">
        <v>1024</v>
      </c>
      <c r="F1713" t="s">
        <v>1</v>
      </c>
      <c r="G1713" t="s">
        <v>40</v>
      </c>
      <c r="H1713" t="s">
        <v>40</v>
      </c>
      <c r="I1713" t="s">
        <v>1441</v>
      </c>
      <c r="J1713" t="s">
        <v>40</v>
      </c>
      <c r="K1713" t="s">
        <v>1025</v>
      </c>
      <c r="L1713" t="s">
        <v>38</v>
      </c>
      <c r="M1713" t="s">
        <v>40</v>
      </c>
      <c r="N1713" t="s">
        <v>40</v>
      </c>
      <c r="O1713" t="s">
        <v>55</v>
      </c>
      <c r="P1713" t="s">
        <v>38</v>
      </c>
      <c r="Q1713" t="s">
        <v>51</v>
      </c>
      <c r="R1713" t="s">
        <v>52</v>
      </c>
      <c r="S1713" t="s">
        <v>43</v>
      </c>
      <c r="T1713" t="s">
        <v>44</v>
      </c>
      <c r="U1713" t="s">
        <v>19</v>
      </c>
      <c r="V1713" t="s">
        <v>1494</v>
      </c>
      <c r="W1713" t="s">
        <v>1495</v>
      </c>
      <c r="X1713" t="s">
        <v>1001</v>
      </c>
      <c r="Y1713" t="s">
        <v>1049</v>
      </c>
      <c r="Z1713" t="s">
        <v>40</v>
      </c>
      <c r="AA1713" t="s">
        <v>40</v>
      </c>
      <c r="AB1713" t="s">
        <v>40</v>
      </c>
      <c r="AC1713">
        <v>100</v>
      </c>
      <c r="AD1713">
        <v>220</v>
      </c>
      <c r="AE1713">
        <v>45238.934209999999</v>
      </c>
      <c r="AF1713">
        <v>9</v>
      </c>
      <c r="AG1713">
        <v>452.38934210000002</v>
      </c>
      <c r="AH1713">
        <v>220</v>
      </c>
      <c r="AI1713">
        <v>9</v>
      </c>
      <c r="AJ1713">
        <v>490000</v>
      </c>
      <c r="AK1713">
        <v>901853.44830000005</v>
      </c>
      <c r="AM1713">
        <f t="shared" si="2"/>
        <v>6.0368107367976869</v>
      </c>
    </row>
    <row r="1714" spans="1:40">
      <c r="A1714">
        <v>22</v>
      </c>
      <c r="B1714">
        <v>41</v>
      </c>
      <c r="C1714">
        <v>2005</v>
      </c>
      <c r="D1714" t="s">
        <v>1023</v>
      </c>
      <c r="E1714" t="s">
        <v>1024</v>
      </c>
      <c r="F1714" t="s">
        <v>1</v>
      </c>
      <c r="G1714" t="s">
        <v>40</v>
      </c>
      <c r="H1714" t="s">
        <v>40</v>
      </c>
      <c r="I1714" t="s">
        <v>1441</v>
      </c>
      <c r="J1714" t="s">
        <v>40</v>
      </c>
      <c r="K1714" t="s">
        <v>1025</v>
      </c>
      <c r="L1714" t="s">
        <v>38</v>
      </c>
      <c r="M1714" t="s">
        <v>40</v>
      </c>
      <c r="N1714" t="s">
        <v>40</v>
      </c>
      <c r="O1714" t="s">
        <v>55</v>
      </c>
      <c r="P1714" t="s">
        <v>38</v>
      </c>
      <c r="Q1714" t="s">
        <v>51</v>
      </c>
      <c r="R1714" t="s">
        <v>52</v>
      </c>
      <c r="S1714" t="s">
        <v>43</v>
      </c>
      <c r="T1714" t="s">
        <v>44</v>
      </c>
      <c r="U1714" t="s">
        <v>19</v>
      </c>
      <c r="V1714" t="s">
        <v>1494</v>
      </c>
      <c r="W1714" t="s">
        <v>1495</v>
      </c>
      <c r="X1714" t="s">
        <v>1001</v>
      </c>
      <c r="Y1714" t="s">
        <v>1050</v>
      </c>
      <c r="Z1714" t="s">
        <v>40</v>
      </c>
      <c r="AA1714" t="s">
        <v>40</v>
      </c>
      <c r="AB1714" t="s">
        <v>40</v>
      </c>
      <c r="AC1714">
        <v>100</v>
      </c>
      <c r="AD1714">
        <v>111</v>
      </c>
      <c r="AE1714">
        <v>49087.38521</v>
      </c>
      <c r="AF1714">
        <v>7</v>
      </c>
      <c r="AG1714">
        <v>490.87385210000002</v>
      </c>
      <c r="AH1714">
        <v>111</v>
      </c>
      <c r="AI1714">
        <v>7</v>
      </c>
      <c r="AJ1714">
        <v>490000</v>
      </c>
      <c r="AK1714">
        <v>901853.44830000005</v>
      </c>
      <c r="AM1714">
        <f t="shared" si="2"/>
        <v>4.8058955337053328</v>
      </c>
    </row>
    <row r="1715" spans="1:40">
      <c r="A1715">
        <v>22</v>
      </c>
      <c r="B1715">
        <v>41</v>
      </c>
      <c r="C1715">
        <v>2005</v>
      </c>
      <c r="D1715" t="s">
        <v>1023</v>
      </c>
      <c r="E1715" t="s">
        <v>1024</v>
      </c>
      <c r="F1715" t="s">
        <v>1</v>
      </c>
      <c r="G1715" t="s">
        <v>40</v>
      </c>
      <c r="H1715" t="s">
        <v>40</v>
      </c>
      <c r="I1715" t="s">
        <v>1441</v>
      </c>
      <c r="J1715" t="s">
        <v>40</v>
      </c>
      <c r="K1715" t="s">
        <v>1025</v>
      </c>
      <c r="L1715" t="s">
        <v>38</v>
      </c>
      <c r="M1715" t="s">
        <v>40</v>
      </c>
      <c r="N1715" t="s">
        <v>40</v>
      </c>
      <c r="O1715" t="s">
        <v>55</v>
      </c>
      <c r="P1715" t="s">
        <v>38</v>
      </c>
      <c r="Q1715" t="s">
        <v>51</v>
      </c>
      <c r="R1715" t="s">
        <v>52</v>
      </c>
      <c r="S1715" t="s">
        <v>43</v>
      </c>
      <c r="T1715" t="s">
        <v>44</v>
      </c>
      <c r="U1715" t="s">
        <v>19</v>
      </c>
      <c r="V1715" t="s">
        <v>1494</v>
      </c>
      <c r="W1715" t="s">
        <v>1495</v>
      </c>
      <c r="X1715" t="s">
        <v>1001</v>
      </c>
      <c r="Y1715" t="s">
        <v>1051</v>
      </c>
      <c r="Z1715" t="s">
        <v>40</v>
      </c>
      <c r="AA1715" t="s">
        <v>40</v>
      </c>
      <c r="AB1715" t="s">
        <v>40</v>
      </c>
      <c r="AC1715">
        <v>140</v>
      </c>
      <c r="AD1715">
        <v>350</v>
      </c>
      <c r="AE1715">
        <v>28352.8737</v>
      </c>
      <c r="AF1715">
        <v>10</v>
      </c>
      <c r="AG1715">
        <v>283.52873699999998</v>
      </c>
      <c r="AH1715">
        <v>350</v>
      </c>
      <c r="AI1715">
        <v>10</v>
      </c>
      <c r="AJ1715">
        <v>490000</v>
      </c>
      <c r="AK1715">
        <v>901853.44830000005</v>
      </c>
      <c r="AM1715">
        <f t="shared" si="2"/>
        <v>7.047298732064891</v>
      </c>
      <c r="AN1715" s="20"/>
    </row>
    <row r="1716" spans="1:40">
      <c r="A1716">
        <v>22</v>
      </c>
      <c r="B1716">
        <v>41</v>
      </c>
      <c r="C1716">
        <v>2005</v>
      </c>
      <c r="D1716" t="s">
        <v>1023</v>
      </c>
      <c r="E1716" t="s">
        <v>1024</v>
      </c>
      <c r="F1716" t="s">
        <v>1</v>
      </c>
      <c r="G1716" t="s">
        <v>40</v>
      </c>
      <c r="H1716" t="s">
        <v>40</v>
      </c>
      <c r="I1716" t="s">
        <v>1441</v>
      </c>
      <c r="J1716" t="s">
        <v>40</v>
      </c>
      <c r="K1716" t="s">
        <v>1025</v>
      </c>
      <c r="L1716" t="s">
        <v>38</v>
      </c>
      <c r="M1716" t="s">
        <v>40</v>
      </c>
      <c r="N1716" t="s">
        <v>40</v>
      </c>
      <c r="O1716" t="s">
        <v>55</v>
      </c>
      <c r="P1716" t="s">
        <v>38</v>
      </c>
      <c r="Q1716" t="s">
        <v>51</v>
      </c>
      <c r="R1716" t="s">
        <v>52</v>
      </c>
      <c r="S1716" t="s">
        <v>43</v>
      </c>
      <c r="T1716" t="s">
        <v>44</v>
      </c>
      <c r="U1716" t="s">
        <v>19</v>
      </c>
      <c r="V1716" t="s">
        <v>1494</v>
      </c>
      <c r="W1716" t="s">
        <v>1495</v>
      </c>
      <c r="X1716" t="s">
        <v>1001</v>
      </c>
      <c r="Y1716" t="s">
        <v>1052</v>
      </c>
      <c r="Z1716" t="s">
        <v>40</v>
      </c>
      <c r="AA1716" t="s">
        <v>40</v>
      </c>
      <c r="AB1716" t="s">
        <v>40</v>
      </c>
      <c r="AC1716">
        <v>320</v>
      </c>
      <c r="AD1716">
        <v>1200</v>
      </c>
      <c r="AE1716">
        <v>41547.562839999999</v>
      </c>
      <c r="AF1716">
        <v>13</v>
      </c>
      <c r="AG1716">
        <v>415.47562840000001</v>
      </c>
      <c r="AH1716">
        <v>1200</v>
      </c>
      <c r="AI1716">
        <v>13</v>
      </c>
      <c r="AJ1716">
        <v>490000</v>
      </c>
      <c r="AK1716">
        <v>901853.44830000005</v>
      </c>
      <c r="AN1716" s="20"/>
    </row>
    <row r="1717" spans="1:40">
      <c r="A1717">
        <v>22</v>
      </c>
      <c r="B1717">
        <v>41</v>
      </c>
      <c r="C1717">
        <v>2005</v>
      </c>
      <c r="D1717" t="s">
        <v>1023</v>
      </c>
      <c r="E1717" t="s">
        <v>1024</v>
      </c>
      <c r="F1717" t="s">
        <v>1</v>
      </c>
      <c r="G1717" t="s">
        <v>40</v>
      </c>
      <c r="H1717" t="s">
        <v>40</v>
      </c>
      <c r="I1717" t="s">
        <v>1441</v>
      </c>
      <c r="J1717" t="s">
        <v>40</v>
      </c>
      <c r="K1717" t="s">
        <v>1025</v>
      </c>
      <c r="L1717" t="s">
        <v>38</v>
      </c>
      <c r="M1717" t="s">
        <v>40</v>
      </c>
      <c r="N1717" t="s">
        <v>40</v>
      </c>
      <c r="O1717" t="s">
        <v>55</v>
      </c>
      <c r="P1717" t="s">
        <v>38</v>
      </c>
      <c r="Q1717" t="s">
        <v>51</v>
      </c>
      <c r="R1717" t="s">
        <v>52</v>
      </c>
      <c r="S1717" t="s">
        <v>43</v>
      </c>
      <c r="T1717" t="s">
        <v>44</v>
      </c>
      <c r="U1717" t="s">
        <v>19</v>
      </c>
      <c r="V1717" t="s">
        <v>1494</v>
      </c>
      <c r="W1717" t="s">
        <v>1495</v>
      </c>
      <c r="X1717" t="s">
        <v>1001</v>
      </c>
      <c r="Y1717" t="s">
        <v>1053</v>
      </c>
      <c r="Z1717" t="s">
        <v>40</v>
      </c>
      <c r="AA1717" t="s">
        <v>40</v>
      </c>
      <c r="AB1717" t="s">
        <v>40</v>
      </c>
      <c r="AC1717">
        <v>250</v>
      </c>
      <c r="AD1717">
        <v>3000</v>
      </c>
      <c r="AE1717">
        <v>132025.4313</v>
      </c>
      <c r="AF1717">
        <v>17</v>
      </c>
      <c r="AG1717">
        <v>1320.2543129999999</v>
      </c>
      <c r="AH1717">
        <v>3000</v>
      </c>
      <c r="AI1717">
        <v>17</v>
      </c>
      <c r="AJ1717">
        <v>490000</v>
      </c>
      <c r="AK1717">
        <v>901853.44830000005</v>
      </c>
      <c r="AL1717" s="11"/>
      <c r="AN1717" s="20"/>
    </row>
    <row r="1718" spans="1:40">
      <c r="A1718">
        <v>22</v>
      </c>
      <c r="B1718">
        <v>41</v>
      </c>
      <c r="C1718">
        <v>2005</v>
      </c>
      <c r="D1718" t="s">
        <v>1023</v>
      </c>
      <c r="E1718" t="s">
        <v>1024</v>
      </c>
      <c r="F1718" t="s">
        <v>1</v>
      </c>
      <c r="G1718" t="s">
        <v>40</v>
      </c>
      <c r="H1718" t="s">
        <v>40</v>
      </c>
      <c r="I1718" t="s">
        <v>1441</v>
      </c>
      <c r="J1718" t="s">
        <v>40</v>
      </c>
      <c r="K1718" t="s">
        <v>1025</v>
      </c>
      <c r="L1718" t="s">
        <v>38</v>
      </c>
      <c r="M1718" t="s">
        <v>40</v>
      </c>
      <c r="N1718" t="s">
        <v>40</v>
      </c>
      <c r="O1718" t="s">
        <v>55</v>
      </c>
      <c r="P1718" t="s">
        <v>38</v>
      </c>
      <c r="Q1718" t="s">
        <v>51</v>
      </c>
      <c r="R1718" t="s">
        <v>52</v>
      </c>
      <c r="S1718" t="s">
        <v>43</v>
      </c>
      <c r="T1718" t="s">
        <v>44</v>
      </c>
      <c r="U1718" t="s">
        <v>19</v>
      </c>
      <c r="V1718" t="s">
        <v>1494</v>
      </c>
      <c r="W1718" t="s">
        <v>1495</v>
      </c>
      <c r="X1718" t="s">
        <v>1001</v>
      </c>
      <c r="Y1718" t="s">
        <v>1054</v>
      </c>
      <c r="Z1718" t="s">
        <v>40</v>
      </c>
      <c r="AA1718" t="s">
        <v>40</v>
      </c>
      <c r="AB1718" t="s">
        <v>40</v>
      </c>
      <c r="AC1718">
        <v>290</v>
      </c>
      <c r="AD1718">
        <v>600</v>
      </c>
      <c r="AE1718">
        <v>31415.92654</v>
      </c>
      <c r="AF1718">
        <v>8</v>
      </c>
      <c r="AG1718">
        <v>314.15926539999998</v>
      </c>
      <c r="AH1718">
        <v>600</v>
      </c>
      <c r="AI1718">
        <v>8</v>
      </c>
      <c r="AJ1718">
        <v>490000</v>
      </c>
      <c r="AK1718">
        <v>901853.44830000005</v>
      </c>
      <c r="AN1718" s="20"/>
    </row>
    <row r="1719" spans="1:40">
      <c r="A1719">
        <v>23</v>
      </c>
      <c r="B1719">
        <v>42</v>
      </c>
      <c r="C1719">
        <v>2005</v>
      </c>
      <c r="D1719" t="s">
        <v>1055</v>
      </c>
      <c r="E1719" t="s">
        <v>1056</v>
      </c>
      <c r="F1719" t="s">
        <v>1</v>
      </c>
      <c r="G1719" t="s">
        <v>60</v>
      </c>
      <c r="H1719" t="s">
        <v>38</v>
      </c>
      <c r="I1719" t="s">
        <v>41</v>
      </c>
      <c r="J1719" t="s">
        <v>38</v>
      </c>
      <c r="K1719" t="s">
        <v>40</v>
      </c>
      <c r="L1719" t="s">
        <v>40</v>
      </c>
      <c r="M1719" t="s">
        <v>40</v>
      </c>
      <c r="N1719" t="s">
        <v>40</v>
      </c>
      <c r="O1719" t="s">
        <v>50</v>
      </c>
      <c r="P1719" t="s">
        <v>38</v>
      </c>
      <c r="Q1719" t="s">
        <v>51</v>
      </c>
      <c r="R1719" t="s">
        <v>52</v>
      </c>
      <c r="S1719" t="s">
        <v>43</v>
      </c>
      <c r="T1719" t="s">
        <v>44</v>
      </c>
      <c r="U1719" t="s">
        <v>19</v>
      </c>
      <c r="V1719" t="s">
        <v>1494</v>
      </c>
      <c r="W1719" t="s">
        <v>1495</v>
      </c>
      <c r="X1719" t="s">
        <v>1057</v>
      </c>
      <c r="Y1719" t="s">
        <v>1058</v>
      </c>
      <c r="Z1719" t="s">
        <v>40</v>
      </c>
      <c r="AA1719" t="s">
        <v>40</v>
      </c>
      <c r="AB1719" t="s">
        <v>40</v>
      </c>
      <c r="AC1719">
        <v>2.5</v>
      </c>
      <c r="AD1719" t="s">
        <v>40</v>
      </c>
      <c r="AE1719">
        <v>0.33</v>
      </c>
      <c r="AF1719">
        <v>6</v>
      </c>
      <c r="AG1719">
        <v>33000000</v>
      </c>
      <c r="AH1719">
        <v>8250000000</v>
      </c>
      <c r="AI1719">
        <v>6</v>
      </c>
      <c r="AJ1719">
        <v>11550000</v>
      </c>
      <c r="AK1719">
        <v>2646000000</v>
      </c>
      <c r="AN1719" s="20"/>
    </row>
    <row r="1720" spans="1:40">
      <c r="A1720">
        <v>23</v>
      </c>
      <c r="B1720">
        <v>42</v>
      </c>
      <c r="C1720">
        <v>2005</v>
      </c>
      <c r="D1720" t="s">
        <v>1055</v>
      </c>
      <c r="E1720" t="s">
        <v>1056</v>
      </c>
      <c r="F1720" t="s">
        <v>1</v>
      </c>
      <c r="G1720" t="s">
        <v>60</v>
      </c>
      <c r="H1720" t="s">
        <v>38</v>
      </c>
      <c r="I1720" t="s">
        <v>41</v>
      </c>
      <c r="J1720" t="s">
        <v>38</v>
      </c>
      <c r="K1720" t="s">
        <v>40</v>
      </c>
      <c r="L1720" t="s">
        <v>40</v>
      </c>
      <c r="M1720" t="s">
        <v>40</v>
      </c>
      <c r="N1720" t="s">
        <v>40</v>
      </c>
      <c r="O1720" t="s">
        <v>50</v>
      </c>
      <c r="P1720" t="s">
        <v>38</v>
      </c>
      <c r="Q1720" t="s">
        <v>51</v>
      </c>
      <c r="R1720" t="s">
        <v>52</v>
      </c>
      <c r="S1720" t="s">
        <v>43</v>
      </c>
      <c r="T1720" t="s">
        <v>44</v>
      </c>
      <c r="U1720" t="s">
        <v>19</v>
      </c>
      <c r="V1720" t="s">
        <v>1494</v>
      </c>
      <c r="W1720" t="s">
        <v>1495</v>
      </c>
      <c r="X1720" t="s">
        <v>1057</v>
      </c>
      <c r="Y1720" t="s">
        <v>1060</v>
      </c>
      <c r="Z1720" t="s">
        <v>40</v>
      </c>
      <c r="AA1720" t="s">
        <v>40</v>
      </c>
      <c r="AB1720" t="s">
        <v>40</v>
      </c>
      <c r="AC1720">
        <v>0.8</v>
      </c>
      <c r="AD1720" t="s">
        <v>40</v>
      </c>
      <c r="AE1720">
        <v>0.01</v>
      </c>
      <c r="AF1720">
        <v>4</v>
      </c>
      <c r="AG1720">
        <v>1000000</v>
      </c>
      <c r="AH1720">
        <v>80000000</v>
      </c>
      <c r="AI1720">
        <v>4</v>
      </c>
      <c r="AJ1720">
        <v>11550000</v>
      </c>
      <c r="AK1720">
        <v>2646000000</v>
      </c>
      <c r="AL1720" s="1" t="s">
        <v>1076</v>
      </c>
      <c r="AN1720" s="20"/>
    </row>
    <row r="1721" spans="1:40">
      <c r="A1721">
        <v>23</v>
      </c>
      <c r="B1721">
        <v>42</v>
      </c>
      <c r="C1721">
        <v>2005</v>
      </c>
      <c r="D1721" t="s">
        <v>1055</v>
      </c>
      <c r="E1721" t="s">
        <v>1056</v>
      </c>
      <c r="F1721" t="s">
        <v>1</v>
      </c>
      <c r="G1721" t="s">
        <v>60</v>
      </c>
      <c r="H1721" t="s">
        <v>38</v>
      </c>
      <c r="I1721" t="s">
        <v>41</v>
      </c>
      <c r="J1721" t="s">
        <v>38</v>
      </c>
      <c r="K1721" t="s">
        <v>40</v>
      </c>
      <c r="L1721" t="s">
        <v>40</v>
      </c>
      <c r="M1721" t="s">
        <v>40</v>
      </c>
      <c r="N1721" t="s">
        <v>40</v>
      </c>
      <c r="O1721" t="s">
        <v>50</v>
      </c>
      <c r="P1721" t="s">
        <v>38</v>
      </c>
      <c r="Q1721" t="s">
        <v>51</v>
      </c>
      <c r="R1721" t="s">
        <v>52</v>
      </c>
      <c r="S1721" t="s">
        <v>43</v>
      </c>
      <c r="T1721" t="s">
        <v>44</v>
      </c>
      <c r="U1721" t="s">
        <v>19</v>
      </c>
      <c r="V1721" t="s">
        <v>1494</v>
      </c>
      <c r="W1721" t="s">
        <v>1495</v>
      </c>
      <c r="X1721" t="s">
        <v>1057</v>
      </c>
      <c r="Y1721" t="s">
        <v>1061</v>
      </c>
      <c r="Z1721" t="s">
        <v>40</v>
      </c>
      <c r="AA1721" t="s">
        <v>40</v>
      </c>
      <c r="AB1721" t="s">
        <v>40</v>
      </c>
      <c r="AC1721">
        <v>1.3</v>
      </c>
      <c r="AD1721" t="s">
        <v>40</v>
      </c>
      <c r="AE1721">
        <v>0.08</v>
      </c>
      <c r="AF1721">
        <v>6</v>
      </c>
      <c r="AG1721">
        <v>8000000</v>
      </c>
      <c r="AH1721">
        <v>1040000000</v>
      </c>
      <c r="AI1721">
        <v>6</v>
      </c>
      <c r="AJ1721">
        <v>11550000</v>
      </c>
      <c r="AK1721">
        <v>2646000000</v>
      </c>
      <c r="AN1721" s="20"/>
    </row>
    <row r="1722" spans="1:40">
      <c r="A1722">
        <v>23</v>
      </c>
      <c r="B1722">
        <v>42</v>
      </c>
      <c r="C1722">
        <v>2005</v>
      </c>
      <c r="D1722" t="s">
        <v>1055</v>
      </c>
      <c r="E1722" t="s">
        <v>1056</v>
      </c>
      <c r="F1722" t="s">
        <v>1</v>
      </c>
      <c r="G1722" t="s">
        <v>60</v>
      </c>
      <c r="H1722" t="s">
        <v>38</v>
      </c>
      <c r="I1722" t="s">
        <v>41</v>
      </c>
      <c r="J1722" t="s">
        <v>38</v>
      </c>
      <c r="K1722" t="s">
        <v>40</v>
      </c>
      <c r="L1722" t="s">
        <v>40</v>
      </c>
      <c r="M1722" t="s">
        <v>40</v>
      </c>
      <c r="N1722" t="s">
        <v>40</v>
      </c>
      <c r="O1722" t="s">
        <v>50</v>
      </c>
      <c r="P1722" t="s">
        <v>38</v>
      </c>
      <c r="Q1722" t="s">
        <v>51</v>
      </c>
      <c r="R1722" t="s">
        <v>52</v>
      </c>
      <c r="S1722" t="s">
        <v>43</v>
      </c>
      <c r="T1722" t="s">
        <v>44</v>
      </c>
      <c r="U1722" t="s">
        <v>19</v>
      </c>
      <c r="V1722" t="s">
        <v>1494</v>
      </c>
      <c r="W1722" t="s">
        <v>1495</v>
      </c>
      <c r="X1722" t="s">
        <v>1057</v>
      </c>
      <c r="Y1722" t="s">
        <v>1062</v>
      </c>
      <c r="Z1722" t="s">
        <v>40</v>
      </c>
      <c r="AA1722" t="s">
        <v>40</v>
      </c>
      <c r="AB1722" t="s">
        <v>40</v>
      </c>
      <c r="AC1722">
        <v>2.8</v>
      </c>
      <c r="AD1722" t="s">
        <v>40</v>
      </c>
      <c r="AE1722">
        <v>0.19</v>
      </c>
      <c r="AF1722">
        <v>6</v>
      </c>
      <c r="AG1722">
        <v>19000000</v>
      </c>
      <c r="AH1722">
        <v>5320000000</v>
      </c>
      <c r="AI1722">
        <v>6</v>
      </c>
      <c r="AJ1722">
        <v>11550000</v>
      </c>
      <c r="AK1722">
        <v>2646000000</v>
      </c>
      <c r="AN1722" s="20"/>
    </row>
    <row r="1723" spans="1:40">
      <c r="A1723">
        <v>23</v>
      </c>
      <c r="B1723">
        <v>42</v>
      </c>
      <c r="C1723">
        <v>2005</v>
      </c>
      <c r="D1723" t="s">
        <v>1055</v>
      </c>
      <c r="E1723" t="s">
        <v>1056</v>
      </c>
      <c r="F1723" t="s">
        <v>1</v>
      </c>
      <c r="G1723" t="s">
        <v>60</v>
      </c>
      <c r="H1723" t="s">
        <v>38</v>
      </c>
      <c r="I1723" t="s">
        <v>41</v>
      </c>
      <c r="J1723" t="s">
        <v>38</v>
      </c>
      <c r="K1723" t="s">
        <v>40</v>
      </c>
      <c r="L1723" t="s">
        <v>40</v>
      </c>
      <c r="M1723" t="s">
        <v>40</v>
      </c>
      <c r="N1723" t="s">
        <v>40</v>
      </c>
      <c r="O1723" t="s">
        <v>50</v>
      </c>
      <c r="P1723" t="s">
        <v>38</v>
      </c>
      <c r="Q1723" t="s">
        <v>51</v>
      </c>
      <c r="R1723" t="s">
        <v>52</v>
      </c>
      <c r="S1723" t="s">
        <v>43</v>
      </c>
      <c r="T1723" t="s">
        <v>44</v>
      </c>
      <c r="U1723" t="s">
        <v>19</v>
      </c>
      <c r="V1723" t="s">
        <v>1494</v>
      </c>
      <c r="W1723" t="s">
        <v>1495</v>
      </c>
      <c r="X1723" t="s">
        <v>1057</v>
      </c>
      <c r="Y1723" t="s">
        <v>1063</v>
      </c>
      <c r="Z1723" t="s">
        <v>40</v>
      </c>
      <c r="AA1723" t="s">
        <v>40</v>
      </c>
      <c r="AB1723" t="s">
        <v>40</v>
      </c>
      <c r="AC1723">
        <v>2</v>
      </c>
      <c r="AD1723" t="s">
        <v>40</v>
      </c>
      <c r="AE1723">
        <v>0.42</v>
      </c>
      <c r="AF1723">
        <v>8</v>
      </c>
      <c r="AG1723">
        <v>42000000</v>
      </c>
      <c r="AH1723">
        <v>8400000000</v>
      </c>
      <c r="AI1723">
        <v>8</v>
      </c>
      <c r="AJ1723">
        <v>11550000</v>
      </c>
      <c r="AK1723">
        <v>2646000000</v>
      </c>
      <c r="AN1723" s="20"/>
    </row>
    <row r="1724" spans="1:40">
      <c r="A1724">
        <v>23</v>
      </c>
      <c r="B1724">
        <v>42</v>
      </c>
      <c r="C1724">
        <v>2005</v>
      </c>
      <c r="D1724" t="s">
        <v>1055</v>
      </c>
      <c r="E1724" t="s">
        <v>1056</v>
      </c>
      <c r="F1724" t="s">
        <v>1</v>
      </c>
      <c r="G1724" t="s">
        <v>60</v>
      </c>
      <c r="H1724" t="s">
        <v>38</v>
      </c>
      <c r="I1724" t="s">
        <v>41</v>
      </c>
      <c r="J1724" t="s">
        <v>38</v>
      </c>
      <c r="K1724" t="s">
        <v>40</v>
      </c>
      <c r="L1724" t="s">
        <v>40</v>
      </c>
      <c r="M1724" t="s">
        <v>40</v>
      </c>
      <c r="N1724" t="s">
        <v>40</v>
      </c>
      <c r="O1724" t="s">
        <v>50</v>
      </c>
      <c r="P1724" t="s">
        <v>38</v>
      </c>
      <c r="Q1724" t="s">
        <v>51</v>
      </c>
      <c r="R1724" t="s">
        <v>52</v>
      </c>
      <c r="S1724" t="s">
        <v>43</v>
      </c>
      <c r="T1724" t="s">
        <v>44</v>
      </c>
      <c r="U1724" t="s">
        <v>19</v>
      </c>
      <c r="V1724" t="s">
        <v>1494</v>
      </c>
      <c r="W1724" t="s">
        <v>1495</v>
      </c>
      <c r="X1724" t="s">
        <v>1057</v>
      </c>
      <c r="Y1724" t="s">
        <v>1064</v>
      </c>
      <c r="Z1724" t="s">
        <v>40</v>
      </c>
      <c r="AA1724" t="s">
        <v>40</v>
      </c>
      <c r="AB1724" t="s">
        <v>40</v>
      </c>
      <c r="AC1724">
        <v>7</v>
      </c>
      <c r="AD1724" t="s">
        <v>40</v>
      </c>
      <c r="AE1724">
        <v>2.1</v>
      </c>
      <c r="AF1724">
        <v>6</v>
      </c>
      <c r="AG1724">
        <v>210000000</v>
      </c>
      <c r="AH1724" s="21">
        <v>147000000000</v>
      </c>
      <c r="AI1724">
        <v>6</v>
      </c>
      <c r="AJ1724">
        <v>11550000</v>
      </c>
      <c r="AK1724">
        <v>2646000000</v>
      </c>
      <c r="AN1724" s="20"/>
    </row>
    <row r="1725" spans="1:40">
      <c r="A1725">
        <v>23</v>
      </c>
      <c r="B1725">
        <v>42</v>
      </c>
      <c r="C1725">
        <v>2005</v>
      </c>
      <c r="D1725" t="s">
        <v>1055</v>
      </c>
      <c r="E1725" t="s">
        <v>1056</v>
      </c>
      <c r="F1725" t="s">
        <v>1</v>
      </c>
      <c r="G1725" t="s">
        <v>60</v>
      </c>
      <c r="H1725" t="s">
        <v>38</v>
      </c>
      <c r="I1725" t="s">
        <v>41</v>
      </c>
      <c r="J1725" t="s">
        <v>38</v>
      </c>
      <c r="K1725" t="s">
        <v>40</v>
      </c>
      <c r="L1725" t="s">
        <v>40</v>
      </c>
      <c r="M1725" t="s">
        <v>40</v>
      </c>
      <c r="N1725" t="s">
        <v>40</v>
      </c>
      <c r="O1725" t="s">
        <v>50</v>
      </c>
      <c r="P1725" t="s">
        <v>38</v>
      </c>
      <c r="Q1725" t="s">
        <v>51</v>
      </c>
      <c r="R1725" t="s">
        <v>52</v>
      </c>
      <c r="S1725" t="s">
        <v>43</v>
      </c>
      <c r="T1725" t="s">
        <v>44</v>
      </c>
      <c r="U1725" t="s">
        <v>19</v>
      </c>
      <c r="V1725" t="s">
        <v>1494</v>
      </c>
      <c r="W1725" t="s">
        <v>1495</v>
      </c>
      <c r="X1725" t="s">
        <v>1057</v>
      </c>
      <c r="Y1725" t="s">
        <v>1065</v>
      </c>
      <c r="Z1725" t="s">
        <v>40</v>
      </c>
      <c r="AA1725" t="s">
        <v>40</v>
      </c>
      <c r="AB1725" t="s">
        <v>40</v>
      </c>
      <c r="AC1725">
        <v>2</v>
      </c>
      <c r="AD1725" t="s">
        <v>40</v>
      </c>
      <c r="AE1725">
        <v>0.67</v>
      </c>
      <c r="AF1725">
        <v>8</v>
      </c>
      <c r="AG1725">
        <v>67000000</v>
      </c>
      <c r="AH1725">
        <v>13400000000</v>
      </c>
      <c r="AI1725">
        <v>8</v>
      </c>
      <c r="AJ1725">
        <v>11550000</v>
      </c>
      <c r="AK1725">
        <v>2646000000</v>
      </c>
      <c r="AN1725" s="20"/>
    </row>
    <row r="1726" spans="1:40">
      <c r="A1726">
        <v>23</v>
      </c>
      <c r="B1726">
        <v>42</v>
      </c>
      <c r="C1726">
        <v>2005</v>
      </c>
      <c r="D1726" t="s">
        <v>1055</v>
      </c>
      <c r="E1726" t="s">
        <v>1056</v>
      </c>
      <c r="F1726" t="s">
        <v>1</v>
      </c>
      <c r="G1726" t="s">
        <v>60</v>
      </c>
      <c r="H1726" t="s">
        <v>38</v>
      </c>
      <c r="I1726" t="s">
        <v>41</v>
      </c>
      <c r="J1726" t="s">
        <v>38</v>
      </c>
      <c r="K1726" t="s">
        <v>40</v>
      </c>
      <c r="L1726" t="s">
        <v>40</v>
      </c>
      <c r="M1726" t="s">
        <v>40</v>
      </c>
      <c r="N1726" t="s">
        <v>40</v>
      </c>
      <c r="O1726" t="s">
        <v>50</v>
      </c>
      <c r="P1726" t="s">
        <v>38</v>
      </c>
      <c r="Q1726" t="s">
        <v>51</v>
      </c>
      <c r="R1726" t="s">
        <v>52</v>
      </c>
      <c r="S1726" t="s">
        <v>43</v>
      </c>
      <c r="T1726" t="s">
        <v>44</v>
      </c>
      <c r="U1726" t="s">
        <v>19</v>
      </c>
      <c r="V1726" t="s">
        <v>1494</v>
      </c>
      <c r="W1726" t="s">
        <v>1495</v>
      </c>
      <c r="X1726" t="s">
        <v>1057</v>
      </c>
      <c r="Y1726" t="s">
        <v>1066</v>
      </c>
      <c r="Z1726" t="s">
        <v>40</v>
      </c>
      <c r="AA1726" t="s">
        <v>40</v>
      </c>
      <c r="AB1726" t="s">
        <v>40</v>
      </c>
      <c r="AC1726">
        <v>0.8</v>
      </c>
      <c r="AD1726" t="s">
        <v>40</v>
      </c>
      <c r="AE1726">
        <v>0.53</v>
      </c>
      <c r="AF1726">
        <v>7</v>
      </c>
      <c r="AG1726">
        <v>53000000</v>
      </c>
      <c r="AH1726">
        <v>4240000000</v>
      </c>
      <c r="AI1726">
        <v>7</v>
      </c>
      <c r="AJ1726">
        <v>11550000</v>
      </c>
      <c r="AK1726">
        <v>2646000000</v>
      </c>
      <c r="AN1726" s="20"/>
    </row>
    <row r="1727" spans="1:40">
      <c r="A1727">
        <v>23</v>
      </c>
      <c r="B1727">
        <v>42</v>
      </c>
      <c r="C1727">
        <v>2005</v>
      </c>
      <c r="D1727" t="s">
        <v>1055</v>
      </c>
      <c r="E1727" t="s">
        <v>1056</v>
      </c>
      <c r="F1727" t="s">
        <v>1</v>
      </c>
      <c r="G1727" t="s">
        <v>60</v>
      </c>
      <c r="H1727" t="s">
        <v>38</v>
      </c>
      <c r="I1727" t="s">
        <v>41</v>
      </c>
      <c r="J1727" t="s">
        <v>38</v>
      </c>
      <c r="K1727" t="s">
        <v>40</v>
      </c>
      <c r="L1727" t="s">
        <v>40</v>
      </c>
      <c r="M1727" t="s">
        <v>40</v>
      </c>
      <c r="N1727" t="s">
        <v>40</v>
      </c>
      <c r="O1727" t="s">
        <v>50</v>
      </c>
      <c r="P1727" t="s">
        <v>38</v>
      </c>
      <c r="Q1727" t="s">
        <v>51</v>
      </c>
      <c r="R1727" t="s">
        <v>52</v>
      </c>
      <c r="S1727" t="s">
        <v>43</v>
      </c>
      <c r="T1727" t="s">
        <v>44</v>
      </c>
      <c r="U1727" t="s">
        <v>19</v>
      </c>
      <c r="V1727" t="s">
        <v>1494</v>
      </c>
      <c r="W1727" t="s">
        <v>1495</v>
      </c>
      <c r="X1727" t="s">
        <v>1057</v>
      </c>
      <c r="Y1727" t="s">
        <v>1067</v>
      </c>
      <c r="Z1727" t="s">
        <v>40</v>
      </c>
      <c r="AA1727" t="s">
        <v>40</v>
      </c>
      <c r="AB1727" t="s">
        <v>40</v>
      </c>
      <c r="AC1727">
        <v>2</v>
      </c>
      <c r="AD1727" t="s">
        <v>40</v>
      </c>
      <c r="AE1727">
        <v>0.18</v>
      </c>
      <c r="AF1727">
        <v>9</v>
      </c>
      <c r="AG1727">
        <v>18000000</v>
      </c>
      <c r="AH1727">
        <v>3600000000</v>
      </c>
      <c r="AI1727">
        <v>9</v>
      </c>
      <c r="AJ1727">
        <v>11550000</v>
      </c>
      <c r="AK1727">
        <v>2646000000</v>
      </c>
      <c r="AN1727" s="20"/>
    </row>
    <row r="1728" spans="1:40">
      <c r="A1728">
        <v>23</v>
      </c>
      <c r="B1728">
        <v>42</v>
      </c>
      <c r="C1728">
        <v>2005</v>
      </c>
      <c r="D1728" t="s">
        <v>1055</v>
      </c>
      <c r="E1728" t="s">
        <v>1056</v>
      </c>
      <c r="F1728" t="s">
        <v>1</v>
      </c>
      <c r="G1728" t="s">
        <v>60</v>
      </c>
      <c r="H1728" t="s">
        <v>38</v>
      </c>
      <c r="I1728" t="s">
        <v>41</v>
      </c>
      <c r="J1728" t="s">
        <v>38</v>
      </c>
      <c r="K1728" t="s">
        <v>40</v>
      </c>
      <c r="L1728" t="s">
        <v>40</v>
      </c>
      <c r="M1728" t="s">
        <v>40</v>
      </c>
      <c r="N1728" t="s">
        <v>40</v>
      </c>
      <c r="O1728" t="s">
        <v>50</v>
      </c>
      <c r="P1728" t="s">
        <v>38</v>
      </c>
      <c r="Q1728" t="s">
        <v>51</v>
      </c>
      <c r="R1728" t="s">
        <v>52</v>
      </c>
      <c r="S1728" t="s">
        <v>43</v>
      </c>
      <c r="T1728" t="s">
        <v>44</v>
      </c>
      <c r="U1728" t="s">
        <v>19</v>
      </c>
      <c r="V1728" t="s">
        <v>1494</v>
      </c>
      <c r="W1728" t="s">
        <v>1495</v>
      </c>
      <c r="X1728" t="s">
        <v>1057</v>
      </c>
      <c r="Y1728" t="s">
        <v>1068</v>
      </c>
      <c r="Z1728" t="s">
        <v>40</v>
      </c>
      <c r="AA1728" t="s">
        <v>40</v>
      </c>
      <c r="AB1728" t="s">
        <v>40</v>
      </c>
      <c r="AC1728">
        <v>0.5</v>
      </c>
      <c r="AD1728" t="s">
        <v>40</v>
      </c>
      <c r="AE1728">
        <v>0.19</v>
      </c>
      <c r="AF1728">
        <v>5</v>
      </c>
      <c r="AG1728">
        <v>19000000</v>
      </c>
      <c r="AH1728">
        <v>950000000</v>
      </c>
      <c r="AI1728">
        <v>5</v>
      </c>
      <c r="AJ1728">
        <v>11550000</v>
      </c>
      <c r="AK1728">
        <v>2646000000</v>
      </c>
      <c r="AN1728" s="20"/>
    </row>
    <row r="1729" spans="1:40">
      <c r="A1729">
        <v>23</v>
      </c>
      <c r="B1729">
        <v>42</v>
      </c>
      <c r="C1729">
        <v>2005</v>
      </c>
      <c r="D1729" t="s">
        <v>1055</v>
      </c>
      <c r="E1729" t="s">
        <v>1056</v>
      </c>
      <c r="F1729" t="s">
        <v>1</v>
      </c>
      <c r="G1729" t="s">
        <v>60</v>
      </c>
      <c r="H1729" t="s">
        <v>38</v>
      </c>
      <c r="I1729" t="s">
        <v>41</v>
      </c>
      <c r="J1729" t="s">
        <v>38</v>
      </c>
      <c r="K1729" t="s">
        <v>40</v>
      </c>
      <c r="L1729" t="s">
        <v>40</v>
      </c>
      <c r="M1729" t="s">
        <v>40</v>
      </c>
      <c r="N1729" t="s">
        <v>40</v>
      </c>
      <c r="O1729" t="s">
        <v>50</v>
      </c>
      <c r="P1729" t="s">
        <v>38</v>
      </c>
      <c r="Q1729" t="s">
        <v>51</v>
      </c>
      <c r="R1729" t="s">
        <v>52</v>
      </c>
      <c r="S1729" t="s">
        <v>43</v>
      </c>
      <c r="T1729" t="s">
        <v>44</v>
      </c>
      <c r="U1729" t="s">
        <v>19</v>
      </c>
      <c r="V1729" t="s">
        <v>1494</v>
      </c>
      <c r="W1729" t="s">
        <v>1495</v>
      </c>
      <c r="X1729" t="s">
        <v>1057</v>
      </c>
      <c r="Y1729" t="s">
        <v>1069</v>
      </c>
      <c r="Z1729" t="s">
        <v>40</v>
      </c>
      <c r="AA1729" t="s">
        <v>40</v>
      </c>
      <c r="AB1729" t="s">
        <v>40</v>
      </c>
      <c r="AC1729">
        <v>3.5</v>
      </c>
      <c r="AD1729" t="s">
        <v>40</v>
      </c>
      <c r="AE1729">
        <v>0.34</v>
      </c>
      <c r="AF1729">
        <v>9</v>
      </c>
      <c r="AG1729">
        <v>34000000</v>
      </c>
      <c r="AH1729">
        <v>11900000000</v>
      </c>
      <c r="AI1729">
        <v>9</v>
      </c>
      <c r="AJ1729">
        <v>11550000</v>
      </c>
      <c r="AK1729">
        <v>2646000000</v>
      </c>
      <c r="AN1729" s="20"/>
    </row>
    <row r="1730" spans="1:40">
      <c r="A1730">
        <v>24</v>
      </c>
      <c r="B1730">
        <v>43</v>
      </c>
      <c r="C1730">
        <v>2005</v>
      </c>
      <c r="D1730" t="s">
        <v>1070</v>
      </c>
      <c r="E1730" t="s">
        <v>1071</v>
      </c>
      <c r="F1730" t="s">
        <v>1</v>
      </c>
      <c r="G1730" t="s">
        <v>40</v>
      </c>
      <c r="H1730" t="s">
        <v>40</v>
      </c>
      <c r="I1730" t="s">
        <v>40</v>
      </c>
      <c r="J1730" t="s">
        <v>40</v>
      </c>
      <c r="K1730" t="s">
        <v>1072</v>
      </c>
      <c r="L1730" t="s">
        <v>45</v>
      </c>
      <c r="M1730" t="s">
        <v>40</v>
      </c>
      <c r="N1730" t="s">
        <v>40</v>
      </c>
      <c r="O1730" t="s">
        <v>50</v>
      </c>
      <c r="P1730" t="s">
        <v>45</v>
      </c>
      <c r="Q1730" t="s">
        <v>51</v>
      </c>
      <c r="R1730" t="s">
        <v>52</v>
      </c>
      <c r="S1730" t="s">
        <v>43</v>
      </c>
      <c r="T1730" t="s">
        <v>53</v>
      </c>
      <c r="U1730" t="s">
        <v>19</v>
      </c>
      <c r="V1730" t="s">
        <v>1212</v>
      </c>
      <c r="W1730" t="s">
        <v>1212</v>
      </c>
      <c r="X1730" t="s">
        <v>1001</v>
      </c>
      <c r="Y1730">
        <v>1</v>
      </c>
      <c r="Z1730">
        <v>1.1000000000000001</v>
      </c>
      <c r="AA1730" t="s">
        <v>40</v>
      </c>
      <c r="AB1730" t="s">
        <v>40</v>
      </c>
      <c r="AC1730" t="s">
        <v>40</v>
      </c>
      <c r="AD1730">
        <v>1.44</v>
      </c>
      <c r="AE1730" t="s">
        <v>40</v>
      </c>
      <c r="AF1730">
        <v>1.230448921</v>
      </c>
      <c r="AG1730">
        <v>912.01083940000001</v>
      </c>
      <c r="AH1730">
        <v>27542.28703</v>
      </c>
      <c r="AI1730">
        <v>17</v>
      </c>
      <c r="AJ1730">
        <v>22890625000</v>
      </c>
      <c r="AK1730" s="21">
        <v>663828000000</v>
      </c>
      <c r="AN1730" s="20"/>
    </row>
    <row r="1731" spans="1:40">
      <c r="A1731">
        <v>24</v>
      </c>
      <c r="B1731">
        <v>43</v>
      </c>
      <c r="C1731">
        <v>2005</v>
      </c>
      <c r="D1731" t="s">
        <v>1070</v>
      </c>
      <c r="E1731" t="s">
        <v>1071</v>
      </c>
      <c r="F1731" t="s">
        <v>1</v>
      </c>
      <c r="G1731" t="s">
        <v>40</v>
      </c>
      <c r="H1731" t="s">
        <v>40</v>
      </c>
      <c r="I1731" t="s">
        <v>40</v>
      </c>
      <c r="J1731" t="s">
        <v>40</v>
      </c>
      <c r="K1731" t="s">
        <v>1072</v>
      </c>
      <c r="L1731" t="s">
        <v>45</v>
      </c>
      <c r="M1731" t="s">
        <v>40</v>
      </c>
      <c r="N1731" t="s">
        <v>40</v>
      </c>
      <c r="O1731" t="s">
        <v>50</v>
      </c>
      <c r="P1731" t="s">
        <v>45</v>
      </c>
      <c r="Q1731" t="s">
        <v>51</v>
      </c>
      <c r="R1731" t="s">
        <v>52</v>
      </c>
      <c r="S1731" t="s">
        <v>43</v>
      </c>
      <c r="T1731" t="s">
        <v>53</v>
      </c>
      <c r="U1731" t="s">
        <v>19</v>
      </c>
      <c r="V1731" t="s">
        <v>1212</v>
      </c>
      <c r="W1731" t="s">
        <v>1212</v>
      </c>
      <c r="X1731" t="s">
        <v>1001</v>
      </c>
      <c r="Y1731">
        <v>2</v>
      </c>
      <c r="Z1731">
        <v>2.1</v>
      </c>
      <c r="AA1731" t="s">
        <v>40</v>
      </c>
      <c r="AB1731" t="s">
        <v>40</v>
      </c>
      <c r="AC1731" t="s">
        <v>40</v>
      </c>
      <c r="AD1731">
        <v>1.36</v>
      </c>
      <c r="AE1731" t="s">
        <v>40</v>
      </c>
      <c r="AF1731">
        <v>1.1760912590000001</v>
      </c>
      <c r="AG1731">
        <v>806.61569220000001</v>
      </c>
      <c r="AH1731">
        <v>22908.676530000001</v>
      </c>
      <c r="AI1731">
        <v>15</v>
      </c>
      <c r="AJ1731">
        <v>22890625000</v>
      </c>
      <c r="AK1731" s="21">
        <v>663828000000</v>
      </c>
      <c r="AN1731" s="20"/>
    </row>
    <row r="1732" spans="1:40">
      <c r="A1732">
        <v>24</v>
      </c>
      <c r="B1732">
        <v>43</v>
      </c>
      <c r="C1732">
        <v>2005</v>
      </c>
      <c r="D1732" t="s">
        <v>1070</v>
      </c>
      <c r="E1732" t="s">
        <v>1071</v>
      </c>
      <c r="F1732" t="s">
        <v>1</v>
      </c>
      <c r="G1732" t="s">
        <v>40</v>
      </c>
      <c r="H1732" t="s">
        <v>40</v>
      </c>
      <c r="I1732" t="s">
        <v>40</v>
      </c>
      <c r="J1732" t="s">
        <v>40</v>
      </c>
      <c r="K1732" t="s">
        <v>1072</v>
      </c>
      <c r="L1732" t="s">
        <v>45</v>
      </c>
      <c r="M1732" t="s">
        <v>40</v>
      </c>
      <c r="N1732" t="s">
        <v>40</v>
      </c>
      <c r="O1732" t="s">
        <v>50</v>
      </c>
      <c r="P1732" t="s">
        <v>45</v>
      </c>
      <c r="Q1732" t="s">
        <v>51</v>
      </c>
      <c r="R1732" t="s">
        <v>52</v>
      </c>
      <c r="S1732" t="s">
        <v>43</v>
      </c>
      <c r="T1732" t="s">
        <v>53</v>
      </c>
      <c r="U1732" t="s">
        <v>19</v>
      </c>
      <c r="V1732" t="s">
        <v>1212</v>
      </c>
      <c r="W1732" t="s">
        <v>1212</v>
      </c>
      <c r="X1732" t="s">
        <v>1001</v>
      </c>
      <c r="Y1732">
        <v>3</v>
      </c>
      <c r="Z1732">
        <v>3.1</v>
      </c>
      <c r="AA1732" t="s">
        <v>40</v>
      </c>
      <c r="AB1732" t="s">
        <v>40</v>
      </c>
      <c r="AC1732" t="s">
        <v>40</v>
      </c>
      <c r="AD1732">
        <v>1.1299999999999999</v>
      </c>
      <c r="AE1732" t="s">
        <v>40</v>
      </c>
      <c r="AF1732">
        <v>1.0413926849999999</v>
      </c>
      <c r="AG1732">
        <v>566.67406059999996</v>
      </c>
      <c r="AH1732">
        <v>13489.62883</v>
      </c>
      <c r="AI1732">
        <v>11</v>
      </c>
      <c r="AJ1732">
        <v>22890625000</v>
      </c>
      <c r="AK1732" s="21">
        <v>663828000000</v>
      </c>
      <c r="AN1732" s="20"/>
    </row>
    <row r="1733" spans="1:40">
      <c r="A1733">
        <v>24</v>
      </c>
      <c r="B1733">
        <v>43</v>
      </c>
      <c r="C1733">
        <v>2005</v>
      </c>
      <c r="D1733" t="s">
        <v>1070</v>
      </c>
      <c r="E1733" t="s">
        <v>1071</v>
      </c>
      <c r="F1733" t="s">
        <v>1</v>
      </c>
      <c r="G1733" t="s">
        <v>40</v>
      </c>
      <c r="H1733" t="s">
        <v>40</v>
      </c>
      <c r="I1733" t="s">
        <v>40</v>
      </c>
      <c r="J1733" t="s">
        <v>40</v>
      </c>
      <c r="K1733" t="s">
        <v>1072</v>
      </c>
      <c r="L1733" t="s">
        <v>45</v>
      </c>
      <c r="M1733" t="s">
        <v>40</v>
      </c>
      <c r="N1733" t="s">
        <v>40</v>
      </c>
      <c r="O1733" t="s">
        <v>50</v>
      </c>
      <c r="P1733" t="s">
        <v>45</v>
      </c>
      <c r="Q1733" t="s">
        <v>51</v>
      </c>
      <c r="R1733" t="s">
        <v>52</v>
      </c>
      <c r="S1733" t="s">
        <v>43</v>
      </c>
      <c r="T1733" t="s">
        <v>53</v>
      </c>
      <c r="U1733" t="s">
        <v>19</v>
      </c>
      <c r="V1733" t="s">
        <v>1212</v>
      </c>
      <c r="W1733" t="s">
        <v>1212</v>
      </c>
      <c r="X1733" t="s">
        <v>1001</v>
      </c>
      <c r="Y1733">
        <v>4</v>
      </c>
      <c r="Z1733">
        <v>4.0999999999999996</v>
      </c>
      <c r="AA1733" t="s">
        <v>40</v>
      </c>
      <c r="AB1733" t="s">
        <v>40</v>
      </c>
      <c r="AC1733" t="s">
        <v>40</v>
      </c>
      <c r="AD1733">
        <v>0.96</v>
      </c>
      <c r="AE1733" t="s">
        <v>40</v>
      </c>
      <c r="AF1733">
        <v>0.95424250899999996</v>
      </c>
      <c r="AG1733">
        <v>436.51583219999998</v>
      </c>
      <c r="AH1733">
        <v>9120.1083940000008</v>
      </c>
      <c r="AI1733">
        <v>9</v>
      </c>
      <c r="AJ1733">
        <v>22890625000</v>
      </c>
      <c r="AK1733" s="21">
        <v>663828000000</v>
      </c>
      <c r="AN1733" s="20"/>
    </row>
    <row r="1734" spans="1:40">
      <c r="A1734">
        <v>24</v>
      </c>
      <c r="B1734">
        <v>43</v>
      </c>
      <c r="C1734">
        <v>2005</v>
      </c>
      <c r="D1734" t="s">
        <v>1070</v>
      </c>
      <c r="E1734" t="s">
        <v>1071</v>
      </c>
      <c r="F1734" t="s">
        <v>1</v>
      </c>
      <c r="G1734" t="s">
        <v>40</v>
      </c>
      <c r="H1734" t="s">
        <v>40</v>
      </c>
      <c r="I1734" t="s">
        <v>40</v>
      </c>
      <c r="J1734" t="s">
        <v>40</v>
      </c>
      <c r="K1734" t="s">
        <v>1072</v>
      </c>
      <c r="L1734" t="s">
        <v>45</v>
      </c>
      <c r="M1734" t="s">
        <v>40</v>
      </c>
      <c r="N1734" t="s">
        <v>40</v>
      </c>
      <c r="O1734" t="s">
        <v>50</v>
      </c>
      <c r="P1734" t="s">
        <v>45</v>
      </c>
      <c r="Q1734" t="s">
        <v>51</v>
      </c>
      <c r="R1734" t="s">
        <v>52</v>
      </c>
      <c r="S1734" t="s">
        <v>43</v>
      </c>
      <c r="T1734" t="s">
        <v>53</v>
      </c>
      <c r="U1734" t="s">
        <v>19</v>
      </c>
      <c r="V1734" t="s">
        <v>1212</v>
      </c>
      <c r="W1734" t="s">
        <v>1212</v>
      </c>
      <c r="X1734" t="s">
        <v>1001</v>
      </c>
      <c r="Y1734">
        <v>5</v>
      </c>
      <c r="Z1734">
        <v>5.0999999999999996</v>
      </c>
      <c r="AA1734" t="s">
        <v>40</v>
      </c>
      <c r="AB1734" t="s">
        <v>40</v>
      </c>
      <c r="AC1734" t="s">
        <v>40</v>
      </c>
      <c r="AD1734">
        <v>1.1299999999999999</v>
      </c>
      <c r="AE1734" t="s">
        <v>40</v>
      </c>
      <c r="AF1734">
        <v>1.0413926849999999</v>
      </c>
      <c r="AG1734">
        <v>566.67406059999996</v>
      </c>
      <c r="AH1734">
        <v>13489.62883</v>
      </c>
      <c r="AI1734">
        <v>11</v>
      </c>
      <c r="AJ1734">
        <v>22890625000</v>
      </c>
      <c r="AK1734" s="21">
        <v>663828000000</v>
      </c>
      <c r="AN1734" s="20"/>
    </row>
    <row r="1735" spans="1:40">
      <c r="A1735">
        <v>24</v>
      </c>
      <c r="B1735">
        <v>43</v>
      </c>
      <c r="C1735">
        <v>2005</v>
      </c>
      <c r="D1735" t="s">
        <v>1070</v>
      </c>
      <c r="E1735" t="s">
        <v>1071</v>
      </c>
      <c r="F1735" t="s">
        <v>1</v>
      </c>
      <c r="G1735" t="s">
        <v>40</v>
      </c>
      <c r="H1735" t="s">
        <v>40</v>
      </c>
      <c r="I1735" t="s">
        <v>40</v>
      </c>
      <c r="J1735" t="s">
        <v>40</v>
      </c>
      <c r="K1735" t="s">
        <v>1072</v>
      </c>
      <c r="L1735" t="s">
        <v>45</v>
      </c>
      <c r="M1735" t="s">
        <v>40</v>
      </c>
      <c r="N1735" t="s">
        <v>40</v>
      </c>
      <c r="O1735" t="s">
        <v>50</v>
      </c>
      <c r="P1735" t="s">
        <v>45</v>
      </c>
      <c r="Q1735" t="s">
        <v>51</v>
      </c>
      <c r="R1735" t="s">
        <v>52</v>
      </c>
      <c r="S1735" t="s">
        <v>43</v>
      </c>
      <c r="T1735" t="s">
        <v>53</v>
      </c>
      <c r="U1735" t="s">
        <v>19</v>
      </c>
      <c r="V1735" t="s">
        <v>1212</v>
      </c>
      <c r="W1735" t="s">
        <v>1212</v>
      </c>
      <c r="X1735" t="s">
        <v>1001</v>
      </c>
      <c r="Y1735">
        <v>6</v>
      </c>
      <c r="Z1735">
        <v>6.1</v>
      </c>
      <c r="AA1735" t="s">
        <v>40</v>
      </c>
      <c r="AB1735" t="s">
        <v>40</v>
      </c>
      <c r="AC1735" t="s">
        <v>40</v>
      </c>
      <c r="AD1735">
        <v>1.44</v>
      </c>
      <c r="AE1735" t="s">
        <v>40</v>
      </c>
      <c r="AF1735">
        <v>1.1461280359999999</v>
      </c>
      <c r="AG1735">
        <v>912.01083940000001</v>
      </c>
      <c r="AH1735">
        <v>27542.28703</v>
      </c>
      <c r="AI1735">
        <v>14</v>
      </c>
      <c r="AJ1735">
        <v>22890625000</v>
      </c>
      <c r="AK1735" s="21">
        <v>663828000000</v>
      </c>
      <c r="AN1735" s="20"/>
    </row>
    <row r="1736" spans="1:40">
      <c r="A1736">
        <v>24</v>
      </c>
      <c r="B1736">
        <v>43</v>
      </c>
      <c r="C1736">
        <v>2005</v>
      </c>
      <c r="D1736" t="s">
        <v>1070</v>
      </c>
      <c r="E1736" t="s">
        <v>1071</v>
      </c>
      <c r="F1736" t="s">
        <v>1</v>
      </c>
      <c r="G1736" t="s">
        <v>40</v>
      </c>
      <c r="H1736" t="s">
        <v>40</v>
      </c>
      <c r="I1736" t="s">
        <v>40</v>
      </c>
      <c r="J1736" t="s">
        <v>40</v>
      </c>
      <c r="K1736" t="s">
        <v>1072</v>
      </c>
      <c r="L1736" t="s">
        <v>45</v>
      </c>
      <c r="M1736" t="s">
        <v>40</v>
      </c>
      <c r="N1736" t="s">
        <v>40</v>
      </c>
      <c r="O1736" t="s">
        <v>50</v>
      </c>
      <c r="P1736" t="s">
        <v>45</v>
      </c>
      <c r="Q1736" t="s">
        <v>51</v>
      </c>
      <c r="R1736" t="s">
        <v>52</v>
      </c>
      <c r="S1736" t="s">
        <v>43</v>
      </c>
      <c r="T1736" t="s">
        <v>53</v>
      </c>
      <c r="U1736" t="s">
        <v>19</v>
      </c>
      <c r="V1736" t="s">
        <v>1212</v>
      </c>
      <c r="W1736" t="s">
        <v>1212</v>
      </c>
      <c r="X1736" t="s">
        <v>1001</v>
      </c>
      <c r="Y1736">
        <v>7</v>
      </c>
      <c r="Z1736">
        <v>7.1</v>
      </c>
      <c r="AA1736" t="s">
        <v>40</v>
      </c>
      <c r="AB1736" t="s">
        <v>40</v>
      </c>
      <c r="AC1736" t="s">
        <v>40</v>
      </c>
      <c r="AD1736">
        <v>1.44</v>
      </c>
      <c r="AE1736" t="s">
        <v>40</v>
      </c>
      <c r="AF1736">
        <v>1.301029996</v>
      </c>
      <c r="AG1736">
        <v>912.01083940000001</v>
      </c>
      <c r="AH1736">
        <v>27542.28703</v>
      </c>
      <c r="AI1736">
        <v>20</v>
      </c>
      <c r="AJ1736">
        <v>22890625000</v>
      </c>
      <c r="AK1736" s="21">
        <v>663828000000</v>
      </c>
      <c r="AN1736" s="20"/>
    </row>
    <row r="1737" spans="1:40">
      <c r="A1737">
        <v>24</v>
      </c>
      <c r="B1737">
        <v>43</v>
      </c>
      <c r="C1737">
        <v>2005</v>
      </c>
      <c r="D1737" t="s">
        <v>1070</v>
      </c>
      <c r="E1737" t="s">
        <v>1071</v>
      </c>
      <c r="F1737" t="s">
        <v>1</v>
      </c>
      <c r="G1737" t="s">
        <v>40</v>
      </c>
      <c r="H1737" t="s">
        <v>40</v>
      </c>
      <c r="I1737" t="s">
        <v>40</v>
      </c>
      <c r="J1737" t="s">
        <v>40</v>
      </c>
      <c r="K1737" t="s">
        <v>1072</v>
      </c>
      <c r="L1737" t="s">
        <v>45</v>
      </c>
      <c r="M1737" t="s">
        <v>40</v>
      </c>
      <c r="N1737" t="s">
        <v>40</v>
      </c>
      <c r="O1737" t="s">
        <v>50</v>
      </c>
      <c r="P1737" t="s">
        <v>45</v>
      </c>
      <c r="Q1737" t="s">
        <v>51</v>
      </c>
      <c r="R1737" t="s">
        <v>52</v>
      </c>
      <c r="S1737" t="s">
        <v>43</v>
      </c>
      <c r="T1737" t="s">
        <v>53</v>
      </c>
      <c r="U1737" t="s">
        <v>19</v>
      </c>
      <c r="V1737" t="s">
        <v>1212</v>
      </c>
      <c r="W1737" t="s">
        <v>1212</v>
      </c>
      <c r="X1737" t="s">
        <v>1001</v>
      </c>
      <c r="Y1737">
        <v>8</v>
      </c>
      <c r="Z1737">
        <v>8.1</v>
      </c>
      <c r="AA1737" t="s">
        <v>40</v>
      </c>
      <c r="AB1737" t="s">
        <v>40</v>
      </c>
      <c r="AC1737" t="s">
        <v>40</v>
      </c>
      <c r="AD1737">
        <v>1.1299999999999999</v>
      </c>
      <c r="AE1737" t="s">
        <v>40</v>
      </c>
      <c r="AF1737">
        <v>1.0413926849999999</v>
      </c>
      <c r="AG1737">
        <v>566.67406059999996</v>
      </c>
      <c r="AH1737">
        <v>13489.62883</v>
      </c>
      <c r="AI1737">
        <v>11</v>
      </c>
      <c r="AJ1737">
        <v>22890625000</v>
      </c>
      <c r="AK1737" s="21">
        <v>663828000000</v>
      </c>
      <c r="AN1737" s="20"/>
    </row>
    <row r="1738" spans="1:40">
      <c r="A1738">
        <v>24</v>
      </c>
      <c r="B1738">
        <v>43</v>
      </c>
      <c r="C1738">
        <v>2005</v>
      </c>
      <c r="D1738" t="s">
        <v>1070</v>
      </c>
      <c r="E1738" t="s">
        <v>1071</v>
      </c>
      <c r="F1738" t="s">
        <v>1</v>
      </c>
      <c r="G1738" t="s">
        <v>40</v>
      </c>
      <c r="H1738" t="s">
        <v>40</v>
      </c>
      <c r="I1738" t="s">
        <v>40</v>
      </c>
      <c r="J1738" t="s">
        <v>40</v>
      </c>
      <c r="K1738" t="s">
        <v>1072</v>
      </c>
      <c r="L1738" t="s">
        <v>45</v>
      </c>
      <c r="M1738" t="s">
        <v>40</v>
      </c>
      <c r="N1738" t="s">
        <v>40</v>
      </c>
      <c r="O1738" t="s">
        <v>50</v>
      </c>
      <c r="P1738" t="s">
        <v>45</v>
      </c>
      <c r="Q1738" t="s">
        <v>51</v>
      </c>
      <c r="R1738" t="s">
        <v>52</v>
      </c>
      <c r="S1738" t="s">
        <v>43</v>
      </c>
      <c r="T1738" t="s">
        <v>53</v>
      </c>
      <c r="U1738" t="s">
        <v>19</v>
      </c>
      <c r="V1738" t="s">
        <v>1212</v>
      </c>
      <c r="W1738" t="s">
        <v>1212</v>
      </c>
      <c r="X1738" t="s">
        <v>1001</v>
      </c>
      <c r="Y1738">
        <v>9</v>
      </c>
      <c r="Z1738">
        <v>9.1</v>
      </c>
      <c r="AA1738" t="s">
        <v>40</v>
      </c>
      <c r="AB1738" t="s">
        <v>40</v>
      </c>
      <c r="AC1738" t="s">
        <v>40</v>
      </c>
      <c r="AD1738">
        <v>1.26</v>
      </c>
      <c r="AE1738" t="s">
        <v>40</v>
      </c>
      <c r="AF1738">
        <v>1.1760912590000001</v>
      </c>
      <c r="AG1738">
        <v>691.83097090000001</v>
      </c>
      <c r="AH1738">
        <v>18197.008590000001</v>
      </c>
      <c r="AI1738">
        <v>15</v>
      </c>
      <c r="AJ1738">
        <v>22890625000</v>
      </c>
      <c r="AK1738" s="21">
        <v>663828000000</v>
      </c>
      <c r="AN1738" s="20"/>
    </row>
    <row r="1739" spans="1:40">
      <c r="A1739">
        <v>24</v>
      </c>
      <c r="B1739">
        <v>43</v>
      </c>
      <c r="C1739">
        <v>2005</v>
      </c>
      <c r="D1739" t="s">
        <v>1070</v>
      </c>
      <c r="E1739" t="s">
        <v>1071</v>
      </c>
      <c r="F1739" t="s">
        <v>1</v>
      </c>
      <c r="G1739" t="s">
        <v>40</v>
      </c>
      <c r="H1739" t="s">
        <v>40</v>
      </c>
      <c r="I1739" t="s">
        <v>40</v>
      </c>
      <c r="J1739" t="s">
        <v>40</v>
      </c>
      <c r="K1739" t="s">
        <v>1072</v>
      </c>
      <c r="L1739" t="s">
        <v>45</v>
      </c>
      <c r="M1739" t="s">
        <v>40</v>
      </c>
      <c r="N1739" t="s">
        <v>40</v>
      </c>
      <c r="O1739" t="s">
        <v>50</v>
      </c>
      <c r="P1739" t="s">
        <v>45</v>
      </c>
      <c r="Q1739" t="s">
        <v>51</v>
      </c>
      <c r="R1739" t="s">
        <v>52</v>
      </c>
      <c r="S1739" t="s">
        <v>43</v>
      </c>
      <c r="T1739" t="s">
        <v>53</v>
      </c>
      <c r="U1739" t="s">
        <v>19</v>
      </c>
      <c r="V1739" t="s">
        <v>1212</v>
      </c>
      <c r="W1739" t="s">
        <v>1212</v>
      </c>
      <c r="X1739" t="s">
        <v>1001</v>
      </c>
      <c r="Y1739">
        <v>10</v>
      </c>
      <c r="Z1739">
        <v>10.1</v>
      </c>
      <c r="AA1739" t="s">
        <v>40</v>
      </c>
      <c r="AB1739" t="s">
        <v>40</v>
      </c>
      <c r="AC1739" t="s">
        <v>40</v>
      </c>
      <c r="AD1739">
        <v>0.96</v>
      </c>
      <c r="AE1739" t="s">
        <v>40</v>
      </c>
      <c r="AF1739">
        <v>1</v>
      </c>
      <c r="AG1739">
        <v>436.51583219999998</v>
      </c>
      <c r="AH1739">
        <v>9120.1083940000008</v>
      </c>
      <c r="AI1739">
        <v>10</v>
      </c>
      <c r="AJ1739">
        <v>22890625000</v>
      </c>
      <c r="AK1739" s="21">
        <v>663828000000</v>
      </c>
      <c r="AN1739" s="20"/>
    </row>
    <row r="1740" spans="1:40">
      <c r="A1740">
        <v>24</v>
      </c>
      <c r="B1740">
        <v>43</v>
      </c>
      <c r="C1740">
        <v>2005</v>
      </c>
      <c r="D1740" t="s">
        <v>1070</v>
      </c>
      <c r="E1740" t="s">
        <v>1071</v>
      </c>
      <c r="F1740" t="s">
        <v>1</v>
      </c>
      <c r="G1740" t="s">
        <v>40</v>
      </c>
      <c r="H1740" t="s">
        <v>40</v>
      </c>
      <c r="I1740" t="s">
        <v>40</v>
      </c>
      <c r="J1740" t="s">
        <v>40</v>
      </c>
      <c r="K1740" t="s">
        <v>1072</v>
      </c>
      <c r="L1740" t="s">
        <v>45</v>
      </c>
      <c r="M1740" t="s">
        <v>40</v>
      </c>
      <c r="N1740" t="s">
        <v>40</v>
      </c>
      <c r="O1740" t="s">
        <v>50</v>
      </c>
      <c r="P1740" t="s">
        <v>45</v>
      </c>
      <c r="Q1740" t="s">
        <v>51</v>
      </c>
      <c r="R1740" t="s">
        <v>52</v>
      </c>
      <c r="S1740" t="s">
        <v>43</v>
      </c>
      <c r="T1740" t="s">
        <v>53</v>
      </c>
      <c r="U1740" t="s">
        <v>19</v>
      </c>
      <c r="V1740" t="s">
        <v>1212</v>
      </c>
      <c r="W1740" t="s">
        <v>1212</v>
      </c>
      <c r="X1740" t="s">
        <v>1001</v>
      </c>
      <c r="Y1740">
        <v>11</v>
      </c>
      <c r="Z1740">
        <v>11.1</v>
      </c>
      <c r="AA1740" t="s">
        <v>40</v>
      </c>
      <c r="AB1740" t="s">
        <v>40</v>
      </c>
      <c r="AC1740" t="s">
        <v>40</v>
      </c>
      <c r="AD1740">
        <v>0.96</v>
      </c>
      <c r="AE1740" t="s">
        <v>40</v>
      </c>
      <c r="AF1740">
        <v>1.0413926849999999</v>
      </c>
      <c r="AG1740">
        <v>436.51583219999998</v>
      </c>
      <c r="AH1740">
        <v>9120.1083940000008</v>
      </c>
      <c r="AI1740">
        <v>11</v>
      </c>
      <c r="AJ1740">
        <v>22890625000</v>
      </c>
      <c r="AK1740" s="21">
        <v>663828000000</v>
      </c>
      <c r="AN1740" s="20"/>
    </row>
    <row r="1741" spans="1:40">
      <c r="A1741">
        <v>24</v>
      </c>
      <c r="B1741">
        <v>43</v>
      </c>
      <c r="C1741">
        <v>2005</v>
      </c>
      <c r="D1741" t="s">
        <v>1070</v>
      </c>
      <c r="E1741" t="s">
        <v>1071</v>
      </c>
      <c r="F1741" t="s">
        <v>1</v>
      </c>
      <c r="G1741" t="s">
        <v>40</v>
      </c>
      <c r="H1741" t="s">
        <v>40</v>
      </c>
      <c r="I1741" t="s">
        <v>40</v>
      </c>
      <c r="J1741" t="s">
        <v>40</v>
      </c>
      <c r="K1741" t="s">
        <v>1072</v>
      </c>
      <c r="L1741" t="s">
        <v>45</v>
      </c>
      <c r="M1741" t="s">
        <v>40</v>
      </c>
      <c r="N1741" t="s">
        <v>40</v>
      </c>
      <c r="O1741" t="s">
        <v>50</v>
      </c>
      <c r="P1741" t="s">
        <v>45</v>
      </c>
      <c r="Q1741" t="s">
        <v>51</v>
      </c>
      <c r="R1741" t="s">
        <v>52</v>
      </c>
      <c r="S1741" t="s">
        <v>43</v>
      </c>
      <c r="T1741" t="s">
        <v>53</v>
      </c>
      <c r="U1741" t="s">
        <v>19</v>
      </c>
      <c r="V1741" t="s">
        <v>1212</v>
      </c>
      <c r="W1741" t="s">
        <v>1212</v>
      </c>
      <c r="X1741" t="s">
        <v>1001</v>
      </c>
      <c r="Y1741">
        <v>12</v>
      </c>
      <c r="Z1741">
        <v>12.1</v>
      </c>
      <c r="AA1741" t="s">
        <v>40</v>
      </c>
      <c r="AB1741" t="s">
        <v>40</v>
      </c>
      <c r="AC1741" t="s">
        <v>40</v>
      </c>
      <c r="AD1741">
        <v>1.36</v>
      </c>
      <c r="AE1741" t="s">
        <v>40</v>
      </c>
      <c r="AF1741">
        <v>1.1760912590000001</v>
      </c>
      <c r="AG1741">
        <v>806.61569220000001</v>
      </c>
      <c r="AH1741">
        <v>22908.676530000001</v>
      </c>
      <c r="AI1741">
        <v>15</v>
      </c>
      <c r="AJ1741">
        <v>22890625000</v>
      </c>
      <c r="AK1741" s="21">
        <v>663828000000</v>
      </c>
      <c r="AN1741" s="20"/>
    </row>
    <row r="1742" spans="1:40">
      <c r="A1742">
        <v>24</v>
      </c>
      <c r="B1742">
        <v>43</v>
      </c>
      <c r="C1742">
        <v>2005</v>
      </c>
      <c r="D1742" t="s">
        <v>1070</v>
      </c>
      <c r="E1742" t="s">
        <v>1071</v>
      </c>
      <c r="F1742" t="s">
        <v>1</v>
      </c>
      <c r="G1742" t="s">
        <v>40</v>
      </c>
      <c r="H1742" t="s">
        <v>40</v>
      </c>
      <c r="I1742" t="s">
        <v>40</v>
      </c>
      <c r="J1742" t="s">
        <v>40</v>
      </c>
      <c r="K1742" t="s">
        <v>1072</v>
      </c>
      <c r="L1742" t="s">
        <v>45</v>
      </c>
      <c r="M1742" t="s">
        <v>40</v>
      </c>
      <c r="N1742" t="s">
        <v>40</v>
      </c>
      <c r="O1742" t="s">
        <v>50</v>
      </c>
      <c r="P1742" t="s">
        <v>45</v>
      </c>
      <c r="Q1742" t="s">
        <v>51</v>
      </c>
      <c r="R1742" t="s">
        <v>52</v>
      </c>
      <c r="S1742" t="s">
        <v>43</v>
      </c>
      <c r="T1742" t="s">
        <v>53</v>
      </c>
      <c r="U1742" t="s">
        <v>19</v>
      </c>
      <c r="V1742" t="s">
        <v>1212</v>
      </c>
      <c r="W1742" t="s">
        <v>1212</v>
      </c>
      <c r="X1742" t="s">
        <v>1001</v>
      </c>
      <c r="Y1742">
        <v>13</v>
      </c>
      <c r="Z1742">
        <v>13.1</v>
      </c>
      <c r="AA1742" t="s">
        <v>40</v>
      </c>
      <c r="AB1742" t="s">
        <v>40</v>
      </c>
      <c r="AC1742" t="s">
        <v>40</v>
      </c>
      <c r="AD1742">
        <v>2.2599999999999998</v>
      </c>
      <c r="AE1742" t="s">
        <v>40</v>
      </c>
      <c r="AF1742">
        <v>1.342422681</v>
      </c>
      <c r="AG1742">
        <v>3211.1949089999998</v>
      </c>
      <c r="AH1742">
        <v>181970.08590000001</v>
      </c>
      <c r="AI1742">
        <v>22</v>
      </c>
      <c r="AJ1742">
        <v>22890625000</v>
      </c>
      <c r="AK1742" s="21">
        <v>663828000000</v>
      </c>
      <c r="AN1742" s="20"/>
    </row>
    <row r="1743" spans="1:40">
      <c r="A1743">
        <v>24</v>
      </c>
      <c r="B1743">
        <v>43</v>
      </c>
      <c r="C1743">
        <v>2005</v>
      </c>
      <c r="D1743" t="s">
        <v>1070</v>
      </c>
      <c r="E1743" t="s">
        <v>1071</v>
      </c>
      <c r="F1743" t="s">
        <v>1</v>
      </c>
      <c r="G1743" t="s">
        <v>40</v>
      </c>
      <c r="H1743" t="s">
        <v>40</v>
      </c>
      <c r="I1743" t="s">
        <v>40</v>
      </c>
      <c r="J1743" t="s">
        <v>40</v>
      </c>
      <c r="K1743" t="s">
        <v>1072</v>
      </c>
      <c r="L1743" t="s">
        <v>45</v>
      </c>
      <c r="M1743" t="s">
        <v>40</v>
      </c>
      <c r="N1743" t="s">
        <v>40</v>
      </c>
      <c r="O1743" t="s">
        <v>50</v>
      </c>
      <c r="P1743" t="s">
        <v>45</v>
      </c>
      <c r="Q1743" t="s">
        <v>51</v>
      </c>
      <c r="R1743" t="s">
        <v>52</v>
      </c>
      <c r="S1743" t="s">
        <v>43</v>
      </c>
      <c r="T1743" t="s">
        <v>53</v>
      </c>
      <c r="U1743" t="s">
        <v>19</v>
      </c>
      <c r="V1743" t="s">
        <v>1212</v>
      </c>
      <c r="W1743" t="s">
        <v>1212</v>
      </c>
      <c r="X1743" t="s">
        <v>1001</v>
      </c>
      <c r="Y1743">
        <v>14</v>
      </c>
      <c r="Z1743">
        <v>14.1</v>
      </c>
      <c r="AA1743" t="s">
        <v>40</v>
      </c>
      <c r="AB1743" t="s">
        <v>40</v>
      </c>
      <c r="AC1743" t="s">
        <v>40</v>
      </c>
      <c r="AD1743">
        <v>1.44</v>
      </c>
      <c r="AE1743" t="s">
        <v>40</v>
      </c>
      <c r="AF1743">
        <v>1.230448921</v>
      </c>
      <c r="AG1743">
        <v>912.01083940000001</v>
      </c>
      <c r="AH1743">
        <v>27542.28703</v>
      </c>
      <c r="AI1743">
        <v>17</v>
      </c>
      <c r="AJ1743">
        <v>22890625000</v>
      </c>
      <c r="AK1743" s="21">
        <v>663828000000</v>
      </c>
      <c r="AN1743" s="20"/>
    </row>
    <row r="1744" spans="1:40">
      <c r="A1744">
        <v>24</v>
      </c>
      <c r="B1744">
        <v>43</v>
      </c>
      <c r="C1744">
        <v>2005</v>
      </c>
      <c r="D1744" t="s">
        <v>1070</v>
      </c>
      <c r="E1744" t="s">
        <v>1071</v>
      </c>
      <c r="F1744" t="s">
        <v>1</v>
      </c>
      <c r="G1744" t="s">
        <v>40</v>
      </c>
      <c r="H1744" t="s">
        <v>40</v>
      </c>
      <c r="I1744" t="s">
        <v>40</v>
      </c>
      <c r="J1744" t="s">
        <v>40</v>
      </c>
      <c r="K1744" t="s">
        <v>1072</v>
      </c>
      <c r="L1744" t="s">
        <v>45</v>
      </c>
      <c r="M1744" t="s">
        <v>40</v>
      </c>
      <c r="N1744" t="s">
        <v>40</v>
      </c>
      <c r="O1744" t="s">
        <v>50</v>
      </c>
      <c r="P1744" t="s">
        <v>45</v>
      </c>
      <c r="Q1744" t="s">
        <v>51</v>
      </c>
      <c r="R1744" t="s">
        <v>52</v>
      </c>
      <c r="S1744" t="s">
        <v>43</v>
      </c>
      <c r="T1744" t="s">
        <v>53</v>
      </c>
      <c r="U1744" t="s">
        <v>19</v>
      </c>
      <c r="V1744" t="s">
        <v>1212</v>
      </c>
      <c r="W1744" t="s">
        <v>1212</v>
      </c>
      <c r="X1744" t="s">
        <v>1001</v>
      </c>
      <c r="Y1744">
        <v>15</v>
      </c>
      <c r="Z1744">
        <v>15.1</v>
      </c>
      <c r="AA1744" t="s">
        <v>40</v>
      </c>
      <c r="AB1744" t="s">
        <v>40</v>
      </c>
      <c r="AC1744" t="s">
        <v>40</v>
      </c>
      <c r="AD1744">
        <v>1.83</v>
      </c>
      <c r="AE1744" t="s">
        <v>40</v>
      </c>
      <c r="AF1744">
        <v>1.255272505</v>
      </c>
      <c r="AG1744">
        <v>1659.5869070000001</v>
      </c>
      <c r="AH1744">
        <v>67608.29754</v>
      </c>
      <c r="AI1744">
        <v>18</v>
      </c>
      <c r="AJ1744">
        <v>22890625000</v>
      </c>
      <c r="AK1744" s="21">
        <v>663828000000</v>
      </c>
      <c r="AN1744" s="20"/>
    </row>
    <row r="1745" spans="1:40">
      <c r="A1745">
        <v>24</v>
      </c>
      <c r="B1745">
        <v>44</v>
      </c>
      <c r="C1745">
        <v>2005</v>
      </c>
      <c r="D1745" t="s">
        <v>1070</v>
      </c>
      <c r="E1745" t="s">
        <v>1071</v>
      </c>
      <c r="F1745" t="s">
        <v>1</v>
      </c>
      <c r="G1745" t="s">
        <v>40</v>
      </c>
      <c r="H1745" t="s">
        <v>40</v>
      </c>
      <c r="I1745" t="s">
        <v>40</v>
      </c>
      <c r="J1745" t="s">
        <v>40</v>
      </c>
      <c r="K1745" t="s">
        <v>1072</v>
      </c>
      <c r="L1745" t="s">
        <v>45</v>
      </c>
      <c r="M1745" t="s">
        <v>40</v>
      </c>
      <c r="N1745" t="s">
        <v>40</v>
      </c>
      <c r="O1745" t="s">
        <v>50</v>
      </c>
      <c r="P1745" t="s">
        <v>45</v>
      </c>
      <c r="Q1745" t="s">
        <v>51</v>
      </c>
      <c r="R1745" t="s">
        <v>52</v>
      </c>
      <c r="S1745" t="s">
        <v>43</v>
      </c>
      <c r="T1745" t="s">
        <v>53</v>
      </c>
      <c r="U1745" t="s">
        <v>19</v>
      </c>
      <c r="V1745" t="s">
        <v>1212</v>
      </c>
      <c r="W1745" t="s">
        <v>1212</v>
      </c>
      <c r="X1745" t="s">
        <v>1001</v>
      </c>
      <c r="Y1745">
        <v>2</v>
      </c>
      <c r="Z1745">
        <v>2.2000000000000002</v>
      </c>
      <c r="AA1745" t="s">
        <v>40</v>
      </c>
      <c r="AB1745" t="s">
        <v>40</v>
      </c>
      <c r="AC1745" t="s">
        <v>40</v>
      </c>
      <c r="AD1745">
        <v>1.36</v>
      </c>
      <c r="AE1745" t="s">
        <v>40</v>
      </c>
      <c r="AF1745">
        <v>1.1760912590000001</v>
      </c>
      <c r="AG1745">
        <v>806.61569220000001</v>
      </c>
      <c r="AH1745">
        <v>22908.676530000001</v>
      </c>
      <c r="AI1745">
        <v>15</v>
      </c>
      <c r="AJ1745">
        <v>22890625000</v>
      </c>
      <c r="AK1745" s="21">
        <v>663828000000</v>
      </c>
      <c r="AN1745" s="20"/>
    </row>
    <row r="1746" spans="1:40">
      <c r="A1746">
        <v>24</v>
      </c>
      <c r="B1746">
        <v>44</v>
      </c>
      <c r="C1746">
        <v>2005</v>
      </c>
      <c r="D1746" t="s">
        <v>1070</v>
      </c>
      <c r="E1746" t="s">
        <v>1071</v>
      </c>
      <c r="F1746" t="s">
        <v>1</v>
      </c>
      <c r="G1746" t="s">
        <v>40</v>
      </c>
      <c r="H1746" t="s">
        <v>40</v>
      </c>
      <c r="I1746" t="s">
        <v>40</v>
      </c>
      <c r="J1746" t="s">
        <v>40</v>
      </c>
      <c r="K1746" t="s">
        <v>1072</v>
      </c>
      <c r="L1746" t="s">
        <v>45</v>
      </c>
      <c r="M1746" t="s">
        <v>40</v>
      </c>
      <c r="N1746" t="s">
        <v>40</v>
      </c>
      <c r="O1746" t="s">
        <v>50</v>
      </c>
      <c r="P1746" t="s">
        <v>45</v>
      </c>
      <c r="Q1746" t="s">
        <v>51</v>
      </c>
      <c r="R1746" t="s">
        <v>52</v>
      </c>
      <c r="S1746" t="s">
        <v>43</v>
      </c>
      <c r="T1746" t="s">
        <v>53</v>
      </c>
      <c r="U1746" t="s">
        <v>19</v>
      </c>
      <c r="V1746" t="s">
        <v>1212</v>
      </c>
      <c r="W1746" t="s">
        <v>1212</v>
      </c>
      <c r="X1746" t="s">
        <v>1001</v>
      </c>
      <c r="Y1746">
        <v>4</v>
      </c>
      <c r="Z1746">
        <v>4.2</v>
      </c>
      <c r="AA1746" t="s">
        <v>40</v>
      </c>
      <c r="AB1746" t="s">
        <v>40</v>
      </c>
      <c r="AC1746" t="s">
        <v>40</v>
      </c>
      <c r="AD1746">
        <v>0.96</v>
      </c>
      <c r="AE1746" t="s">
        <v>40</v>
      </c>
      <c r="AF1746">
        <v>1</v>
      </c>
      <c r="AG1746">
        <v>436.51583219999998</v>
      </c>
      <c r="AH1746">
        <v>9120.1083940000008</v>
      </c>
      <c r="AI1746">
        <v>10</v>
      </c>
      <c r="AJ1746">
        <v>22890625000</v>
      </c>
      <c r="AK1746" s="21">
        <v>663828000000</v>
      </c>
      <c r="AN1746" s="20"/>
    </row>
    <row r="1747" spans="1:40">
      <c r="A1747">
        <v>24</v>
      </c>
      <c r="B1747">
        <v>44</v>
      </c>
      <c r="C1747">
        <v>2005</v>
      </c>
      <c r="D1747" t="s">
        <v>1070</v>
      </c>
      <c r="E1747" t="s">
        <v>1071</v>
      </c>
      <c r="F1747" t="s">
        <v>1</v>
      </c>
      <c r="G1747" t="s">
        <v>40</v>
      </c>
      <c r="H1747" t="s">
        <v>40</v>
      </c>
      <c r="I1747" t="s">
        <v>40</v>
      </c>
      <c r="J1747" t="s">
        <v>40</v>
      </c>
      <c r="K1747" t="s">
        <v>1072</v>
      </c>
      <c r="L1747" t="s">
        <v>45</v>
      </c>
      <c r="M1747" t="s">
        <v>40</v>
      </c>
      <c r="N1747" t="s">
        <v>40</v>
      </c>
      <c r="O1747" t="s">
        <v>50</v>
      </c>
      <c r="P1747" t="s">
        <v>45</v>
      </c>
      <c r="Q1747" t="s">
        <v>51</v>
      </c>
      <c r="R1747" t="s">
        <v>52</v>
      </c>
      <c r="S1747" t="s">
        <v>43</v>
      </c>
      <c r="T1747" t="s">
        <v>53</v>
      </c>
      <c r="U1747" t="s">
        <v>19</v>
      </c>
      <c r="V1747" t="s">
        <v>1212</v>
      </c>
      <c r="W1747" t="s">
        <v>1212</v>
      </c>
      <c r="X1747" t="s">
        <v>1001</v>
      </c>
      <c r="Y1747">
        <v>5</v>
      </c>
      <c r="Z1747">
        <v>5.2</v>
      </c>
      <c r="AA1747" t="s">
        <v>40</v>
      </c>
      <c r="AB1747" t="s">
        <v>40</v>
      </c>
      <c r="AC1747" t="s">
        <v>40</v>
      </c>
      <c r="AD1747">
        <v>1.1299999999999999</v>
      </c>
      <c r="AE1747" t="s">
        <v>40</v>
      </c>
      <c r="AF1747">
        <v>1.0791812460000001</v>
      </c>
      <c r="AG1747">
        <v>566.67406059999996</v>
      </c>
      <c r="AH1747">
        <v>13489.62883</v>
      </c>
      <c r="AI1747">
        <v>12</v>
      </c>
      <c r="AJ1747">
        <v>22890625000</v>
      </c>
      <c r="AK1747" s="21">
        <v>663828000000</v>
      </c>
      <c r="AN1747" s="20"/>
    </row>
    <row r="1748" spans="1:40">
      <c r="A1748">
        <v>24</v>
      </c>
      <c r="B1748">
        <v>44</v>
      </c>
      <c r="C1748">
        <v>2005</v>
      </c>
      <c r="D1748" t="s">
        <v>1070</v>
      </c>
      <c r="E1748" t="s">
        <v>1071</v>
      </c>
      <c r="F1748" t="s">
        <v>1</v>
      </c>
      <c r="G1748" t="s">
        <v>40</v>
      </c>
      <c r="H1748" t="s">
        <v>40</v>
      </c>
      <c r="I1748" t="s">
        <v>40</v>
      </c>
      <c r="J1748" t="s">
        <v>40</v>
      </c>
      <c r="K1748" t="s">
        <v>1072</v>
      </c>
      <c r="L1748" t="s">
        <v>45</v>
      </c>
      <c r="M1748" t="s">
        <v>40</v>
      </c>
      <c r="N1748" t="s">
        <v>40</v>
      </c>
      <c r="O1748" t="s">
        <v>50</v>
      </c>
      <c r="P1748" t="s">
        <v>45</v>
      </c>
      <c r="Q1748" t="s">
        <v>51</v>
      </c>
      <c r="R1748" t="s">
        <v>52</v>
      </c>
      <c r="S1748" t="s">
        <v>43</v>
      </c>
      <c r="T1748" t="s">
        <v>53</v>
      </c>
      <c r="U1748" t="s">
        <v>19</v>
      </c>
      <c r="V1748" t="s">
        <v>1212</v>
      </c>
      <c r="W1748" t="s">
        <v>1212</v>
      </c>
      <c r="X1748" t="s">
        <v>1001</v>
      </c>
      <c r="Y1748">
        <v>6</v>
      </c>
      <c r="Z1748">
        <v>6.2</v>
      </c>
      <c r="AA1748" t="s">
        <v>40</v>
      </c>
      <c r="AB1748" t="s">
        <v>40</v>
      </c>
      <c r="AC1748" t="s">
        <v>40</v>
      </c>
      <c r="AD1748">
        <v>1.44</v>
      </c>
      <c r="AE1748" t="s">
        <v>40</v>
      </c>
      <c r="AF1748">
        <v>1.230448921</v>
      </c>
      <c r="AG1748">
        <v>912.01083940000001</v>
      </c>
      <c r="AH1748">
        <v>27542.28703</v>
      </c>
      <c r="AI1748">
        <v>17</v>
      </c>
      <c r="AJ1748">
        <v>22890625000</v>
      </c>
      <c r="AK1748" s="21">
        <v>663828000000</v>
      </c>
      <c r="AN1748" s="20"/>
    </row>
    <row r="1749" spans="1:40">
      <c r="A1749">
        <v>24</v>
      </c>
      <c r="B1749">
        <v>44</v>
      </c>
      <c r="C1749">
        <v>2005</v>
      </c>
      <c r="D1749" t="s">
        <v>1070</v>
      </c>
      <c r="E1749" t="s">
        <v>1071</v>
      </c>
      <c r="F1749" t="s">
        <v>1</v>
      </c>
      <c r="G1749" t="s">
        <v>40</v>
      </c>
      <c r="H1749" t="s">
        <v>40</v>
      </c>
      <c r="I1749" t="s">
        <v>40</v>
      </c>
      <c r="J1749" t="s">
        <v>40</v>
      </c>
      <c r="K1749" t="s">
        <v>1072</v>
      </c>
      <c r="L1749" t="s">
        <v>45</v>
      </c>
      <c r="M1749" t="s">
        <v>40</v>
      </c>
      <c r="N1749" t="s">
        <v>40</v>
      </c>
      <c r="O1749" t="s">
        <v>50</v>
      </c>
      <c r="P1749" t="s">
        <v>45</v>
      </c>
      <c r="Q1749" t="s">
        <v>51</v>
      </c>
      <c r="R1749" t="s">
        <v>52</v>
      </c>
      <c r="S1749" t="s">
        <v>43</v>
      </c>
      <c r="T1749" t="s">
        <v>53</v>
      </c>
      <c r="U1749" t="s">
        <v>19</v>
      </c>
      <c r="V1749" t="s">
        <v>1212</v>
      </c>
      <c r="W1749" t="s">
        <v>1212</v>
      </c>
      <c r="X1749" t="s">
        <v>1001</v>
      </c>
      <c r="Y1749">
        <v>7</v>
      </c>
      <c r="Z1749">
        <v>7.2</v>
      </c>
      <c r="AA1749" t="s">
        <v>40</v>
      </c>
      <c r="AB1749" t="s">
        <v>40</v>
      </c>
      <c r="AC1749" t="s">
        <v>40</v>
      </c>
      <c r="AD1749">
        <v>1.44</v>
      </c>
      <c r="AE1749" t="s">
        <v>40</v>
      </c>
      <c r="AF1749">
        <v>1.230448921</v>
      </c>
      <c r="AG1749">
        <v>912.01083940000001</v>
      </c>
      <c r="AH1749">
        <v>27542.28703</v>
      </c>
      <c r="AI1749">
        <v>17</v>
      </c>
      <c r="AJ1749">
        <v>22890625000</v>
      </c>
      <c r="AK1749" s="21">
        <v>663828000000</v>
      </c>
      <c r="AN1749" s="20"/>
    </row>
    <row r="1750" spans="1:40">
      <c r="A1750">
        <v>24</v>
      </c>
      <c r="B1750">
        <v>44</v>
      </c>
      <c r="C1750">
        <v>2005</v>
      </c>
      <c r="D1750" t="s">
        <v>1070</v>
      </c>
      <c r="E1750" t="s">
        <v>1071</v>
      </c>
      <c r="F1750" t="s">
        <v>1</v>
      </c>
      <c r="G1750" t="s">
        <v>40</v>
      </c>
      <c r="H1750" t="s">
        <v>40</v>
      </c>
      <c r="I1750" t="s">
        <v>40</v>
      </c>
      <c r="J1750" t="s">
        <v>40</v>
      </c>
      <c r="K1750" t="s">
        <v>1072</v>
      </c>
      <c r="L1750" t="s">
        <v>45</v>
      </c>
      <c r="M1750" t="s">
        <v>40</v>
      </c>
      <c r="N1750" t="s">
        <v>40</v>
      </c>
      <c r="O1750" t="s">
        <v>50</v>
      </c>
      <c r="P1750" t="s">
        <v>45</v>
      </c>
      <c r="Q1750" t="s">
        <v>51</v>
      </c>
      <c r="R1750" t="s">
        <v>52</v>
      </c>
      <c r="S1750" t="s">
        <v>43</v>
      </c>
      <c r="T1750" t="s">
        <v>53</v>
      </c>
      <c r="U1750" t="s">
        <v>19</v>
      </c>
      <c r="V1750" t="s">
        <v>1212</v>
      </c>
      <c r="W1750" t="s">
        <v>1212</v>
      </c>
      <c r="X1750" t="s">
        <v>1001</v>
      </c>
      <c r="Y1750">
        <v>8</v>
      </c>
      <c r="Z1750">
        <v>8.1999999999999993</v>
      </c>
      <c r="AA1750" t="s">
        <v>40</v>
      </c>
      <c r="AB1750" t="s">
        <v>40</v>
      </c>
      <c r="AC1750" t="s">
        <v>40</v>
      </c>
      <c r="AD1750">
        <v>1.1299999999999999</v>
      </c>
      <c r="AE1750" t="s">
        <v>40</v>
      </c>
      <c r="AF1750">
        <v>1.1461280359999999</v>
      </c>
      <c r="AG1750">
        <v>566.67406059999996</v>
      </c>
      <c r="AH1750">
        <v>13489.62883</v>
      </c>
      <c r="AI1750">
        <v>14</v>
      </c>
      <c r="AJ1750">
        <v>22890625000</v>
      </c>
      <c r="AK1750" s="21">
        <v>663828000000</v>
      </c>
      <c r="AN1750" s="20"/>
    </row>
    <row r="1751" spans="1:40">
      <c r="A1751">
        <v>24</v>
      </c>
      <c r="B1751">
        <v>44</v>
      </c>
      <c r="C1751">
        <v>2005</v>
      </c>
      <c r="D1751" t="s">
        <v>1070</v>
      </c>
      <c r="E1751" t="s">
        <v>1071</v>
      </c>
      <c r="F1751" t="s">
        <v>1</v>
      </c>
      <c r="G1751" t="s">
        <v>40</v>
      </c>
      <c r="H1751" t="s">
        <v>40</v>
      </c>
      <c r="I1751" t="s">
        <v>40</v>
      </c>
      <c r="J1751" t="s">
        <v>40</v>
      </c>
      <c r="K1751" t="s">
        <v>1072</v>
      </c>
      <c r="L1751" t="s">
        <v>45</v>
      </c>
      <c r="M1751" t="s">
        <v>40</v>
      </c>
      <c r="N1751" t="s">
        <v>40</v>
      </c>
      <c r="O1751" t="s">
        <v>50</v>
      </c>
      <c r="P1751" t="s">
        <v>45</v>
      </c>
      <c r="Q1751" t="s">
        <v>51</v>
      </c>
      <c r="R1751" t="s">
        <v>52</v>
      </c>
      <c r="S1751" t="s">
        <v>43</v>
      </c>
      <c r="T1751" t="s">
        <v>53</v>
      </c>
      <c r="U1751" t="s">
        <v>19</v>
      </c>
      <c r="V1751" t="s">
        <v>1212</v>
      </c>
      <c r="W1751" t="s">
        <v>1212</v>
      </c>
      <c r="X1751" t="s">
        <v>1001</v>
      </c>
      <c r="Y1751">
        <v>9</v>
      </c>
      <c r="Z1751">
        <v>9.1999999999999993</v>
      </c>
      <c r="AA1751" t="s">
        <v>40</v>
      </c>
      <c r="AB1751" t="s">
        <v>40</v>
      </c>
      <c r="AC1751" t="s">
        <v>40</v>
      </c>
      <c r="AD1751">
        <v>1.26</v>
      </c>
      <c r="AE1751" t="s">
        <v>40</v>
      </c>
      <c r="AF1751">
        <v>1.1760912590000001</v>
      </c>
      <c r="AG1751">
        <v>691.83097090000001</v>
      </c>
      <c r="AH1751">
        <v>18197.008590000001</v>
      </c>
      <c r="AI1751">
        <v>15</v>
      </c>
      <c r="AJ1751">
        <v>22890625000</v>
      </c>
      <c r="AK1751" s="21">
        <v>663828000000</v>
      </c>
      <c r="AN1751" s="20"/>
    </row>
    <row r="1752" spans="1:40">
      <c r="A1752">
        <v>24</v>
      </c>
      <c r="B1752">
        <v>44</v>
      </c>
      <c r="C1752">
        <v>2005</v>
      </c>
      <c r="D1752" t="s">
        <v>1070</v>
      </c>
      <c r="E1752" t="s">
        <v>1071</v>
      </c>
      <c r="F1752" t="s">
        <v>1</v>
      </c>
      <c r="G1752" t="s">
        <v>40</v>
      </c>
      <c r="H1752" t="s">
        <v>40</v>
      </c>
      <c r="I1752" t="s">
        <v>40</v>
      </c>
      <c r="J1752" t="s">
        <v>40</v>
      </c>
      <c r="K1752" t="s">
        <v>1072</v>
      </c>
      <c r="L1752" t="s">
        <v>45</v>
      </c>
      <c r="M1752" t="s">
        <v>40</v>
      </c>
      <c r="N1752" t="s">
        <v>40</v>
      </c>
      <c r="O1752" t="s">
        <v>50</v>
      </c>
      <c r="P1752" t="s">
        <v>45</v>
      </c>
      <c r="Q1752" t="s">
        <v>51</v>
      </c>
      <c r="R1752" t="s">
        <v>52</v>
      </c>
      <c r="S1752" t="s">
        <v>43</v>
      </c>
      <c r="T1752" t="s">
        <v>53</v>
      </c>
      <c r="U1752" t="s">
        <v>19</v>
      </c>
      <c r="V1752" t="s">
        <v>1212</v>
      </c>
      <c r="W1752" t="s">
        <v>1212</v>
      </c>
      <c r="X1752" t="s">
        <v>1001</v>
      </c>
      <c r="Y1752">
        <v>10</v>
      </c>
      <c r="Z1752">
        <v>10.199999999999999</v>
      </c>
      <c r="AA1752" t="s">
        <v>40</v>
      </c>
      <c r="AB1752" t="s">
        <v>40</v>
      </c>
      <c r="AC1752" t="s">
        <v>40</v>
      </c>
      <c r="AD1752">
        <v>0.96</v>
      </c>
      <c r="AE1752" t="s">
        <v>40</v>
      </c>
      <c r="AF1752">
        <v>1.0413926849999999</v>
      </c>
      <c r="AG1752">
        <v>436.51583219999998</v>
      </c>
      <c r="AH1752">
        <v>9120.1083940000008</v>
      </c>
      <c r="AI1752">
        <v>11</v>
      </c>
      <c r="AJ1752">
        <v>22890625000</v>
      </c>
      <c r="AK1752" s="21">
        <v>663828000000</v>
      </c>
      <c r="AN1752" s="20"/>
    </row>
    <row r="1753" spans="1:40">
      <c r="A1753">
        <v>24</v>
      </c>
      <c r="B1753">
        <v>44</v>
      </c>
      <c r="C1753">
        <v>2005</v>
      </c>
      <c r="D1753" t="s">
        <v>1070</v>
      </c>
      <c r="E1753" t="s">
        <v>1071</v>
      </c>
      <c r="F1753" t="s">
        <v>1</v>
      </c>
      <c r="G1753" t="s">
        <v>40</v>
      </c>
      <c r="H1753" t="s">
        <v>40</v>
      </c>
      <c r="I1753" t="s">
        <v>40</v>
      </c>
      <c r="J1753" t="s">
        <v>40</v>
      </c>
      <c r="K1753" t="s">
        <v>1072</v>
      </c>
      <c r="L1753" t="s">
        <v>45</v>
      </c>
      <c r="M1753" t="s">
        <v>40</v>
      </c>
      <c r="N1753" t="s">
        <v>40</v>
      </c>
      <c r="O1753" t="s">
        <v>50</v>
      </c>
      <c r="P1753" t="s">
        <v>45</v>
      </c>
      <c r="Q1753" t="s">
        <v>51</v>
      </c>
      <c r="R1753" t="s">
        <v>52</v>
      </c>
      <c r="S1753" t="s">
        <v>43</v>
      </c>
      <c r="T1753" t="s">
        <v>53</v>
      </c>
      <c r="U1753" t="s">
        <v>19</v>
      </c>
      <c r="V1753" t="s">
        <v>1212</v>
      </c>
      <c r="W1753" t="s">
        <v>1212</v>
      </c>
      <c r="X1753" t="s">
        <v>1001</v>
      </c>
      <c r="Y1753">
        <v>11</v>
      </c>
      <c r="Z1753">
        <v>11.2</v>
      </c>
      <c r="AA1753" t="s">
        <v>40</v>
      </c>
      <c r="AB1753" t="s">
        <v>40</v>
      </c>
      <c r="AC1753" t="s">
        <v>40</v>
      </c>
      <c r="AD1753">
        <v>0.96</v>
      </c>
      <c r="AE1753" t="s">
        <v>40</v>
      </c>
      <c r="AF1753">
        <v>1.0791812460000001</v>
      </c>
      <c r="AG1753">
        <v>436.51583219999998</v>
      </c>
      <c r="AH1753">
        <v>9120.1083940000008</v>
      </c>
      <c r="AI1753">
        <v>12</v>
      </c>
      <c r="AJ1753">
        <v>22890625000</v>
      </c>
      <c r="AK1753" s="21">
        <v>663828000000</v>
      </c>
      <c r="AN1753" s="20"/>
    </row>
    <row r="1754" spans="1:40">
      <c r="A1754">
        <v>24</v>
      </c>
      <c r="B1754">
        <v>44</v>
      </c>
      <c r="C1754">
        <v>2005</v>
      </c>
      <c r="D1754" t="s">
        <v>1070</v>
      </c>
      <c r="E1754" t="s">
        <v>1071</v>
      </c>
      <c r="F1754" t="s">
        <v>1</v>
      </c>
      <c r="G1754" t="s">
        <v>40</v>
      </c>
      <c r="H1754" t="s">
        <v>40</v>
      </c>
      <c r="I1754" t="s">
        <v>40</v>
      </c>
      <c r="J1754" t="s">
        <v>40</v>
      </c>
      <c r="K1754" t="s">
        <v>1072</v>
      </c>
      <c r="L1754" t="s">
        <v>45</v>
      </c>
      <c r="M1754" t="s">
        <v>40</v>
      </c>
      <c r="N1754" t="s">
        <v>40</v>
      </c>
      <c r="O1754" t="s">
        <v>50</v>
      </c>
      <c r="P1754" t="s">
        <v>45</v>
      </c>
      <c r="Q1754" t="s">
        <v>51</v>
      </c>
      <c r="R1754" t="s">
        <v>52</v>
      </c>
      <c r="S1754" t="s">
        <v>43</v>
      </c>
      <c r="T1754" t="s">
        <v>53</v>
      </c>
      <c r="U1754" t="s">
        <v>19</v>
      </c>
      <c r="V1754" t="s">
        <v>1212</v>
      </c>
      <c r="W1754" t="s">
        <v>1212</v>
      </c>
      <c r="X1754" t="s">
        <v>1001</v>
      </c>
      <c r="Y1754">
        <v>12</v>
      </c>
      <c r="Z1754">
        <v>12.2</v>
      </c>
      <c r="AA1754" t="s">
        <v>40</v>
      </c>
      <c r="AB1754" t="s">
        <v>40</v>
      </c>
      <c r="AC1754" t="s">
        <v>40</v>
      </c>
      <c r="AD1754">
        <v>1.36</v>
      </c>
      <c r="AE1754" t="s">
        <v>40</v>
      </c>
      <c r="AF1754">
        <v>1.204119983</v>
      </c>
      <c r="AG1754">
        <v>806.61569220000001</v>
      </c>
      <c r="AH1754">
        <v>22908.676530000001</v>
      </c>
      <c r="AI1754">
        <v>16</v>
      </c>
      <c r="AJ1754">
        <v>22890625000</v>
      </c>
      <c r="AK1754" s="21">
        <v>663828000000</v>
      </c>
      <c r="AN1754" s="20"/>
    </row>
    <row r="1755" spans="1:40">
      <c r="A1755">
        <v>24</v>
      </c>
      <c r="B1755">
        <v>44</v>
      </c>
      <c r="C1755">
        <v>2005</v>
      </c>
      <c r="D1755" t="s">
        <v>1070</v>
      </c>
      <c r="E1755" t="s">
        <v>1071</v>
      </c>
      <c r="F1755" t="s">
        <v>1</v>
      </c>
      <c r="G1755" t="s">
        <v>40</v>
      </c>
      <c r="H1755" t="s">
        <v>40</v>
      </c>
      <c r="I1755" t="s">
        <v>40</v>
      </c>
      <c r="J1755" t="s">
        <v>40</v>
      </c>
      <c r="K1755" t="s">
        <v>1072</v>
      </c>
      <c r="L1755" t="s">
        <v>45</v>
      </c>
      <c r="M1755" t="s">
        <v>40</v>
      </c>
      <c r="N1755" t="s">
        <v>40</v>
      </c>
      <c r="O1755" t="s">
        <v>50</v>
      </c>
      <c r="P1755" t="s">
        <v>45</v>
      </c>
      <c r="Q1755" t="s">
        <v>51</v>
      </c>
      <c r="R1755" t="s">
        <v>52</v>
      </c>
      <c r="S1755" t="s">
        <v>43</v>
      </c>
      <c r="T1755" t="s">
        <v>53</v>
      </c>
      <c r="U1755" t="s">
        <v>19</v>
      </c>
      <c r="V1755" t="s">
        <v>1212</v>
      </c>
      <c r="W1755" t="s">
        <v>1212</v>
      </c>
      <c r="X1755" t="s">
        <v>1001</v>
      </c>
      <c r="Y1755">
        <v>13</v>
      </c>
      <c r="Z1755">
        <v>13.2</v>
      </c>
      <c r="AA1755" t="s">
        <v>40</v>
      </c>
      <c r="AB1755" t="s">
        <v>40</v>
      </c>
      <c r="AC1755" t="s">
        <v>40</v>
      </c>
      <c r="AD1755">
        <v>2.2599999999999998</v>
      </c>
      <c r="AE1755" t="s">
        <v>40</v>
      </c>
      <c r="AF1755">
        <v>1.342422681</v>
      </c>
      <c r="AG1755">
        <v>3211.1949089999998</v>
      </c>
      <c r="AH1755">
        <v>181970.08590000001</v>
      </c>
      <c r="AI1755">
        <v>22</v>
      </c>
      <c r="AJ1755">
        <v>22890625000</v>
      </c>
      <c r="AK1755" s="21">
        <v>663828000000</v>
      </c>
      <c r="AN1755" s="20"/>
    </row>
    <row r="1756" spans="1:40">
      <c r="A1756">
        <v>24</v>
      </c>
      <c r="B1756">
        <v>44</v>
      </c>
      <c r="C1756">
        <v>2005</v>
      </c>
      <c r="D1756" t="s">
        <v>1070</v>
      </c>
      <c r="E1756" t="s">
        <v>1071</v>
      </c>
      <c r="F1756" t="s">
        <v>1</v>
      </c>
      <c r="G1756" t="s">
        <v>40</v>
      </c>
      <c r="H1756" t="s">
        <v>40</v>
      </c>
      <c r="I1756" t="s">
        <v>40</v>
      </c>
      <c r="J1756" t="s">
        <v>40</v>
      </c>
      <c r="K1756" t="s">
        <v>1072</v>
      </c>
      <c r="L1756" t="s">
        <v>45</v>
      </c>
      <c r="M1756" t="s">
        <v>40</v>
      </c>
      <c r="N1756" t="s">
        <v>40</v>
      </c>
      <c r="O1756" t="s">
        <v>50</v>
      </c>
      <c r="P1756" t="s">
        <v>45</v>
      </c>
      <c r="Q1756" t="s">
        <v>51</v>
      </c>
      <c r="R1756" t="s">
        <v>52</v>
      </c>
      <c r="S1756" t="s">
        <v>43</v>
      </c>
      <c r="T1756" t="s">
        <v>53</v>
      </c>
      <c r="U1756" t="s">
        <v>19</v>
      </c>
      <c r="V1756" t="s">
        <v>1212</v>
      </c>
      <c r="W1756" t="s">
        <v>1212</v>
      </c>
      <c r="X1756" t="s">
        <v>1001</v>
      </c>
      <c r="Y1756">
        <v>14</v>
      </c>
      <c r="Z1756">
        <v>14.2</v>
      </c>
      <c r="AA1756" t="s">
        <v>40</v>
      </c>
      <c r="AB1756" t="s">
        <v>40</v>
      </c>
      <c r="AC1756" t="s">
        <v>40</v>
      </c>
      <c r="AD1756">
        <v>1.44</v>
      </c>
      <c r="AE1756" t="s">
        <v>40</v>
      </c>
      <c r="AF1756">
        <v>1.255272505</v>
      </c>
      <c r="AG1756">
        <v>912.01083940000001</v>
      </c>
      <c r="AH1756">
        <v>27542.28703</v>
      </c>
      <c r="AI1756">
        <v>18</v>
      </c>
      <c r="AJ1756">
        <v>22890625000</v>
      </c>
      <c r="AK1756" s="21">
        <v>663828000000</v>
      </c>
      <c r="AN1756" s="20"/>
    </row>
    <row r="1757" spans="1:40">
      <c r="A1757">
        <v>24</v>
      </c>
      <c r="B1757">
        <v>44</v>
      </c>
      <c r="C1757">
        <v>2005</v>
      </c>
      <c r="D1757" t="s">
        <v>1070</v>
      </c>
      <c r="E1757" t="s">
        <v>1071</v>
      </c>
      <c r="F1757" t="s">
        <v>1</v>
      </c>
      <c r="G1757" t="s">
        <v>40</v>
      </c>
      <c r="H1757" t="s">
        <v>40</v>
      </c>
      <c r="I1757" t="s">
        <v>40</v>
      </c>
      <c r="J1757" t="s">
        <v>40</v>
      </c>
      <c r="K1757" t="s">
        <v>1072</v>
      </c>
      <c r="L1757" t="s">
        <v>45</v>
      </c>
      <c r="M1757" t="s">
        <v>40</v>
      </c>
      <c r="N1757" t="s">
        <v>40</v>
      </c>
      <c r="O1757" t="s">
        <v>50</v>
      </c>
      <c r="P1757" t="s">
        <v>45</v>
      </c>
      <c r="Q1757" t="s">
        <v>51</v>
      </c>
      <c r="R1757" t="s">
        <v>52</v>
      </c>
      <c r="S1757" t="s">
        <v>43</v>
      </c>
      <c r="T1757" t="s">
        <v>53</v>
      </c>
      <c r="U1757" t="s">
        <v>19</v>
      </c>
      <c r="V1757" t="s">
        <v>1212</v>
      </c>
      <c r="W1757" t="s">
        <v>1212</v>
      </c>
      <c r="X1757" t="s">
        <v>1001</v>
      </c>
      <c r="Y1757">
        <v>15</v>
      </c>
      <c r="Z1757">
        <v>15.2</v>
      </c>
      <c r="AA1757" t="s">
        <v>40</v>
      </c>
      <c r="AB1757" t="s">
        <v>40</v>
      </c>
      <c r="AC1757" t="s">
        <v>40</v>
      </c>
      <c r="AD1757">
        <v>1.83</v>
      </c>
      <c r="AE1757" t="s">
        <v>40</v>
      </c>
      <c r="AF1757">
        <v>1.278753601</v>
      </c>
      <c r="AG1757">
        <v>1659.5869070000001</v>
      </c>
      <c r="AH1757">
        <v>67608.29754</v>
      </c>
      <c r="AI1757">
        <v>19</v>
      </c>
      <c r="AJ1757">
        <v>22890625000</v>
      </c>
      <c r="AK1757" s="21">
        <v>663828000000</v>
      </c>
      <c r="AN1757" s="20"/>
    </row>
    <row r="1758" spans="1:40">
      <c r="A1758">
        <v>24</v>
      </c>
      <c r="B1758">
        <v>45</v>
      </c>
      <c r="C1758">
        <v>2005</v>
      </c>
      <c r="D1758" t="s">
        <v>1070</v>
      </c>
      <c r="E1758" t="s">
        <v>1071</v>
      </c>
      <c r="F1758" t="s">
        <v>1</v>
      </c>
      <c r="G1758" t="s">
        <v>40</v>
      </c>
      <c r="H1758" t="s">
        <v>40</v>
      </c>
      <c r="I1758" t="s">
        <v>40</v>
      </c>
      <c r="J1758" t="s">
        <v>40</v>
      </c>
      <c r="K1758" t="s">
        <v>1072</v>
      </c>
      <c r="L1758" t="s">
        <v>45</v>
      </c>
      <c r="M1758" t="s">
        <v>40</v>
      </c>
      <c r="N1758" t="s">
        <v>40</v>
      </c>
      <c r="O1758" t="s">
        <v>50</v>
      </c>
      <c r="P1758" t="s">
        <v>45</v>
      </c>
      <c r="Q1758" t="s">
        <v>51</v>
      </c>
      <c r="R1758" t="s">
        <v>52</v>
      </c>
      <c r="S1758" t="s">
        <v>43</v>
      </c>
      <c r="T1758" t="s">
        <v>53</v>
      </c>
      <c r="U1758" t="s">
        <v>19</v>
      </c>
      <c r="V1758" t="s">
        <v>1212</v>
      </c>
      <c r="W1758" t="s">
        <v>1212</v>
      </c>
      <c r="X1758" t="s">
        <v>1001</v>
      </c>
      <c r="Y1758">
        <v>1</v>
      </c>
      <c r="Z1758">
        <v>1.3</v>
      </c>
      <c r="AA1758" t="s">
        <v>40</v>
      </c>
      <c r="AB1758" t="s">
        <v>40</v>
      </c>
      <c r="AC1758" t="s">
        <v>40</v>
      </c>
      <c r="AD1758">
        <v>1.44</v>
      </c>
      <c r="AE1758" t="s">
        <v>40</v>
      </c>
      <c r="AF1758">
        <v>1.278753601</v>
      </c>
      <c r="AG1758">
        <v>912.01083940000001</v>
      </c>
      <c r="AH1758">
        <v>27542.28703</v>
      </c>
      <c r="AI1758">
        <v>19</v>
      </c>
      <c r="AJ1758">
        <v>22890625000</v>
      </c>
      <c r="AK1758" s="21">
        <v>663828000000</v>
      </c>
      <c r="AN1758" s="20"/>
    </row>
    <row r="1759" spans="1:40">
      <c r="A1759">
        <v>24</v>
      </c>
      <c r="B1759">
        <v>45</v>
      </c>
      <c r="C1759">
        <v>2005</v>
      </c>
      <c r="D1759" t="s">
        <v>1070</v>
      </c>
      <c r="E1759" t="s">
        <v>1071</v>
      </c>
      <c r="F1759" t="s">
        <v>1</v>
      </c>
      <c r="G1759" t="s">
        <v>40</v>
      </c>
      <c r="H1759" t="s">
        <v>40</v>
      </c>
      <c r="I1759" t="s">
        <v>40</v>
      </c>
      <c r="J1759" t="s">
        <v>40</v>
      </c>
      <c r="K1759" t="s">
        <v>1072</v>
      </c>
      <c r="L1759" t="s">
        <v>45</v>
      </c>
      <c r="M1759" t="s">
        <v>40</v>
      </c>
      <c r="N1759" t="s">
        <v>40</v>
      </c>
      <c r="O1759" t="s">
        <v>50</v>
      </c>
      <c r="P1759" t="s">
        <v>45</v>
      </c>
      <c r="Q1759" t="s">
        <v>51</v>
      </c>
      <c r="R1759" t="s">
        <v>52</v>
      </c>
      <c r="S1759" t="s">
        <v>43</v>
      </c>
      <c r="T1759" t="s">
        <v>53</v>
      </c>
      <c r="U1759" t="s">
        <v>19</v>
      </c>
      <c r="V1759" t="s">
        <v>1212</v>
      </c>
      <c r="W1759" t="s">
        <v>1212</v>
      </c>
      <c r="X1759" t="s">
        <v>1001</v>
      </c>
      <c r="Y1759">
        <v>2</v>
      </c>
      <c r="Z1759">
        <v>2.2999999999999998</v>
      </c>
      <c r="AA1759" t="s">
        <v>40</v>
      </c>
      <c r="AB1759" t="s">
        <v>40</v>
      </c>
      <c r="AC1759" t="s">
        <v>40</v>
      </c>
      <c r="AD1759">
        <v>1.36</v>
      </c>
      <c r="AE1759" t="s">
        <v>40</v>
      </c>
      <c r="AF1759">
        <v>1.255272505</v>
      </c>
      <c r="AG1759">
        <v>806.61569220000001</v>
      </c>
      <c r="AH1759">
        <v>22908.676530000001</v>
      </c>
      <c r="AI1759">
        <v>18</v>
      </c>
      <c r="AJ1759">
        <v>22890625000</v>
      </c>
      <c r="AK1759" s="21">
        <v>663828000000</v>
      </c>
      <c r="AN1759" s="20"/>
    </row>
    <row r="1760" spans="1:40">
      <c r="A1760">
        <v>24</v>
      </c>
      <c r="B1760">
        <v>45</v>
      </c>
      <c r="C1760">
        <v>2005</v>
      </c>
      <c r="D1760" t="s">
        <v>1070</v>
      </c>
      <c r="E1760" t="s">
        <v>1071</v>
      </c>
      <c r="F1760" t="s">
        <v>1</v>
      </c>
      <c r="G1760" t="s">
        <v>40</v>
      </c>
      <c r="H1760" t="s">
        <v>40</v>
      </c>
      <c r="I1760" t="s">
        <v>40</v>
      </c>
      <c r="J1760" t="s">
        <v>40</v>
      </c>
      <c r="K1760" t="s">
        <v>1072</v>
      </c>
      <c r="L1760" t="s">
        <v>45</v>
      </c>
      <c r="M1760" t="s">
        <v>40</v>
      </c>
      <c r="N1760" t="s">
        <v>40</v>
      </c>
      <c r="O1760" t="s">
        <v>50</v>
      </c>
      <c r="P1760" t="s">
        <v>45</v>
      </c>
      <c r="Q1760" t="s">
        <v>51</v>
      </c>
      <c r="R1760" t="s">
        <v>52</v>
      </c>
      <c r="S1760" t="s">
        <v>43</v>
      </c>
      <c r="T1760" t="s">
        <v>53</v>
      </c>
      <c r="U1760" t="s">
        <v>19</v>
      </c>
      <c r="V1760" t="s">
        <v>1212</v>
      </c>
      <c r="W1760" t="s">
        <v>1212</v>
      </c>
      <c r="X1760" t="s">
        <v>1001</v>
      </c>
      <c r="Y1760">
        <v>3</v>
      </c>
      <c r="Z1760">
        <v>3.3</v>
      </c>
      <c r="AA1760" t="s">
        <v>40</v>
      </c>
      <c r="AB1760" t="s">
        <v>40</v>
      </c>
      <c r="AC1760" t="s">
        <v>40</v>
      </c>
      <c r="AD1760">
        <v>1.1299999999999999</v>
      </c>
      <c r="AE1760" t="s">
        <v>40</v>
      </c>
      <c r="AF1760">
        <v>1.1139433519999999</v>
      </c>
      <c r="AG1760">
        <v>566.67406059999996</v>
      </c>
      <c r="AH1760">
        <v>13489.62883</v>
      </c>
      <c r="AI1760">
        <v>13</v>
      </c>
      <c r="AJ1760">
        <v>22890625000</v>
      </c>
      <c r="AK1760" s="21">
        <v>663828000000</v>
      </c>
      <c r="AN1760" s="20"/>
    </row>
    <row r="1761" spans="1:40">
      <c r="A1761">
        <v>24</v>
      </c>
      <c r="B1761">
        <v>45</v>
      </c>
      <c r="C1761">
        <v>2005</v>
      </c>
      <c r="D1761" t="s">
        <v>1070</v>
      </c>
      <c r="E1761" t="s">
        <v>1071</v>
      </c>
      <c r="F1761" t="s">
        <v>1</v>
      </c>
      <c r="G1761" t="s">
        <v>40</v>
      </c>
      <c r="H1761" t="s">
        <v>40</v>
      </c>
      <c r="I1761" t="s">
        <v>40</v>
      </c>
      <c r="J1761" t="s">
        <v>40</v>
      </c>
      <c r="K1761" t="s">
        <v>1072</v>
      </c>
      <c r="L1761" t="s">
        <v>45</v>
      </c>
      <c r="M1761" t="s">
        <v>40</v>
      </c>
      <c r="N1761" t="s">
        <v>40</v>
      </c>
      <c r="O1761" t="s">
        <v>50</v>
      </c>
      <c r="P1761" t="s">
        <v>45</v>
      </c>
      <c r="Q1761" t="s">
        <v>51</v>
      </c>
      <c r="R1761" t="s">
        <v>52</v>
      </c>
      <c r="S1761" t="s">
        <v>43</v>
      </c>
      <c r="T1761" t="s">
        <v>53</v>
      </c>
      <c r="U1761" t="s">
        <v>19</v>
      </c>
      <c r="V1761" t="s">
        <v>1212</v>
      </c>
      <c r="W1761" t="s">
        <v>1212</v>
      </c>
      <c r="X1761" t="s">
        <v>1001</v>
      </c>
      <c r="Y1761">
        <v>4</v>
      </c>
      <c r="Z1761">
        <v>4.3</v>
      </c>
      <c r="AA1761" t="s">
        <v>40</v>
      </c>
      <c r="AB1761" t="s">
        <v>40</v>
      </c>
      <c r="AC1761" t="s">
        <v>40</v>
      </c>
      <c r="AD1761">
        <v>0.96</v>
      </c>
      <c r="AE1761" t="s">
        <v>40</v>
      </c>
      <c r="AF1761">
        <v>1.0413926849999999</v>
      </c>
      <c r="AG1761">
        <v>436.51583219999998</v>
      </c>
      <c r="AH1761">
        <v>9120.1083940000008</v>
      </c>
      <c r="AI1761">
        <v>11</v>
      </c>
      <c r="AJ1761">
        <v>22890625000</v>
      </c>
      <c r="AK1761" s="21">
        <v>663828000000</v>
      </c>
      <c r="AN1761" s="20"/>
    </row>
    <row r="1762" spans="1:40">
      <c r="A1762">
        <v>24</v>
      </c>
      <c r="B1762">
        <v>45</v>
      </c>
      <c r="C1762">
        <v>2005</v>
      </c>
      <c r="D1762" t="s">
        <v>1070</v>
      </c>
      <c r="E1762" t="s">
        <v>1071</v>
      </c>
      <c r="F1762" t="s">
        <v>1</v>
      </c>
      <c r="G1762" t="s">
        <v>40</v>
      </c>
      <c r="H1762" t="s">
        <v>40</v>
      </c>
      <c r="I1762" t="s">
        <v>40</v>
      </c>
      <c r="J1762" t="s">
        <v>40</v>
      </c>
      <c r="K1762" t="s">
        <v>1072</v>
      </c>
      <c r="L1762" t="s">
        <v>45</v>
      </c>
      <c r="M1762" t="s">
        <v>40</v>
      </c>
      <c r="N1762" t="s">
        <v>40</v>
      </c>
      <c r="O1762" t="s">
        <v>50</v>
      </c>
      <c r="P1762" t="s">
        <v>45</v>
      </c>
      <c r="Q1762" t="s">
        <v>51</v>
      </c>
      <c r="R1762" t="s">
        <v>52</v>
      </c>
      <c r="S1762" t="s">
        <v>43</v>
      </c>
      <c r="T1762" t="s">
        <v>53</v>
      </c>
      <c r="U1762" t="s">
        <v>19</v>
      </c>
      <c r="V1762" t="s">
        <v>1212</v>
      </c>
      <c r="W1762" t="s">
        <v>1212</v>
      </c>
      <c r="X1762" t="s">
        <v>1001</v>
      </c>
      <c r="Y1762">
        <v>5</v>
      </c>
      <c r="Z1762">
        <v>5.3</v>
      </c>
      <c r="AA1762" t="s">
        <v>40</v>
      </c>
      <c r="AB1762" t="s">
        <v>40</v>
      </c>
      <c r="AC1762" t="s">
        <v>40</v>
      </c>
      <c r="AD1762">
        <v>1.1299999999999999</v>
      </c>
      <c r="AE1762" t="s">
        <v>40</v>
      </c>
      <c r="AF1762">
        <v>1.1139433519999999</v>
      </c>
      <c r="AG1762">
        <v>566.67406059999996</v>
      </c>
      <c r="AH1762">
        <v>13489.62883</v>
      </c>
      <c r="AI1762">
        <v>13</v>
      </c>
      <c r="AJ1762">
        <v>22890625000</v>
      </c>
      <c r="AK1762" s="21">
        <v>663828000000</v>
      </c>
      <c r="AN1762" s="20"/>
    </row>
    <row r="1763" spans="1:40">
      <c r="A1763">
        <v>24</v>
      </c>
      <c r="B1763">
        <v>45</v>
      </c>
      <c r="C1763">
        <v>2005</v>
      </c>
      <c r="D1763" t="s">
        <v>1070</v>
      </c>
      <c r="E1763" t="s">
        <v>1071</v>
      </c>
      <c r="F1763" t="s">
        <v>1</v>
      </c>
      <c r="G1763" t="s">
        <v>40</v>
      </c>
      <c r="H1763" t="s">
        <v>40</v>
      </c>
      <c r="I1763" t="s">
        <v>40</v>
      </c>
      <c r="J1763" t="s">
        <v>40</v>
      </c>
      <c r="K1763" t="s">
        <v>1072</v>
      </c>
      <c r="L1763" t="s">
        <v>45</v>
      </c>
      <c r="M1763" t="s">
        <v>40</v>
      </c>
      <c r="N1763" t="s">
        <v>40</v>
      </c>
      <c r="O1763" t="s">
        <v>50</v>
      </c>
      <c r="P1763" t="s">
        <v>45</v>
      </c>
      <c r="Q1763" t="s">
        <v>51</v>
      </c>
      <c r="R1763" t="s">
        <v>52</v>
      </c>
      <c r="S1763" t="s">
        <v>43</v>
      </c>
      <c r="T1763" t="s">
        <v>53</v>
      </c>
      <c r="U1763" t="s">
        <v>19</v>
      </c>
      <c r="V1763" t="s">
        <v>1212</v>
      </c>
      <c r="W1763" t="s">
        <v>1212</v>
      </c>
      <c r="X1763" t="s">
        <v>1001</v>
      </c>
      <c r="Y1763">
        <v>6</v>
      </c>
      <c r="Z1763">
        <v>6.3</v>
      </c>
      <c r="AA1763" t="s">
        <v>40</v>
      </c>
      <c r="AB1763" t="s">
        <v>40</v>
      </c>
      <c r="AC1763" t="s">
        <v>40</v>
      </c>
      <c r="AD1763">
        <v>1.44</v>
      </c>
      <c r="AE1763" t="s">
        <v>40</v>
      </c>
      <c r="AF1763">
        <v>1.230448921</v>
      </c>
      <c r="AG1763">
        <v>912.01083940000001</v>
      </c>
      <c r="AH1763">
        <v>27542.28703</v>
      </c>
      <c r="AI1763">
        <v>17</v>
      </c>
      <c r="AJ1763">
        <v>22890625000</v>
      </c>
      <c r="AK1763" s="21">
        <v>663828000000</v>
      </c>
      <c r="AN1763" s="20"/>
    </row>
    <row r="1764" spans="1:40">
      <c r="A1764">
        <v>24</v>
      </c>
      <c r="B1764">
        <v>45</v>
      </c>
      <c r="C1764">
        <v>2005</v>
      </c>
      <c r="D1764" t="s">
        <v>1070</v>
      </c>
      <c r="E1764" t="s">
        <v>1071</v>
      </c>
      <c r="F1764" t="s">
        <v>1</v>
      </c>
      <c r="G1764" t="s">
        <v>40</v>
      </c>
      <c r="H1764" t="s">
        <v>40</v>
      </c>
      <c r="I1764" t="s">
        <v>40</v>
      </c>
      <c r="J1764" t="s">
        <v>40</v>
      </c>
      <c r="K1764" t="s">
        <v>1072</v>
      </c>
      <c r="L1764" t="s">
        <v>45</v>
      </c>
      <c r="M1764" t="s">
        <v>40</v>
      </c>
      <c r="N1764" t="s">
        <v>40</v>
      </c>
      <c r="O1764" t="s">
        <v>50</v>
      </c>
      <c r="P1764" t="s">
        <v>45</v>
      </c>
      <c r="Q1764" t="s">
        <v>51</v>
      </c>
      <c r="R1764" t="s">
        <v>52</v>
      </c>
      <c r="S1764" t="s">
        <v>43</v>
      </c>
      <c r="T1764" t="s">
        <v>53</v>
      </c>
      <c r="U1764" t="s">
        <v>19</v>
      </c>
      <c r="V1764" t="s">
        <v>1212</v>
      </c>
      <c r="W1764" t="s">
        <v>1212</v>
      </c>
      <c r="X1764" t="s">
        <v>1001</v>
      </c>
      <c r="Y1764">
        <v>7</v>
      </c>
      <c r="Z1764">
        <v>7.3</v>
      </c>
      <c r="AA1764" t="s">
        <v>40</v>
      </c>
      <c r="AB1764" t="s">
        <v>40</v>
      </c>
      <c r="AC1764" t="s">
        <v>40</v>
      </c>
      <c r="AD1764">
        <v>1.44</v>
      </c>
      <c r="AE1764" t="s">
        <v>40</v>
      </c>
      <c r="AF1764">
        <v>1.255272505</v>
      </c>
      <c r="AG1764">
        <v>912.01083940000001</v>
      </c>
      <c r="AH1764">
        <v>27542.28703</v>
      </c>
      <c r="AI1764">
        <v>18</v>
      </c>
      <c r="AJ1764">
        <v>22890625000</v>
      </c>
      <c r="AK1764" s="21">
        <v>663828000000</v>
      </c>
      <c r="AN1764" s="20"/>
    </row>
    <row r="1765" spans="1:40">
      <c r="A1765">
        <v>24</v>
      </c>
      <c r="B1765">
        <v>45</v>
      </c>
      <c r="C1765">
        <v>2005</v>
      </c>
      <c r="D1765" t="s">
        <v>1070</v>
      </c>
      <c r="E1765" t="s">
        <v>1071</v>
      </c>
      <c r="F1765" t="s">
        <v>1</v>
      </c>
      <c r="G1765" t="s">
        <v>40</v>
      </c>
      <c r="H1765" t="s">
        <v>40</v>
      </c>
      <c r="I1765" t="s">
        <v>40</v>
      </c>
      <c r="J1765" t="s">
        <v>40</v>
      </c>
      <c r="K1765" t="s">
        <v>1072</v>
      </c>
      <c r="L1765" t="s">
        <v>45</v>
      </c>
      <c r="M1765" t="s">
        <v>40</v>
      </c>
      <c r="N1765" t="s">
        <v>40</v>
      </c>
      <c r="O1765" t="s">
        <v>50</v>
      </c>
      <c r="P1765" t="s">
        <v>45</v>
      </c>
      <c r="Q1765" t="s">
        <v>51</v>
      </c>
      <c r="R1765" t="s">
        <v>52</v>
      </c>
      <c r="S1765" t="s">
        <v>43</v>
      </c>
      <c r="T1765" t="s">
        <v>53</v>
      </c>
      <c r="U1765" t="s">
        <v>19</v>
      </c>
      <c r="V1765" t="s">
        <v>1212</v>
      </c>
      <c r="W1765" t="s">
        <v>1212</v>
      </c>
      <c r="X1765" t="s">
        <v>1001</v>
      </c>
      <c r="Y1765">
        <v>8</v>
      </c>
      <c r="Z1765">
        <v>8.3000000000000007</v>
      </c>
      <c r="AA1765" t="s">
        <v>40</v>
      </c>
      <c r="AB1765" t="s">
        <v>40</v>
      </c>
      <c r="AC1765" t="s">
        <v>40</v>
      </c>
      <c r="AD1765">
        <v>1.1299999999999999</v>
      </c>
      <c r="AE1765" t="s">
        <v>40</v>
      </c>
      <c r="AF1765">
        <v>1.1139433519999999</v>
      </c>
      <c r="AG1765">
        <v>566.67406059999996</v>
      </c>
      <c r="AH1765">
        <v>13489.62883</v>
      </c>
      <c r="AI1765">
        <v>13</v>
      </c>
      <c r="AJ1765">
        <v>22890625000</v>
      </c>
      <c r="AK1765" s="21">
        <v>663828000000</v>
      </c>
      <c r="AN1765" s="20"/>
    </row>
    <row r="1766" spans="1:40">
      <c r="A1766">
        <v>24</v>
      </c>
      <c r="B1766">
        <v>45</v>
      </c>
      <c r="C1766">
        <v>2005</v>
      </c>
      <c r="D1766" t="s">
        <v>1070</v>
      </c>
      <c r="E1766" t="s">
        <v>1071</v>
      </c>
      <c r="F1766" t="s">
        <v>1</v>
      </c>
      <c r="G1766" t="s">
        <v>40</v>
      </c>
      <c r="H1766" t="s">
        <v>40</v>
      </c>
      <c r="I1766" t="s">
        <v>40</v>
      </c>
      <c r="J1766" t="s">
        <v>40</v>
      </c>
      <c r="K1766" t="s">
        <v>1072</v>
      </c>
      <c r="L1766" t="s">
        <v>45</v>
      </c>
      <c r="M1766" t="s">
        <v>40</v>
      </c>
      <c r="N1766" t="s">
        <v>40</v>
      </c>
      <c r="O1766" t="s">
        <v>50</v>
      </c>
      <c r="P1766" t="s">
        <v>45</v>
      </c>
      <c r="Q1766" t="s">
        <v>51</v>
      </c>
      <c r="R1766" t="s">
        <v>52</v>
      </c>
      <c r="S1766" t="s">
        <v>43</v>
      </c>
      <c r="T1766" t="s">
        <v>53</v>
      </c>
      <c r="U1766" t="s">
        <v>19</v>
      </c>
      <c r="V1766" t="s">
        <v>1212</v>
      </c>
      <c r="W1766" t="s">
        <v>1212</v>
      </c>
      <c r="X1766" t="s">
        <v>1001</v>
      </c>
      <c r="Y1766">
        <v>9</v>
      </c>
      <c r="Z1766">
        <v>9.3000000000000007</v>
      </c>
      <c r="AA1766" t="s">
        <v>40</v>
      </c>
      <c r="AB1766" t="s">
        <v>40</v>
      </c>
      <c r="AC1766" t="s">
        <v>40</v>
      </c>
      <c r="AD1766">
        <v>1.26</v>
      </c>
      <c r="AE1766" t="s">
        <v>40</v>
      </c>
      <c r="AF1766">
        <v>1.1461280359999999</v>
      </c>
      <c r="AG1766">
        <v>691.83097090000001</v>
      </c>
      <c r="AH1766">
        <v>18197.008590000001</v>
      </c>
      <c r="AI1766">
        <v>14</v>
      </c>
      <c r="AJ1766">
        <v>22890625000</v>
      </c>
      <c r="AK1766" s="21">
        <v>663828000000</v>
      </c>
      <c r="AN1766" s="20"/>
    </row>
    <row r="1767" spans="1:40">
      <c r="A1767">
        <v>24</v>
      </c>
      <c r="B1767">
        <v>45</v>
      </c>
      <c r="C1767">
        <v>2005</v>
      </c>
      <c r="D1767" t="s">
        <v>1070</v>
      </c>
      <c r="E1767" t="s">
        <v>1071</v>
      </c>
      <c r="F1767" t="s">
        <v>1</v>
      </c>
      <c r="G1767" t="s">
        <v>40</v>
      </c>
      <c r="H1767" t="s">
        <v>40</v>
      </c>
      <c r="I1767" t="s">
        <v>40</v>
      </c>
      <c r="J1767" t="s">
        <v>40</v>
      </c>
      <c r="K1767" t="s">
        <v>1072</v>
      </c>
      <c r="L1767" t="s">
        <v>45</v>
      </c>
      <c r="M1767" t="s">
        <v>40</v>
      </c>
      <c r="N1767" t="s">
        <v>40</v>
      </c>
      <c r="O1767" t="s">
        <v>50</v>
      </c>
      <c r="P1767" t="s">
        <v>45</v>
      </c>
      <c r="Q1767" t="s">
        <v>51</v>
      </c>
      <c r="R1767" t="s">
        <v>52</v>
      </c>
      <c r="S1767" t="s">
        <v>43</v>
      </c>
      <c r="T1767" t="s">
        <v>53</v>
      </c>
      <c r="U1767" t="s">
        <v>19</v>
      </c>
      <c r="V1767" t="s">
        <v>1212</v>
      </c>
      <c r="W1767" t="s">
        <v>1212</v>
      </c>
      <c r="X1767" t="s">
        <v>1001</v>
      </c>
      <c r="Y1767">
        <v>10</v>
      </c>
      <c r="Z1767">
        <v>10.3</v>
      </c>
      <c r="AA1767" t="s">
        <v>40</v>
      </c>
      <c r="AB1767" t="s">
        <v>40</v>
      </c>
      <c r="AC1767" t="s">
        <v>40</v>
      </c>
      <c r="AD1767">
        <v>0.96</v>
      </c>
      <c r="AE1767" t="s">
        <v>40</v>
      </c>
      <c r="AF1767">
        <v>1</v>
      </c>
      <c r="AG1767">
        <v>436.51583219999998</v>
      </c>
      <c r="AH1767">
        <v>9120.1083940000008</v>
      </c>
      <c r="AI1767">
        <v>10</v>
      </c>
      <c r="AJ1767">
        <v>22890625000</v>
      </c>
      <c r="AK1767" s="21">
        <v>663828000000</v>
      </c>
      <c r="AN1767" s="20"/>
    </row>
    <row r="1768" spans="1:40">
      <c r="A1768">
        <v>24</v>
      </c>
      <c r="B1768">
        <v>45</v>
      </c>
      <c r="C1768">
        <v>2005</v>
      </c>
      <c r="D1768" t="s">
        <v>1070</v>
      </c>
      <c r="E1768" t="s">
        <v>1071</v>
      </c>
      <c r="F1768" t="s">
        <v>1</v>
      </c>
      <c r="G1768" t="s">
        <v>40</v>
      </c>
      <c r="H1768" t="s">
        <v>40</v>
      </c>
      <c r="I1768" t="s">
        <v>40</v>
      </c>
      <c r="J1768" t="s">
        <v>40</v>
      </c>
      <c r="K1768" t="s">
        <v>1072</v>
      </c>
      <c r="L1768" t="s">
        <v>45</v>
      </c>
      <c r="M1768" t="s">
        <v>40</v>
      </c>
      <c r="N1768" t="s">
        <v>40</v>
      </c>
      <c r="O1768" t="s">
        <v>50</v>
      </c>
      <c r="P1768" t="s">
        <v>45</v>
      </c>
      <c r="Q1768" t="s">
        <v>51</v>
      </c>
      <c r="R1768" t="s">
        <v>52</v>
      </c>
      <c r="S1768" t="s">
        <v>43</v>
      </c>
      <c r="T1768" t="s">
        <v>53</v>
      </c>
      <c r="U1768" t="s">
        <v>19</v>
      </c>
      <c r="V1768" t="s">
        <v>1212</v>
      </c>
      <c r="W1768" t="s">
        <v>1212</v>
      </c>
      <c r="X1768" t="s">
        <v>1001</v>
      </c>
      <c r="Y1768">
        <v>11</v>
      </c>
      <c r="Z1768">
        <v>11.3</v>
      </c>
      <c r="AA1768" t="s">
        <v>40</v>
      </c>
      <c r="AB1768" t="s">
        <v>40</v>
      </c>
      <c r="AC1768" t="s">
        <v>40</v>
      </c>
      <c r="AD1768">
        <v>0.96</v>
      </c>
      <c r="AE1768" t="s">
        <v>40</v>
      </c>
      <c r="AF1768">
        <v>1</v>
      </c>
      <c r="AG1768">
        <v>436.51583219999998</v>
      </c>
      <c r="AH1768">
        <v>9120.1083940000008</v>
      </c>
      <c r="AI1768">
        <v>10</v>
      </c>
      <c r="AJ1768">
        <v>22890625000</v>
      </c>
      <c r="AK1768" s="21">
        <v>663828000000</v>
      </c>
      <c r="AN1768" s="20"/>
    </row>
    <row r="1769" spans="1:40">
      <c r="A1769">
        <v>24</v>
      </c>
      <c r="B1769">
        <v>45</v>
      </c>
      <c r="C1769">
        <v>2005</v>
      </c>
      <c r="D1769" t="s">
        <v>1070</v>
      </c>
      <c r="E1769" t="s">
        <v>1071</v>
      </c>
      <c r="F1769" t="s">
        <v>1</v>
      </c>
      <c r="G1769" t="s">
        <v>40</v>
      </c>
      <c r="H1769" t="s">
        <v>40</v>
      </c>
      <c r="I1769" t="s">
        <v>40</v>
      </c>
      <c r="J1769" t="s">
        <v>40</v>
      </c>
      <c r="K1769" t="s">
        <v>1072</v>
      </c>
      <c r="L1769" t="s">
        <v>45</v>
      </c>
      <c r="M1769" t="s">
        <v>40</v>
      </c>
      <c r="N1769" t="s">
        <v>40</v>
      </c>
      <c r="O1769" t="s">
        <v>50</v>
      </c>
      <c r="P1769" t="s">
        <v>45</v>
      </c>
      <c r="Q1769" t="s">
        <v>51</v>
      </c>
      <c r="R1769" t="s">
        <v>52</v>
      </c>
      <c r="S1769" t="s">
        <v>43</v>
      </c>
      <c r="T1769" t="s">
        <v>53</v>
      </c>
      <c r="U1769" t="s">
        <v>19</v>
      </c>
      <c r="V1769" t="s">
        <v>1212</v>
      </c>
      <c r="W1769" t="s">
        <v>1212</v>
      </c>
      <c r="X1769" t="s">
        <v>1001</v>
      </c>
      <c r="Y1769">
        <v>12</v>
      </c>
      <c r="Z1769">
        <v>12.3</v>
      </c>
      <c r="AA1769" t="s">
        <v>40</v>
      </c>
      <c r="AB1769" t="s">
        <v>40</v>
      </c>
      <c r="AC1769" t="s">
        <v>40</v>
      </c>
      <c r="AD1769">
        <v>1.36</v>
      </c>
      <c r="AE1769" t="s">
        <v>40</v>
      </c>
      <c r="AF1769">
        <v>1.1461280359999999</v>
      </c>
      <c r="AG1769">
        <v>806.61569220000001</v>
      </c>
      <c r="AH1769">
        <v>22908.676530000001</v>
      </c>
      <c r="AI1769">
        <v>14</v>
      </c>
      <c r="AJ1769">
        <v>22890625000</v>
      </c>
      <c r="AK1769" s="21">
        <v>663828000000</v>
      </c>
      <c r="AN1769" s="20"/>
    </row>
    <row r="1770" spans="1:40">
      <c r="A1770">
        <v>24</v>
      </c>
      <c r="B1770">
        <v>45</v>
      </c>
      <c r="C1770">
        <v>2005</v>
      </c>
      <c r="D1770" t="s">
        <v>1070</v>
      </c>
      <c r="E1770" t="s">
        <v>1071</v>
      </c>
      <c r="F1770" t="s">
        <v>1</v>
      </c>
      <c r="G1770" t="s">
        <v>40</v>
      </c>
      <c r="H1770" t="s">
        <v>40</v>
      </c>
      <c r="I1770" t="s">
        <v>40</v>
      </c>
      <c r="J1770" t="s">
        <v>40</v>
      </c>
      <c r="K1770" t="s">
        <v>1072</v>
      </c>
      <c r="L1770" t="s">
        <v>45</v>
      </c>
      <c r="M1770" t="s">
        <v>40</v>
      </c>
      <c r="N1770" t="s">
        <v>40</v>
      </c>
      <c r="O1770" t="s">
        <v>50</v>
      </c>
      <c r="P1770" t="s">
        <v>45</v>
      </c>
      <c r="Q1770" t="s">
        <v>51</v>
      </c>
      <c r="R1770" t="s">
        <v>52</v>
      </c>
      <c r="S1770" t="s">
        <v>43</v>
      </c>
      <c r="T1770" t="s">
        <v>53</v>
      </c>
      <c r="U1770" t="s">
        <v>19</v>
      </c>
      <c r="V1770" t="s">
        <v>1212</v>
      </c>
      <c r="W1770" t="s">
        <v>1212</v>
      </c>
      <c r="X1770" t="s">
        <v>1001</v>
      </c>
      <c r="Y1770">
        <v>13</v>
      </c>
      <c r="Z1770">
        <v>13.3</v>
      </c>
      <c r="AA1770" t="s">
        <v>40</v>
      </c>
      <c r="AB1770" t="s">
        <v>40</v>
      </c>
      <c r="AC1770" t="s">
        <v>40</v>
      </c>
      <c r="AD1770">
        <v>2.2599999999999998</v>
      </c>
      <c r="AE1770" t="s">
        <v>40</v>
      </c>
      <c r="AF1770">
        <v>1.3802112419999999</v>
      </c>
      <c r="AG1770">
        <v>3211.1949089999998</v>
      </c>
      <c r="AH1770">
        <v>181970.08590000001</v>
      </c>
      <c r="AI1770">
        <v>24</v>
      </c>
      <c r="AJ1770">
        <v>22890625000</v>
      </c>
      <c r="AK1770" s="21">
        <v>663828000000</v>
      </c>
      <c r="AN1770" s="20"/>
    </row>
    <row r="1771" spans="1:40">
      <c r="A1771">
        <v>24</v>
      </c>
      <c r="B1771">
        <v>45</v>
      </c>
      <c r="C1771">
        <v>2005</v>
      </c>
      <c r="D1771" t="s">
        <v>1070</v>
      </c>
      <c r="E1771" t="s">
        <v>1071</v>
      </c>
      <c r="F1771" t="s">
        <v>1</v>
      </c>
      <c r="G1771" t="s">
        <v>40</v>
      </c>
      <c r="H1771" t="s">
        <v>40</v>
      </c>
      <c r="I1771" t="s">
        <v>40</v>
      </c>
      <c r="J1771" t="s">
        <v>40</v>
      </c>
      <c r="K1771" t="s">
        <v>1072</v>
      </c>
      <c r="L1771" t="s">
        <v>45</v>
      </c>
      <c r="M1771" t="s">
        <v>40</v>
      </c>
      <c r="N1771" t="s">
        <v>40</v>
      </c>
      <c r="O1771" t="s">
        <v>50</v>
      </c>
      <c r="P1771" t="s">
        <v>45</v>
      </c>
      <c r="Q1771" t="s">
        <v>51</v>
      </c>
      <c r="R1771" t="s">
        <v>52</v>
      </c>
      <c r="S1771" t="s">
        <v>43</v>
      </c>
      <c r="T1771" t="s">
        <v>53</v>
      </c>
      <c r="U1771" t="s">
        <v>19</v>
      </c>
      <c r="V1771" t="s">
        <v>1212</v>
      </c>
      <c r="W1771" t="s">
        <v>1212</v>
      </c>
      <c r="X1771" t="s">
        <v>1001</v>
      </c>
      <c r="Y1771">
        <v>14</v>
      </c>
      <c r="Z1771">
        <v>14.3</v>
      </c>
      <c r="AA1771" t="s">
        <v>40</v>
      </c>
      <c r="AB1771" t="s">
        <v>40</v>
      </c>
      <c r="AC1771" t="s">
        <v>40</v>
      </c>
      <c r="AD1771">
        <v>1.44</v>
      </c>
      <c r="AE1771" t="s">
        <v>40</v>
      </c>
      <c r="AF1771">
        <v>1.230448921</v>
      </c>
      <c r="AG1771">
        <v>912.01083940000001</v>
      </c>
      <c r="AH1771">
        <v>27542.28703</v>
      </c>
      <c r="AI1771">
        <v>17</v>
      </c>
      <c r="AJ1771">
        <v>22890625000</v>
      </c>
      <c r="AK1771" s="21">
        <v>663828000000</v>
      </c>
      <c r="AN1771" s="20"/>
    </row>
    <row r="1772" spans="1:40">
      <c r="A1772">
        <v>24</v>
      </c>
      <c r="B1772">
        <v>45</v>
      </c>
      <c r="C1772">
        <v>2005</v>
      </c>
      <c r="D1772" t="s">
        <v>1070</v>
      </c>
      <c r="E1772" t="s">
        <v>1071</v>
      </c>
      <c r="F1772" t="s">
        <v>1</v>
      </c>
      <c r="G1772" t="s">
        <v>40</v>
      </c>
      <c r="H1772" t="s">
        <v>40</v>
      </c>
      <c r="I1772" t="s">
        <v>40</v>
      </c>
      <c r="J1772" t="s">
        <v>40</v>
      </c>
      <c r="K1772" t="s">
        <v>1072</v>
      </c>
      <c r="L1772" t="s">
        <v>45</v>
      </c>
      <c r="M1772" t="s">
        <v>40</v>
      </c>
      <c r="N1772" t="s">
        <v>40</v>
      </c>
      <c r="O1772" t="s">
        <v>50</v>
      </c>
      <c r="P1772" t="s">
        <v>45</v>
      </c>
      <c r="Q1772" t="s">
        <v>51</v>
      </c>
      <c r="R1772" t="s">
        <v>52</v>
      </c>
      <c r="S1772" t="s">
        <v>43</v>
      </c>
      <c r="T1772" t="s">
        <v>53</v>
      </c>
      <c r="U1772" t="s">
        <v>19</v>
      </c>
      <c r="V1772" t="s">
        <v>1212</v>
      </c>
      <c r="W1772" t="s">
        <v>1212</v>
      </c>
      <c r="X1772" t="s">
        <v>1001</v>
      </c>
      <c r="Y1772">
        <v>15</v>
      </c>
      <c r="Z1772">
        <v>15.3</v>
      </c>
      <c r="AA1772" t="s">
        <v>40</v>
      </c>
      <c r="AB1772" t="s">
        <v>40</v>
      </c>
      <c r="AC1772" t="s">
        <v>40</v>
      </c>
      <c r="AD1772">
        <v>1.83</v>
      </c>
      <c r="AE1772" t="s">
        <v>40</v>
      </c>
      <c r="AF1772">
        <v>1.255272505</v>
      </c>
      <c r="AG1772">
        <v>1659.5869070000001</v>
      </c>
      <c r="AH1772">
        <v>67608.29754</v>
      </c>
      <c r="AI1772">
        <v>18</v>
      </c>
      <c r="AJ1772">
        <v>22890625000</v>
      </c>
      <c r="AK1772" s="21">
        <v>663828000000</v>
      </c>
      <c r="AN1772" s="20"/>
    </row>
    <row r="1773" spans="1:40">
      <c r="A1773">
        <v>25</v>
      </c>
      <c r="B1773">
        <v>46</v>
      </c>
      <c r="C1773">
        <v>2005</v>
      </c>
      <c r="D1773" t="s">
        <v>1073</v>
      </c>
      <c r="E1773" t="s">
        <v>1074</v>
      </c>
      <c r="F1773" t="s">
        <v>1</v>
      </c>
      <c r="G1773" t="s">
        <v>37</v>
      </c>
      <c r="H1773" t="s">
        <v>38</v>
      </c>
      <c r="I1773" t="s">
        <v>41</v>
      </c>
      <c r="J1773" t="s">
        <v>40</v>
      </c>
      <c r="K1773" t="s">
        <v>40</v>
      </c>
      <c r="L1773" t="s">
        <v>40</v>
      </c>
      <c r="M1773" t="s">
        <v>40</v>
      </c>
      <c r="N1773" t="s">
        <v>40</v>
      </c>
      <c r="O1773" t="s">
        <v>55</v>
      </c>
      <c r="P1773" t="s">
        <v>38</v>
      </c>
      <c r="Q1773" t="s">
        <v>51</v>
      </c>
      <c r="R1773" t="s">
        <v>52</v>
      </c>
      <c r="S1773" t="s">
        <v>43</v>
      </c>
      <c r="T1773" t="s">
        <v>44</v>
      </c>
      <c r="U1773" t="s">
        <v>21</v>
      </c>
      <c r="V1773" t="s">
        <v>1494</v>
      </c>
      <c r="W1773" t="s">
        <v>1495</v>
      </c>
      <c r="X1773" t="s">
        <v>1075</v>
      </c>
      <c r="Y1773">
        <v>1</v>
      </c>
      <c r="Z1773" t="s">
        <v>40</v>
      </c>
      <c r="AA1773" t="s">
        <v>40</v>
      </c>
      <c r="AB1773" t="s">
        <v>40</v>
      </c>
      <c r="AC1773">
        <v>3.8</v>
      </c>
      <c r="AD1773">
        <v>0.96</v>
      </c>
      <c r="AE1773">
        <v>0.25</v>
      </c>
      <c r="AF1773">
        <v>37</v>
      </c>
      <c r="AG1773">
        <v>2500</v>
      </c>
      <c r="AH1773">
        <v>960000</v>
      </c>
      <c r="AI1773">
        <v>37</v>
      </c>
      <c r="AJ1773">
        <v>3562</v>
      </c>
      <c r="AK1773">
        <v>1398924.473</v>
      </c>
      <c r="AN1773" s="20"/>
    </row>
    <row r="1774" spans="1:40">
      <c r="A1774">
        <v>25</v>
      </c>
      <c r="B1774">
        <v>46</v>
      </c>
      <c r="C1774">
        <v>2005</v>
      </c>
      <c r="D1774" t="s">
        <v>1073</v>
      </c>
      <c r="E1774" t="s">
        <v>1074</v>
      </c>
      <c r="F1774" t="s">
        <v>1</v>
      </c>
      <c r="G1774" t="s">
        <v>37</v>
      </c>
      <c r="H1774" t="s">
        <v>38</v>
      </c>
      <c r="I1774" t="s">
        <v>41</v>
      </c>
      <c r="J1774" t="s">
        <v>40</v>
      </c>
      <c r="K1774" t="s">
        <v>40</v>
      </c>
      <c r="L1774" t="s">
        <v>40</v>
      </c>
      <c r="M1774" t="s">
        <v>40</v>
      </c>
      <c r="N1774" t="s">
        <v>40</v>
      </c>
      <c r="O1774" t="s">
        <v>55</v>
      </c>
      <c r="P1774" t="s">
        <v>38</v>
      </c>
      <c r="Q1774" t="s">
        <v>51</v>
      </c>
      <c r="R1774" t="s">
        <v>52</v>
      </c>
      <c r="S1774" t="s">
        <v>43</v>
      </c>
      <c r="T1774" t="s">
        <v>44</v>
      </c>
      <c r="U1774" t="s">
        <v>21</v>
      </c>
      <c r="V1774" t="s">
        <v>1494</v>
      </c>
      <c r="W1774" t="s">
        <v>1495</v>
      </c>
      <c r="X1774" t="s">
        <v>1075</v>
      </c>
      <c r="Y1774">
        <v>2</v>
      </c>
      <c r="Z1774" t="s">
        <v>40</v>
      </c>
      <c r="AA1774" t="s">
        <v>40</v>
      </c>
      <c r="AB1774" t="s">
        <v>40</v>
      </c>
      <c r="AC1774">
        <v>1.1000000000000001</v>
      </c>
      <c r="AD1774">
        <v>0.4</v>
      </c>
      <c r="AE1774">
        <v>0.35</v>
      </c>
      <c r="AF1774">
        <v>70</v>
      </c>
      <c r="AG1774">
        <v>3500</v>
      </c>
      <c r="AH1774">
        <v>400000</v>
      </c>
      <c r="AI1774">
        <v>70</v>
      </c>
      <c r="AJ1774">
        <v>3562</v>
      </c>
      <c r="AK1774">
        <v>1398924.473</v>
      </c>
      <c r="AN1774" s="20"/>
    </row>
    <row r="1775" spans="1:40">
      <c r="A1775">
        <v>25</v>
      </c>
      <c r="B1775">
        <v>46</v>
      </c>
      <c r="C1775">
        <v>2005</v>
      </c>
      <c r="D1775" t="s">
        <v>1073</v>
      </c>
      <c r="E1775" t="s">
        <v>1074</v>
      </c>
      <c r="F1775" t="s">
        <v>1</v>
      </c>
      <c r="G1775" t="s">
        <v>37</v>
      </c>
      <c r="H1775" t="s">
        <v>38</v>
      </c>
      <c r="I1775" t="s">
        <v>41</v>
      </c>
      <c r="J1775" t="s">
        <v>40</v>
      </c>
      <c r="K1775" t="s">
        <v>40</v>
      </c>
      <c r="L1775" t="s">
        <v>40</v>
      </c>
      <c r="M1775" t="s">
        <v>40</v>
      </c>
      <c r="N1775" t="s">
        <v>40</v>
      </c>
      <c r="O1775" t="s">
        <v>55</v>
      </c>
      <c r="P1775" t="s">
        <v>38</v>
      </c>
      <c r="Q1775" t="s">
        <v>51</v>
      </c>
      <c r="R1775" t="s">
        <v>52</v>
      </c>
      <c r="S1775" t="s">
        <v>43</v>
      </c>
      <c r="T1775" t="s">
        <v>44</v>
      </c>
      <c r="U1775" t="s">
        <v>21</v>
      </c>
      <c r="V1775" t="s">
        <v>1494</v>
      </c>
      <c r="W1775" t="s">
        <v>1495</v>
      </c>
      <c r="X1775" t="s">
        <v>1075</v>
      </c>
      <c r="Y1775">
        <v>3</v>
      </c>
      <c r="Z1775" t="s">
        <v>40</v>
      </c>
      <c r="AA1775" t="s">
        <v>40</v>
      </c>
      <c r="AB1775" t="s">
        <v>40</v>
      </c>
      <c r="AC1775">
        <v>1.2</v>
      </c>
      <c r="AD1775">
        <v>67.8</v>
      </c>
      <c r="AE1775">
        <v>43.79</v>
      </c>
      <c r="AF1775">
        <v>144</v>
      </c>
      <c r="AG1775">
        <v>437900</v>
      </c>
      <c r="AH1775">
        <v>67800000</v>
      </c>
      <c r="AI1775">
        <v>144</v>
      </c>
      <c r="AJ1775">
        <v>3562</v>
      </c>
      <c r="AK1775">
        <v>1398924.473</v>
      </c>
      <c r="AN1775" s="20"/>
    </row>
    <row r="1776" spans="1:40">
      <c r="A1776">
        <v>25</v>
      </c>
      <c r="B1776">
        <v>46</v>
      </c>
      <c r="C1776">
        <v>2005</v>
      </c>
      <c r="D1776" t="s">
        <v>1073</v>
      </c>
      <c r="E1776" t="s">
        <v>1074</v>
      </c>
      <c r="F1776" t="s">
        <v>1</v>
      </c>
      <c r="G1776" t="s">
        <v>37</v>
      </c>
      <c r="H1776" t="s">
        <v>38</v>
      </c>
      <c r="I1776" t="s">
        <v>41</v>
      </c>
      <c r="J1776" t="s">
        <v>40</v>
      </c>
      <c r="K1776" t="s">
        <v>40</v>
      </c>
      <c r="L1776" t="s">
        <v>40</v>
      </c>
      <c r="M1776" t="s">
        <v>40</v>
      </c>
      <c r="N1776" t="s">
        <v>40</v>
      </c>
      <c r="O1776" t="s">
        <v>55</v>
      </c>
      <c r="P1776" t="s">
        <v>38</v>
      </c>
      <c r="Q1776" t="s">
        <v>51</v>
      </c>
      <c r="R1776" t="s">
        <v>52</v>
      </c>
      <c r="S1776" t="s">
        <v>43</v>
      </c>
      <c r="T1776" t="s">
        <v>44</v>
      </c>
      <c r="U1776" t="s">
        <v>21</v>
      </c>
      <c r="V1776" t="s">
        <v>1494</v>
      </c>
      <c r="W1776" t="s">
        <v>1495</v>
      </c>
      <c r="X1776" t="s">
        <v>1075</v>
      </c>
      <c r="Y1776">
        <v>4</v>
      </c>
      <c r="Z1776" t="s">
        <v>40</v>
      </c>
      <c r="AA1776" t="s">
        <v>40</v>
      </c>
      <c r="AB1776" t="s">
        <v>40</v>
      </c>
      <c r="AC1776">
        <v>6.8</v>
      </c>
      <c r="AD1776">
        <v>3.31</v>
      </c>
      <c r="AE1776">
        <v>0.49</v>
      </c>
      <c r="AF1776">
        <v>27</v>
      </c>
      <c r="AG1776">
        <v>4900</v>
      </c>
      <c r="AH1776">
        <v>3310000</v>
      </c>
      <c r="AI1776">
        <v>27</v>
      </c>
      <c r="AJ1776">
        <v>3562</v>
      </c>
      <c r="AK1776">
        <v>1398924.473</v>
      </c>
      <c r="AN1776" s="20"/>
    </row>
    <row r="1777" spans="1:40">
      <c r="A1777">
        <v>25</v>
      </c>
      <c r="B1777">
        <v>46</v>
      </c>
      <c r="C1777">
        <v>2005</v>
      </c>
      <c r="D1777" t="s">
        <v>1073</v>
      </c>
      <c r="E1777" t="s">
        <v>1074</v>
      </c>
      <c r="F1777" t="s">
        <v>1</v>
      </c>
      <c r="G1777" t="s">
        <v>37</v>
      </c>
      <c r="H1777" t="s">
        <v>38</v>
      </c>
      <c r="I1777" t="s">
        <v>41</v>
      </c>
      <c r="J1777" t="s">
        <v>40</v>
      </c>
      <c r="K1777" t="s">
        <v>40</v>
      </c>
      <c r="L1777" t="s">
        <v>40</v>
      </c>
      <c r="M1777" t="s">
        <v>40</v>
      </c>
      <c r="N1777" t="s">
        <v>40</v>
      </c>
      <c r="O1777" t="s">
        <v>55</v>
      </c>
      <c r="P1777" t="s">
        <v>38</v>
      </c>
      <c r="Q1777" t="s">
        <v>51</v>
      </c>
      <c r="R1777" t="s">
        <v>52</v>
      </c>
      <c r="S1777" t="s">
        <v>43</v>
      </c>
      <c r="T1777" t="s">
        <v>44</v>
      </c>
      <c r="U1777" t="s">
        <v>21</v>
      </c>
      <c r="V1777" t="s">
        <v>1494</v>
      </c>
      <c r="W1777" t="s">
        <v>1495</v>
      </c>
      <c r="X1777" t="s">
        <v>1075</v>
      </c>
      <c r="Y1777">
        <v>5</v>
      </c>
      <c r="Z1777" t="s">
        <v>40</v>
      </c>
      <c r="AA1777" t="s">
        <v>40</v>
      </c>
      <c r="AB1777" t="s">
        <v>40</v>
      </c>
      <c r="AC1777">
        <v>6.8</v>
      </c>
      <c r="AD1777">
        <v>1.35</v>
      </c>
      <c r="AE1777">
        <v>0.2</v>
      </c>
      <c r="AF1777">
        <v>22</v>
      </c>
      <c r="AG1777">
        <v>2000</v>
      </c>
      <c r="AH1777">
        <v>1350000</v>
      </c>
      <c r="AI1777">
        <v>22</v>
      </c>
      <c r="AJ1777">
        <v>3562</v>
      </c>
      <c r="AK1777">
        <v>1398924.473</v>
      </c>
      <c r="AN1777" s="20"/>
    </row>
    <row r="1778" spans="1:40">
      <c r="A1778">
        <v>25</v>
      </c>
      <c r="B1778">
        <v>46</v>
      </c>
      <c r="C1778">
        <v>2005</v>
      </c>
      <c r="D1778" t="s">
        <v>1073</v>
      </c>
      <c r="E1778" t="s">
        <v>1074</v>
      </c>
      <c r="F1778" t="s">
        <v>1</v>
      </c>
      <c r="G1778" t="s">
        <v>37</v>
      </c>
      <c r="H1778" t="s">
        <v>38</v>
      </c>
      <c r="I1778" t="s">
        <v>41</v>
      </c>
      <c r="J1778" t="s">
        <v>40</v>
      </c>
      <c r="K1778" t="s">
        <v>40</v>
      </c>
      <c r="L1778" t="s">
        <v>40</v>
      </c>
      <c r="M1778" t="s">
        <v>40</v>
      </c>
      <c r="N1778" t="s">
        <v>40</v>
      </c>
      <c r="O1778" t="s">
        <v>55</v>
      </c>
      <c r="P1778" t="s">
        <v>38</v>
      </c>
      <c r="Q1778" t="s">
        <v>51</v>
      </c>
      <c r="R1778" t="s">
        <v>52</v>
      </c>
      <c r="S1778" t="s">
        <v>43</v>
      </c>
      <c r="T1778" t="s">
        <v>44</v>
      </c>
      <c r="U1778" t="s">
        <v>21</v>
      </c>
      <c r="V1778" t="s">
        <v>1494</v>
      </c>
      <c r="W1778" t="s">
        <v>1495</v>
      </c>
      <c r="X1778" t="s">
        <v>1075</v>
      </c>
      <c r="Y1778">
        <v>6</v>
      </c>
      <c r="Z1778" t="s">
        <v>40</v>
      </c>
      <c r="AA1778" t="s">
        <v>40</v>
      </c>
      <c r="AB1778" t="s">
        <v>40</v>
      </c>
      <c r="AC1778">
        <v>1.1000000000000001</v>
      </c>
      <c r="AD1778">
        <v>8.76</v>
      </c>
      <c r="AE1778">
        <v>7.68</v>
      </c>
      <c r="AF1778">
        <v>79</v>
      </c>
      <c r="AG1778">
        <v>76800</v>
      </c>
      <c r="AH1778">
        <v>8760000</v>
      </c>
      <c r="AI1778">
        <v>79</v>
      </c>
      <c r="AJ1778">
        <v>3562</v>
      </c>
      <c r="AK1778">
        <v>1398924.473</v>
      </c>
      <c r="AN1778" s="20"/>
    </row>
    <row r="1779" spans="1:40">
      <c r="A1779">
        <v>25</v>
      </c>
      <c r="B1779">
        <v>46</v>
      </c>
      <c r="C1779">
        <v>2005</v>
      </c>
      <c r="D1779" t="s">
        <v>1073</v>
      </c>
      <c r="E1779" t="s">
        <v>1074</v>
      </c>
      <c r="F1779" t="s">
        <v>1</v>
      </c>
      <c r="G1779" t="s">
        <v>37</v>
      </c>
      <c r="H1779" t="s">
        <v>38</v>
      </c>
      <c r="I1779" t="s">
        <v>41</v>
      </c>
      <c r="J1779" t="s">
        <v>40</v>
      </c>
      <c r="K1779" t="s">
        <v>40</v>
      </c>
      <c r="L1779" t="s">
        <v>40</v>
      </c>
      <c r="M1779" t="s">
        <v>40</v>
      </c>
      <c r="N1779" t="s">
        <v>40</v>
      </c>
      <c r="O1779" t="s">
        <v>55</v>
      </c>
      <c r="P1779" t="s">
        <v>38</v>
      </c>
      <c r="Q1779" t="s">
        <v>51</v>
      </c>
      <c r="R1779" t="s">
        <v>52</v>
      </c>
      <c r="S1779" t="s">
        <v>43</v>
      </c>
      <c r="T1779" t="s">
        <v>44</v>
      </c>
      <c r="U1779" t="s">
        <v>21</v>
      </c>
      <c r="V1779" t="s">
        <v>1494</v>
      </c>
      <c r="W1779" t="s">
        <v>1495</v>
      </c>
      <c r="X1779" t="s">
        <v>1075</v>
      </c>
      <c r="Y1779">
        <v>7</v>
      </c>
      <c r="Z1779" t="s">
        <v>40</v>
      </c>
      <c r="AA1779" t="s">
        <v>40</v>
      </c>
      <c r="AB1779" t="s">
        <v>40</v>
      </c>
      <c r="AC1779">
        <v>2</v>
      </c>
      <c r="AD1779">
        <v>0.82</v>
      </c>
      <c r="AE1779">
        <v>0.41</v>
      </c>
      <c r="AF1779">
        <v>10</v>
      </c>
      <c r="AG1779">
        <v>4100</v>
      </c>
      <c r="AH1779">
        <v>820000</v>
      </c>
      <c r="AI1779">
        <v>10</v>
      </c>
      <c r="AJ1779">
        <v>3562</v>
      </c>
      <c r="AK1779">
        <v>1398924.473</v>
      </c>
      <c r="AN1779" s="20"/>
    </row>
    <row r="1780" spans="1:40">
      <c r="A1780">
        <v>25</v>
      </c>
      <c r="B1780">
        <v>46</v>
      </c>
      <c r="C1780">
        <v>2005</v>
      </c>
      <c r="D1780" t="s">
        <v>1073</v>
      </c>
      <c r="E1780" t="s">
        <v>1074</v>
      </c>
      <c r="F1780" t="s">
        <v>1</v>
      </c>
      <c r="G1780" t="s">
        <v>37</v>
      </c>
      <c r="H1780" t="s">
        <v>38</v>
      </c>
      <c r="I1780" t="s">
        <v>41</v>
      </c>
      <c r="J1780" t="s">
        <v>40</v>
      </c>
      <c r="K1780" t="s">
        <v>40</v>
      </c>
      <c r="L1780" t="s">
        <v>40</v>
      </c>
      <c r="M1780" t="s">
        <v>40</v>
      </c>
      <c r="N1780" t="s">
        <v>40</v>
      </c>
      <c r="O1780" t="s">
        <v>55</v>
      </c>
      <c r="P1780" t="s">
        <v>38</v>
      </c>
      <c r="Q1780" t="s">
        <v>51</v>
      </c>
      <c r="R1780" t="s">
        <v>52</v>
      </c>
      <c r="S1780" t="s">
        <v>43</v>
      </c>
      <c r="T1780" t="s">
        <v>44</v>
      </c>
      <c r="U1780" t="s">
        <v>21</v>
      </c>
      <c r="V1780" t="s">
        <v>1494</v>
      </c>
      <c r="W1780" t="s">
        <v>1495</v>
      </c>
      <c r="X1780" t="s">
        <v>1075</v>
      </c>
      <c r="Y1780">
        <v>8</v>
      </c>
      <c r="Z1780" t="s">
        <v>40</v>
      </c>
      <c r="AA1780" t="s">
        <v>40</v>
      </c>
      <c r="AB1780" t="s">
        <v>40</v>
      </c>
      <c r="AC1780">
        <v>3.4</v>
      </c>
      <c r="AD1780">
        <v>0.72</v>
      </c>
      <c r="AE1780">
        <v>0.21</v>
      </c>
      <c r="AF1780">
        <v>40</v>
      </c>
      <c r="AG1780">
        <v>2100</v>
      </c>
      <c r="AH1780">
        <v>720000</v>
      </c>
      <c r="AI1780">
        <v>40</v>
      </c>
      <c r="AJ1780">
        <v>3562</v>
      </c>
      <c r="AK1780">
        <v>1398924.473</v>
      </c>
      <c r="AN1780" s="20"/>
    </row>
    <row r="1781" spans="1:40">
      <c r="A1781">
        <v>25</v>
      </c>
      <c r="B1781">
        <v>46</v>
      </c>
      <c r="C1781">
        <v>2005</v>
      </c>
      <c r="D1781" t="s">
        <v>1073</v>
      </c>
      <c r="E1781" t="s">
        <v>1074</v>
      </c>
      <c r="F1781" t="s">
        <v>1</v>
      </c>
      <c r="G1781" t="s">
        <v>37</v>
      </c>
      <c r="H1781" t="s">
        <v>38</v>
      </c>
      <c r="I1781" t="s">
        <v>41</v>
      </c>
      <c r="J1781" t="s">
        <v>40</v>
      </c>
      <c r="K1781" t="s">
        <v>40</v>
      </c>
      <c r="L1781" t="s">
        <v>40</v>
      </c>
      <c r="M1781" t="s">
        <v>40</v>
      </c>
      <c r="N1781" t="s">
        <v>40</v>
      </c>
      <c r="O1781" t="s">
        <v>55</v>
      </c>
      <c r="P1781" t="s">
        <v>38</v>
      </c>
      <c r="Q1781" t="s">
        <v>51</v>
      </c>
      <c r="R1781" t="s">
        <v>52</v>
      </c>
      <c r="S1781" t="s">
        <v>43</v>
      </c>
      <c r="T1781" t="s">
        <v>44</v>
      </c>
      <c r="U1781" t="s">
        <v>21</v>
      </c>
      <c r="V1781" t="s">
        <v>1494</v>
      </c>
      <c r="W1781" t="s">
        <v>1495</v>
      </c>
      <c r="X1781" t="s">
        <v>1075</v>
      </c>
      <c r="Y1781">
        <v>9</v>
      </c>
      <c r="Z1781" t="s">
        <v>40</v>
      </c>
      <c r="AA1781" t="s">
        <v>40</v>
      </c>
      <c r="AB1781" t="s">
        <v>40</v>
      </c>
      <c r="AC1781">
        <v>6.3</v>
      </c>
      <c r="AD1781">
        <v>3.12</v>
      </c>
      <c r="AE1781">
        <v>0.49</v>
      </c>
      <c r="AF1781">
        <v>28</v>
      </c>
      <c r="AG1781">
        <v>4900</v>
      </c>
      <c r="AH1781">
        <v>3120000</v>
      </c>
      <c r="AI1781">
        <v>28</v>
      </c>
      <c r="AJ1781">
        <v>3562</v>
      </c>
      <c r="AK1781">
        <v>1398924.473</v>
      </c>
      <c r="AN1781" s="20"/>
    </row>
    <row r="1782" spans="1:40">
      <c r="A1782">
        <v>25</v>
      </c>
      <c r="B1782">
        <v>46</v>
      </c>
      <c r="C1782">
        <v>2005</v>
      </c>
      <c r="D1782" t="s">
        <v>1073</v>
      </c>
      <c r="E1782" t="s">
        <v>1074</v>
      </c>
      <c r="F1782" t="s">
        <v>1</v>
      </c>
      <c r="G1782" t="s">
        <v>37</v>
      </c>
      <c r="H1782" t="s">
        <v>38</v>
      </c>
      <c r="I1782" t="s">
        <v>41</v>
      </c>
      <c r="J1782" t="s">
        <v>40</v>
      </c>
      <c r="K1782" t="s">
        <v>40</v>
      </c>
      <c r="L1782" t="s">
        <v>40</v>
      </c>
      <c r="M1782" t="s">
        <v>40</v>
      </c>
      <c r="N1782" t="s">
        <v>40</v>
      </c>
      <c r="O1782" t="s">
        <v>55</v>
      </c>
      <c r="P1782" t="s">
        <v>38</v>
      </c>
      <c r="Q1782" t="s">
        <v>51</v>
      </c>
      <c r="R1782" t="s">
        <v>52</v>
      </c>
      <c r="S1782" t="s">
        <v>43</v>
      </c>
      <c r="T1782" t="s">
        <v>44</v>
      </c>
      <c r="U1782" t="s">
        <v>21</v>
      </c>
      <c r="V1782" t="s">
        <v>1494</v>
      </c>
      <c r="W1782" t="s">
        <v>1495</v>
      </c>
      <c r="X1782" t="s">
        <v>1075</v>
      </c>
      <c r="Y1782">
        <v>10</v>
      </c>
      <c r="Z1782" t="s">
        <v>40</v>
      </c>
      <c r="AA1782" t="s">
        <v>40</v>
      </c>
      <c r="AB1782" t="s">
        <v>40</v>
      </c>
      <c r="AC1782">
        <v>1.9</v>
      </c>
      <c r="AD1782">
        <v>1.23</v>
      </c>
      <c r="AE1782">
        <v>0.65</v>
      </c>
      <c r="AF1782">
        <v>62</v>
      </c>
      <c r="AG1782">
        <v>6500</v>
      </c>
      <c r="AH1782">
        <v>1230000</v>
      </c>
      <c r="AI1782">
        <v>62</v>
      </c>
      <c r="AJ1782">
        <v>3562</v>
      </c>
      <c r="AK1782">
        <v>1398924.473</v>
      </c>
      <c r="AN1782" s="20"/>
    </row>
    <row r="1783" spans="1:40">
      <c r="A1783">
        <v>25</v>
      </c>
      <c r="B1783">
        <v>46</v>
      </c>
      <c r="C1783">
        <v>2005</v>
      </c>
      <c r="D1783" t="s">
        <v>1073</v>
      </c>
      <c r="E1783" t="s">
        <v>1074</v>
      </c>
      <c r="F1783" t="s">
        <v>1</v>
      </c>
      <c r="G1783" t="s">
        <v>37</v>
      </c>
      <c r="H1783" t="s">
        <v>38</v>
      </c>
      <c r="I1783" t="s">
        <v>41</v>
      </c>
      <c r="J1783" t="s">
        <v>40</v>
      </c>
      <c r="K1783" t="s">
        <v>40</v>
      </c>
      <c r="L1783" t="s">
        <v>40</v>
      </c>
      <c r="M1783" t="s">
        <v>40</v>
      </c>
      <c r="N1783" t="s">
        <v>40</v>
      </c>
      <c r="O1783" t="s">
        <v>55</v>
      </c>
      <c r="P1783" t="s">
        <v>38</v>
      </c>
      <c r="Q1783" t="s">
        <v>51</v>
      </c>
      <c r="R1783" t="s">
        <v>52</v>
      </c>
      <c r="S1783" t="s">
        <v>43</v>
      </c>
      <c r="T1783" t="s">
        <v>44</v>
      </c>
      <c r="U1783" t="s">
        <v>21</v>
      </c>
      <c r="V1783" t="s">
        <v>1494</v>
      </c>
      <c r="W1783" t="s">
        <v>1495</v>
      </c>
      <c r="X1783" t="s">
        <v>1075</v>
      </c>
      <c r="Y1783">
        <v>11</v>
      </c>
      <c r="Z1783" t="s">
        <v>40</v>
      </c>
      <c r="AA1783" t="s">
        <v>40</v>
      </c>
      <c r="AB1783" t="s">
        <v>40</v>
      </c>
      <c r="AC1783">
        <v>3.4</v>
      </c>
      <c r="AD1783">
        <v>1.71</v>
      </c>
      <c r="AE1783">
        <v>0.5</v>
      </c>
      <c r="AF1783">
        <v>44</v>
      </c>
      <c r="AG1783">
        <v>5000</v>
      </c>
      <c r="AH1783">
        <v>1710000</v>
      </c>
      <c r="AI1783">
        <v>44</v>
      </c>
      <c r="AJ1783">
        <v>3562</v>
      </c>
      <c r="AK1783">
        <v>1398924.473</v>
      </c>
      <c r="AN1783" s="20"/>
    </row>
    <row r="1784" spans="1:40">
      <c r="A1784">
        <v>25</v>
      </c>
      <c r="B1784">
        <v>46</v>
      </c>
      <c r="C1784">
        <v>2005</v>
      </c>
      <c r="D1784" t="s">
        <v>1073</v>
      </c>
      <c r="E1784" t="s">
        <v>1074</v>
      </c>
      <c r="F1784" t="s">
        <v>1</v>
      </c>
      <c r="G1784" t="s">
        <v>37</v>
      </c>
      <c r="H1784" t="s">
        <v>38</v>
      </c>
      <c r="I1784" t="s">
        <v>41</v>
      </c>
      <c r="J1784" t="s">
        <v>40</v>
      </c>
      <c r="K1784" t="s">
        <v>40</v>
      </c>
      <c r="L1784" t="s">
        <v>40</v>
      </c>
      <c r="M1784" t="s">
        <v>40</v>
      </c>
      <c r="N1784" t="s">
        <v>40</v>
      </c>
      <c r="O1784" t="s">
        <v>55</v>
      </c>
      <c r="P1784" t="s">
        <v>38</v>
      </c>
      <c r="Q1784" t="s">
        <v>51</v>
      </c>
      <c r="R1784" t="s">
        <v>52</v>
      </c>
      <c r="S1784" t="s">
        <v>43</v>
      </c>
      <c r="T1784" t="s">
        <v>44</v>
      </c>
      <c r="U1784" t="s">
        <v>21</v>
      </c>
      <c r="V1784" t="s">
        <v>1494</v>
      </c>
      <c r="W1784" t="s">
        <v>1495</v>
      </c>
      <c r="X1784" t="s">
        <v>1075</v>
      </c>
      <c r="Y1784">
        <v>12</v>
      </c>
      <c r="Z1784" t="s">
        <v>40</v>
      </c>
      <c r="AA1784" t="s">
        <v>40</v>
      </c>
      <c r="AB1784" t="s">
        <v>40</v>
      </c>
      <c r="AC1784">
        <v>1.9</v>
      </c>
      <c r="AD1784">
        <v>0.43</v>
      </c>
      <c r="AE1784">
        <v>0.23</v>
      </c>
      <c r="AF1784">
        <v>87</v>
      </c>
      <c r="AG1784">
        <v>2300</v>
      </c>
      <c r="AH1784">
        <v>430000</v>
      </c>
      <c r="AI1784">
        <v>87</v>
      </c>
      <c r="AJ1784">
        <v>3562</v>
      </c>
      <c r="AK1784">
        <v>1398924.473</v>
      </c>
      <c r="AN1784" s="20"/>
    </row>
    <row r="1785" spans="1:40">
      <c r="A1785">
        <v>25</v>
      </c>
      <c r="B1785">
        <v>46</v>
      </c>
      <c r="C1785">
        <v>2005</v>
      </c>
      <c r="D1785" t="s">
        <v>1073</v>
      </c>
      <c r="E1785" t="s">
        <v>1074</v>
      </c>
      <c r="F1785" t="s">
        <v>1</v>
      </c>
      <c r="G1785" t="s">
        <v>37</v>
      </c>
      <c r="H1785" t="s">
        <v>38</v>
      </c>
      <c r="I1785" t="s">
        <v>41</v>
      </c>
      <c r="J1785" t="s">
        <v>40</v>
      </c>
      <c r="K1785" t="s">
        <v>40</v>
      </c>
      <c r="L1785" t="s">
        <v>40</v>
      </c>
      <c r="M1785" t="s">
        <v>40</v>
      </c>
      <c r="N1785" t="s">
        <v>40</v>
      </c>
      <c r="O1785" t="s">
        <v>55</v>
      </c>
      <c r="P1785" t="s">
        <v>38</v>
      </c>
      <c r="Q1785" t="s">
        <v>51</v>
      </c>
      <c r="R1785" t="s">
        <v>52</v>
      </c>
      <c r="S1785" t="s">
        <v>43</v>
      </c>
      <c r="T1785" t="s">
        <v>44</v>
      </c>
      <c r="U1785" t="s">
        <v>21</v>
      </c>
      <c r="V1785" t="s">
        <v>1494</v>
      </c>
      <c r="W1785" t="s">
        <v>1495</v>
      </c>
      <c r="X1785" t="s">
        <v>1075</v>
      </c>
      <c r="Y1785">
        <v>14</v>
      </c>
      <c r="Z1785" t="s">
        <v>40</v>
      </c>
      <c r="AA1785" t="s">
        <v>40</v>
      </c>
      <c r="AB1785" t="s">
        <v>40</v>
      </c>
      <c r="AC1785">
        <v>3</v>
      </c>
      <c r="AD1785">
        <v>0.46</v>
      </c>
      <c r="AE1785">
        <v>0.15</v>
      </c>
      <c r="AF1785">
        <v>39</v>
      </c>
      <c r="AG1785">
        <v>1500</v>
      </c>
      <c r="AH1785">
        <v>460000</v>
      </c>
      <c r="AI1785">
        <v>39</v>
      </c>
      <c r="AJ1785">
        <v>3562</v>
      </c>
      <c r="AK1785">
        <v>1398924.473</v>
      </c>
      <c r="AN1785" s="20"/>
    </row>
    <row r="1786" spans="1:40">
      <c r="A1786">
        <v>25</v>
      </c>
      <c r="B1786">
        <v>46</v>
      </c>
      <c r="C1786">
        <v>2005</v>
      </c>
      <c r="D1786" t="s">
        <v>1073</v>
      </c>
      <c r="E1786" t="s">
        <v>1074</v>
      </c>
      <c r="F1786" t="s">
        <v>1</v>
      </c>
      <c r="G1786" t="s">
        <v>37</v>
      </c>
      <c r="H1786" t="s">
        <v>38</v>
      </c>
      <c r="I1786" t="s">
        <v>41</v>
      </c>
      <c r="J1786" t="s">
        <v>40</v>
      </c>
      <c r="K1786" t="s">
        <v>40</v>
      </c>
      <c r="L1786" t="s">
        <v>40</v>
      </c>
      <c r="M1786" t="s">
        <v>40</v>
      </c>
      <c r="N1786" t="s">
        <v>40</v>
      </c>
      <c r="O1786" t="s">
        <v>55</v>
      </c>
      <c r="P1786" t="s">
        <v>38</v>
      </c>
      <c r="Q1786" t="s">
        <v>51</v>
      </c>
      <c r="R1786" t="s">
        <v>52</v>
      </c>
      <c r="S1786" t="s">
        <v>43</v>
      </c>
      <c r="T1786" t="s">
        <v>44</v>
      </c>
      <c r="U1786" t="s">
        <v>21</v>
      </c>
      <c r="V1786" t="s">
        <v>1494</v>
      </c>
      <c r="W1786" t="s">
        <v>1495</v>
      </c>
      <c r="X1786" t="s">
        <v>1075</v>
      </c>
      <c r="Y1786">
        <v>15</v>
      </c>
      <c r="Z1786" t="s">
        <v>40</v>
      </c>
      <c r="AA1786" t="s">
        <v>40</v>
      </c>
      <c r="AB1786" t="s">
        <v>40</v>
      </c>
      <c r="AC1786">
        <v>0.6</v>
      </c>
      <c r="AD1786">
        <v>0.35</v>
      </c>
      <c r="AE1786">
        <v>0.57999999999999996</v>
      </c>
      <c r="AF1786">
        <v>50</v>
      </c>
      <c r="AG1786">
        <v>5800</v>
      </c>
      <c r="AH1786">
        <v>350000</v>
      </c>
      <c r="AI1786">
        <v>50</v>
      </c>
      <c r="AJ1786">
        <v>3562</v>
      </c>
      <c r="AK1786">
        <v>1398924.473</v>
      </c>
      <c r="AN1786" s="20"/>
    </row>
    <row r="1787" spans="1:40">
      <c r="A1787">
        <v>25</v>
      </c>
      <c r="B1787">
        <v>46</v>
      </c>
      <c r="C1787">
        <v>2005</v>
      </c>
      <c r="D1787" t="s">
        <v>1073</v>
      </c>
      <c r="E1787" t="s">
        <v>1074</v>
      </c>
      <c r="F1787" t="s">
        <v>1</v>
      </c>
      <c r="G1787" t="s">
        <v>37</v>
      </c>
      <c r="H1787" t="s">
        <v>38</v>
      </c>
      <c r="I1787" t="s">
        <v>41</v>
      </c>
      <c r="J1787" t="s">
        <v>40</v>
      </c>
      <c r="K1787" t="s">
        <v>40</v>
      </c>
      <c r="L1787" t="s">
        <v>40</v>
      </c>
      <c r="M1787" t="s">
        <v>40</v>
      </c>
      <c r="N1787" t="s">
        <v>40</v>
      </c>
      <c r="O1787" t="s">
        <v>55</v>
      </c>
      <c r="P1787" t="s">
        <v>38</v>
      </c>
      <c r="Q1787" t="s">
        <v>51</v>
      </c>
      <c r="R1787" t="s">
        <v>52</v>
      </c>
      <c r="S1787" t="s">
        <v>43</v>
      </c>
      <c r="T1787" t="s">
        <v>44</v>
      </c>
      <c r="U1787" t="s">
        <v>21</v>
      </c>
      <c r="V1787" t="s">
        <v>1494</v>
      </c>
      <c r="W1787" t="s">
        <v>1495</v>
      </c>
      <c r="X1787" t="s">
        <v>1075</v>
      </c>
      <c r="Y1787">
        <v>16</v>
      </c>
      <c r="Z1787" t="s">
        <v>40</v>
      </c>
      <c r="AA1787" t="s">
        <v>40</v>
      </c>
      <c r="AB1787" t="s">
        <v>40</v>
      </c>
      <c r="AC1787">
        <v>2.5</v>
      </c>
      <c r="AD1787">
        <v>0.68</v>
      </c>
      <c r="AE1787">
        <v>0.28000000000000003</v>
      </c>
      <c r="AF1787">
        <v>16</v>
      </c>
      <c r="AG1787">
        <v>2800</v>
      </c>
      <c r="AH1787">
        <v>680000</v>
      </c>
      <c r="AI1787">
        <v>16</v>
      </c>
      <c r="AJ1787">
        <v>3562</v>
      </c>
      <c r="AK1787">
        <v>1398924.473</v>
      </c>
      <c r="AN1787" s="20"/>
    </row>
    <row r="1788" spans="1:40">
      <c r="A1788">
        <v>25</v>
      </c>
      <c r="B1788">
        <v>46</v>
      </c>
      <c r="C1788">
        <v>2005</v>
      </c>
      <c r="D1788" t="s">
        <v>1073</v>
      </c>
      <c r="E1788" t="s">
        <v>1074</v>
      </c>
      <c r="F1788" t="s">
        <v>1</v>
      </c>
      <c r="G1788" t="s">
        <v>37</v>
      </c>
      <c r="H1788" t="s">
        <v>38</v>
      </c>
      <c r="I1788" t="s">
        <v>41</v>
      </c>
      <c r="J1788" t="s">
        <v>40</v>
      </c>
      <c r="K1788" t="s">
        <v>40</v>
      </c>
      <c r="L1788" t="s">
        <v>40</v>
      </c>
      <c r="M1788" t="s">
        <v>40</v>
      </c>
      <c r="N1788" t="s">
        <v>40</v>
      </c>
      <c r="O1788" t="s">
        <v>55</v>
      </c>
      <c r="P1788" t="s">
        <v>38</v>
      </c>
      <c r="Q1788" t="s">
        <v>51</v>
      </c>
      <c r="R1788" t="s">
        <v>52</v>
      </c>
      <c r="S1788" t="s">
        <v>43</v>
      </c>
      <c r="T1788" t="s">
        <v>44</v>
      </c>
      <c r="U1788" t="s">
        <v>21</v>
      </c>
      <c r="V1788" t="s">
        <v>1494</v>
      </c>
      <c r="W1788" t="s">
        <v>1495</v>
      </c>
      <c r="X1788" t="s">
        <v>1075</v>
      </c>
      <c r="Y1788">
        <v>17</v>
      </c>
      <c r="Z1788" t="s">
        <v>40</v>
      </c>
      <c r="AA1788" t="s">
        <v>40</v>
      </c>
      <c r="AB1788" t="s">
        <v>40</v>
      </c>
      <c r="AC1788">
        <v>6.4</v>
      </c>
      <c r="AD1788">
        <v>1.48</v>
      </c>
      <c r="AE1788">
        <v>0.23</v>
      </c>
      <c r="AF1788">
        <v>32</v>
      </c>
      <c r="AG1788">
        <v>2300</v>
      </c>
      <c r="AH1788">
        <v>1480000</v>
      </c>
      <c r="AI1788">
        <v>32</v>
      </c>
      <c r="AJ1788">
        <v>3562</v>
      </c>
      <c r="AK1788">
        <v>1398924.473</v>
      </c>
      <c r="AN1788" s="20"/>
    </row>
    <row r="1789" spans="1:40">
      <c r="A1789">
        <v>25</v>
      </c>
      <c r="B1789">
        <v>46</v>
      </c>
      <c r="C1789">
        <v>2005</v>
      </c>
      <c r="D1789" t="s">
        <v>1073</v>
      </c>
      <c r="E1789" t="s">
        <v>1074</v>
      </c>
      <c r="F1789" t="s">
        <v>1</v>
      </c>
      <c r="G1789" t="s">
        <v>37</v>
      </c>
      <c r="H1789" t="s">
        <v>38</v>
      </c>
      <c r="I1789" t="s">
        <v>41</v>
      </c>
      <c r="J1789" t="s">
        <v>40</v>
      </c>
      <c r="K1789" t="s">
        <v>40</v>
      </c>
      <c r="L1789" t="s">
        <v>40</v>
      </c>
      <c r="M1789" t="s">
        <v>40</v>
      </c>
      <c r="N1789" t="s">
        <v>40</v>
      </c>
      <c r="O1789" t="s">
        <v>55</v>
      </c>
      <c r="P1789" t="s">
        <v>38</v>
      </c>
      <c r="Q1789" t="s">
        <v>51</v>
      </c>
      <c r="R1789" t="s">
        <v>52</v>
      </c>
      <c r="S1789" t="s">
        <v>43</v>
      </c>
      <c r="T1789" t="s">
        <v>44</v>
      </c>
      <c r="U1789" t="s">
        <v>21</v>
      </c>
      <c r="V1789" t="s">
        <v>1494</v>
      </c>
      <c r="W1789" t="s">
        <v>1495</v>
      </c>
      <c r="X1789" t="s">
        <v>1075</v>
      </c>
      <c r="Y1789">
        <v>18</v>
      </c>
      <c r="Z1789" t="s">
        <v>40</v>
      </c>
      <c r="AA1789" t="s">
        <v>40</v>
      </c>
      <c r="AB1789" t="s">
        <v>40</v>
      </c>
      <c r="AC1789">
        <v>6.6</v>
      </c>
      <c r="AD1789">
        <v>4.4000000000000004</v>
      </c>
      <c r="AE1789">
        <v>0.67</v>
      </c>
      <c r="AF1789">
        <v>47</v>
      </c>
      <c r="AG1789">
        <v>6700</v>
      </c>
      <c r="AH1789">
        <v>4400000</v>
      </c>
      <c r="AI1789">
        <v>47</v>
      </c>
      <c r="AJ1789">
        <v>3562</v>
      </c>
      <c r="AK1789">
        <v>1398924.473</v>
      </c>
      <c r="AN1789" s="20"/>
    </row>
    <row r="1790" spans="1:40">
      <c r="A1790">
        <v>25</v>
      </c>
      <c r="B1790">
        <v>46</v>
      </c>
      <c r="C1790">
        <v>2005</v>
      </c>
      <c r="D1790" t="s">
        <v>1073</v>
      </c>
      <c r="E1790" t="s">
        <v>1074</v>
      </c>
      <c r="F1790" t="s">
        <v>1</v>
      </c>
      <c r="G1790" t="s">
        <v>37</v>
      </c>
      <c r="H1790" t="s">
        <v>38</v>
      </c>
      <c r="I1790" t="s">
        <v>41</v>
      </c>
      <c r="J1790" t="s">
        <v>40</v>
      </c>
      <c r="K1790" t="s">
        <v>40</v>
      </c>
      <c r="L1790" t="s">
        <v>40</v>
      </c>
      <c r="M1790" t="s">
        <v>40</v>
      </c>
      <c r="N1790" t="s">
        <v>40</v>
      </c>
      <c r="O1790" t="s">
        <v>55</v>
      </c>
      <c r="P1790" t="s">
        <v>38</v>
      </c>
      <c r="Q1790" t="s">
        <v>51</v>
      </c>
      <c r="R1790" t="s">
        <v>52</v>
      </c>
      <c r="S1790" t="s">
        <v>43</v>
      </c>
      <c r="T1790" t="s">
        <v>44</v>
      </c>
      <c r="U1790" t="s">
        <v>21</v>
      </c>
      <c r="V1790" t="s">
        <v>1494</v>
      </c>
      <c r="W1790" t="s">
        <v>1495</v>
      </c>
      <c r="X1790" t="s">
        <v>1075</v>
      </c>
      <c r="Y1790">
        <v>19</v>
      </c>
      <c r="Z1790" t="s">
        <v>40</v>
      </c>
      <c r="AA1790" t="s">
        <v>40</v>
      </c>
      <c r="AB1790" t="s">
        <v>40</v>
      </c>
      <c r="AC1790">
        <v>4.4000000000000004</v>
      </c>
      <c r="AD1790">
        <v>0.74</v>
      </c>
      <c r="AE1790">
        <v>0.17</v>
      </c>
      <c r="AF1790">
        <v>51</v>
      </c>
      <c r="AG1790">
        <v>1700</v>
      </c>
      <c r="AH1790">
        <v>740000</v>
      </c>
      <c r="AI1790">
        <v>51</v>
      </c>
      <c r="AJ1790">
        <v>3562</v>
      </c>
      <c r="AK1790">
        <v>1398924.473</v>
      </c>
      <c r="AN1790" s="20"/>
    </row>
    <row r="1791" spans="1:40">
      <c r="A1791">
        <v>25</v>
      </c>
      <c r="B1791">
        <v>46</v>
      </c>
      <c r="C1791">
        <v>2005</v>
      </c>
      <c r="D1791" t="s">
        <v>1073</v>
      </c>
      <c r="E1791" t="s">
        <v>1074</v>
      </c>
      <c r="F1791" t="s">
        <v>1</v>
      </c>
      <c r="G1791" t="s">
        <v>37</v>
      </c>
      <c r="H1791" t="s">
        <v>38</v>
      </c>
      <c r="I1791" t="s">
        <v>41</v>
      </c>
      <c r="J1791" t="s">
        <v>40</v>
      </c>
      <c r="K1791" t="s">
        <v>40</v>
      </c>
      <c r="L1791" t="s">
        <v>40</v>
      </c>
      <c r="M1791" t="s">
        <v>40</v>
      </c>
      <c r="N1791" t="s">
        <v>40</v>
      </c>
      <c r="O1791" t="s">
        <v>55</v>
      </c>
      <c r="P1791" t="s">
        <v>38</v>
      </c>
      <c r="Q1791" t="s">
        <v>51</v>
      </c>
      <c r="R1791" t="s">
        <v>52</v>
      </c>
      <c r="S1791" t="s">
        <v>43</v>
      </c>
      <c r="T1791" t="s">
        <v>44</v>
      </c>
      <c r="U1791" t="s">
        <v>21</v>
      </c>
      <c r="V1791" t="s">
        <v>1494</v>
      </c>
      <c r="W1791" t="s">
        <v>1495</v>
      </c>
      <c r="X1791" t="s">
        <v>1075</v>
      </c>
      <c r="Y1791">
        <v>20</v>
      </c>
      <c r="Z1791" t="s">
        <v>40</v>
      </c>
      <c r="AA1791" t="s">
        <v>40</v>
      </c>
      <c r="AB1791" t="s">
        <v>40</v>
      </c>
      <c r="AC1791">
        <v>5.3</v>
      </c>
      <c r="AD1791">
        <v>7.05</v>
      </c>
      <c r="AE1791">
        <v>1.32</v>
      </c>
      <c r="AF1791">
        <v>45</v>
      </c>
      <c r="AG1791">
        <v>13200</v>
      </c>
      <c r="AH1791">
        <v>7050000</v>
      </c>
      <c r="AI1791">
        <v>45</v>
      </c>
      <c r="AJ1791">
        <v>3562</v>
      </c>
      <c r="AK1791">
        <v>1398924.473</v>
      </c>
      <c r="AN1791" s="20"/>
    </row>
    <row r="1792" spans="1:40">
      <c r="A1792">
        <v>25</v>
      </c>
      <c r="B1792">
        <v>46</v>
      </c>
      <c r="C1792">
        <v>2005</v>
      </c>
      <c r="D1792" t="s">
        <v>1073</v>
      </c>
      <c r="E1792" t="s">
        <v>1074</v>
      </c>
      <c r="F1792" t="s">
        <v>1</v>
      </c>
      <c r="G1792" t="s">
        <v>37</v>
      </c>
      <c r="H1792" t="s">
        <v>38</v>
      </c>
      <c r="I1792" t="s">
        <v>41</v>
      </c>
      <c r="J1792" t="s">
        <v>40</v>
      </c>
      <c r="K1792" t="s">
        <v>40</v>
      </c>
      <c r="L1792" t="s">
        <v>40</v>
      </c>
      <c r="M1792" t="s">
        <v>40</v>
      </c>
      <c r="N1792" t="s">
        <v>40</v>
      </c>
      <c r="O1792" t="s">
        <v>55</v>
      </c>
      <c r="P1792" t="s">
        <v>38</v>
      </c>
      <c r="Q1792" t="s">
        <v>51</v>
      </c>
      <c r="R1792" t="s">
        <v>52</v>
      </c>
      <c r="S1792" t="s">
        <v>43</v>
      </c>
      <c r="T1792" t="s">
        <v>44</v>
      </c>
      <c r="U1792" t="s">
        <v>21</v>
      </c>
      <c r="V1792" t="s">
        <v>1494</v>
      </c>
      <c r="W1792" t="s">
        <v>1495</v>
      </c>
      <c r="X1792" t="s">
        <v>1075</v>
      </c>
      <c r="Y1792">
        <v>21</v>
      </c>
      <c r="Z1792" t="s">
        <v>40</v>
      </c>
      <c r="AA1792" t="s">
        <v>40</v>
      </c>
      <c r="AB1792" t="s">
        <v>40</v>
      </c>
      <c r="AC1792">
        <v>4.8</v>
      </c>
      <c r="AD1792">
        <v>7.18</v>
      </c>
      <c r="AE1792">
        <v>1.49</v>
      </c>
      <c r="AF1792">
        <v>55</v>
      </c>
      <c r="AG1792">
        <v>14900</v>
      </c>
      <c r="AH1792">
        <v>7180000</v>
      </c>
      <c r="AI1792">
        <v>55</v>
      </c>
      <c r="AJ1792">
        <v>3562</v>
      </c>
      <c r="AK1792">
        <v>1398924.473</v>
      </c>
      <c r="AN1792" s="20"/>
    </row>
    <row r="1793" spans="1:40">
      <c r="A1793">
        <v>25</v>
      </c>
      <c r="B1793">
        <v>46</v>
      </c>
      <c r="C1793">
        <v>2005</v>
      </c>
      <c r="D1793" t="s">
        <v>1073</v>
      </c>
      <c r="E1793" t="s">
        <v>1074</v>
      </c>
      <c r="F1793" t="s">
        <v>1</v>
      </c>
      <c r="G1793" t="s">
        <v>37</v>
      </c>
      <c r="H1793" t="s">
        <v>38</v>
      </c>
      <c r="I1793" t="s">
        <v>41</v>
      </c>
      <c r="J1793" t="s">
        <v>40</v>
      </c>
      <c r="K1793" t="s">
        <v>40</v>
      </c>
      <c r="L1793" t="s">
        <v>40</v>
      </c>
      <c r="M1793" t="s">
        <v>40</v>
      </c>
      <c r="N1793" t="s">
        <v>40</v>
      </c>
      <c r="O1793" t="s">
        <v>55</v>
      </c>
      <c r="P1793" t="s">
        <v>38</v>
      </c>
      <c r="Q1793" t="s">
        <v>51</v>
      </c>
      <c r="R1793" t="s">
        <v>52</v>
      </c>
      <c r="S1793" t="s">
        <v>43</v>
      </c>
      <c r="T1793" t="s">
        <v>44</v>
      </c>
      <c r="U1793" t="s">
        <v>21</v>
      </c>
      <c r="V1793" t="s">
        <v>1494</v>
      </c>
      <c r="W1793" t="s">
        <v>1495</v>
      </c>
      <c r="X1793" t="s">
        <v>1075</v>
      </c>
      <c r="Y1793">
        <v>22</v>
      </c>
      <c r="Z1793" t="s">
        <v>40</v>
      </c>
      <c r="AA1793" t="s">
        <v>40</v>
      </c>
      <c r="AB1793" t="s">
        <v>40</v>
      </c>
      <c r="AC1793">
        <v>7.3</v>
      </c>
      <c r="AD1793">
        <v>2.83</v>
      </c>
      <c r="AE1793">
        <v>0.39</v>
      </c>
      <c r="AF1793">
        <v>39</v>
      </c>
      <c r="AG1793">
        <v>3900</v>
      </c>
      <c r="AH1793">
        <v>2830000</v>
      </c>
      <c r="AI1793">
        <v>39</v>
      </c>
      <c r="AJ1793">
        <v>3562</v>
      </c>
      <c r="AK1793">
        <v>1398924.473</v>
      </c>
      <c r="AN1793" s="20"/>
    </row>
    <row r="1794" spans="1:40">
      <c r="A1794">
        <v>25</v>
      </c>
      <c r="B1794">
        <v>46</v>
      </c>
      <c r="C1794">
        <v>2005</v>
      </c>
      <c r="D1794" t="s">
        <v>1073</v>
      </c>
      <c r="E1794" t="s">
        <v>1074</v>
      </c>
      <c r="F1794" t="s">
        <v>1</v>
      </c>
      <c r="G1794" t="s">
        <v>37</v>
      </c>
      <c r="H1794" t="s">
        <v>38</v>
      </c>
      <c r="I1794" t="s">
        <v>41</v>
      </c>
      <c r="J1794" t="s">
        <v>40</v>
      </c>
      <c r="K1794" t="s">
        <v>40</v>
      </c>
      <c r="L1794" t="s">
        <v>40</v>
      </c>
      <c r="M1794" t="s">
        <v>40</v>
      </c>
      <c r="N1794" t="s">
        <v>40</v>
      </c>
      <c r="O1794" t="s">
        <v>55</v>
      </c>
      <c r="P1794" t="s">
        <v>38</v>
      </c>
      <c r="Q1794" t="s">
        <v>51</v>
      </c>
      <c r="R1794" t="s">
        <v>52</v>
      </c>
      <c r="S1794" t="s">
        <v>43</v>
      </c>
      <c r="T1794" t="s">
        <v>44</v>
      </c>
      <c r="U1794" t="s">
        <v>21</v>
      </c>
      <c r="V1794" t="s">
        <v>1494</v>
      </c>
      <c r="W1794" t="s">
        <v>1495</v>
      </c>
      <c r="X1794" t="s">
        <v>1075</v>
      </c>
      <c r="Y1794">
        <v>23</v>
      </c>
      <c r="Z1794" t="s">
        <v>40</v>
      </c>
      <c r="AA1794" t="s">
        <v>40</v>
      </c>
      <c r="AB1794" t="s">
        <v>40</v>
      </c>
      <c r="AC1794">
        <v>3.4</v>
      </c>
      <c r="AD1794">
        <v>1.79</v>
      </c>
      <c r="AE1794">
        <v>0.53</v>
      </c>
      <c r="AF1794">
        <v>44</v>
      </c>
      <c r="AG1794">
        <v>5300</v>
      </c>
      <c r="AH1794">
        <v>1790000</v>
      </c>
      <c r="AI1794">
        <v>44</v>
      </c>
      <c r="AJ1794">
        <v>3562</v>
      </c>
      <c r="AK1794">
        <v>1398924.473</v>
      </c>
      <c r="AN1794" s="20"/>
    </row>
    <row r="1795" spans="1:40">
      <c r="A1795">
        <v>25</v>
      </c>
      <c r="B1795">
        <v>46</v>
      </c>
      <c r="C1795">
        <v>2005</v>
      </c>
      <c r="D1795" t="s">
        <v>1073</v>
      </c>
      <c r="E1795" t="s">
        <v>1074</v>
      </c>
      <c r="F1795" t="s">
        <v>1</v>
      </c>
      <c r="G1795" t="s">
        <v>37</v>
      </c>
      <c r="H1795" t="s">
        <v>38</v>
      </c>
      <c r="I1795" t="s">
        <v>41</v>
      </c>
      <c r="J1795" t="s">
        <v>40</v>
      </c>
      <c r="K1795" t="s">
        <v>40</v>
      </c>
      <c r="L1795" t="s">
        <v>40</v>
      </c>
      <c r="M1795" t="s">
        <v>40</v>
      </c>
      <c r="N1795" t="s">
        <v>40</v>
      </c>
      <c r="O1795" t="s">
        <v>55</v>
      </c>
      <c r="P1795" t="s">
        <v>38</v>
      </c>
      <c r="Q1795" t="s">
        <v>51</v>
      </c>
      <c r="R1795" t="s">
        <v>52</v>
      </c>
      <c r="S1795" t="s">
        <v>43</v>
      </c>
      <c r="T1795" t="s">
        <v>44</v>
      </c>
      <c r="U1795" t="s">
        <v>21</v>
      </c>
      <c r="V1795" t="s">
        <v>1494</v>
      </c>
      <c r="W1795" t="s">
        <v>1495</v>
      </c>
      <c r="X1795" t="s">
        <v>1075</v>
      </c>
      <c r="Y1795">
        <v>24</v>
      </c>
      <c r="Z1795" t="s">
        <v>40</v>
      </c>
      <c r="AA1795" t="s">
        <v>40</v>
      </c>
      <c r="AB1795" t="s">
        <v>40</v>
      </c>
      <c r="AC1795">
        <v>2</v>
      </c>
      <c r="AD1795">
        <v>0.38</v>
      </c>
      <c r="AE1795">
        <v>0.19</v>
      </c>
      <c r="AF1795">
        <v>56</v>
      </c>
      <c r="AG1795">
        <v>1900</v>
      </c>
      <c r="AH1795">
        <v>380000</v>
      </c>
      <c r="AI1795">
        <v>56</v>
      </c>
      <c r="AJ1795">
        <v>3562</v>
      </c>
      <c r="AK1795">
        <v>1398924.473</v>
      </c>
      <c r="AN1795" s="20"/>
    </row>
    <row r="1796" spans="1:40">
      <c r="A1796">
        <v>25</v>
      </c>
      <c r="B1796">
        <v>46</v>
      </c>
      <c r="C1796">
        <v>2005</v>
      </c>
      <c r="D1796" t="s">
        <v>1073</v>
      </c>
      <c r="E1796" t="s">
        <v>1074</v>
      </c>
      <c r="F1796" t="s">
        <v>1</v>
      </c>
      <c r="G1796" t="s">
        <v>37</v>
      </c>
      <c r="H1796" t="s">
        <v>38</v>
      </c>
      <c r="I1796" t="s">
        <v>41</v>
      </c>
      <c r="J1796" t="s">
        <v>40</v>
      </c>
      <c r="K1796" t="s">
        <v>40</v>
      </c>
      <c r="L1796" t="s">
        <v>40</v>
      </c>
      <c r="M1796" t="s">
        <v>40</v>
      </c>
      <c r="N1796" t="s">
        <v>40</v>
      </c>
      <c r="O1796" t="s">
        <v>55</v>
      </c>
      <c r="P1796" t="s">
        <v>38</v>
      </c>
      <c r="Q1796" t="s">
        <v>51</v>
      </c>
      <c r="R1796" t="s">
        <v>52</v>
      </c>
      <c r="S1796" t="s">
        <v>43</v>
      </c>
      <c r="T1796" t="s">
        <v>44</v>
      </c>
      <c r="U1796" t="s">
        <v>21</v>
      </c>
      <c r="V1796" t="s">
        <v>1494</v>
      </c>
      <c r="W1796" t="s">
        <v>1495</v>
      </c>
      <c r="X1796" t="s">
        <v>1075</v>
      </c>
      <c r="Y1796">
        <v>25</v>
      </c>
      <c r="Z1796" t="s">
        <v>40</v>
      </c>
      <c r="AA1796" t="s">
        <v>40</v>
      </c>
      <c r="AB1796" t="s">
        <v>40</v>
      </c>
      <c r="AC1796">
        <v>5.2</v>
      </c>
      <c r="AD1796">
        <v>2.6</v>
      </c>
      <c r="AE1796">
        <v>0.5</v>
      </c>
      <c r="AF1796">
        <v>63</v>
      </c>
      <c r="AG1796">
        <v>5000</v>
      </c>
      <c r="AH1796">
        <v>2600000</v>
      </c>
      <c r="AI1796">
        <v>63</v>
      </c>
      <c r="AJ1796">
        <v>3562</v>
      </c>
      <c r="AK1796">
        <v>1398924.473</v>
      </c>
      <c r="AN1796" s="20"/>
    </row>
    <row r="1797" spans="1:40">
      <c r="A1797">
        <v>25</v>
      </c>
      <c r="B1797">
        <v>46</v>
      </c>
      <c r="C1797">
        <v>2005</v>
      </c>
      <c r="D1797" t="s">
        <v>1073</v>
      </c>
      <c r="E1797" t="s">
        <v>1074</v>
      </c>
      <c r="F1797" t="s">
        <v>1</v>
      </c>
      <c r="G1797" t="s">
        <v>37</v>
      </c>
      <c r="H1797" t="s">
        <v>38</v>
      </c>
      <c r="I1797" t="s">
        <v>41</v>
      </c>
      <c r="J1797" t="s">
        <v>40</v>
      </c>
      <c r="K1797" t="s">
        <v>40</v>
      </c>
      <c r="L1797" t="s">
        <v>40</v>
      </c>
      <c r="M1797" t="s">
        <v>40</v>
      </c>
      <c r="N1797" t="s">
        <v>40</v>
      </c>
      <c r="O1797" t="s">
        <v>55</v>
      </c>
      <c r="P1797" t="s">
        <v>38</v>
      </c>
      <c r="Q1797" t="s">
        <v>51</v>
      </c>
      <c r="R1797" t="s">
        <v>52</v>
      </c>
      <c r="S1797" t="s">
        <v>43</v>
      </c>
      <c r="T1797" t="s">
        <v>44</v>
      </c>
      <c r="U1797" t="s">
        <v>21</v>
      </c>
      <c r="V1797" t="s">
        <v>1494</v>
      </c>
      <c r="W1797" t="s">
        <v>1495</v>
      </c>
      <c r="X1797" t="s">
        <v>1075</v>
      </c>
      <c r="Y1797">
        <v>26</v>
      </c>
      <c r="Z1797" t="s">
        <v>40</v>
      </c>
      <c r="AA1797" t="s">
        <v>40</v>
      </c>
      <c r="AB1797" t="s">
        <v>40</v>
      </c>
      <c r="AC1797">
        <v>2.1</v>
      </c>
      <c r="AD1797">
        <v>0.75</v>
      </c>
      <c r="AE1797">
        <v>0.35</v>
      </c>
      <c r="AF1797">
        <v>40</v>
      </c>
      <c r="AG1797">
        <v>3500</v>
      </c>
      <c r="AH1797">
        <v>750000</v>
      </c>
      <c r="AI1797">
        <v>40</v>
      </c>
      <c r="AJ1797">
        <v>3562</v>
      </c>
      <c r="AK1797">
        <v>1398924.473</v>
      </c>
      <c r="AN1797" s="20"/>
    </row>
    <row r="1798" spans="1:40">
      <c r="A1798">
        <v>25</v>
      </c>
      <c r="B1798">
        <v>46</v>
      </c>
      <c r="C1798">
        <v>2005</v>
      </c>
      <c r="D1798" t="s">
        <v>1073</v>
      </c>
      <c r="E1798" t="s">
        <v>1074</v>
      </c>
      <c r="F1798" t="s">
        <v>1</v>
      </c>
      <c r="G1798" t="s">
        <v>37</v>
      </c>
      <c r="H1798" t="s">
        <v>38</v>
      </c>
      <c r="I1798" t="s">
        <v>41</v>
      </c>
      <c r="J1798" t="s">
        <v>40</v>
      </c>
      <c r="K1798" t="s">
        <v>40</v>
      </c>
      <c r="L1798" t="s">
        <v>40</v>
      </c>
      <c r="M1798" t="s">
        <v>40</v>
      </c>
      <c r="N1798" t="s">
        <v>40</v>
      </c>
      <c r="O1798" t="s">
        <v>55</v>
      </c>
      <c r="P1798" t="s">
        <v>38</v>
      </c>
      <c r="Q1798" t="s">
        <v>51</v>
      </c>
      <c r="R1798" t="s">
        <v>52</v>
      </c>
      <c r="S1798" t="s">
        <v>43</v>
      </c>
      <c r="T1798" t="s">
        <v>44</v>
      </c>
      <c r="U1798" t="s">
        <v>21</v>
      </c>
      <c r="V1798" t="s">
        <v>1494</v>
      </c>
      <c r="W1798" t="s">
        <v>1495</v>
      </c>
      <c r="X1798" t="s">
        <v>1075</v>
      </c>
      <c r="Y1798">
        <v>27</v>
      </c>
      <c r="Z1798" t="s">
        <v>40</v>
      </c>
      <c r="AA1798" t="s">
        <v>40</v>
      </c>
      <c r="AB1798" t="s">
        <v>40</v>
      </c>
      <c r="AC1798">
        <v>3</v>
      </c>
      <c r="AD1798">
        <v>0.51</v>
      </c>
      <c r="AE1798">
        <v>0.17</v>
      </c>
      <c r="AF1798">
        <v>31</v>
      </c>
      <c r="AG1798">
        <v>1700</v>
      </c>
      <c r="AH1798">
        <v>510000</v>
      </c>
      <c r="AI1798">
        <v>31</v>
      </c>
      <c r="AJ1798">
        <v>3562</v>
      </c>
      <c r="AK1798">
        <v>1398924.473</v>
      </c>
      <c r="AN1798" s="20"/>
    </row>
    <row r="1799" spans="1:40">
      <c r="A1799">
        <v>25</v>
      </c>
      <c r="B1799">
        <v>46</v>
      </c>
      <c r="C1799">
        <v>2005</v>
      </c>
      <c r="D1799" t="s">
        <v>1073</v>
      </c>
      <c r="E1799" t="s">
        <v>1074</v>
      </c>
      <c r="F1799" t="s">
        <v>1</v>
      </c>
      <c r="G1799" t="s">
        <v>37</v>
      </c>
      <c r="H1799" t="s">
        <v>38</v>
      </c>
      <c r="I1799" t="s">
        <v>41</v>
      </c>
      <c r="J1799" t="s">
        <v>40</v>
      </c>
      <c r="K1799" t="s">
        <v>40</v>
      </c>
      <c r="L1799" t="s">
        <v>40</v>
      </c>
      <c r="M1799" t="s">
        <v>40</v>
      </c>
      <c r="N1799" t="s">
        <v>40</v>
      </c>
      <c r="O1799" t="s">
        <v>55</v>
      </c>
      <c r="P1799" t="s">
        <v>38</v>
      </c>
      <c r="Q1799" t="s">
        <v>51</v>
      </c>
      <c r="R1799" t="s">
        <v>52</v>
      </c>
      <c r="S1799" t="s">
        <v>43</v>
      </c>
      <c r="T1799" t="s">
        <v>44</v>
      </c>
      <c r="U1799" t="s">
        <v>21</v>
      </c>
      <c r="V1799" t="s">
        <v>1494</v>
      </c>
      <c r="W1799" t="s">
        <v>1495</v>
      </c>
      <c r="X1799" t="s">
        <v>1075</v>
      </c>
      <c r="Y1799">
        <v>28</v>
      </c>
      <c r="Z1799" t="s">
        <v>40</v>
      </c>
      <c r="AA1799" t="s">
        <v>40</v>
      </c>
      <c r="AB1799" t="s">
        <v>40</v>
      </c>
      <c r="AC1799">
        <v>3.5</v>
      </c>
      <c r="AD1799">
        <v>10.48</v>
      </c>
      <c r="AE1799">
        <v>3.01</v>
      </c>
      <c r="AF1799">
        <v>24</v>
      </c>
      <c r="AG1799">
        <v>30100</v>
      </c>
      <c r="AH1799">
        <v>10480000</v>
      </c>
      <c r="AI1799">
        <v>24</v>
      </c>
      <c r="AJ1799">
        <v>3562</v>
      </c>
      <c r="AK1799">
        <v>1398924.473</v>
      </c>
      <c r="AN1799" s="20"/>
    </row>
    <row r="1800" spans="1:40">
      <c r="A1800">
        <v>25</v>
      </c>
      <c r="B1800">
        <v>46</v>
      </c>
      <c r="C1800">
        <v>2005</v>
      </c>
      <c r="D1800" t="s">
        <v>1073</v>
      </c>
      <c r="E1800" t="s">
        <v>1074</v>
      </c>
      <c r="F1800" t="s">
        <v>1</v>
      </c>
      <c r="G1800" t="s">
        <v>37</v>
      </c>
      <c r="H1800" t="s">
        <v>38</v>
      </c>
      <c r="I1800" t="s">
        <v>41</v>
      </c>
      <c r="J1800" t="s">
        <v>40</v>
      </c>
      <c r="K1800" t="s">
        <v>40</v>
      </c>
      <c r="L1800" t="s">
        <v>40</v>
      </c>
      <c r="M1800" t="s">
        <v>40</v>
      </c>
      <c r="N1800" t="s">
        <v>40</v>
      </c>
      <c r="O1800" t="s">
        <v>55</v>
      </c>
      <c r="P1800" t="s">
        <v>38</v>
      </c>
      <c r="Q1800" t="s">
        <v>51</v>
      </c>
      <c r="R1800" t="s">
        <v>52</v>
      </c>
      <c r="S1800" t="s">
        <v>43</v>
      </c>
      <c r="T1800" t="s">
        <v>44</v>
      </c>
      <c r="U1800" t="s">
        <v>21</v>
      </c>
      <c r="V1800" t="s">
        <v>1494</v>
      </c>
      <c r="W1800" t="s">
        <v>1495</v>
      </c>
      <c r="X1800" t="s">
        <v>1075</v>
      </c>
      <c r="Y1800">
        <v>29</v>
      </c>
      <c r="Z1800" t="s">
        <v>40</v>
      </c>
      <c r="AA1800" t="s">
        <v>40</v>
      </c>
      <c r="AB1800" t="s">
        <v>40</v>
      </c>
      <c r="AC1800">
        <v>6.6</v>
      </c>
      <c r="AD1800">
        <v>0.79</v>
      </c>
      <c r="AE1800">
        <v>0.12</v>
      </c>
      <c r="AF1800">
        <v>29</v>
      </c>
      <c r="AG1800">
        <v>1200</v>
      </c>
      <c r="AH1800">
        <v>790000</v>
      </c>
      <c r="AI1800">
        <v>29</v>
      </c>
      <c r="AJ1800">
        <v>3562</v>
      </c>
      <c r="AK1800">
        <v>1398924.473</v>
      </c>
      <c r="AN1800" s="20"/>
    </row>
    <row r="1801" spans="1:40">
      <c r="A1801">
        <v>25</v>
      </c>
      <c r="B1801">
        <v>46</v>
      </c>
      <c r="C1801">
        <v>2005</v>
      </c>
      <c r="D1801" t="s">
        <v>1073</v>
      </c>
      <c r="E1801" t="s">
        <v>1074</v>
      </c>
      <c r="F1801" t="s">
        <v>1</v>
      </c>
      <c r="G1801" t="s">
        <v>37</v>
      </c>
      <c r="H1801" t="s">
        <v>38</v>
      </c>
      <c r="I1801" t="s">
        <v>41</v>
      </c>
      <c r="J1801" t="s">
        <v>40</v>
      </c>
      <c r="K1801" t="s">
        <v>40</v>
      </c>
      <c r="L1801" t="s">
        <v>40</v>
      </c>
      <c r="M1801" t="s">
        <v>40</v>
      </c>
      <c r="N1801" t="s">
        <v>40</v>
      </c>
      <c r="O1801" t="s">
        <v>55</v>
      </c>
      <c r="P1801" t="s">
        <v>38</v>
      </c>
      <c r="Q1801" t="s">
        <v>51</v>
      </c>
      <c r="R1801" t="s">
        <v>52</v>
      </c>
      <c r="S1801" t="s">
        <v>43</v>
      </c>
      <c r="T1801" t="s">
        <v>44</v>
      </c>
      <c r="U1801" t="s">
        <v>21</v>
      </c>
      <c r="V1801" t="s">
        <v>1494</v>
      </c>
      <c r="W1801" t="s">
        <v>1495</v>
      </c>
      <c r="X1801" t="s">
        <v>1075</v>
      </c>
      <c r="Y1801">
        <v>30</v>
      </c>
      <c r="Z1801" t="s">
        <v>40</v>
      </c>
      <c r="AA1801" t="s">
        <v>40</v>
      </c>
      <c r="AB1801" t="s">
        <v>40</v>
      </c>
      <c r="AC1801">
        <v>7.6</v>
      </c>
      <c r="AD1801">
        <v>1.75</v>
      </c>
      <c r="AE1801">
        <v>0.23</v>
      </c>
      <c r="AF1801">
        <v>21</v>
      </c>
      <c r="AG1801">
        <v>2300</v>
      </c>
      <c r="AH1801">
        <v>1750000</v>
      </c>
      <c r="AI1801">
        <v>21</v>
      </c>
      <c r="AJ1801">
        <v>3562</v>
      </c>
      <c r="AK1801">
        <v>1398924.473</v>
      </c>
      <c r="AN1801" s="20"/>
    </row>
    <row r="1802" spans="1:40">
      <c r="A1802">
        <v>25</v>
      </c>
      <c r="B1802">
        <v>46</v>
      </c>
      <c r="C1802">
        <v>2005</v>
      </c>
      <c r="D1802" t="s">
        <v>1073</v>
      </c>
      <c r="E1802" t="s">
        <v>1074</v>
      </c>
      <c r="F1802" t="s">
        <v>1</v>
      </c>
      <c r="G1802" t="s">
        <v>37</v>
      </c>
      <c r="H1802" t="s">
        <v>38</v>
      </c>
      <c r="I1802" t="s">
        <v>41</v>
      </c>
      <c r="J1802" t="s">
        <v>40</v>
      </c>
      <c r="K1802" t="s">
        <v>40</v>
      </c>
      <c r="L1802" t="s">
        <v>40</v>
      </c>
      <c r="M1802" t="s">
        <v>40</v>
      </c>
      <c r="N1802" t="s">
        <v>40</v>
      </c>
      <c r="O1802" t="s">
        <v>55</v>
      </c>
      <c r="P1802" t="s">
        <v>38</v>
      </c>
      <c r="Q1802" t="s">
        <v>51</v>
      </c>
      <c r="R1802" t="s">
        <v>52</v>
      </c>
      <c r="S1802" t="s">
        <v>43</v>
      </c>
      <c r="T1802" t="s">
        <v>44</v>
      </c>
      <c r="U1802" t="s">
        <v>21</v>
      </c>
      <c r="V1802" t="s">
        <v>1494</v>
      </c>
      <c r="W1802" t="s">
        <v>1495</v>
      </c>
      <c r="X1802" t="s">
        <v>1075</v>
      </c>
      <c r="Y1802">
        <v>31</v>
      </c>
      <c r="Z1802" t="s">
        <v>40</v>
      </c>
      <c r="AA1802" t="s">
        <v>40</v>
      </c>
      <c r="AB1802" t="s">
        <v>40</v>
      </c>
      <c r="AC1802">
        <v>3.5</v>
      </c>
      <c r="AD1802">
        <v>4.0599999999999996</v>
      </c>
      <c r="AE1802">
        <v>1.17</v>
      </c>
      <c r="AF1802">
        <v>22</v>
      </c>
      <c r="AG1802">
        <v>11700</v>
      </c>
      <c r="AH1802">
        <v>4060000</v>
      </c>
      <c r="AI1802">
        <v>22</v>
      </c>
      <c r="AJ1802">
        <v>3562</v>
      </c>
      <c r="AK1802">
        <v>1398924.473</v>
      </c>
      <c r="AN1802" s="20"/>
    </row>
    <row r="1803" spans="1:40">
      <c r="A1803">
        <v>25</v>
      </c>
      <c r="B1803">
        <v>46</v>
      </c>
      <c r="C1803">
        <v>2005</v>
      </c>
      <c r="D1803" t="s">
        <v>1073</v>
      </c>
      <c r="E1803" t="s">
        <v>1074</v>
      </c>
      <c r="F1803" t="s">
        <v>1</v>
      </c>
      <c r="G1803" t="s">
        <v>37</v>
      </c>
      <c r="H1803" t="s">
        <v>38</v>
      </c>
      <c r="I1803" t="s">
        <v>41</v>
      </c>
      <c r="J1803" t="s">
        <v>40</v>
      </c>
      <c r="K1803" t="s">
        <v>40</v>
      </c>
      <c r="L1803" t="s">
        <v>40</v>
      </c>
      <c r="M1803" t="s">
        <v>40</v>
      </c>
      <c r="N1803" t="s">
        <v>40</v>
      </c>
      <c r="O1803" t="s">
        <v>55</v>
      </c>
      <c r="P1803" t="s">
        <v>38</v>
      </c>
      <c r="Q1803" t="s">
        <v>51</v>
      </c>
      <c r="R1803" t="s">
        <v>52</v>
      </c>
      <c r="S1803" t="s">
        <v>43</v>
      </c>
      <c r="T1803" t="s">
        <v>44</v>
      </c>
      <c r="U1803" t="s">
        <v>21</v>
      </c>
      <c r="V1803" t="s">
        <v>1494</v>
      </c>
      <c r="W1803" t="s">
        <v>1495</v>
      </c>
      <c r="X1803" t="s">
        <v>1075</v>
      </c>
      <c r="Y1803">
        <v>32</v>
      </c>
      <c r="Z1803" t="s">
        <v>40</v>
      </c>
      <c r="AA1803" t="s">
        <v>40</v>
      </c>
      <c r="AB1803" t="s">
        <v>40</v>
      </c>
      <c r="AC1803">
        <v>4.9000000000000004</v>
      </c>
      <c r="AD1803">
        <v>0.44</v>
      </c>
      <c r="AE1803">
        <v>0.09</v>
      </c>
      <c r="AF1803">
        <v>33</v>
      </c>
      <c r="AG1803">
        <v>900</v>
      </c>
      <c r="AH1803">
        <v>440000</v>
      </c>
      <c r="AI1803">
        <v>33</v>
      </c>
      <c r="AJ1803">
        <v>3562</v>
      </c>
      <c r="AK1803">
        <v>1398924.473</v>
      </c>
      <c r="AN1803" s="20"/>
    </row>
    <row r="1804" spans="1:40">
      <c r="A1804">
        <v>25</v>
      </c>
      <c r="B1804">
        <v>46</v>
      </c>
      <c r="C1804">
        <v>2005</v>
      </c>
      <c r="D1804" t="s">
        <v>1073</v>
      </c>
      <c r="E1804" t="s">
        <v>1074</v>
      </c>
      <c r="F1804" t="s">
        <v>1</v>
      </c>
      <c r="G1804" t="s">
        <v>37</v>
      </c>
      <c r="H1804" t="s">
        <v>38</v>
      </c>
      <c r="I1804" t="s">
        <v>41</v>
      </c>
      <c r="J1804" t="s">
        <v>40</v>
      </c>
      <c r="K1804" t="s">
        <v>40</v>
      </c>
      <c r="L1804" t="s">
        <v>40</v>
      </c>
      <c r="M1804" t="s">
        <v>40</v>
      </c>
      <c r="N1804" t="s">
        <v>40</v>
      </c>
      <c r="O1804" t="s">
        <v>55</v>
      </c>
      <c r="P1804" t="s">
        <v>38</v>
      </c>
      <c r="Q1804" t="s">
        <v>51</v>
      </c>
      <c r="R1804" t="s">
        <v>52</v>
      </c>
      <c r="S1804" t="s">
        <v>43</v>
      </c>
      <c r="T1804" t="s">
        <v>44</v>
      </c>
      <c r="U1804" t="s">
        <v>21</v>
      </c>
      <c r="V1804" t="s">
        <v>1494</v>
      </c>
      <c r="W1804" t="s">
        <v>1495</v>
      </c>
      <c r="X1804" t="s">
        <v>1075</v>
      </c>
      <c r="Y1804">
        <v>33</v>
      </c>
      <c r="Z1804" t="s">
        <v>40</v>
      </c>
      <c r="AA1804" t="s">
        <v>40</v>
      </c>
      <c r="AB1804" t="s">
        <v>40</v>
      </c>
      <c r="AC1804">
        <v>0.8</v>
      </c>
      <c r="AD1804">
        <v>0.2</v>
      </c>
      <c r="AE1804">
        <v>0.24</v>
      </c>
      <c r="AF1804">
        <v>77</v>
      </c>
      <c r="AG1804">
        <v>2400</v>
      </c>
      <c r="AH1804">
        <v>200000</v>
      </c>
      <c r="AI1804">
        <v>77</v>
      </c>
      <c r="AJ1804">
        <v>3562</v>
      </c>
      <c r="AK1804">
        <v>1398924.473</v>
      </c>
      <c r="AN1804" s="20"/>
    </row>
    <row r="1805" spans="1:40">
      <c r="A1805">
        <v>25</v>
      </c>
      <c r="B1805">
        <v>46</v>
      </c>
      <c r="C1805">
        <v>2005</v>
      </c>
      <c r="D1805" t="s">
        <v>1073</v>
      </c>
      <c r="E1805" t="s">
        <v>1074</v>
      </c>
      <c r="F1805" t="s">
        <v>1</v>
      </c>
      <c r="G1805" t="s">
        <v>37</v>
      </c>
      <c r="H1805" t="s">
        <v>38</v>
      </c>
      <c r="I1805" t="s">
        <v>41</v>
      </c>
      <c r="J1805" t="s">
        <v>40</v>
      </c>
      <c r="K1805" t="s">
        <v>40</v>
      </c>
      <c r="L1805" t="s">
        <v>40</v>
      </c>
      <c r="M1805" t="s">
        <v>40</v>
      </c>
      <c r="N1805" t="s">
        <v>40</v>
      </c>
      <c r="O1805" t="s">
        <v>55</v>
      </c>
      <c r="P1805" t="s">
        <v>38</v>
      </c>
      <c r="Q1805" t="s">
        <v>51</v>
      </c>
      <c r="R1805" t="s">
        <v>52</v>
      </c>
      <c r="S1805" t="s">
        <v>43</v>
      </c>
      <c r="T1805" t="s">
        <v>44</v>
      </c>
      <c r="U1805" t="s">
        <v>21</v>
      </c>
      <c r="V1805" t="s">
        <v>1494</v>
      </c>
      <c r="W1805" t="s">
        <v>1495</v>
      </c>
      <c r="X1805" t="s">
        <v>1075</v>
      </c>
      <c r="Y1805">
        <v>34</v>
      </c>
      <c r="Z1805" t="s">
        <v>40</v>
      </c>
      <c r="AA1805" t="s">
        <v>40</v>
      </c>
      <c r="AB1805" t="s">
        <v>40</v>
      </c>
      <c r="AC1805">
        <v>4.3</v>
      </c>
      <c r="AD1805">
        <v>2.37</v>
      </c>
      <c r="AE1805">
        <v>0.55000000000000004</v>
      </c>
      <c r="AF1805">
        <v>57</v>
      </c>
      <c r="AG1805">
        <v>5500</v>
      </c>
      <c r="AH1805">
        <v>2370000</v>
      </c>
      <c r="AI1805">
        <v>57</v>
      </c>
      <c r="AJ1805">
        <v>3562</v>
      </c>
      <c r="AK1805">
        <v>1398924.473</v>
      </c>
      <c r="AN1805" s="20"/>
    </row>
    <row r="1806" spans="1:40">
      <c r="A1806">
        <v>25</v>
      </c>
      <c r="B1806">
        <v>46</v>
      </c>
      <c r="C1806">
        <v>2005</v>
      </c>
      <c r="D1806" t="s">
        <v>1073</v>
      </c>
      <c r="E1806" t="s">
        <v>1074</v>
      </c>
      <c r="F1806" t="s">
        <v>1</v>
      </c>
      <c r="G1806" t="s">
        <v>37</v>
      </c>
      <c r="H1806" t="s">
        <v>38</v>
      </c>
      <c r="I1806" t="s">
        <v>41</v>
      </c>
      <c r="J1806" t="s">
        <v>40</v>
      </c>
      <c r="K1806" t="s">
        <v>40</v>
      </c>
      <c r="L1806" t="s">
        <v>40</v>
      </c>
      <c r="M1806" t="s">
        <v>40</v>
      </c>
      <c r="N1806" t="s">
        <v>40</v>
      </c>
      <c r="O1806" t="s">
        <v>55</v>
      </c>
      <c r="P1806" t="s">
        <v>38</v>
      </c>
      <c r="Q1806" t="s">
        <v>51</v>
      </c>
      <c r="R1806" t="s">
        <v>52</v>
      </c>
      <c r="S1806" t="s">
        <v>43</v>
      </c>
      <c r="T1806" t="s">
        <v>44</v>
      </c>
      <c r="U1806" t="s">
        <v>21</v>
      </c>
      <c r="V1806" t="s">
        <v>1494</v>
      </c>
      <c r="W1806" t="s">
        <v>1495</v>
      </c>
      <c r="X1806" t="s">
        <v>1075</v>
      </c>
      <c r="Y1806">
        <v>35</v>
      </c>
      <c r="Z1806" t="s">
        <v>40</v>
      </c>
      <c r="AA1806" t="s">
        <v>40</v>
      </c>
      <c r="AB1806" t="s">
        <v>40</v>
      </c>
      <c r="AC1806">
        <v>3.9</v>
      </c>
      <c r="AD1806">
        <v>1.47</v>
      </c>
      <c r="AE1806">
        <v>0.38</v>
      </c>
      <c r="AF1806">
        <v>53</v>
      </c>
      <c r="AG1806">
        <v>3800</v>
      </c>
      <c r="AH1806">
        <v>1470000</v>
      </c>
      <c r="AI1806">
        <v>53</v>
      </c>
      <c r="AJ1806">
        <v>3562</v>
      </c>
      <c r="AK1806">
        <v>1398924.473</v>
      </c>
      <c r="AN1806" s="20"/>
    </row>
    <row r="1807" spans="1:40">
      <c r="A1807">
        <v>25</v>
      </c>
      <c r="B1807">
        <v>46</v>
      </c>
      <c r="C1807">
        <v>2005</v>
      </c>
      <c r="D1807" t="s">
        <v>1073</v>
      </c>
      <c r="E1807" t="s">
        <v>1074</v>
      </c>
      <c r="F1807" t="s">
        <v>1</v>
      </c>
      <c r="G1807" t="s">
        <v>37</v>
      </c>
      <c r="H1807" t="s">
        <v>38</v>
      </c>
      <c r="I1807" t="s">
        <v>41</v>
      </c>
      <c r="J1807" t="s">
        <v>40</v>
      </c>
      <c r="K1807" t="s">
        <v>40</v>
      </c>
      <c r="L1807" t="s">
        <v>40</v>
      </c>
      <c r="M1807" t="s">
        <v>40</v>
      </c>
      <c r="N1807" t="s">
        <v>40</v>
      </c>
      <c r="O1807" t="s">
        <v>55</v>
      </c>
      <c r="P1807" t="s">
        <v>38</v>
      </c>
      <c r="Q1807" t="s">
        <v>51</v>
      </c>
      <c r="R1807" t="s">
        <v>52</v>
      </c>
      <c r="S1807" t="s">
        <v>43</v>
      </c>
      <c r="T1807" t="s">
        <v>44</v>
      </c>
      <c r="U1807" t="s">
        <v>21</v>
      </c>
      <c r="V1807" t="s">
        <v>1494</v>
      </c>
      <c r="W1807" t="s">
        <v>1495</v>
      </c>
      <c r="X1807" t="s">
        <v>1075</v>
      </c>
      <c r="Y1807">
        <v>36</v>
      </c>
      <c r="Z1807" t="s">
        <v>40</v>
      </c>
      <c r="AA1807" t="s">
        <v>40</v>
      </c>
      <c r="AB1807" t="s">
        <v>40</v>
      </c>
      <c r="AC1807">
        <v>5.5</v>
      </c>
      <c r="AD1807">
        <v>10.83</v>
      </c>
      <c r="AE1807">
        <v>1.96</v>
      </c>
      <c r="AF1807">
        <v>66</v>
      </c>
      <c r="AG1807">
        <v>19600</v>
      </c>
      <c r="AH1807">
        <v>10830000</v>
      </c>
      <c r="AI1807">
        <v>66</v>
      </c>
      <c r="AJ1807">
        <v>3562</v>
      </c>
      <c r="AK1807">
        <v>1398924.473</v>
      </c>
      <c r="AN1807" s="20"/>
    </row>
    <row r="1808" spans="1:40">
      <c r="A1808">
        <v>25</v>
      </c>
      <c r="B1808">
        <v>46</v>
      </c>
      <c r="C1808">
        <v>2005</v>
      </c>
      <c r="D1808" t="s">
        <v>1073</v>
      </c>
      <c r="E1808" t="s">
        <v>1074</v>
      </c>
      <c r="F1808" t="s">
        <v>1</v>
      </c>
      <c r="G1808" t="s">
        <v>37</v>
      </c>
      <c r="H1808" t="s">
        <v>38</v>
      </c>
      <c r="I1808" t="s">
        <v>41</v>
      </c>
      <c r="J1808" t="s">
        <v>40</v>
      </c>
      <c r="K1808" t="s">
        <v>40</v>
      </c>
      <c r="L1808" t="s">
        <v>40</v>
      </c>
      <c r="M1808" t="s">
        <v>40</v>
      </c>
      <c r="N1808" t="s">
        <v>40</v>
      </c>
      <c r="O1808" t="s">
        <v>55</v>
      </c>
      <c r="P1808" t="s">
        <v>38</v>
      </c>
      <c r="Q1808" t="s">
        <v>51</v>
      </c>
      <c r="R1808" t="s">
        <v>52</v>
      </c>
      <c r="S1808" t="s">
        <v>43</v>
      </c>
      <c r="T1808" t="s">
        <v>44</v>
      </c>
      <c r="U1808" t="s">
        <v>21</v>
      </c>
      <c r="V1808" t="s">
        <v>1494</v>
      </c>
      <c r="W1808" t="s">
        <v>1495</v>
      </c>
      <c r="X1808" t="s">
        <v>1075</v>
      </c>
      <c r="Y1808">
        <v>37</v>
      </c>
      <c r="Z1808" t="s">
        <v>40</v>
      </c>
      <c r="AA1808" t="s">
        <v>40</v>
      </c>
      <c r="AB1808" t="s">
        <v>40</v>
      </c>
      <c r="AC1808">
        <v>0.6</v>
      </c>
      <c r="AD1808">
        <v>0.12</v>
      </c>
      <c r="AE1808">
        <v>0.2</v>
      </c>
      <c r="AF1808">
        <v>63</v>
      </c>
      <c r="AG1808">
        <v>2000</v>
      </c>
      <c r="AH1808">
        <v>120000</v>
      </c>
      <c r="AI1808">
        <v>63</v>
      </c>
      <c r="AJ1808">
        <v>3562</v>
      </c>
      <c r="AK1808">
        <v>1398924.473</v>
      </c>
      <c r="AN1808" s="20"/>
    </row>
    <row r="1809" spans="1:40">
      <c r="A1809">
        <v>25</v>
      </c>
      <c r="B1809">
        <v>46</v>
      </c>
      <c r="C1809">
        <v>2005</v>
      </c>
      <c r="D1809" t="s">
        <v>1073</v>
      </c>
      <c r="E1809" t="s">
        <v>1074</v>
      </c>
      <c r="F1809" t="s">
        <v>1</v>
      </c>
      <c r="G1809" t="s">
        <v>37</v>
      </c>
      <c r="H1809" t="s">
        <v>38</v>
      </c>
      <c r="I1809" t="s">
        <v>41</v>
      </c>
      <c r="J1809" t="s">
        <v>40</v>
      </c>
      <c r="K1809" t="s">
        <v>40</v>
      </c>
      <c r="L1809" t="s">
        <v>40</v>
      </c>
      <c r="M1809" t="s">
        <v>40</v>
      </c>
      <c r="N1809" t="s">
        <v>40</v>
      </c>
      <c r="O1809" t="s">
        <v>55</v>
      </c>
      <c r="P1809" t="s">
        <v>38</v>
      </c>
      <c r="Q1809" t="s">
        <v>51</v>
      </c>
      <c r="R1809" t="s">
        <v>52</v>
      </c>
      <c r="S1809" t="s">
        <v>43</v>
      </c>
      <c r="T1809" t="s">
        <v>44</v>
      </c>
      <c r="U1809" t="s">
        <v>21</v>
      </c>
      <c r="V1809" t="s">
        <v>1494</v>
      </c>
      <c r="W1809" t="s">
        <v>1495</v>
      </c>
      <c r="X1809" t="s">
        <v>1075</v>
      </c>
      <c r="Y1809">
        <v>38</v>
      </c>
      <c r="Z1809" t="s">
        <v>40</v>
      </c>
      <c r="AA1809" t="s">
        <v>40</v>
      </c>
      <c r="AB1809" t="s">
        <v>40</v>
      </c>
      <c r="AC1809">
        <v>9.6999999999999993</v>
      </c>
      <c r="AD1809">
        <v>5.75</v>
      </c>
      <c r="AE1809">
        <v>0.59</v>
      </c>
      <c r="AF1809">
        <v>50</v>
      </c>
      <c r="AG1809">
        <v>5900</v>
      </c>
      <c r="AH1809">
        <v>5750000</v>
      </c>
      <c r="AI1809">
        <v>50</v>
      </c>
      <c r="AJ1809">
        <v>3562</v>
      </c>
      <c r="AK1809">
        <v>1398924.473</v>
      </c>
      <c r="AN1809" s="20"/>
    </row>
    <row r="1810" spans="1:40">
      <c r="A1810">
        <v>25</v>
      </c>
      <c r="B1810">
        <v>46</v>
      </c>
      <c r="C1810">
        <v>2005</v>
      </c>
      <c r="D1810" t="s">
        <v>1073</v>
      </c>
      <c r="E1810" t="s">
        <v>1074</v>
      </c>
      <c r="F1810" t="s">
        <v>1</v>
      </c>
      <c r="G1810" t="s">
        <v>37</v>
      </c>
      <c r="H1810" t="s">
        <v>38</v>
      </c>
      <c r="I1810" t="s">
        <v>41</v>
      </c>
      <c r="J1810" t="s">
        <v>40</v>
      </c>
      <c r="K1810" t="s">
        <v>40</v>
      </c>
      <c r="L1810" t="s">
        <v>40</v>
      </c>
      <c r="M1810" t="s">
        <v>40</v>
      </c>
      <c r="N1810" t="s">
        <v>40</v>
      </c>
      <c r="O1810" t="s">
        <v>55</v>
      </c>
      <c r="P1810" t="s">
        <v>38</v>
      </c>
      <c r="Q1810" t="s">
        <v>51</v>
      </c>
      <c r="R1810" t="s">
        <v>52</v>
      </c>
      <c r="S1810" t="s">
        <v>43</v>
      </c>
      <c r="T1810" t="s">
        <v>44</v>
      </c>
      <c r="U1810" t="s">
        <v>21</v>
      </c>
      <c r="V1810" t="s">
        <v>1494</v>
      </c>
      <c r="W1810" t="s">
        <v>1495</v>
      </c>
      <c r="X1810" t="s">
        <v>1075</v>
      </c>
      <c r="Y1810">
        <v>39</v>
      </c>
      <c r="Z1810" t="s">
        <v>40</v>
      </c>
      <c r="AA1810" t="s">
        <v>40</v>
      </c>
      <c r="AB1810" t="s">
        <v>40</v>
      </c>
      <c r="AC1810">
        <v>3.7</v>
      </c>
      <c r="AD1810">
        <v>1.29</v>
      </c>
      <c r="AE1810">
        <v>0.35</v>
      </c>
      <c r="AF1810">
        <v>31</v>
      </c>
      <c r="AG1810">
        <v>3500</v>
      </c>
      <c r="AH1810">
        <v>1290000</v>
      </c>
      <c r="AI1810">
        <v>31</v>
      </c>
      <c r="AJ1810">
        <v>3562</v>
      </c>
      <c r="AK1810">
        <v>1398924.473</v>
      </c>
      <c r="AN1810" s="20"/>
    </row>
    <row r="1811" spans="1:40">
      <c r="A1811">
        <v>25</v>
      </c>
      <c r="B1811">
        <v>46</v>
      </c>
      <c r="C1811">
        <v>2005</v>
      </c>
      <c r="D1811" t="s">
        <v>1073</v>
      </c>
      <c r="E1811" t="s">
        <v>1074</v>
      </c>
      <c r="F1811" t="s">
        <v>1</v>
      </c>
      <c r="G1811" t="s">
        <v>37</v>
      </c>
      <c r="H1811" t="s">
        <v>38</v>
      </c>
      <c r="I1811" t="s">
        <v>41</v>
      </c>
      <c r="J1811" t="s">
        <v>40</v>
      </c>
      <c r="K1811" t="s">
        <v>40</v>
      </c>
      <c r="L1811" t="s">
        <v>40</v>
      </c>
      <c r="M1811" t="s">
        <v>40</v>
      </c>
      <c r="N1811" t="s">
        <v>40</v>
      </c>
      <c r="O1811" t="s">
        <v>55</v>
      </c>
      <c r="P1811" t="s">
        <v>38</v>
      </c>
      <c r="Q1811" t="s">
        <v>51</v>
      </c>
      <c r="R1811" t="s">
        <v>52</v>
      </c>
      <c r="S1811" t="s">
        <v>43</v>
      </c>
      <c r="T1811" t="s">
        <v>44</v>
      </c>
      <c r="U1811" t="s">
        <v>21</v>
      </c>
      <c r="V1811" t="s">
        <v>1494</v>
      </c>
      <c r="W1811" t="s">
        <v>1495</v>
      </c>
      <c r="X1811" t="s">
        <v>1075</v>
      </c>
      <c r="Y1811">
        <v>40</v>
      </c>
      <c r="Z1811" t="s">
        <v>40</v>
      </c>
      <c r="AA1811" t="s">
        <v>40</v>
      </c>
      <c r="AB1811" t="s">
        <v>40</v>
      </c>
      <c r="AC1811">
        <v>1.1000000000000001</v>
      </c>
      <c r="AD1811">
        <v>0.28000000000000003</v>
      </c>
      <c r="AE1811">
        <v>0.25</v>
      </c>
      <c r="AF1811">
        <v>22</v>
      </c>
      <c r="AG1811">
        <v>2500</v>
      </c>
      <c r="AH1811">
        <v>280000</v>
      </c>
      <c r="AI1811">
        <v>22</v>
      </c>
      <c r="AJ1811">
        <v>3562</v>
      </c>
      <c r="AK1811">
        <v>1398924.473</v>
      </c>
      <c r="AN1811" s="20"/>
    </row>
    <row r="1812" spans="1:40">
      <c r="A1812">
        <v>25</v>
      </c>
      <c r="B1812">
        <v>46</v>
      </c>
      <c r="C1812">
        <v>2005</v>
      </c>
      <c r="D1812" t="s">
        <v>1073</v>
      </c>
      <c r="E1812" t="s">
        <v>1074</v>
      </c>
      <c r="F1812" t="s">
        <v>1</v>
      </c>
      <c r="G1812" t="s">
        <v>37</v>
      </c>
      <c r="H1812" t="s">
        <v>38</v>
      </c>
      <c r="I1812" t="s">
        <v>41</v>
      </c>
      <c r="J1812" t="s">
        <v>40</v>
      </c>
      <c r="K1812" t="s">
        <v>40</v>
      </c>
      <c r="L1812" t="s">
        <v>40</v>
      </c>
      <c r="M1812" t="s">
        <v>40</v>
      </c>
      <c r="N1812" t="s">
        <v>40</v>
      </c>
      <c r="O1812" t="s">
        <v>55</v>
      </c>
      <c r="P1812" t="s">
        <v>38</v>
      </c>
      <c r="Q1812" t="s">
        <v>51</v>
      </c>
      <c r="R1812" t="s">
        <v>52</v>
      </c>
      <c r="S1812" t="s">
        <v>43</v>
      </c>
      <c r="T1812" t="s">
        <v>44</v>
      </c>
      <c r="U1812" t="s">
        <v>21</v>
      </c>
      <c r="V1812" t="s">
        <v>1494</v>
      </c>
      <c r="W1812" t="s">
        <v>1495</v>
      </c>
      <c r="X1812" t="s">
        <v>1075</v>
      </c>
      <c r="Y1812">
        <v>41</v>
      </c>
      <c r="Z1812" t="s">
        <v>40</v>
      </c>
      <c r="AA1812" t="s">
        <v>40</v>
      </c>
      <c r="AB1812" t="s">
        <v>40</v>
      </c>
      <c r="AC1812">
        <v>4.5999999999999996</v>
      </c>
      <c r="AD1812">
        <v>11.76</v>
      </c>
      <c r="AE1812">
        <v>2.5499999999999998</v>
      </c>
      <c r="AF1812">
        <v>50</v>
      </c>
      <c r="AG1812">
        <v>25500</v>
      </c>
      <c r="AH1812">
        <v>11760000</v>
      </c>
      <c r="AI1812">
        <v>50</v>
      </c>
      <c r="AJ1812">
        <v>3562</v>
      </c>
      <c r="AK1812">
        <v>1398924.473</v>
      </c>
      <c r="AN1812" s="20"/>
    </row>
    <row r="1813" spans="1:40">
      <c r="A1813">
        <v>25</v>
      </c>
      <c r="B1813">
        <v>46</v>
      </c>
      <c r="C1813">
        <v>2005</v>
      </c>
      <c r="D1813" t="s">
        <v>1073</v>
      </c>
      <c r="E1813" t="s">
        <v>1074</v>
      </c>
      <c r="F1813" t="s">
        <v>1</v>
      </c>
      <c r="G1813" t="s">
        <v>37</v>
      </c>
      <c r="H1813" t="s">
        <v>38</v>
      </c>
      <c r="I1813" t="s">
        <v>41</v>
      </c>
      <c r="J1813" t="s">
        <v>40</v>
      </c>
      <c r="K1813" t="s">
        <v>40</v>
      </c>
      <c r="L1813" t="s">
        <v>40</v>
      </c>
      <c r="M1813" t="s">
        <v>40</v>
      </c>
      <c r="N1813" t="s">
        <v>40</v>
      </c>
      <c r="O1813" t="s">
        <v>55</v>
      </c>
      <c r="P1813" t="s">
        <v>38</v>
      </c>
      <c r="Q1813" t="s">
        <v>51</v>
      </c>
      <c r="R1813" t="s">
        <v>52</v>
      </c>
      <c r="S1813" t="s">
        <v>43</v>
      </c>
      <c r="T1813" t="s">
        <v>44</v>
      </c>
      <c r="U1813" t="s">
        <v>21</v>
      </c>
      <c r="V1813" t="s">
        <v>1494</v>
      </c>
      <c r="W1813" t="s">
        <v>1495</v>
      </c>
      <c r="X1813" t="s">
        <v>1075</v>
      </c>
      <c r="Y1813">
        <v>42</v>
      </c>
      <c r="Z1813" t="s">
        <v>40</v>
      </c>
      <c r="AA1813" t="s">
        <v>40</v>
      </c>
      <c r="AB1813" t="s">
        <v>40</v>
      </c>
      <c r="AC1813">
        <v>4.0999999999999996</v>
      </c>
      <c r="AD1813">
        <v>0.45</v>
      </c>
      <c r="AE1813">
        <v>0.11</v>
      </c>
      <c r="AF1813">
        <v>48</v>
      </c>
      <c r="AG1813">
        <v>1100</v>
      </c>
      <c r="AH1813">
        <v>450000</v>
      </c>
      <c r="AI1813">
        <v>48</v>
      </c>
      <c r="AJ1813">
        <v>3562</v>
      </c>
      <c r="AK1813">
        <v>1398924.473</v>
      </c>
      <c r="AN1813" s="20"/>
    </row>
    <row r="1814" spans="1:40">
      <c r="A1814">
        <v>25</v>
      </c>
      <c r="B1814">
        <v>46</v>
      </c>
      <c r="C1814">
        <v>2005</v>
      </c>
      <c r="D1814" t="s">
        <v>1073</v>
      </c>
      <c r="E1814" t="s">
        <v>1074</v>
      </c>
      <c r="F1814" t="s">
        <v>1</v>
      </c>
      <c r="G1814" t="s">
        <v>37</v>
      </c>
      <c r="H1814" t="s">
        <v>38</v>
      </c>
      <c r="I1814" t="s">
        <v>41</v>
      </c>
      <c r="J1814" t="s">
        <v>40</v>
      </c>
      <c r="K1814" t="s">
        <v>40</v>
      </c>
      <c r="L1814" t="s">
        <v>40</v>
      </c>
      <c r="M1814" t="s">
        <v>40</v>
      </c>
      <c r="N1814" t="s">
        <v>40</v>
      </c>
      <c r="O1814" t="s">
        <v>55</v>
      </c>
      <c r="P1814" t="s">
        <v>38</v>
      </c>
      <c r="Q1814" t="s">
        <v>51</v>
      </c>
      <c r="R1814" t="s">
        <v>52</v>
      </c>
      <c r="S1814" t="s">
        <v>43</v>
      </c>
      <c r="T1814" t="s">
        <v>44</v>
      </c>
      <c r="U1814" t="s">
        <v>21</v>
      </c>
      <c r="V1814" t="s">
        <v>1494</v>
      </c>
      <c r="W1814" t="s">
        <v>1495</v>
      </c>
      <c r="X1814" t="s">
        <v>1075</v>
      </c>
      <c r="Y1814">
        <v>43</v>
      </c>
      <c r="Z1814" t="s">
        <v>40</v>
      </c>
      <c r="AA1814" t="s">
        <v>40</v>
      </c>
      <c r="AB1814" t="s">
        <v>40</v>
      </c>
      <c r="AC1814">
        <v>1</v>
      </c>
      <c r="AD1814">
        <v>1.1499999999999999</v>
      </c>
      <c r="AE1814">
        <v>1.1499999999999999</v>
      </c>
      <c r="AF1814">
        <v>52</v>
      </c>
      <c r="AG1814">
        <v>11500</v>
      </c>
      <c r="AH1814">
        <v>1150000</v>
      </c>
      <c r="AI1814">
        <v>52</v>
      </c>
      <c r="AJ1814">
        <v>3562</v>
      </c>
      <c r="AK1814">
        <v>1398924.473</v>
      </c>
      <c r="AN1814" s="20"/>
    </row>
    <row r="1815" spans="1:40">
      <c r="A1815">
        <v>25</v>
      </c>
      <c r="B1815">
        <v>46</v>
      </c>
      <c r="C1815">
        <v>2005</v>
      </c>
      <c r="D1815" t="s">
        <v>1073</v>
      </c>
      <c r="E1815" t="s">
        <v>1074</v>
      </c>
      <c r="F1815" t="s">
        <v>1</v>
      </c>
      <c r="G1815" t="s">
        <v>37</v>
      </c>
      <c r="H1815" t="s">
        <v>38</v>
      </c>
      <c r="I1815" t="s">
        <v>41</v>
      </c>
      <c r="J1815" t="s">
        <v>40</v>
      </c>
      <c r="K1815" t="s">
        <v>40</v>
      </c>
      <c r="L1815" t="s">
        <v>40</v>
      </c>
      <c r="M1815" t="s">
        <v>40</v>
      </c>
      <c r="N1815" t="s">
        <v>40</v>
      </c>
      <c r="O1815" t="s">
        <v>55</v>
      </c>
      <c r="P1815" t="s">
        <v>38</v>
      </c>
      <c r="Q1815" t="s">
        <v>51</v>
      </c>
      <c r="R1815" t="s">
        <v>52</v>
      </c>
      <c r="S1815" t="s">
        <v>43</v>
      </c>
      <c r="T1815" t="s">
        <v>44</v>
      </c>
      <c r="U1815" t="s">
        <v>21</v>
      </c>
      <c r="V1815" t="s">
        <v>1494</v>
      </c>
      <c r="W1815" t="s">
        <v>1495</v>
      </c>
      <c r="X1815" t="s">
        <v>1075</v>
      </c>
      <c r="Y1815">
        <v>44</v>
      </c>
      <c r="Z1815" t="s">
        <v>40</v>
      </c>
      <c r="AA1815" t="s">
        <v>40</v>
      </c>
      <c r="AB1815" t="s">
        <v>40</v>
      </c>
      <c r="AC1815">
        <v>1.9</v>
      </c>
      <c r="AD1815">
        <v>0.1</v>
      </c>
      <c r="AE1815">
        <v>0.05</v>
      </c>
      <c r="AF1815">
        <v>44</v>
      </c>
      <c r="AG1815">
        <v>500</v>
      </c>
      <c r="AH1815">
        <v>100000</v>
      </c>
      <c r="AI1815">
        <v>44</v>
      </c>
      <c r="AJ1815">
        <v>3562</v>
      </c>
      <c r="AK1815">
        <v>1398924.473</v>
      </c>
      <c r="AN1815" s="20"/>
    </row>
    <row r="1816" spans="1:40">
      <c r="A1816">
        <v>25</v>
      </c>
      <c r="B1816">
        <v>46</v>
      </c>
      <c r="C1816">
        <v>2005</v>
      </c>
      <c r="D1816" t="s">
        <v>1073</v>
      </c>
      <c r="E1816" t="s">
        <v>1074</v>
      </c>
      <c r="F1816" t="s">
        <v>1</v>
      </c>
      <c r="G1816" t="s">
        <v>37</v>
      </c>
      <c r="H1816" t="s">
        <v>38</v>
      </c>
      <c r="I1816" t="s">
        <v>41</v>
      </c>
      <c r="J1816" t="s">
        <v>40</v>
      </c>
      <c r="K1816" t="s">
        <v>40</v>
      </c>
      <c r="L1816" t="s">
        <v>40</v>
      </c>
      <c r="M1816" t="s">
        <v>40</v>
      </c>
      <c r="N1816" t="s">
        <v>40</v>
      </c>
      <c r="O1816" t="s">
        <v>55</v>
      </c>
      <c r="P1816" t="s">
        <v>38</v>
      </c>
      <c r="Q1816" t="s">
        <v>51</v>
      </c>
      <c r="R1816" t="s">
        <v>52</v>
      </c>
      <c r="S1816" t="s">
        <v>43</v>
      </c>
      <c r="T1816" t="s">
        <v>44</v>
      </c>
      <c r="U1816" t="s">
        <v>21</v>
      </c>
      <c r="V1816" t="s">
        <v>1494</v>
      </c>
      <c r="W1816" t="s">
        <v>1495</v>
      </c>
      <c r="X1816" t="s">
        <v>1075</v>
      </c>
      <c r="Y1816">
        <v>45</v>
      </c>
      <c r="Z1816" t="s">
        <v>40</v>
      </c>
      <c r="AA1816" t="s">
        <v>40</v>
      </c>
      <c r="AB1816" t="s">
        <v>40</v>
      </c>
      <c r="AC1816">
        <v>8.4</v>
      </c>
      <c r="AD1816">
        <v>8.42</v>
      </c>
      <c r="AE1816">
        <v>1</v>
      </c>
      <c r="AF1816">
        <v>25</v>
      </c>
      <c r="AG1816">
        <v>10000</v>
      </c>
      <c r="AH1816">
        <v>8420000</v>
      </c>
      <c r="AI1816">
        <v>25</v>
      </c>
      <c r="AJ1816">
        <v>3562</v>
      </c>
      <c r="AK1816">
        <v>1398924.473</v>
      </c>
      <c r="AN1816" s="20"/>
    </row>
    <row r="1817" spans="1:40">
      <c r="A1817">
        <v>25</v>
      </c>
      <c r="B1817">
        <v>46</v>
      </c>
      <c r="C1817">
        <v>2005</v>
      </c>
      <c r="D1817" t="s">
        <v>1073</v>
      </c>
      <c r="E1817" t="s">
        <v>1074</v>
      </c>
      <c r="F1817" t="s">
        <v>1</v>
      </c>
      <c r="G1817" t="s">
        <v>37</v>
      </c>
      <c r="H1817" t="s">
        <v>38</v>
      </c>
      <c r="I1817" t="s">
        <v>41</v>
      </c>
      <c r="J1817" t="s">
        <v>40</v>
      </c>
      <c r="K1817" t="s">
        <v>40</v>
      </c>
      <c r="L1817" t="s">
        <v>40</v>
      </c>
      <c r="M1817" t="s">
        <v>40</v>
      </c>
      <c r="N1817" t="s">
        <v>40</v>
      </c>
      <c r="O1817" t="s">
        <v>55</v>
      </c>
      <c r="P1817" t="s">
        <v>38</v>
      </c>
      <c r="Q1817" t="s">
        <v>51</v>
      </c>
      <c r="R1817" t="s">
        <v>52</v>
      </c>
      <c r="S1817" t="s">
        <v>43</v>
      </c>
      <c r="T1817" t="s">
        <v>44</v>
      </c>
      <c r="U1817" t="s">
        <v>21</v>
      </c>
      <c r="V1817" t="s">
        <v>1494</v>
      </c>
      <c r="W1817" t="s">
        <v>1495</v>
      </c>
      <c r="X1817" t="s">
        <v>1075</v>
      </c>
      <c r="Y1817">
        <v>46</v>
      </c>
      <c r="Z1817" t="s">
        <v>40</v>
      </c>
      <c r="AA1817" t="s">
        <v>40</v>
      </c>
      <c r="AB1817" t="s">
        <v>40</v>
      </c>
      <c r="AC1817">
        <v>1.9</v>
      </c>
      <c r="AD1817">
        <v>0.27</v>
      </c>
      <c r="AE1817">
        <v>0.14000000000000001</v>
      </c>
      <c r="AF1817">
        <v>12</v>
      </c>
      <c r="AG1817">
        <v>1400</v>
      </c>
      <c r="AH1817">
        <v>270000</v>
      </c>
      <c r="AI1817">
        <v>12</v>
      </c>
      <c r="AJ1817">
        <v>3562</v>
      </c>
      <c r="AK1817">
        <v>1398924.473</v>
      </c>
      <c r="AN1817" s="20"/>
    </row>
    <row r="1818" spans="1:40">
      <c r="A1818">
        <v>25</v>
      </c>
      <c r="B1818">
        <v>46</v>
      </c>
      <c r="C1818">
        <v>2005</v>
      </c>
      <c r="D1818" t="s">
        <v>1073</v>
      </c>
      <c r="E1818" t="s">
        <v>1074</v>
      </c>
      <c r="F1818" t="s">
        <v>1</v>
      </c>
      <c r="G1818" t="s">
        <v>37</v>
      </c>
      <c r="H1818" t="s">
        <v>38</v>
      </c>
      <c r="I1818" t="s">
        <v>41</v>
      </c>
      <c r="J1818" t="s">
        <v>40</v>
      </c>
      <c r="K1818" t="s">
        <v>40</v>
      </c>
      <c r="L1818" t="s">
        <v>40</v>
      </c>
      <c r="M1818" t="s">
        <v>40</v>
      </c>
      <c r="N1818" t="s">
        <v>40</v>
      </c>
      <c r="O1818" t="s">
        <v>55</v>
      </c>
      <c r="P1818" t="s">
        <v>38</v>
      </c>
      <c r="Q1818" t="s">
        <v>51</v>
      </c>
      <c r="R1818" t="s">
        <v>52</v>
      </c>
      <c r="S1818" t="s">
        <v>43</v>
      </c>
      <c r="T1818" t="s">
        <v>44</v>
      </c>
      <c r="U1818" t="s">
        <v>21</v>
      </c>
      <c r="V1818" t="s">
        <v>1494</v>
      </c>
      <c r="W1818" t="s">
        <v>1495</v>
      </c>
      <c r="X1818" t="s">
        <v>1075</v>
      </c>
      <c r="Y1818">
        <v>47</v>
      </c>
      <c r="Z1818" t="s">
        <v>40</v>
      </c>
      <c r="AA1818" t="s">
        <v>40</v>
      </c>
      <c r="AB1818" t="s">
        <v>40</v>
      </c>
      <c r="AC1818">
        <v>7.3</v>
      </c>
      <c r="AD1818">
        <v>3.06</v>
      </c>
      <c r="AE1818">
        <v>0.42</v>
      </c>
      <c r="AF1818">
        <v>27</v>
      </c>
      <c r="AG1818">
        <v>4200</v>
      </c>
      <c r="AH1818">
        <v>3060000</v>
      </c>
      <c r="AI1818">
        <v>27</v>
      </c>
      <c r="AJ1818">
        <v>3562</v>
      </c>
      <c r="AK1818">
        <v>1398924.473</v>
      </c>
      <c r="AN1818" s="20"/>
    </row>
    <row r="1819" spans="1:40">
      <c r="A1819">
        <v>25</v>
      </c>
      <c r="B1819">
        <v>46</v>
      </c>
      <c r="C1819">
        <v>2005</v>
      </c>
      <c r="D1819" t="s">
        <v>1073</v>
      </c>
      <c r="E1819" t="s">
        <v>1074</v>
      </c>
      <c r="F1819" t="s">
        <v>1</v>
      </c>
      <c r="G1819" t="s">
        <v>37</v>
      </c>
      <c r="H1819" t="s">
        <v>38</v>
      </c>
      <c r="I1819" t="s">
        <v>41</v>
      </c>
      <c r="J1819" t="s">
        <v>40</v>
      </c>
      <c r="K1819" t="s">
        <v>40</v>
      </c>
      <c r="L1819" t="s">
        <v>40</v>
      </c>
      <c r="M1819" t="s">
        <v>40</v>
      </c>
      <c r="N1819" t="s">
        <v>40</v>
      </c>
      <c r="O1819" t="s">
        <v>55</v>
      </c>
      <c r="P1819" t="s">
        <v>38</v>
      </c>
      <c r="Q1819" t="s">
        <v>51</v>
      </c>
      <c r="R1819" t="s">
        <v>52</v>
      </c>
      <c r="S1819" t="s">
        <v>43</v>
      </c>
      <c r="T1819" t="s">
        <v>44</v>
      </c>
      <c r="U1819" t="s">
        <v>21</v>
      </c>
      <c r="V1819" t="s">
        <v>1494</v>
      </c>
      <c r="W1819" t="s">
        <v>1495</v>
      </c>
      <c r="X1819" t="s">
        <v>1075</v>
      </c>
      <c r="Y1819">
        <v>48</v>
      </c>
      <c r="Z1819" t="s">
        <v>40</v>
      </c>
      <c r="AA1819" t="s">
        <v>40</v>
      </c>
      <c r="AB1819" t="s">
        <v>40</v>
      </c>
      <c r="AC1819">
        <v>1.3</v>
      </c>
      <c r="AD1819">
        <v>0.34</v>
      </c>
      <c r="AE1819">
        <v>0.26</v>
      </c>
      <c r="AF1819">
        <v>26</v>
      </c>
      <c r="AG1819">
        <v>2600</v>
      </c>
      <c r="AH1819">
        <v>340000</v>
      </c>
      <c r="AI1819">
        <v>26</v>
      </c>
      <c r="AJ1819">
        <v>3562</v>
      </c>
      <c r="AK1819">
        <v>1398924.473</v>
      </c>
      <c r="AN1819" s="20"/>
    </row>
    <row r="1820" spans="1:40">
      <c r="A1820">
        <v>25</v>
      </c>
      <c r="B1820">
        <v>46</v>
      </c>
      <c r="C1820">
        <v>2005</v>
      </c>
      <c r="D1820" t="s">
        <v>1073</v>
      </c>
      <c r="E1820" t="s">
        <v>1074</v>
      </c>
      <c r="F1820" t="s">
        <v>1</v>
      </c>
      <c r="G1820" t="s">
        <v>37</v>
      </c>
      <c r="H1820" t="s">
        <v>38</v>
      </c>
      <c r="I1820" t="s">
        <v>41</v>
      </c>
      <c r="J1820" t="s">
        <v>40</v>
      </c>
      <c r="K1820" t="s">
        <v>40</v>
      </c>
      <c r="L1820" t="s">
        <v>40</v>
      </c>
      <c r="M1820" t="s">
        <v>40</v>
      </c>
      <c r="N1820" t="s">
        <v>40</v>
      </c>
      <c r="O1820" t="s">
        <v>55</v>
      </c>
      <c r="P1820" t="s">
        <v>38</v>
      </c>
      <c r="Q1820" t="s">
        <v>51</v>
      </c>
      <c r="R1820" t="s">
        <v>52</v>
      </c>
      <c r="S1820" t="s">
        <v>43</v>
      </c>
      <c r="T1820" t="s">
        <v>44</v>
      </c>
      <c r="U1820" t="s">
        <v>21</v>
      </c>
      <c r="V1820" t="s">
        <v>1494</v>
      </c>
      <c r="W1820" t="s">
        <v>1495</v>
      </c>
      <c r="X1820" t="s">
        <v>1075</v>
      </c>
      <c r="Y1820">
        <v>49</v>
      </c>
      <c r="Z1820" t="s">
        <v>40</v>
      </c>
      <c r="AA1820" t="s">
        <v>40</v>
      </c>
      <c r="AB1820" t="s">
        <v>40</v>
      </c>
      <c r="AC1820">
        <v>2.2000000000000002</v>
      </c>
      <c r="AD1820">
        <v>2.4700000000000002</v>
      </c>
      <c r="AE1820">
        <v>1.0900000000000001</v>
      </c>
      <c r="AF1820">
        <v>75</v>
      </c>
      <c r="AG1820">
        <v>10900</v>
      </c>
      <c r="AH1820">
        <v>2470000</v>
      </c>
      <c r="AI1820">
        <v>75</v>
      </c>
      <c r="AJ1820">
        <v>3562</v>
      </c>
      <c r="AK1820">
        <v>1398924.473</v>
      </c>
      <c r="AN1820" s="20"/>
    </row>
    <row r="1821" spans="1:40">
      <c r="A1821">
        <v>25</v>
      </c>
      <c r="B1821">
        <v>46</v>
      </c>
      <c r="C1821">
        <v>2005</v>
      </c>
      <c r="D1821" t="s">
        <v>1073</v>
      </c>
      <c r="E1821" t="s">
        <v>1074</v>
      </c>
      <c r="F1821" t="s">
        <v>1</v>
      </c>
      <c r="G1821" t="s">
        <v>37</v>
      </c>
      <c r="H1821" t="s">
        <v>38</v>
      </c>
      <c r="I1821" t="s">
        <v>41</v>
      </c>
      <c r="J1821" t="s">
        <v>40</v>
      </c>
      <c r="K1821" t="s">
        <v>40</v>
      </c>
      <c r="L1821" t="s">
        <v>40</v>
      </c>
      <c r="M1821" t="s">
        <v>40</v>
      </c>
      <c r="N1821" t="s">
        <v>40</v>
      </c>
      <c r="O1821" t="s">
        <v>55</v>
      </c>
      <c r="P1821" t="s">
        <v>38</v>
      </c>
      <c r="Q1821" t="s">
        <v>51</v>
      </c>
      <c r="R1821" t="s">
        <v>52</v>
      </c>
      <c r="S1821" t="s">
        <v>43</v>
      </c>
      <c r="T1821" t="s">
        <v>44</v>
      </c>
      <c r="U1821" t="s">
        <v>21</v>
      </c>
      <c r="V1821" t="s">
        <v>1494</v>
      </c>
      <c r="W1821" t="s">
        <v>1495</v>
      </c>
      <c r="X1821" t="s">
        <v>1075</v>
      </c>
      <c r="Y1821">
        <v>50</v>
      </c>
      <c r="Z1821" t="s">
        <v>40</v>
      </c>
      <c r="AA1821" t="s">
        <v>40</v>
      </c>
      <c r="AB1821" t="s">
        <v>40</v>
      </c>
      <c r="AC1821">
        <v>4.5</v>
      </c>
      <c r="AD1821">
        <v>1.1399999999999999</v>
      </c>
      <c r="AE1821">
        <v>0.25</v>
      </c>
      <c r="AF1821">
        <v>34</v>
      </c>
      <c r="AG1821">
        <v>2500</v>
      </c>
      <c r="AH1821">
        <v>1140000</v>
      </c>
      <c r="AI1821">
        <v>34</v>
      </c>
      <c r="AJ1821">
        <v>3562</v>
      </c>
      <c r="AK1821">
        <v>1398924.473</v>
      </c>
      <c r="AN1821" s="20"/>
    </row>
    <row r="1822" spans="1:40">
      <c r="A1822">
        <v>25</v>
      </c>
      <c r="B1822">
        <v>46</v>
      </c>
      <c r="C1822">
        <v>2005</v>
      </c>
      <c r="D1822" t="s">
        <v>1073</v>
      </c>
      <c r="E1822" t="s">
        <v>1074</v>
      </c>
      <c r="F1822" t="s">
        <v>1</v>
      </c>
      <c r="G1822" t="s">
        <v>37</v>
      </c>
      <c r="H1822" t="s">
        <v>38</v>
      </c>
      <c r="I1822" t="s">
        <v>41</v>
      </c>
      <c r="J1822" t="s">
        <v>40</v>
      </c>
      <c r="K1822" t="s">
        <v>40</v>
      </c>
      <c r="L1822" t="s">
        <v>40</v>
      </c>
      <c r="M1822" t="s">
        <v>40</v>
      </c>
      <c r="N1822" t="s">
        <v>40</v>
      </c>
      <c r="O1822" t="s">
        <v>55</v>
      </c>
      <c r="P1822" t="s">
        <v>38</v>
      </c>
      <c r="Q1822" t="s">
        <v>51</v>
      </c>
      <c r="R1822" t="s">
        <v>52</v>
      </c>
      <c r="S1822" t="s">
        <v>43</v>
      </c>
      <c r="T1822" t="s">
        <v>44</v>
      </c>
      <c r="U1822" t="s">
        <v>21</v>
      </c>
      <c r="V1822" t="s">
        <v>1494</v>
      </c>
      <c r="W1822" t="s">
        <v>1495</v>
      </c>
      <c r="X1822" t="s">
        <v>1075</v>
      </c>
      <c r="Y1822">
        <v>51</v>
      </c>
      <c r="Z1822" t="s">
        <v>40</v>
      </c>
      <c r="AA1822" t="s">
        <v>40</v>
      </c>
      <c r="AB1822" t="s">
        <v>40</v>
      </c>
      <c r="AC1822">
        <v>2.1</v>
      </c>
      <c r="AD1822">
        <v>0.18</v>
      </c>
      <c r="AE1822">
        <v>0.09</v>
      </c>
      <c r="AF1822">
        <v>69</v>
      </c>
      <c r="AG1822">
        <v>900</v>
      </c>
      <c r="AH1822">
        <v>180000</v>
      </c>
      <c r="AI1822">
        <v>69</v>
      </c>
      <c r="AJ1822">
        <v>3562</v>
      </c>
      <c r="AK1822">
        <v>1398924.473</v>
      </c>
      <c r="AN1822" s="20"/>
    </row>
    <row r="1823" spans="1:40">
      <c r="A1823">
        <v>25</v>
      </c>
      <c r="B1823">
        <v>46</v>
      </c>
      <c r="C1823">
        <v>2005</v>
      </c>
      <c r="D1823" t="s">
        <v>1073</v>
      </c>
      <c r="E1823" t="s">
        <v>1074</v>
      </c>
      <c r="F1823" t="s">
        <v>1</v>
      </c>
      <c r="G1823" t="s">
        <v>37</v>
      </c>
      <c r="H1823" t="s">
        <v>38</v>
      </c>
      <c r="I1823" t="s">
        <v>41</v>
      </c>
      <c r="J1823" t="s">
        <v>40</v>
      </c>
      <c r="K1823" t="s">
        <v>40</v>
      </c>
      <c r="L1823" t="s">
        <v>40</v>
      </c>
      <c r="M1823" t="s">
        <v>40</v>
      </c>
      <c r="N1823" t="s">
        <v>40</v>
      </c>
      <c r="O1823" t="s">
        <v>55</v>
      </c>
      <c r="P1823" t="s">
        <v>38</v>
      </c>
      <c r="Q1823" t="s">
        <v>51</v>
      </c>
      <c r="R1823" t="s">
        <v>52</v>
      </c>
      <c r="S1823" t="s">
        <v>43</v>
      </c>
      <c r="T1823" t="s">
        <v>44</v>
      </c>
      <c r="U1823" t="s">
        <v>21</v>
      </c>
      <c r="V1823" t="s">
        <v>1494</v>
      </c>
      <c r="W1823" t="s">
        <v>1495</v>
      </c>
      <c r="X1823" t="s">
        <v>1075</v>
      </c>
      <c r="Y1823">
        <v>52</v>
      </c>
      <c r="Z1823" t="s">
        <v>40</v>
      </c>
      <c r="AA1823" t="s">
        <v>40</v>
      </c>
      <c r="AB1823" t="s">
        <v>40</v>
      </c>
      <c r="AC1823">
        <v>4.2</v>
      </c>
      <c r="AD1823">
        <v>6.34</v>
      </c>
      <c r="AE1823">
        <v>1.52</v>
      </c>
      <c r="AF1823">
        <v>46</v>
      </c>
      <c r="AG1823">
        <v>15200</v>
      </c>
      <c r="AH1823">
        <v>6340000</v>
      </c>
      <c r="AI1823">
        <v>46</v>
      </c>
      <c r="AJ1823">
        <v>3562</v>
      </c>
      <c r="AK1823">
        <v>1398924.473</v>
      </c>
      <c r="AN1823" s="20"/>
    </row>
    <row r="1824" spans="1:40">
      <c r="A1824">
        <v>25</v>
      </c>
      <c r="B1824">
        <v>46</v>
      </c>
      <c r="C1824">
        <v>2005</v>
      </c>
      <c r="D1824" t="s">
        <v>1073</v>
      </c>
      <c r="E1824" t="s">
        <v>1074</v>
      </c>
      <c r="F1824" t="s">
        <v>1</v>
      </c>
      <c r="G1824" t="s">
        <v>37</v>
      </c>
      <c r="H1824" t="s">
        <v>38</v>
      </c>
      <c r="I1824" t="s">
        <v>41</v>
      </c>
      <c r="J1824" t="s">
        <v>40</v>
      </c>
      <c r="K1824" t="s">
        <v>40</v>
      </c>
      <c r="L1824" t="s">
        <v>40</v>
      </c>
      <c r="M1824" t="s">
        <v>40</v>
      </c>
      <c r="N1824" t="s">
        <v>40</v>
      </c>
      <c r="O1824" t="s">
        <v>55</v>
      </c>
      <c r="P1824" t="s">
        <v>38</v>
      </c>
      <c r="Q1824" t="s">
        <v>51</v>
      </c>
      <c r="R1824" t="s">
        <v>52</v>
      </c>
      <c r="S1824" t="s">
        <v>43</v>
      </c>
      <c r="T1824" t="s">
        <v>44</v>
      </c>
      <c r="U1824" t="s">
        <v>21</v>
      </c>
      <c r="V1824" t="s">
        <v>1494</v>
      </c>
      <c r="W1824" t="s">
        <v>1495</v>
      </c>
      <c r="X1824" t="s">
        <v>1075</v>
      </c>
      <c r="Y1824">
        <v>53</v>
      </c>
      <c r="Z1824" t="s">
        <v>40</v>
      </c>
      <c r="AA1824" t="s">
        <v>40</v>
      </c>
      <c r="AB1824" t="s">
        <v>40</v>
      </c>
      <c r="AC1824">
        <v>2.7</v>
      </c>
      <c r="AD1824">
        <v>1.02</v>
      </c>
      <c r="AE1824">
        <v>0.38</v>
      </c>
      <c r="AF1824">
        <v>61</v>
      </c>
      <c r="AG1824">
        <v>3800</v>
      </c>
      <c r="AH1824">
        <v>1020000</v>
      </c>
      <c r="AI1824">
        <v>61</v>
      </c>
      <c r="AJ1824">
        <v>3562</v>
      </c>
      <c r="AK1824">
        <v>1398924.473</v>
      </c>
      <c r="AN1824" s="20"/>
    </row>
    <row r="1825" spans="1:40">
      <c r="A1825">
        <v>25</v>
      </c>
      <c r="B1825">
        <v>46</v>
      </c>
      <c r="C1825">
        <v>2005</v>
      </c>
      <c r="D1825" t="s">
        <v>1073</v>
      </c>
      <c r="E1825" t="s">
        <v>1074</v>
      </c>
      <c r="F1825" t="s">
        <v>1</v>
      </c>
      <c r="G1825" t="s">
        <v>37</v>
      </c>
      <c r="H1825" t="s">
        <v>38</v>
      </c>
      <c r="I1825" t="s">
        <v>41</v>
      </c>
      <c r="J1825" t="s">
        <v>40</v>
      </c>
      <c r="K1825" t="s">
        <v>40</v>
      </c>
      <c r="L1825" t="s">
        <v>40</v>
      </c>
      <c r="M1825" t="s">
        <v>40</v>
      </c>
      <c r="N1825" t="s">
        <v>40</v>
      </c>
      <c r="O1825" t="s">
        <v>55</v>
      </c>
      <c r="P1825" t="s">
        <v>38</v>
      </c>
      <c r="Q1825" t="s">
        <v>51</v>
      </c>
      <c r="R1825" t="s">
        <v>52</v>
      </c>
      <c r="S1825" t="s">
        <v>43</v>
      </c>
      <c r="T1825" t="s">
        <v>44</v>
      </c>
      <c r="U1825" t="s">
        <v>21</v>
      </c>
      <c r="V1825" t="s">
        <v>1494</v>
      </c>
      <c r="W1825" t="s">
        <v>1495</v>
      </c>
      <c r="X1825" t="s">
        <v>1075</v>
      </c>
      <c r="Y1825">
        <v>54</v>
      </c>
      <c r="Z1825" t="s">
        <v>40</v>
      </c>
      <c r="AA1825" t="s">
        <v>40</v>
      </c>
      <c r="AB1825" t="s">
        <v>40</v>
      </c>
      <c r="AC1825">
        <v>5</v>
      </c>
      <c r="AD1825">
        <v>1.1499999999999999</v>
      </c>
      <c r="AE1825">
        <v>0.23</v>
      </c>
      <c r="AF1825">
        <v>28</v>
      </c>
      <c r="AG1825">
        <v>2300</v>
      </c>
      <c r="AH1825">
        <v>1150000</v>
      </c>
      <c r="AI1825">
        <v>28</v>
      </c>
      <c r="AJ1825">
        <v>3562</v>
      </c>
      <c r="AK1825">
        <v>1398924.473</v>
      </c>
      <c r="AN1825" s="20"/>
    </row>
    <row r="1826" spans="1:40">
      <c r="A1826">
        <v>25</v>
      </c>
      <c r="B1826">
        <v>46</v>
      </c>
      <c r="C1826">
        <v>2005</v>
      </c>
      <c r="D1826" t="s">
        <v>1073</v>
      </c>
      <c r="E1826" t="s">
        <v>1074</v>
      </c>
      <c r="F1826" t="s">
        <v>1</v>
      </c>
      <c r="G1826" t="s">
        <v>37</v>
      </c>
      <c r="H1826" t="s">
        <v>38</v>
      </c>
      <c r="I1826" t="s">
        <v>41</v>
      </c>
      <c r="J1826" t="s">
        <v>40</v>
      </c>
      <c r="K1826" t="s">
        <v>40</v>
      </c>
      <c r="L1826" t="s">
        <v>40</v>
      </c>
      <c r="M1826" t="s">
        <v>40</v>
      </c>
      <c r="N1826" t="s">
        <v>40</v>
      </c>
      <c r="O1826" t="s">
        <v>55</v>
      </c>
      <c r="P1826" t="s">
        <v>38</v>
      </c>
      <c r="Q1826" t="s">
        <v>51</v>
      </c>
      <c r="R1826" t="s">
        <v>52</v>
      </c>
      <c r="S1826" t="s">
        <v>43</v>
      </c>
      <c r="T1826" t="s">
        <v>44</v>
      </c>
      <c r="U1826" t="s">
        <v>21</v>
      </c>
      <c r="V1826" t="s">
        <v>1494</v>
      </c>
      <c r="W1826" t="s">
        <v>1495</v>
      </c>
      <c r="X1826" t="s">
        <v>1075</v>
      </c>
      <c r="Y1826">
        <v>55</v>
      </c>
      <c r="Z1826" t="s">
        <v>40</v>
      </c>
      <c r="AA1826" t="s">
        <v>40</v>
      </c>
      <c r="AB1826" t="s">
        <v>40</v>
      </c>
      <c r="AC1826">
        <v>3.5</v>
      </c>
      <c r="AD1826">
        <v>0.6</v>
      </c>
      <c r="AE1826">
        <v>0.17</v>
      </c>
      <c r="AF1826">
        <v>60</v>
      </c>
      <c r="AG1826">
        <v>1700</v>
      </c>
      <c r="AH1826">
        <v>600000</v>
      </c>
      <c r="AI1826">
        <v>60</v>
      </c>
      <c r="AJ1826">
        <v>3562</v>
      </c>
      <c r="AK1826">
        <v>1398924.473</v>
      </c>
      <c r="AN1826" s="20"/>
    </row>
    <row r="1827" spans="1:40">
      <c r="A1827">
        <v>25</v>
      </c>
      <c r="B1827">
        <v>46</v>
      </c>
      <c r="C1827">
        <v>2005</v>
      </c>
      <c r="D1827" t="s">
        <v>1073</v>
      </c>
      <c r="E1827" t="s">
        <v>1074</v>
      </c>
      <c r="F1827" t="s">
        <v>1</v>
      </c>
      <c r="G1827" t="s">
        <v>37</v>
      </c>
      <c r="H1827" t="s">
        <v>38</v>
      </c>
      <c r="I1827" t="s">
        <v>41</v>
      </c>
      <c r="J1827" t="s">
        <v>40</v>
      </c>
      <c r="K1827" t="s">
        <v>40</v>
      </c>
      <c r="L1827" t="s">
        <v>40</v>
      </c>
      <c r="M1827" t="s">
        <v>40</v>
      </c>
      <c r="N1827" t="s">
        <v>40</v>
      </c>
      <c r="O1827" t="s">
        <v>55</v>
      </c>
      <c r="P1827" t="s">
        <v>38</v>
      </c>
      <c r="Q1827" t="s">
        <v>51</v>
      </c>
      <c r="R1827" t="s">
        <v>52</v>
      </c>
      <c r="S1827" t="s">
        <v>43</v>
      </c>
      <c r="T1827" t="s">
        <v>44</v>
      </c>
      <c r="U1827" t="s">
        <v>21</v>
      </c>
      <c r="V1827" t="s">
        <v>1494</v>
      </c>
      <c r="W1827" t="s">
        <v>1495</v>
      </c>
      <c r="X1827" t="s">
        <v>1075</v>
      </c>
      <c r="Y1827">
        <v>56</v>
      </c>
      <c r="Z1827" t="s">
        <v>40</v>
      </c>
      <c r="AA1827" t="s">
        <v>40</v>
      </c>
      <c r="AB1827" t="s">
        <v>40</v>
      </c>
      <c r="AC1827">
        <v>5.4</v>
      </c>
      <c r="AD1827">
        <v>8.06</v>
      </c>
      <c r="AE1827">
        <v>1.48</v>
      </c>
      <c r="AF1827">
        <v>24</v>
      </c>
      <c r="AG1827">
        <v>14800</v>
      </c>
      <c r="AH1827">
        <v>8060000</v>
      </c>
      <c r="AI1827">
        <v>24</v>
      </c>
      <c r="AJ1827">
        <v>3562</v>
      </c>
      <c r="AK1827">
        <v>1398924.473</v>
      </c>
      <c r="AN1827" s="20"/>
    </row>
    <row r="1828" spans="1:40">
      <c r="A1828">
        <v>25</v>
      </c>
      <c r="B1828">
        <v>46</v>
      </c>
      <c r="C1828">
        <v>2005</v>
      </c>
      <c r="D1828" t="s">
        <v>1073</v>
      </c>
      <c r="E1828" t="s">
        <v>1074</v>
      </c>
      <c r="F1828" t="s">
        <v>1</v>
      </c>
      <c r="G1828" t="s">
        <v>37</v>
      </c>
      <c r="H1828" t="s">
        <v>38</v>
      </c>
      <c r="I1828" t="s">
        <v>41</v>
      </c>
      <c r="J1828" t="s">
        <v>40</v>
      </c>
      <c r="K1828" t="s">
        <v>40</v>
      </c>
      <c r="L1828" t="s">
        <v>40</v>
      </c>
      <c r="M1828" t="s">
        <v>40</v>
      </c>
      <c r="N1828" t="s">
        <v>40</v>
      </c>
      <c r="O1828" t="s">
        <v>55</v>
      </c>
      <c r="P1828" t="s">
        <v>38</v>
      </c>
      <c r="Q1828" t="s">
        <v>51</v>
      </c>
      <c r="R1828" t="s">
        <v>52</v>
      </c>
      <c r="S1828" t="s">
        <v>43</v>
      </c>
      <c r="T1828" t="s">
        <v>44</v>
      </c>
      <c r="U1828" t="s">
        <v>21</v>
      </c>
      <c r="V1828" t="s">
        <v>1494</v>
      </c>
      <c r="W1828" t="s">
        <v>1495</v>
      </c>
      <c r="X1828" t="s">
        <v>1075</v>
      </c>
      <c r="Y1828">
        <v>57</v>
      </c>
      <c r="Z1828" t="s">
        <v>40</v>
      </c>
      <c r="AA1828" t="s">
        <v>40</v>
      </c>
      <c r="AB1828" t="s">
        <v>40</v>
      </c>
      <c r="AC1828">
        <v>5.5</v>
      </c>
      <c r="AD1828">
        <v>0.44</v>
      </c>
      <c r="AE1828">
        <v>0.08</v>
      </c>
      <c r="AF1828">
        <v>41</v>
      </c>
      <c r="AG1828">
        <v>800</v>
      </c>
      <c r="AH1828">
        <v>440000</v>
      </c>
      <c r="AI1828">
        <v>41</v>
      </c>
      <c r="AJ1828">
        <v>3562</v>
      </c>
      <c r="AK1828">
        <v>1398924.473</v>
      </c>
      <c r="AN1828" s="20"/>
    </row>
    <row r="1829" spans="1:40">
      <c r="A1829">
        <v>25</v>
      </c>
      <c r="B1829">
        <v>46</v>
      </c>
      <c r="C1829">
        <v>2005</v>
      </c>
      <c r="D1829" t="s">
        <v>1073</v>
      </c>
      <c r="E1829" t="s">
        <v>1074</v>
      </c>
      <c r="F1829" t="s">
        <v>1</v>
      </c>
      <c r="G1829" t="s">
        <v>37</v>
      </c>
      <c r="H1829" t="s">
        <v>38</v>
      </c>
      <c r="I1829" t="s">
        <v>41</v>
      </c>
      <c r="J1829" t="s">
        <v>40</v>
      </c>
      <c r="K1829" t="s">
        <v>40</v>
      </c>
      <c r="L1829" t="s">
        <v>40</v>
      </c>
      <c r="M1829" t="s">
        <v>40</v>
      </c>
      <c r="N1829" t="s">
        <v>40</v>
      </c>
      <c r="O1829" t="s">
        <v>55</v>
      </c>
      <c r="P1829" t="s">
        <v>38</v>
      </c>
      <c r="Q1829" t="s">
        <v>51</v>
      </c>
      <c r="R1829" t="s">
        <v>52</v>
      </c>
      <c r="S1829" t="s">
        <v>43</v>
      </c>
      <c r="T1829" t="s">
        <v>44</v>
      </c>
      <c r="U1829" t="s">
        <v>21</v>
      </c>
      <c r="V1829" t="s">
        <v>1494</v>
      </c>
      <c r="W1829" t="s">
        <v>1495</v>
      </c>
      <c r="X1829" t="s">
        <v>1075</v>
      </c>
      <c r="Y1829">
        <v>58</v>
      </c>
      <c r="Z1829" t="s">
        <v>40</v>
      </c>
      <c r="AA1829" t="s">
        <v>40</v>
      </c>
      <c r="AB1829" t="s">
        <v>40</v>
      </c>
      <c r="AC1829">
        <v>1.2</v>
      </c>
      <c r="AD1829">
        <v>2.2000000000000002</v>
      </c>
      <c r="AE1829">
        <v>1.86</v>
      </c>
      <c r="AF1829">
        <v>39</v>
      </c>
      <c r="AG1829">
        <v>18600</v>
      </c>
      <c r="AH1829">
        <v>2200000</v>
      </c>
      <c r="AI1829">
        <v>39</v>
      </c>
      <c r="AJ1829">
        <v>3562</v>
      </c>
      <c r="AK1829">
        <v>1398924.473</v>
      </c>
      <c r="AN1829" s="20"/>
    </row>
    <row r="1830" spans="1:40">
      <c r="A1830">
        <v>25</v>
      </c>
      <c r="B1830">
        <v>46</v>
      </c>
      <c r="C1830">
        <v>2005</v>
      </c>
      <c r="D1830" t="s">
        <v>1073</v>
      </c>
      <c r="E1830" t="s">
        <v>1074</v>
      </c>
      <c r="F1830" t="s">
        <v>1</v>
      </c>
      <c r="G1830" t="s">
        <v>37</v>
      </c>
      <c r="H1830" t="s">
        <v>38</v>
      </c>
      <c r="I1830" t="s">
        <v>41</v>
      </c>
      <c r="J1830" t="s">
        <v>40</v>
      </c>
      <c r="K1830" t="s">
        <v>40</v>
      </c>
      <c r="L1830" t="s">
        <v>40</v>
      </c>
      <c r="M1830" t="s">
        <v>40</v>
      </c>
      <c r="N1830" t="s">
        <v>40</v>
      </c>
      <c r="O1830" t="s">
        <v>55</v>
      </c>
      <c r="P1830" t="s">
        <v>38</v>
      </c>
      <c r="Q1830" t="s">
        <v>51</v>
      </c>
      <c r="R1830" t="s">
        <v>52</v>
      </c>
      <c r="S1830" t="s">
        <v>43</v>
      </c>
      <c r="T1830" t="s">
        <v>44</v>
      </c>
      <c r="U1830" t="s">
        <v>21</v>
      </c>
      <c r="V1830" t="s">
        <v>1494</v>
      </c>
      <c r="W1830" t="s">
        <v>1495</v>
      </c>
      <c r="X1830" t="s">
        <v>1075</v>
      </c>
      <c r="Y1830">
        <v>59</v>
      </c>
      <c r="Z1830" t="s">
        <v>40</v>
      </c>
      <c r="AA1830" t="s">
        <v>40</v>
      </c>
      <c r="AB1830" t="s">
        <v>40</v>
      </c>
      <c r="AC1830">
        <v>4.7</v>
      </c>
      <c r="AD1830">
        <v>4.22</v>
      </c>
      <c r="AE1830">
        <v>0.9</v>
      </c>
      <c r="AF1830">
        <v>32</v>
      </c>
      <c r="AG1830">
        <v>9000</v>
      </c>
      <c r="AH1830">
        <v>4220000</v>
      </c>
      <c r="AI1830">
        <v>32</v>
      </c>
      <c r="AJ1830">
        <v>3562</v>
      </c>
      <c r="AK1830">
        <v>1398924.473</v>
      </c>
      <c r="AN1830" s="20"/>
    </row>
    <row r="1831" spans="1:40">
      <c r="A1831">
        <v>25</v>
      </c>
      <c r="B1831">
        <v>46</v>
      </c>
      <c r="C1831">
        <v>2005</v>
      </c>
      <c r="D1831" t="s">
        <v>1073</v>
      </c>
      <c r="E1831" t="s">
        <v>1074</v>
      </c>
      <c r="F1831" t="s">
        <v>1</v>
      </c>
      <c r="G1831" t="s">
        <v>37</v>
      </c>
      <c r="H1831" t="s">
        <v>38</v>
      </c>
      <c r="I1831" t="s">
        <v>41</v>
      </c>
      <c r="J1831" t="s">
        <v>40</v>
      </c>
      <c r="K1831" t="s">
        <v>40</v>
      </c>
      <c r="L1831" t="s">
        <v>40</v>
      </c>
      <c r="M1831" t="s">
        <v>40</v>
      </c>
      <c r="N1831" t="s">
        <v>40</v>
      </c>
      <c r="O1831" t="s">
        <v>55</v>
      </c>
      <c r="P1831" t="s">
        <v>38</v>
      </c>
      <c r="Q1831" t="s">
        <v>51</v>
      </c>
      <c r="R1831" t="s">
        <v>52</v>
      </c>
      <c r="S1831" t="s">
        <v>43</v>
      </c>
      <c r="T1831" t="s">
        <v>44</v>
      </c>
      <c r="U1831" t="s">
        <v>21</v>
      </c>
      <c r="V1831" t="s">
        <v>1494</v>
      </c>
      <c r="W1831" t="s">
        <v>1495</v>
      </c>
      <c r="X1831" t="s">
        <v>1075</v>
      </c>
      <c r="Y1831">
        <v>60</v>
      </c>
      <c r="Z1831" t="s">
        <v>40</v>
      </c>
      <c r="AA1831" t="s">
        <v>40</v>
      </c>
      <c r="AB1831" t="s">
        <v>40</v>
      </c>
      <c r="AC1831">
        <v>5</v>
      </c>
      <c r="AD1831">
        <v>0.81</v>
      </c>
      <c r="AE1831">
        <v>0.16</v>
      </c>
      <c r="AF1831">
        <v>33</v>
      </c>
      <c r="AG1831">
        <v>1600</v>
      </c>
      <c r="AH1831">
        <v>810000</v>
      </c>
      <c r="AI1831">
        <v>33</v>
      </c>
      <c r="AJ1831">
        <v>3562</v>
      </c>
      <c r="AK1831">
        <v>1398924.473</v>
      </c>
      <c r="AN1831" s="20"/>
    </row>
    <row r="1832" spans="1:40">
      <c r="A1832">
        <v>25</v>
      </c>
      <c r="B1832">
        <v>46</v>
      </c>
      <c r="C1832">
        <v>2005</v>
      </c>
      <c r="D1832" t="s">
        <v>1073</v>
      </c>
      <c r="E1832" t="s">
        <v>1074</v>
      </c>
      <c r="F1832" t="s">
        <v>1</v>
      </c>
      <c r="G1832" t="s">
        <v>37</v>
      </c>
      <c r="H1832" t="s">
        <v>38</v>
      </c>
      <c r="I1832" t="s">
        <v>41</v>
      </c>
      <c r="J1832" t="s">
        <v>40</v>
      </c>
      <c r="K1832" t="s">
        <v>40</v>
      </c>
      <c r="L1832" t="s">
        <v>40</v>
      </c>
      <c r="M1832" t="s">
        <v>40</v>
      </c>
      <c r="N1832" t="s">
        <v>40</v>
      </c>
      <c r="O1832" t="s">
        <v>55</v>
      </c>
      <c r="P1832" t="s">
        <v>38</v>
      </c>
      <c r="Q1832" t="s">
        <v>51</v>
      </c>
      <c r="R1832" t="s">
        <v>52</v>
      </c>
      <c r="S1832" t="s">
        <v>43</v>
      </c>
      <c r="T1832" t="s">
        <v>44</v>
      </c>
      <c r="U1832" t="s">
        <v>21</v>
      </c>
      <c r="V1832" t="s">
        <v>1494</v>
      </c>
      <c r="W1832" t="s">
        <v>1495</v>
      </c>
      <c r="X1832" t="s">
        <v>1075</v>
      </c>
      <c r="Y1832">
        <v>61</v>
      </c>
      <c r="Z1832" t="s">
        <v>40</v>
      </c>
      <c r="AA1832" t="s">
        <v>40</v>
      </c>
      <c r="AB1832" t="s">
        <v>40</v>
      </c>
      <c r="AC1832">
        <v>1</v>
      </c>
      <c r="AD1832">
        <v>4.3499999999999996</v>
      </c>
      <c r="AE1832">
        <v>4.41</v>
      </c>
      <c r="AF1832">
        <v>65</v>
      </c>
      <c r="AG1832">
        <v>44100</v>
      </c>
      <c r="AH1832">
        <v>4350000</v>
      </c>
      <c r="AI1832">
        <v>65</v>
      </c>
      <c r="AJ1832">
        <v>3562</v>
      </c>
      <c r="AK1832">
        <v>1398924.473</v>
      </c>
      <c r="AN1832" s="20"/>
    </row>
    <row r="1833" spans="1:40">
      <c r="A1833">
        <v>25</v>
      </c>
      <c r="B1833">
        <v>46</v>
      </c>
      <c r="C1833">
        <v>2005</v>
      </c>
      <c r="D1833" t="s">
        <v>1073</v>
      </c>
      <c r="E1833" t="s">
        <v>1074</v>
      </c>
      <c r="F1833" t="s">
        <v>1</v>
      </c>
      <c r="G1833" t="s">
        <v>37</v>
      </c>
      <c r="H1833" t="s">
        <v>38</v>
      </c>
      <c r="I1833" t="s">
        <v>41</v>
      </c>
      <c r="J1833" t="s">
        <v>40</v>
      </c>
      <c r="K1833" t="s">
        <v>40</v>
      </c>
      <c r="L1833" t="s">
        <v>40</v>
      </c>
      <c r="M1833" t="s">
        <v>40</v>
      </c>
      <c r="N1833" t="s">
        <v>40</v>
      </c>
      <c r="O1833" t="s">
        <v>55</v>
      </c>
      <c r="P1833" t="s">
        <v>38</v>
      </c>
      <c r="Q1833" t="s">
        <v>51</v>
      </c>
      <c r="R1833" t="s">
        <v>52</v>
      </c>
      <c r="S1833" t="s">
        <v>43</v>
      </c>
      <c r="T1833" t="s">
        <v>44</v>
      </c>
      <c r="U1833" t="s">
        <v>21</v>
      </c>
      <c r="V1833" t="s">
        <v>1494</v>
      </c>
      <c r="W1833" t="s">
        <v>1495</v>
      </c>
      <c r="X1833" t="s">
        <v>1075</v>
      </c>
      <c r="Y1833">
        <v>62</v>
      </c>
      <c r="Z1833" t="s">
        <v>40</v>
      </c>
      <c r="AA1833" t="s">
        <v>40</v>
      </c>
      <c r="AB1833" t="s">
        <v>40</v>
      </c>
      <c r="AC1833">
        <v>2.9</v>
      </c>
      <c r="AD1833">
        <v>15.75</v>
      </c>
      <c r="AE1833">
        <v>5.52</v>
      </c>
      <c r="AF1833">
        <v>89</v>
      </c>
      <c r="AG1833">
        <v>55200</v>
      </c>
      <c r="AH1833">
        <v>15750000</v>
      </c>
      <c r="AI1833">
        <v>89</v>
      </c>
      <c r="AJ1833">
        <v>3562</v>
      </c>
      <c r="AK1833">
        <v>1398924.473</v>
      </c>
      <c r="AN1833" s="20"/>
    </row>
    <row r="1834" spans="1:40">
      <c r="A1834">
        <v>25</v>
      </c>
      <c r="B1834">
        <v>46</v>
      </c>
      <c r="C1834">
        <v>2005</v>
      </c>
      <c r="D1834" t="s">
        <v>1073</v>
      </c>
      <c r="E1834" t="s">
        <v>1074</v>
      </c>
      <c r="F1834" t="s">
        <v>1</v>
      </c>
      <c r="G1834" t="s">
        <v>37</v>
      </c>
      <c r="H1834" t="s">
        <v>38</v>
      </c>
      <c r="I1834" t="s">
        <v>41</v>
      </c>
      <c r="J1834" t="s">
        <v>40</v>
      </c>
      <c r="K1834" t="s">
        <v>40</v>
      </c>
      <c r="L1834" t="s">
        <v>40</v>
      </c>
      <c r="M1834" t="s">
        <v>40</v>
      </c>
      <c r="N1834" t="s">
        <v>40</v>
      </c>
      <c r="O1834" t="s">
        <v>55</v>
      </c>
      <c r="P1834" t="s">
        <v>38</v>
      </c>
      <c r="Q1834" t="s">
        <v>51</v>
      </c>
      <c r="R1834" t="s">
        <v>52</v>
      </c>
      <c r="S1834" t="s">
        <v>43</v>
      </c>
      <c r="T1834" t="s">
        <v>44</v>
      </c>
      <c r="U1834" t="s">
        <v>21</v>
      </c>
      <c r="V1834" t="s">
        <v>1494</v>
      </c>
      <c r="W1834" t="s">
        <v>1495</v>
      </c>
      <c r="X1834" t="s">
        <v>1075</v>
      </c>
      <c r="Y1834">
        <v>63</v>
      </c>
      <c r="Z1834" t="s">
        <v>40</v>
      </c>
      <c r="AA1834" t="s">
        <v>40</v>
      </c>
      <c r="AB1834" t="s">
        <v>40</v>
      </c>
      <c r="AC1834">
        <v>12.9</v>
      </c>
      <c r="AD1834">
        <v>1.68</v>
      </c>
      <c r="AE1834">
        <v>0.13</v>
      </c>
      <c r="AF1834">
        <v>50</v>
      </c>
      <c r="AG1834">
        <v>1300</v>
      </c>
      <c r="AH1834">
        <v>1680000</v>
      </c>
      <c r="AI1834">
        <v>50</v>
      </c>
      <c r="AJ1834">
        <v>3562</v>
      </c>
      <c r="AK1834">
        <v>1398924.473</v>
      </c>
      <c r="AN1834" s="20"/>
    </row>
    <row r="1835" spans="1:40">
      <c r="A1835">
        <v>25</v>
      </c>
      <c r="B1835">
        <v>46</v>
      </c>
      <c r="C1835">
        <v>2005</v>
      </c>
      <c r="D1835" t="s">
        <v>1073</v>
      </c>
      <c r="E1835" t="s">
        <v>1074</v>
      </c>
      <c r="F1835" t="s">
        <v>1</v>
      </c>
      <c r="G1835" t="s">
        <v>37</v>
      </c>
      <c r="H1835" t="s">
        <v>38</v>
      </c>
      <c r="I1835" t="s">
        <v>41</v>
      </c>
      <c r="J1835" t="s">
        <v>40</v>
      </c>
      <c r="K1835" t="s">
        <v>40</v>
      </c>
      <c r="L1835" t="s">
        <v>40</v>
      </c>
      <c r="M1835" t="s">
        <v>40</v>
      </c>
      <c r="N1835" t="s">
        <v>40</v>
      </c>
      <c r="O1835" t="s">
        <v>55</v>
      </c>
      <c r="P1835" t="s">
        <v>38</v>
      </c>
      <c r="Q1835" t="s">
        <v>51</v>
      </c>
      <c r="R1835" t="s">
        <v>52</v>
      </c>
      <c r="S1835" t="s">
        <v>43</v>
      </c>
      <c r="T1835" t="s">
        <v>44</v>
      </c>
      <c r="U1835" t="s">
        <v>21</v>
      </c>
      <c r="V1835" t="s">
        <v>1494</v>
      </c>
      <c r="W1835" t="s">
        <v>1495</v>
      </c>
      <c r="X1835" t="s">
        <v>1075</v>
      </c>
      <c r="Y1835">
        <v>64</v>
      </c>
      <c r="Z1835" t="s">
        <v>40</v>
      </c>
      <c r="AA1835" t="s">
        <v>40</v>
      </c>
      <c r="AB1835" t="s">
        <v>40</v>
      </c>
      <c r="AC1835">
        <v>3.2</v>
      </c>
      <c r="AD1835">
        <v>6.75</v>
      </c>
      <c r="AE1835">
        <v>2.09</v>
      </c>
      <c r="AF1835">
        <v>55</v>
      </c>
      <c r="AG1835">
        <v>20900</v>
      </c>
      <c r="AH1835">
        <v>6750000</v>
      </c>
      <c r="AI1835">
        <v>55</v>
      </c>
      <c r="AJ1835">
        <v>3562</v>
      </c>
      <c r="AK1835">
        <v>1398924.473</v>
      </c>
      <c r="AN1835" s="20"/>
    </row>
    <row r="1836" spans="1:40">
      <c r="A1836">
        <v>25</v>
      </c>
      <c r="B1836">
        <v>46</v>
      </c>
      <c r="C1836">
        <v>2005</v>
      </c>
      <c r="D1836" t="s">
        <v>1073</v>
      </c>
      <c r="E1836" t="s">
        <v>1074</v>
      </c>
      <c r="F1836" t="s">
        <v>1</v>
      </c>
      <c r="G1836" t="s">
        <v>37</v>
      </c>
      <c r="H1836" t="s">
        <v>38</v>
      </c>
      <c r="I1836" t="s">
        <v>41</v>
      </c>
      <c r="J1836" t="s">
        <v>40</v>
      </c>
      <c r="K1836" t="s">
        <v>40</v>
      </c>
      <c r="L1836" t="s">
        <v>40</v>
      </c>
      <c r="M1836" t="s">
        <v>40</v>
      </c>
      <c r="N1836" t="s">
        <v>40</v>
      </c>
      <c r="O1836" t="s">
        <v>55</v>
      </c>
      <c r="P1836" t="s">
        <v>38</v>
      </c>
      <c r="Q1836" t="s">
        <v>51</v>
      </c>
      <c r="R1836" t="s">
        <v>52</v>
      </c>
      <c r="S1836" t="s">
        <v>43</v>
      </c>
      <c r="T1836" t="s">
        <v>44</v>
      </c>
      <c r="U1836" t="s">
        <v>21</v>
      </c>
      <c r="V1836" t="s">
        <v>1494</v>
      </c>
      <c r="W1836" t="s">
        <v>1495</v>
      </c>
      <c r="X1836" t="s">
        <v>1075</v>
      </c>
      <c r="Y1836">
        <v>65</v>
      </c>
      <c r="Z1836" t="s">
        <v>40</v>
      </c>
      <c r="AA1836" t="s">
        <v>40</v>
      </c>
      <c r="AB1836" t="s">
        <v>40</v>
      </c>
      <c r="AC1836">
        <v>2</v>
      </c>
      <c r="AD1836">
        <v>0.53</v>
      </c>
      <c r="AE1836">
        <v>0.26</v>
      </c>
      <c r="AF1836">
        <v>22</v>
      </c>
      <c r="AG1836">
        <v>2600</v>
      </c>
      <c r="AH1836">
        <v>530000</v>
      </c>
      <c r="AI1836">
        <v>22</v>
      </c>
      <c r="AJ1836">
        <v>3562</v>
      </c>
      <c r="AK1836">
        <v>1398924.473</v>
      </c>
      <c r="AN1836" s="20"/>
    </row>
    <row r="1837" spans="1:40">
      <c r="A1837">
        <v>25</v>
      </c>
      <c r="B1837">
        <v>46</v>
      </c>
      <c r="C1837">
        <v>2005</v>
      </c>
      <c r="D1837" t="s">
        <v>1073</v>
      </c>
      <c r="E1837" t="s">
        <v>1074</v>
      </c>
      <c r="F1837" t="s">
        <v>1</v>
      </c>
      <c r="G1837" t="s">
        <v>37</v>
      </c>
      <c r="H1837" t="s">
        <v>38</v>
      </c>
      <c r="I1837" t="s">
        <v>41</v>
      </c>
      <c r="J1837" t="s">
        <v>40</v>
      </c>
      <c r="K1837" t="s">
        <v>40</v>
      </c>
      <c r="L1837" t="s">
        <v>40</v>
      </c>
      <c r="M1837" t="s">
        <v>40</v>
      </c>
      <c r="N1837" t="s">
        <v>40</v>
      </c>
      <c r="O1837" t="s">
        <v>55</v>
      </c>
      <c r="P1837" t="s">
        <v>38</v>
      </c>
      <c r="Q1837" t="s">
        <v>51</v>
      </c>
      <c r="R1837" t="s">
        <v>52</v>
      </c>
      <c r="S1837" t="s">
        <v>43</v>
      </c>
      <c r="T1837" t="s">
        <v>44</v>
      </c>
      <c r="U1837" t="s">
        <v>21</v>
      </c>
      <c r="V1837" t="s">
        <v>1494</v>
      </c>
      <c r="W1837" t="s">
        <v>1495</v>
      </c>
      <c r="X1837" t="s">
        <v>1075</v>
      </c>
      <c r="Y1837">
        <v>66</v>
      </c>
      <c r="Z1837" t="s">
        <v>40</v>
      </c>
      <c r="AA1837" t="s">
        <v>40</v>
      </c>
      <c r="AB1837" t="s">
        <v>40</v>
      </c>
      <c r="AC1837">
        <v>6.8</v>
      </c>
      <c r="AD1837">
        <v>1.1499999999999999</v>
      </c>
      <c r="AE1837">
        <v>0.17</v>
      </c>
      <c r="AF1837">
        <v>42</v>
      </c>
      <c r="AG1837">
        <v>1700</v>
      </c>
      <c r="AH1837">
        <v>1150000</v>
      </c>
      <c r="AI1837">
        <v>42</v>
      </c>
      <c r="AJ1837">
        <v>3562</v>
      </c>
      <c r="AK1837">
        <v>1398924.473</v>
      </c>
      <c r="AN1837" s="20"/>
    </row>
    <row r="1838" spans="1:40">
      <c r="A1838">
        <v>25</v>
      </c>
      <c r="B1838">
        <v>46</v>
      </c>
      <c r="C1838">
        <v>2005</v>
      </c>
      <c r="D1838" t="s">
        <v>1073</v>
      </c>
      <c r="E1838" t="s">
        <v>1074</v>
      </c>
      <c r="F1838" t="s">
        <v>1</v>
      </c>
      <c r="G1838" t="s">
        <v>37</v>
      </c>
      <c r="H1838" t="s">
        <v>38</v>
      </c>
      <c r="I1838" t="s">
        <v>41</v>
      </c>
      <c r="J1838" t="s">
        <v>40</v>
      </c>
      <c r="K1838" t="s">
        <v>40</v>
      </c>
      <c r="L1838" t="s">
        <v>40</v>
      </c>
      <c r="M1838" t="s">
        <v>40</v>
      </c>
      <c r="N1838" t="s">
        <v>40</v>
      </c>
      <c r="O1838" t="s">
        <v>55</v>
      </c>
      <c r="P1838" t="s">
        <v>38</v>
      </c>
      <c r="Q1838" t="s">
        <v>51</v>
      </c>
      <c r="R1838" t="s">
        <v>52</v>
      </c>
      <c r="S1838" t="s">
        <v>43</v>
      </c>
      <c r="T1838" t="s">
        <v>44</v>
      </c>
      <c r="U1838" t="s">
        <v>21</v>
      </c>
      <c r="V1838" t="s">
        <v>1494</v>
      </c>
      <c r="W1838" t="s">
        <v>1495</v>
      </c>
      <c r="X1838" t="s">
        <v>1075</v>
      </c>
      <c r="Y1838">
        <v>67</v>
      </c>
      <c r="Z1838" t="s">
        <v>40</v>
      </c>
      <c r="AA1838" t="s">
        <v>40</v>
      </c>
      <c r="AB1838" t="s">
        <v>40</v>
      </c>
      <c r="AC1838">
        <v>4</v>
      </c>
      <c r="AD1838">
        <v>7.77</v>
      </c>
      <c r="AE1838">
        <v>1.93</v>
      </c>
      <c r="AF1838">
        <v>51</v>
      </c>
      <c r="AG1838">
        <v>19300</v>
      </c>
      <c r="AH1838">
        <v>7770000</v>
      </c>
      <c r="AI1838">
        <v>51</v>
      </c>
      <c r="AJ1838">
        <v>3562</v>
      </c>
      <c r="AK1838">
        <v>1398924.473</v>
      </c>
      <c r="AN1838" s="20"/>
    </row>
    <row r="1839" spans="1:40">
      <c r="A1839">
        <v>25</v>
      </c>
      <c r="B1839">
        <v>46</v>
      </c>
      <c r="C1839">
        <v>2005</v>
      </c>
      <c r="D1839" t="s">
        <v>1073</v>
      </c>
      <c r="E1839" t="s">
        <v>1074</v>
      </c>
      <c r="F1839" t="s">
        <v>1</v>
      </c>
      <c r="G1839" t="s">
        <v>37</v>
      </c>
      <c r="H1839" t="s">
        <v>38</v>
      </c>
      <c r="I1839" t="s">
        <v>41</v>
      </c>
      <c r="J1839" t="s">
        <v>40</v>
      </c>
      <c r="K1839" t="s">
        <v>40</v>
      </c>
      <c r="L1839" t="s">
        <v>40</v>
      </c>
      <c r="M1839" t="s">
        <v>40</v>
      </c>
      <c r="N1839" t="s">
        <v>40</v>
      </c>
      <c r="O1839" t="s">
        <v>55</v>
      </c>
      <c r="P1839" t="s">
        <v>38</v>
      </c>
      <c r="Q1839" t="s">
        <v>51</v>
      </c>
      <c r="R1839" t="s">
        <v>52</v>
      </c>
      <c r="S1839" t="s">
        <v>43</v>
      </c>
      <c r="T1839" t="s">
        <v>44</v>
      </c>
      <c r="U1839" t="s">
        <v>21</v>
      </c>
      <c r="V1839" t="s">
        <v>1494</v>
      </c>
      <c r="W1839" t="s">
        <v>1495</v>
      </c>
      <c r="X1839" t="s">
        <v>1075</v>
      </c>
      <c r="Y1839">
        <v>68</v>
      </c>
      <c r="Z1839" t="s">
        <v>40</v>
      </c>
      <c r="AA1839" t="s">
        <v>40</v>
      </c>
      <c r="AB1839" t="s">
        <v>40</v>
      </c>
      <c r="AC1839">
        <v>3.5</v>
      </c>
      <c r="AD1839">
        <v>0.63</v>
      </c>
      <c r="AE1839">
        <v>0.18</v>
      </c>
      <c r="AF1839">
        <v>46</v>
      </c>
      <c r="AG1839">
        <v>1800</v>
      </c>
      <c r="AH1839">
        <v>630000</v>
      </c>
      <c r="AI1839">
        <v>46</v>
      </c>
      <c r="AJ1839">
        <v>3562</v>
      </c>
      <c r="AK1839">
        <v>1398924.473</v>
      </c>
      <c r="AN1839" s="20"/>
    </row>
    <row r="1840" spans="1:40">
      <c r="A1840">
        <v>25</v>
      </c>
      <c r="B1840">
        <v>46</v>
      </c>
      <c r="C1840">
        <v>2005</v>
      </c>
      <c r="D1840" t="s">
        <v>1073</v>
      </c>
      <c r="E1840" t="s">
        <v>1074</v>
      </c>
      <c r="F1840" t="s">
        <v>1</v>
      </c>
      <c r="G1840" t="s">
        <v>37</v>
      </c>
      <c r="H1840" t="s">
        <v>38</v>
      </c>
      <c r="I1840" t="s">
        <v>41</v>
      </c>
      <c r="J1840" t="s">
        <v>40</v>
      </c>
      <c r="K1840" t="s">
        <v>40</v>
      </c>
      <c r="L1840" t="s">
        <v>40</v>
      </c>
      <c r="M1840" t="s">
        <v>40</v>
      </c>
      <c r="N1840" t="s">
        <v>40</v>
      </c>
      <c r="O1840" t="s">
        <v>55</v>
      </c>
      <c r="P1840" t="s">
        <v>38</v>
      </c>
      <c r="Q1840" t="s">
        <v>51</v>
      </c>
      <c r="R1840" t="s">
        <v>52</v>
      </c>
      <c r="S1840" t="s">
        <v>43</v>
      </c>
      <c r="T1840" t="s">
        <v>44</v>
      </c>
      <c r="U1840" t="s">
        <v>21</v>
      </c>
      <c r="V1840" t="s">
        <v>1494</v>
      </c>
      <c r="W1840" t="s">
        <v>1495</v>
      </c>
      <c r="X1840" t="s">
        <v>1075</v>
      </c>
      <c r="Y1840">
        <v>69</v>
      </c>
      <c r="Z1840" t="s">
        <v>40</v>
      </c>
      <c r="AA1840" t="s">
        <v>40</v>
      </c>
      <c r="AB1840" t="s">
        <v>40</v>
      </c>
      <c r="AC1840">
        <v>1</v>
      </c>
      <c r="AD1840">
        <v>0.88</v>
      </c>
      <c r="AE1840">
        <v>0.87</v>
      </c>
      <c r="AF1840">
        <v>112</v>
      </c>
      <c r="AG1840">
        <v>8700</v>
      </c>
      <c r="AH1840">
        <v>880000</v>
      </c>
      <c r="AI1840">
        <v>112</v>
      </c>
      <c r="AJ1840">
        <v>3562</v>
      </c>
      <c r="AK1840">
        <v>1398924.473</v>
      </c>
      <c r="AN1840" s="20"/>
    </row>
    <row r="1841" spans="1:40">
      <c r="A1841">
        <v>25</v>
      </c>
      <c r="B1841">
        <v>46</v>
      </c>
      <c r="C1841">
        <v>2005</v>
      </c>
      <c r="D1841" t="s">
        <v>1073</v>
      </c>
      <c r="E1841" t="s">
        <v>1074</v>
      </c>
      <c r="F1841" t="s">
        <v>1</v>
      </c>
      <c r="G1841" t="s">
        <v>37</v>
      </c>
      <c r="H1841" t="s">
        <v>38</v>
      </c>
      <c r="I1841" t="s">
        <v>41</v>
      </c>
      <c r="J1841" t="s">
        <v>40</v>
      </c>
      <c r="K1841" t="s">
        <v>40</v>
      </c>
      <c r="L1841" t="s">
        <v>40</v>
      </c>
      <c r="M1841" t="s">
        <v>40</v>
      </c>
      <c r="N1841" t="s">
        <v>40</v>
      </c>
      <c r="O1841" t="s">
        <v>55</v>
      </c>
      <c r="P1841" t="s">
        <v>38</v>
      </c>
      <c r="Q1841" t="s">
        <v>51</v>
      </c>
      <c r="R1841" t="s">
        <v>52</v>
      </c>
      <c r="S1841" t="s">
        <v>43</v>
      </c>
      <c r="T1841" t="s">
        <v>44</v>
      </c>
      <c r="U1841" t="s">
        <v>21</v>
      </c>
      <c r="V1841" t="s">
        <v>1494</v>
      </c>
      <c r="W1841" t="s">
        <v>1495</v>
      </c>
      <c r="X1841" t="s">
        <v>1075</v>
      </c>
      <c r="Y1841">
        <v>70</v>
      </c>
      <c r="Z1841" t="s">
        <v>40</v>
      </c>
      <c r="AA1841" t="s">
        <v>40</v>
      </c>
      <c r="AB1841" t="s">
        <v>40</v>
      </c>
      <c r="AC1841">
        <v>1.7</v>
      </c>
      <c r="AD1841">
        <v>0.32</v>
      </c>
      <c r="AE1841">
        <v>0.19</v>
      </c>
      <c r="AF1841">
        <v>43</v>
      </c>
      <c r="AG1841">
        <v>1900</v>
      </c>
      <c r="AH1841">
        <v>320000</v>
      </c>
      <c r="AI1841">
        <v>43</v>
      </c>
      <c r="AJ1841">
        <v>3562</v>
      </c>
      <c r="AK1841">
        <v>1398924.473</v>
      </c>
      <c r="AN1841" s="20"/>
    </row>
    <row r="1842" spans="1:40">
      <c r="A1842">
        <v>25</v>
      </c>
      <c r="B1842">
        <v>46</v>
      </c>
      <c r="C1842">
        <v>2005</v>
      </c>
      <c r="D1842" t="s">
        <v>1073</v>
      </c>
      <c r="E1842" t="s">
        <v>1074</v>
      </c>
      <c r="F1842" t="s">
        <v>1</v>
      </c>
      <c r="G1842" t="s">
        <v>37</v>
      </c>
      <c r="H1842" t="s">
        <v>38</v>
      </c>
      <c r="I1842" t="s">
        <v>41</v>
      </c>
      <c r="J1842" t="s">
        <v>40</v>
      </c>
      <c r="K1842" t="s">
        <v>40</v>
      </c>
      <c r="L1842" t="s">
        <v>40</v>
      </c>
      <c r="M1842" t="s">
        <v>40</v>
      </c>
      <c r="N1842" t="s">
        <v>40</v>
      </c>
      <c r="O1842" t="s">
        <v>55</v>
      </c>
      <c r="P1842" t="s">
        <v>38</v>
      </c>
      <c r="Q1842" t="s">
        <v>51</v>
      </c>
      <c r="R1842" t="s">
        <v>52</v>
      </c>
      <c r="S1842" t="s">
        <v>43</v>
      </c>
      <c r="T1842" t="s">
        <v>44</v>
      </c>
      <c r="U1842" t="s">
        <v>21</v>
      </c>
      <c r="V1842" t="s">
        <v>1494</v>
      </c>
      <c r="W1842" t="s">
        <v>1495</v>
      </c>
      <c r="X1842" t="s">
        <v>1075</v>
      </c>
      <c r="Y1842">
        <v>71</v>
      </c>
      <c r="Z1842" t="s">
        <v>40</v>
      </c>
      <c r="AA1842" t="s">
        <v>40</v>
      </c>
      <c r="AB1842" t="s">
        <v>40</v>
      </c>
      <c r="AC1842">
        <v>6.3</v>
      </c>
      <c r="AD1842">
        <v>1.08</v>
      </c>
      <c r="AE1842">
        <v>0.17</v>
      </c>
      <c r="AF1842">
        <v>42</v>
      </c>
      <c r="AG1842">
        <v>1700</v>
      </c>
      <c r="AH1842">
        <v>1080000</v>
      </c>
      <c r="AI1842">
        <v>42</v>
      </c>
      <c r="AJ1842">
        <v>3562</v>
      </c>
      <c r="AK1842">
        <v>1398924.473</v>
      </c>
      <c r="AN1842" s="20"/>
    </row>
    <row r="1843" spans="1:40">
      <c r="A1843">
        <v>25</v>
      </c>
      <c r="B1843">
        <v>46</v>
      </c>
      <c r="C1843">
        <v>2005</v>
      </c>
      <c r="D1843" t="s">
        <v>1073</v>
      </c>
      <c r="E1843" t="s">
        <v>1074</v>
      </c>
      <c r="F1843" t="s">
        <v>1</v>
      </c>
      <c r="G1843" t="s">
        <v>37</v>
      </c>
      <c r="H1843" t="s">
        <v>38</v>
      </c>
      <c r="I1843" t="s">
        <v>41</v>
      </c>
      <c r="J1843" t="s">
        <v>40</v>
      </c>
      <c r="K1843" t="s">
        <v>40</v>
      </c>
      <c r="L1843" t="s">
        <v>40</v>
      </c>
      <c r="M1843" t="s">
        <v>40</v>
      </c>
      <c r="N1843" t="s">
        <v>40</v>
      </c>
      <c r="O1843" t="s">
        <v>55</v>
      </c>
      <c r="P1843" t="s">
        <v>38</v>
      </c>
      <c r="Q1843" t="s">
        <v>51</v>
      </c>
      <c r="R1843" t="s">
        <v>52</v>
      </c>
      <c r="S1843" t="s">
        <v>43</v>
      </c>
      <c r="T1843" t="s">
        <v>44</v>
      </c>
      <c r="U1843" t="s">
        <v>21</v>
      </c>
      <c r="V1843" t="s">
        <v>1494</v>
      </c>
      <c r="W1843" t="s">
        <v>1495</v>
      </c>
      <c r="X1843" t="s">
        <v>1075</v>
      </c>
      <c r="Y1843">
        <v>72</v>
      </c>
      <c r="Z1843" t="s">
        <v>40</v>
      </c>
      <c r="AA1843" t="s">
        <v>40</v>
      </c>
      <c r="AB1843" t="s">
        <v>40</v>
      </c>
      <c r="AC1843">
        <v>2.6</v>
      </c>
      <c r="AD1843">
        <v>1.05</v>
      </c>
      <c r="AE1843">
        <v>0.4</v>
      </c>
      <c r="AF1843">
        <v>81</v>
      </c>
      <c r="AG1843">
        <v>4000</v>
      </c>
      <c r="AH1843">
        <v>1050000</v>
      </c>
      <c r="AI1843">
        <v>81</v>
      </c>
      <c r="AJ1843">
        <v>3562</v>
      </c>
      <c r="AK1843">
        <v>1398924.473</v>
      </c>
      <c r="AN1843" s="20"/>
    </row>
    <row r="1844" spans="1:40">
      <c r="A1844">
        <v>25</v>
      </c>
      <c r="B1844">
        <v>46</v>
      </c>
      <c r="C1844">
        <v>2005</v>
      </c>
      <c r="D1844" t="s">
        <v>1073</v>
      </c>
      <c r="E1844" t="s">
        <v>1074</v>
      </c>
      <c r="F1844" t="s">
        <v>1</v>
      </c>
      <c r="G1844" t="s">
        <v>37</v>
      </c>
      <c r="H1844" t="s">
        <v>38</v>
      </c>
      <c r="I1844" t="s">
        <v>41</v>
      </c>
      <c r="J1844" t="s">
        <v>40</v>
      </c>
      <c r="K1844" t="s">
        <v>40</v>
      </c>
      <c r="L1844" t="s">
        <v>40</v>
      </c>
      <c r="M1844" t="s">
        <v>40</v>
      </c>
      <c r="N1844" t="s">
        <v>40</v>
      </c>
      <c r="O1844" t="s">
        <v>55</v>
      </c>
      <c r="P1844" t="s">
        <v>38</v>
      </c>
      <c r="Q1844" t="s">
        <v>51</v>
      </c>
      <c r="R1844" t="s">
        <v>52</v>
      </c>
      <c r="S1844" t="s">
        <v>43</v>
      </c>
      <c r="T1844" t="s">
        <v>44</v>
      </c>
      <c r="U1844" t="s">
        <v>21</v>
      </c>
      <c r="V1844" t="s">
        <v>1494</v>
      </c>
      <c r="W1844" t="s">
        <v>1495</v>
      </c>
      <c r="X1844" t="s">
        <v>1075</v>
      </c>
      <c r="Y1844">
        <v>73</v>
      </c>
      <c r="Z1844" t="s">
        <v>40</v>
      </c>
      <c r="AA1844" t="s">
        <v>40</v>
      </c>
      <c r="AB1844" t="s">
        <v>40</v>
      </c>
      <c r="AC1844">
        <v>2</v>
      </c>
      <c r="AD1844">
        <v>0.41</v>
      </c>
      <c r="AE1844">
        <v>0.2</v>
      </c>
      <c r="AF1844">
        <v>57</v>
      </c>
      <c r="AG1844">
        <v>2000</v>
      </c>
      <c r="AH1844">
        <v>410000</v>
      </c>
      <c r="AI1844">
        <v>57</v>
      </c>
      <c r="AJ1844">
        <v>3562</v>
      </c>
      <c r="AK1844">
        <v>1398924.473</v>
      </c>
      <c r="AN1844" s="20"/>
    </row>
    <row r="1845" spans="1:40">
      <c r="A1845">
        <v>25</v>
      </c>
      <c r="B1845">
        <v>46</v>
      </c>
      <c r="C1845">
        <v>2005</v>
      </c>
      <c r="D1845" t="s">
        <v>1073</v>
      </c>
      <c r="E1845" t="s">
        <v>1074</v>
      </c>
      <c r="F1845" t="s">
        <v>1</v>
      </c>
      <c r="G1845" t="s">
        <v>37</v>
      </c>
      <c r="H1845" t="s">
        <v>38</v>
      </c>
      <c r="I1845" t="s">
        <v>41</v>
      </c>
      <c r="J1845" t="s">
        <v>40</v>
      </c>
      <c r="K1845" t="s">
        <v>40</v>
      </c>
      <c r="L1845" t="s">
        <v>40</v>
      </c>
      <c r="M1845" t="s">
        <v>40</v>
      </c>
      <c r="N1845" t="s">
        <v>40</v>
      </c>
      <c r="O1845" t="s">
        <v>55</v>
      </c>
      <c r="P1845" t="s">
        <v>38</v>
      </c>
      <c r="Q1845" t="s">
        <v>51</v>
      </c>
      <c r="R1845" t="s">
        <v>52</v>
      </c>
      <c r="S1845" t="s">
        <v>43</v>
      </c>
      <c r="T1845" t="s">
        <v>44</v>
      </c>
      <c r="U1845" t="s">
        <v>21</v>
      </c>
      <c r="V1845" t="s">
        <v>1494</v>
      </c>
      <c r="W1845" t="s">
        <v>1495</v>
      </c>
      <c r="X1845" t="s">
        <v>1075</v>
      </c>
      <c r="Y1845">
        <v>74</v>
      </c>
      <c r="Z1845" t="s">
        <v>40</v>
      </c>
      <c r="AA1845" t="s">
        <v>40</v>
      </c>
      <c r="AB1845" t="s">
        <v>40</v>
      </c>
      <c r="AC1845">
        <v>6.6</v>
      </c>
      <c r="AD1845">
        <v>1.41</v>
      </c>
      <c r="AE1845">
        <v>0.21</v>
      </c>
      <c r="AF1845">
        <v>32</v>
      </c>
      <c r="AG1845">
        <v>2100</v>
      </c>
      <c r="AH1845">
        <v>1410000</v>
      </c>
      <c r="AI1845">
        <v>32</v>
      </c>
      <c r="AJ1845">
        <v>3562</v>
      </c>
      <c r="AK1845">
        <v>1398924.473</v>
      </c>
      <c r="AN1845" s="20"/>
    </row>
    <row r="1846" spans="1:40">
      <c r="A1846">
        <v>25</v>
      </c>
      <c r="B1846">
        <v>46</v>
      </c>
      <c r="C1846">
        <v>2005</v>
      </c>
      <c r="D1846" t="s">
        <v>1073</v>
      </c>
      <c r="E1846" t="s">
        <v>1074</v>
      </c>
      <c r="F1846" t="s">
        <v>1</v>
      </c>
      <c r="G1846" t="s">
        <v>37</v>
      </c>
      <c r="H1846" t="s">
        <v>38</v>
      </c>
      <c r="I1846" t="s">
        <v>41</v>
      </c>
      <c r="J1846" t="s">
        <v>40</v>
      </c>
      <c r="K1846" t="s">
        <v>40</v>
      </c>
      <c r="L1846" t="s">
        <v>40</v>
      </c>
      <c r="M1846" t="s">
        <v>40</v>
      </c>
      <c r="N1846" t="s">
        <v>40</v>
      </c>
      <c r="O1846" t="s">
        <v>55</v>
      </c>
      <c r="P1846" t="s">
        <v>38</v>
      </c>
      <c r="Q1846" t="s">
        <v>51</v>
      </c>
      <c r="R1846" t="s">
        <v>52</v>
      </c>
      <c r="S1846" t="s">
        <v>43</v>
      </c>
      <c r="T1846" t="s">
        <v>44</v>
      </c>
      <c r="U1846" t="s">
        <v>21</v>
      </c>
      <c r="V1846" t="s">
        <v>1494</v>
      </c>
      <c r="W1846" t="s">
        <v>1495</v>
      </c>
      <c r="X1846" t="s">
        <v>1075</v>
      </c>
      <c r="Y1846">
        <v>75</v>
      </c>
      <c r="Z1846" t="s">
        <v>40</v>
      </c>
      <c r="AA1846" t="s">
        <v>40</v>
      </c>
      <c r="AB1846" t="s">
        <v>40</v>
      </c>
      <c r="AC1846">
        <v>2.5</v>
      </c>
      <c r="AD1846">
        <v>12.65</v>
      </c>
      <c r="AE1846">
        <v>4.9000000000000004</v>
      </c>
      <c r="AF1846">
        <v>45</v>
      </c>
      <c r="AG1846">
        <v>49000</v>
      </c>
      <c r="AH1846">
        <v>12650000</v>
      </c>
      <c r="AI1846">
        <v>45</v>
      </c>
      <c r="AJ1846">
        <v>3562</v>
      </c>
      <c r="AK1846">
        <v>1398924.473</v>
      </c>
      <c r="AN1846" s="20"/>
    </row>
    <row r="1847" spans="1:40">
      <c r="A1847">
        <v>25</v>
      </c>
      <c r="B1847">
        <v>46</v>
      </c>
      <c r="C1847">
        <v>2005</v>
      </c>
      <c r="D1847" t="s">
        <v>1073</v>
      </c>
      <c r="E1847" t="s">
        <v>1074</v>
      </c>
      <c r="F1847" t="s">
        <v>1</v>
      </c>
      <c r="G1847" t="s">
        <v>37</v>
      </c>
      <c r="H1847" t="s">
        <v>38</v>
      </c>
      <c r="I1847" t="s">
        <v>41</v>
      </c>
      <c r="J1847" t="s">
        <v>40</v>
      </c>
      <c r="K1847" t="s">
        <v>40</v>
      </c>
      <c r="L1847" t="s">
        <v>40</v>
      </c>
      <c r="M1847" t="s">
        <v>40</v>
      </c>
      <c r="N1847" t="s">
        <v>40</v>
      </c>
      <c r="O1847" t="s">
        <v>55</v>
      </c>
      <c r="P1847" t="s">
        <v>38</v>
      </c>
      <c r="Q1847" t="s">
        <v>51</v>
      </c>
      <c r="R1847" t="s">
        <v>52</v>
      </c>
      <c r="S1847" t="s">
        <v>43</v>
      </c>
      <c r="T1847" t="s">
        <v>44</v>
      </c>
      <c r="U1847" t="s">
        <v>21</v>
      </c>
      <c r="V1847" t="s">
        <v>1494</v>
      </c>
      <c r="W1847" t="s">
        <v>1495</v>
      </c>
      <c r="X1847" t="s">
        <v>1075</v>
      </c>
      <c r="Y1847">
        <v>76</v>
      </c>
      <c r="Z1847" t="s">
        <v>40</v>
      </c>
      <c r="AA1847" t="s">
        <v>40</v>
      </c>
      <c r="AB1847" t="s">
        <v>40</v>
      </c>
      <c r="AC1847">
        <v>8.6</v>
      </c>
      <c r="AD1847">
        <v>1.46</v>
      </c>
      <c r="AE1847">
        <v>0.17</v>
      </c>
      <c r="AF1847">
        <v>36</v>
      </c>
      <c r="AG1847">
        <v>1700</v>
      </c>
      <c r="AH1847">
        <v>1460000</v>
      </c>
      <c r="AI1847">
        <v>36</v>
      </c>
      <c r="AJ1847">
        <v>3562</v>
      </c>
      <c r="AK1847">
        <v>1398924.473</v>
      </c>
      <c r="AN1847" s="20"/>
    </row>
    <row r="1848" spans="1:40">
      <c r="A1848">
        <v>25</v>
      </c>
      <c r="B1848">
        <v>46</v>
      </c>
      <c r="C1848">
        <v>2005</v>
      </c>
      <c r="D1848" t="s">
        <v>1073</v>
      </c>
      <c r="E1848" t="s">
        <v>1074</v>
      </c>
      <c r="F1848" t="s">
        <v>1</v>
      </c>
      <c r="G1848" t="s">
        <v>37</v>
      </c>
      <c r="H1848" t="s">
        <v>38</v>
      </c>
      <c r="I1848" t="s">
        <v>41</v>
      </c>
      <c r="J1848" t="s">
        <v>40</v>
      </c>
      <c r="K1848" t="s">
        <v>40</v>
      </c>
      <c r="L1848" t="s">
        <v>40</v>
      </c>
      <c r="M1848" t="s">
        <v>40</v>
      </c>
      <c r="N1848" t="s">
        <v>40</v>
      </c>
      <c r="O1848" t="s">
        <v>55</v>
      </c>
      <c r="P1848" t="s">
        <v>38</v>
      </c>
      <c r="Q1848" t="s">
        <v>51</v>
      </c>
      <c r="R1848" t="s">
        <v>52</v>
      </c>
      <c r="S1848" t="s">
        <v>43</v>
      </c>
      <c r="T1848" t="s">
        <v>44</v>
      </c>
      <c r="U1848" t="s">
        <v>21</v>
      </c>
      <c r="V1848" t="s">
        <v>1494</v>
      </c>
      <c r="W1848" t="s">
        <v>1495</v>
      </c>
      <c r="X1848" t="s">
        <v>1075</v>
      </c>
      <c r="Y1848">
        <v>77</v>
      </c>
      <c r="Z1848" t="s">
        <v>40</v>
      </c>
      <c r="AA1848" t="s">
        <v>40</v>
      </c>
      <c r="AB1848" t="s">
        <v>40</v>
      </c>
      <c r="AC1848">
        <v>3.9</v>
      </c>
      <c r="AD1848">
        <v>1.88</v>
      </c>
      <c r="AE1848">
        <v>0.48</v>
      </c>
      <c r="AF1848">
        <v>58</v>
      </c>
      <c r="AG1848">
        <v>4800</v>
      </c>
      <c r="AH1848">
        <v>1880000</v>
      </c>
      <c r="AI1848">
        <v>58</v>
      </c>
      <c r="AJ1848">
        <v>3562</v>
      </c>
      <c r="AK1848">
        <v>1398924.473</v>
      </c>
      <c r="AN1848" s="20"/>
    </row>
    <row r="1849" spans="1:40">
      <c r="A1849">
        <v>25</v>
      </c>
      <c r="B1849">
        <v>46</v>
      </c>
      <c r="C1849">
        <v>2005</v>
      </c>
      <c r="D1849" t="s">
        <v>1073</v>
      </c>
      <c r="E1849" t="s">
        <v>1074</v>
      </c>
      <c r="F1849" t="s">
        <v>1</v>
      </c>
      <c r="G1849" t="s">
        <v>37</v>
      </c>
      <c r="H1849" t="s">
        <v>38</v>
      </c>
      <c r="I1849" t="s">
        <v>41</v>
      </c>
      <c r="J1849" t="s">
        <v>40</v>
      </c>
      <c r="K1849" t="s">
        <v>40</v>
      </c>
      <c r="L1849" t="s">
        <v>40</v>
      </c>
      <c r="M1849" t="s">
        <v>40</v>
      </c>
      <c r="N1849" t="s">
        <v>40</v>
      </c>
      <c r="O1849" t="s">
        <v>55</v>
      </c>
      <c r="P1849" t="s">
        <v>38</v>
      </c>
      <c r="Q1849" t="s">
        <v>51</v>
      </c>
      <c r="R1849" t="s">
        <v>52</v>
      </c>
      <c r="S1849" t="s">
        <v>43</v>
      </c>
      <c r="T1849" t="s">
        <v>44</v>
      </c>
      <c r="U1849" t="s">
        <v>21</v>
      </c>
      <c r="V1849" t="s">
        <v>1494</v>
      </c>
      <c r="W1849" t="s">
        <v>1495</v>
      </c>
      <c r="X1849" t="s">
        <v>1075</v>
      </c>
      <c r="Y1849">
        <v>78</v>
      </c>
      <c r="Z1849" t="s">
        <v>40</v>
      </c>
      <c r="AA1849" t="s">
        <v>40</v>
      </c>
      <c r="AB1849" t="s">
        <v>40</v>
      </c>
      <c r="AC1849">
        <v>1.8</v>
      </c>
      <c r="AD1849">
        <v>1.03</v>
      </c>
      <c r="AE1849">
        <v>0.56000000000000005</v>
      </c>
      <c r="AF1849">
        <v>85</v>
      </c>
      <c r="AG1849">
        <v>5600</v>
      </c>
      <c r="AH1849">
        <v>1030000</v>
      </c>
      <c r="AI1849">
        <v>85</v>
      </c>
      <c r="AJ1849">
        <v>3562</v>
      </c>
      <c r="AK1849">
        <v>1398924.473</v>
      </c>
      <c r="AN1849" s="20"/>
    </row>
    <row r="1850" spans="1:40">
      <c r="A1850">
        <v>25</v>
      </c>
      <c r="B1850">
        <v>46</v>
      </c>
      <c r="C1850">
        <v>2005</v>
      </c>
      <c r="D1850" t="s">
        <v>1073</v>
      </c>
      <c r="E1850" t="s">
        <v>1074</v>
      </c>
      <c r="F1850" t="s">
        <v>1</v>
      </c>
      <c r="G1850" t="s">
        <v>37</v>
      </c>
      <c r="H1850" t="s">
        <v>38</v>
      </c>
      <c r="I1850" t="s">
        <v>41</v>
      </c>
      <c r="J1850" t="s">
        <v>40</v>
      </c>
      <c r="K1850" t="s">
        <v>40</v>
      </c>
      <c r="L1850" t="s">
        <v>40</v>
      </c>
      <c r="M1850" t="s">
        <v>40</v>
      </c>
      <c r="N1850" t="s">
        <v>40</v>
      </c>
      <c r="O1850" t="s">
        <v>55</v>
      </c>
      <c r="P1850" t="s">
        <v>38</v>
      </c>
      <c r="Q1850" t="s">
        <v>51</v>
      </c>
      <c r="R1850" t="s">
        <v>52</v>
      </c>
      <c r="S1850" t="s">
        <v>43</v>
      </c>
      <c r="T1850" t="s">
        <v>44</v>
      </c>
      <c r="U1850" t="s">
        <v>21</v>
      </c>
      <c r="V1850" t="s">
        <v>1494</v>
      </c>
      <c r="W1850" t="s">
        <v>1495</v>
      </c>
      <c r="X1850" t="s">
        <v>1075</v>
      </c>
      <c r="Y1850">
        <v>79</v>
      </c>
      <c r="Z1850" t="s">
        <v>40</v>
      </c>
      <c r="AA1850" t="s">
        <v>40</v>
      </c>
      <c r="AB1850" t="s">
        <v>40</v>
      </c>
      <c r="AC1850">
        <v>2.8</v>
      </c>
      <c r="AD1850">
        <v>0.5</v>
      </c>
      <c r="AE1850">
        <v>0.19</v>
      </c>
      <c r="AF1850">
        <v>39</v>
      </c>
      <c r="AG1850">
        <v>1900</v>
      </c>
      <c r="AH1850">
        <v>500000</v>
      </c>
      <c r="AI1850">
        <v>39</v>
      </c>
      <c r="AJ1850">
        <v>3562</v>
      </c>
      <c r="AK1850">
        <v>1398924.473</v>
      </c>
      <c r="AN1850" s="20"/>
    </row>
    <row r="1851" spans="1:40">
      <c r="A1851">
        <v>25</v>
      </c>
      <c r="B1851">
        <v>46</v>
      </c>
      <c r="C1851">
        <v>2005</v>
      </c>
      <c r="D1851" t="s">
        <v>1073</v>
      </c>
      <c r="E1851" t="s">
        <v>1074</v>
      </c>
      <c r="F1851" t="s">
        <v>1</v>
      </c>
      <c r="G1851" t="s">
        <v>37</v>
      </c>
      <c r="H1851" t="s">
        <v>38</v>
      </c>
      <c r="I1851" t="s">
        <v>41</v>
      </c>
      <c r="J1851" t="s">
        <v>40</v>
      </c>
      <c r="K1851" t="s">
        <v>40</v>
      </c>
      <c r="L1851" t="s">
        <v>40</v>
      </c>
      <c r="M1851" t="s">
        <v>40</v>
      </c>
      <c r="N1851" t="s">
        <v>40</v>
      </c>
      <c r="O1851" t="s">
        <v>55</v>
      </c>
      <c r="P1851" t="s">
        <v>38</v>
      </c>
      <c r="Q1851" t="s">
        <v>51</v>
      </c>
      <c r="R1851" t="s">
        <v>52</v>
      </c>
      <c r="S1851" t="s">
        <v>43</v>
      </c>
      <c r="T1851" t="s">
        <v>44</v>
      </c>
      <c r="U1851" t="s">
        <v>21</v>
      </c>
      <c r="V1851" t="s">
        <v>1494</v>
      </c>
      <c r="W1851" t="s">
        <v>1495</v>
      </c>
      <c r="X1851" t="s">
        <v>1075</v>
      </c>
      <c r="Y1851">
        <v>80</v>
      </c>
      <c r="Z1851" t="s">
        <v>40</v>
      </c>
      <c r="AA1851" t="s">
        <v>40</v>
      </c>
      <c r="AB1851" t="s">
        <v>40</v>
      </c>
      <c r="AC1851">
        <v>3.9</v>
      </c>
      <c r="AD1851">
        <v>1.26</v>
      </c>
      <c r="AE1851">
        <v>0.32</v>
      </c>
      <c r="AF1851">
        <v>50</v>
      </c>
      <c r="AG1851">
        <v>3200</v>
      </c>
      <c r="AH1851">
        <v>1260000</v>
      </c>
      <c r="AI1851">
        <v>50</v>
      </c>
      <c r="AJ1851">
        <v>3562</v>
      </c>
      <c r="AK1851">
        <v>1398924.473</v>
      </c>
      <c r="AN1851" s="20"/>
    </row>
    <row r="1852" spans="1:40">
      <c r="A1852">
        <v>25</v>
      </c>
      <c r="B1852">
        <v>46</v>
      </c>
      <c r="C1852">
        <v>2005</v>
      </c>
      <c r="D1852" t="s">
        <v>1073</v>
      </c>
      <c r="E1852" t="s">
        <v>1074</v>
      </c>
      <c r="F1852" t="s">
        <v>1</v>
      </c>
      <c r="G1852" t="s">
        <v>37</v>
      </c>
      <c r="H1852" t="s">
        <v>38</v>
      </c>
      <c r="I1852" t="s">
        <v>41</v>
      </c>
      <c r="J1852" t="s">
        <v>40</v>
      </c>
      <c r="K1852" t="s">
        <v>40</v>
      </c>
      <c r="L1852" t="s">
        <v>40</v>
      </c>
      <c r="M1852" t="s">
        <v>40</v>
      </c>
      <c r="N1852" t="s">
        <v>40</v>
      </c>
      <c r="O1852" t="s">
        <v>55</v>
      </c>
      <c r="P1852" t="s">
        <v>38</v>
      </c>
      <c r="Q1852" t="s">
        <v>51</v>
      </c>
      <c r="R1852" t="s">
        <v>52</v>
      </c>
      <c r="S1852" t="s">
        <v>43</v>
      </c>
      <c r="T1852" t="s">
        <v>44</v>
      </c>
      <c r="U1852" t="s">
        <v>21</v>
      </c>
      <c r="V1852" t="s">
        <v>1494</v>
      </c>
      <c r="W1852" t="s">
        <v>1495</v>
      </c>
      <c r="X1852" t="s">
        <v>1075</v>
      </c>
      <c r="Y1852">
        <v>81</v>
      </c>
      <c r="Z1852" t="s">
        <v>40</v>
      </c>
      <c r="AA1852" t="s">
        <v>40</v>
      </c>
      <c r="AB1852" t="s">
        <v>40</v>
      </c>
      <c r="AC1852">
        <v>5.8</v>
      </c>
      <c r="AD1852">
        <v>15.09</v>
      </c>
      <c r="AE1852">
        <v>2.65</v>
      </c>
      <c r="AF1852">
        <v>42</v>
      </c>
      <c r="AG1852">
        <v>26500</v>
      </c>
      <c r="AH1852">
        <v>15090000</v>
      </c>
      <c r="AI1852">
        <v>42</v>
      </c>
      <c r="AJ1852">
        <v>3562</v>
      </c>
      <c r="AK1852">
        <v>1398924.473</v>
      </c>
      <c r="AN1852" s="20"/>
    </row>
    <row r="1853" spans="1:40">
      <c r="A1853">
        <v>25</v>
      </c>
      <c r="B1853">
        <v>46</v>
      </c>
      <c r="C1853">
        <v>2005</v>
      </c>
      <c r="D1853" t="s">
        <v>1073</v>
      </c>
      <c r="E1853" t="s">
        <v>1074</v>
      </c>
      <c r="F1853" t="s">
        <v>1</v>
      </c>
      <c r="G1853" t="s">
        <v>37</v>
      </c>
      <c r="H1853" t="s">
        <v>38</v>
      </c>
      <c r="I1853" t="s">
        <v>41</v>
      </c>
      <c r="J1853" t="s">
        <v>40</v>
      </c>
      <c r="K1853" t="s">
        <v>40</v>
      </c>
      <c r="L1853" t="s">
        <v>40</v>
      </c>
      <c r="M1853" t="s">
        <v>40</v>
      </c>
      <c r="N1853" t="s">
        <v>40</v>
      </c>
      <c r="O1853" t="s">
        <v>55</v>
      </c>
      <c r="P1853" t="s">
        <v>38</v>
      </c>
      <c r="Q1853" t="s">
        <v>51</v>
      </c>
      <c r="R1853" t="s">
        <v>52</v>
      </c>
      <c r="S1853" t="s">
        <v>43</v>
      </c>
      <c r="T1853" t="s">
        <v>44</v>
      </c>
      <c r="U1853" t="s">
        <v>21</v>
      </c>
      <c r="V1853" t="s">
        <v>1494</v>
      </c>
      <c r="W1853" t="s">
        <v>1495</v>
      </c>
      <c r="X1853" t="s">
        <v>1075</v>
      </c>
      <c r="Y1853">
        <v>82</v>
      </c>
      <c r="Z1853" t="s">
        <v>40</v>
      </c>
      <c r="AA1853" t="s">
        <v>40</v>
      </c>
      <c r="AB1853" t="s">
        <v>40</v>
      </c>
      <c r="AC1853">
        <v>2</v>
      </c>
      <c r="AD1853">
        <v>0.62</v>
      </c>
      <c r="AE1853">
        <v>0.33</v>
      </c>
      <c r="AF1853">
        <v>16</v>
      </c>
      <c r="AG1853">
        <v>3300</v>
      </c>
      <c r="AH1853">
        <v>620000</v>
      </c>
      <c r="AI1853">
        <v>16</v>
      </c>
      <c r="AJ1853">
        <v>3562</v>
      </c>
      <c r="AK1853">
        <v>1398924.473</v>
      </c>
      <c r="AN1853" s="20"/>
    </row>
    <row r="1854" spans="1:40">
      <c r="A1854">
        <v>25</v>
      </c>
      <c r="B1854">
        <v>46</v>
      </c>
      <c r="C1854">
        <v>2005</v>
      </c>
      <c r="D1854" t="s">
        <v>1073</v>
      </c>
      <c r="E1854" t="s">
        <v>1074</v>
      </c>
      <c r="F1854" t="s">
        <v>1</v>
      </c>
      <c r="G1854" t="s">
        <v>37</v>
      </c>
      <c r="H1854" t="s">
        <v>38</v>
      </c>
      <c r="I1854" t="s">
        <v>41</v>
      </c>
      <c r="J1854" t="s">
        <v>40</v>
      </c>
      <c r="K1854" t="s">
        <v>40</v>
      </c>
      <c r="L1854" t="s">
        <v>40</v>
      </c>
      <c r="M1854" t="s">
        <v>40</v>
      </c>
      <c r="N1854" t="s">
        <v>40</v>
      </c>
      <c r="O1854" t="s">
        <v>55</v>
      </c>
      <c r="P1854" t="s">
        <v>38</v>
      </c>
      <c r="Q1854" t="s">
        <v>51</v>
      </c>
      <c r="R1854" t="s">
        <v>52</v>
      </c>
      <c r="S1854" t="s">
        <v>43</v>
      </c>
      <c r="T1854" t="s">
        <v>44</v>
      </c>
      <c r="U1854" t="s">
        <v>21</v>
      </c>
      <c r="V1854" t="s">
        <v>1494</v>
      </c>
      <c r="W1854" t="s">
        <v>1495</v>
      </c>
      <c r="X1854" t="s">
        <v>1075</v>
      </c>
      <c r="Y1854">
        <v>83</v>
      </c>
      <c r="Z1854" t="s">
        <v>40</v>
      </c>
      <c r="AA1854" t="s">
        <v>40</v>
      </c>
      <c r="AB1854" t="s">
        <v>40</v>
      </c>
      <c r="AC1854">
        <v>6.4</v>
      </c>
      <c r="AD1854">
        <v>2.94</v>
      </c>
      <c r="AE1854">
        <v>0.46</v>
      </c>
      <c r="AF1854">
        <v>25</v>
      </c>
      <c r="AG1854">
        <v>4600</v>
      </c>
      <c r="AH1854">
        <v>2940000</v>
      </c>
      <c r="AI1854">
        <v>25</v>
      </c>
      <c r="AJ1854">
        <v>3562</v>
      </c>
      <c r="AK1854">
        <v>1398924.473</v>
      </c>
      <c r="AN1854" s="20"/>
    </row>
    <row r="1855" spans="1:40">
      <c r="A1855">
        <v>25</v>
      </c>
      <c r="B1855">
        <v>46</v>
      </c>
      <c r="C1855">
        <v>2005</v>
      </c>
      <c r="D1855" t="s">
        <v>1073</v>
      </c>
      <c r="E1855" t="s">
        <v>1074</v>
      </c>
      <c r="F1855" t="s">
        <v>1</v>
      </c>
      <c r="G1855" t="s">
        <v>37</v>
      </c>
      <c r="H1855" t="s">
        <v>38</v>
      </c>
      <c r="I1855" t="s">
        <v>41</v>
      </c>
      <c r="J1855" t="s">
        <v>40</v>
      </c>
      <c r="K1855" t="s">
        <v>40</v>
      </c>
      <c r="L1855" t="s">
        <v>40</v>
      </c>
      <c r="M1855" t="s">
        <v>40</v>
      </c>
      <c r="N1855" t="s">
        <v>40</v>
      </c>
      <c r="O1855" t="s">
        <v>55</v>
      </c>
      <c r="P1855" t="s">
        <v>38</v>
      </c>
      <c r="Q1855" t="s">
        <v>51</v>
      </c>
      <c r="R1855" t="s">
        <v>52</v>
      </c>
      <c r="S1855" t="s">
        <v>43</v>
      </c>
      <c r="T1855" t="s">
        <v>44</v>
      </c>
      <c r="U1855" t="s">
        <v>21</v>
      </c>
      <c r="V1855" t="s">
        <v>1494</v>
      </c>
      <c r="W1855" t="s">
        <v>1495</v>
      </c>
      <c r="X1855" t="s">
        <v>1075</v>
      </c>
      <c r="Y1855">
        <v>84</v>
      </c>
      <c r="Z1855" t="s">
        <v>40</v>
      </c>
      <c r="AA1855" t="s">
        <v>40</v>
      </c>
      <c r="AB1855" t="s">
        <v>40</v>
      </c>
      <c r="AC1855">
        <v>6.4</v>
      </c>
      <c r="AD1855">
        <v>18.03</v>
      </c>
      <c r="AE1855">
        <v>2.82</v>
      </c>
      <c r="AF1855">
        <v>60</v>
      </c>
      <c r="AG1855">
        <v>28200</v>
      </c>
      <c r="AH1855">
        <v>18030000</v>
      </c>
      <c r="AI1855">
        <v>60</v>
      </c>
      <c r="AJ1855">
        <v>3562</v>
      </c>
      <c r="AK1855">
        <v>1398924.473</v>
      </c>
      <c r="AN1855" s="20"/>
    </row>
    <row r="1856" spans="1:40">
      <c r="A1856">
        <v>25</v>
      </c>
      <c r="B1856">
        <v>46</v>
      </c>
      <c r="C1856">
        <v>2005</v>
      </c>
      <c r="D1856" t="s">
        <v>1073</v>
      </c>
      <c r="E1856" t="s">
        <v>1074</v>
      </c>
      <c r="F1856" t="s">
        <v>1</v>
      </c>
      <c r="G1856" t="s">
        <v>37</v>
      </c>
      <c r="H1856" t="s">
        <v>38</v>
      </c>
      <c r="I1856" t="s">
        <v>41</v>
      </c>
      <c r="J1856" t="s">
        <v>40</v>
      </c>
      <c r="K1856" t="s">
        <v>40</v>
      </c>
      <c r="L1856" t="s">
        <v>40</v>
      </c>
      <c r="M1856" t="s">
        <v>40</v>
      </c>
      <c r="N1856" t="s">
        <v>40</v>
      </c>
      <c r="O1856" t="s">
        <v>55</v>
      </c>
      <c r="P1856" t="s">
        <v>38</v>
      </c>
      <c r="Q1856" t="s">
        <v>51</v>
      </c>
      <c r="R1856" t="s">
        <v>52</v>
      </c>
      <c r="S1856" t="s">
        <v>43</v>
      </c>
      <c r="T1856" t="s">
        <v>44</v>
      </c>
      <c r="U1856" t="s">
        <v>21</v>
      </c>
      <c r="V1856" t="s">
        <v>1494</v>
      </c>
      <c r="W1856" t="s">
        <v>1495</v>
      </c>
      <c r="X1856" t="s">
        <v>1075</v>
      </c>
      <c r="Y1856">
        <v>85</v>
      </c>
      <c r="Z1856" t="s">
        <v>40</v>
      </c>
      <c r="AA1856" t="s">
        <v>40</v>
      </c>
      <c r="AB1856" t="s">
        <v>40</v>
      </c>
      <c r="AC1856">
        <v>1</v>
      </c>
      <c r="AD1856">
        <v>0.13</v>
      </c>
      <c r="AE1856">
        <v>0.13</v>
      </c>
      <c r="AF1856">
        <v>24</v>
      </c>
      <c r="AG1856">
        <v>1300</v>
      </c>
      <c r="AH1856">
        <v>130000</v>
      </c>
      <c r="AI1856">
        <v>24</v>
      </c>
      <c r="AJ1856">
        <v>3562</v>
      </c>
      <c r="AK1856">
        <v>1398924.473</v>
      </c>
      <c r="AN1856" s="20"/>
    </row>
    <row r="1857" spans="1:40">
      <c r="A1857">
        <v>25</v>
      </c>
      <c r="B1857">
        <v>46</v>
      </c>
      <c r="C1857">
        <v>2005</v>
      </c>
      <c r="D1857" t="s">
        <v>1073</v>
      </c>
      <c r="E1857" t="s">
        <v>1074</v>
      </c>
      <c r="F1857" t="s">
        <v>1</v>
      </c>
      <c r="G1857" t="s">
        <v>37</v>
      </c>
      <c r="H1857" t="s">
        <v>38</v>
      </c>
      <c r="I1857" t="s">
        <v>41</v>
      </c>
      <c r="J1857" t="s">
        <v>40</v>
      </c>
      <c r="K1857" t="s">
        <v>40</v>
      </c>
      <c r="L1857" t="s">
        <v>40</v>
      </c>
      <c r="M1857" t="s">
        <v>40</v>
      </c>
      <c r="N1857" t="s">
        <v>40</v>
      </c>
      <c r="O1857" t="s">
        <v>55</v>
      </c>
      <c r="P1857" t="s">
        <v>38</v>
      </c>
      <c r="Q1857" t="s">
        <v>51</v>
      </c>
      <c r="R1857" t="s">
        <v>52</v>
      </c>
      <c r="S1857" t="s">
        <v>43</v>
      </c>
      <c r="T1857" t="s">
        <v>44</v>
      </c>
      <c r="U1857" t="s">
        <v>21</v>
      </c>
      <c r="V1857" t="s">
        <v>1494</v>
      </c>
      <c r="W1857" t="s">
        <v>1495</v>
      </c>
      <c r="X1857" t="s">
        <v>1075</v>
      </c>
      <c r="Y1857">
        <v>86</v>
      </c>
      <c r="Z1857" t="s">
        <v>40</v>
      </c>
      <c r="AA1857" t="s">
        <v>40</v>
      </c>
      <c r="AB1857" t="s">
        <v>40</v>
      </c>
      <c r="AC1857">
        <v>0.9</v>
      </c>
      <c r="AD1857">
        <v>10.78</v>
      </c>
      <c r="AE1857">
        <v>11.5</v>
      </c>
      <c r="AF1857">
        <v>47</v>
      </c>
      <c r="AG1857">
        <v>115000</v>
      </c>
      <c r="AH1857">
        <v>10780000</v>
      </c>
      <c r="AI1857">
        <v>47</v>
      </c>
      <c r="AJ1857">
        <v>3562</v>
      </c>
      <c r="AK1857">
        <v>1398924.473</v>
      </c>
      <c r="AN1857" s="20"/>
    </row>
    <row r="1858" spans="1:40">
      <c r="A1858">
        <v>25</v>
      </c>
      <c r="B1858">
        <v>46</v>
      </c>
      <c r="C1858">
        <v>2005</v>
      </c>
      <c r="D1858" t="s">
        <v>1073</v>
      </c>
      <c r="E1858" t="s">
        <v>1074</v>
      </c>
      <c r="F1858" t="s">
        <v>1</v>
      </c>
      <c r="G1858" t="s">
        <v>37</v>
      </c>
      <c r="H1858" t="s">
        <v>38</v>
      </c>
      <c r="I1858" t="s">
        <v>41</v>
      </c>
      <c r="J1858" t="s">
        <v>40</v>
      </c>
      <c r="K1858" t="s">
        <v>40</v>
      </c>
      <c r="L1858" t="s">
        <v>40</v>
      </c>
      <c r="M1858" t="s">
        <v>40</v>
      </c>
      <c r="N1858" t="s">
        <v>40</v>
      </c>
      <c r="O1858" t="s">
        <v>55</v>
      </c>
      <c r="P1858" t="s">
        <v>38</v>
      </c>
      <c r="Q1858" t="s">
        <v>51</v>
      </c>
      <c r="R1858" t="s">
        <v>52</v>
      </c>
      <c r="S1858" t="s">
        <v>43</v>
      </c>
      <c r="T1858" t="s">
        <v>44</v>
      </c>
      <c r="U1858" t="s">
        <v>21</v>
      </c>
      <c r="V1858" t="s">
        <v>1494</v>
      </c>
      <c r="W1858" t="s">
        <v>1495</v>
      </c>
      <c r="X1858" t="s">
        <v>1075</v>
      </c>
      <c r="Y1858">
        <v>87</v>
      </c>
      <c r="Z1858" t="s">
        <v>40</v>
      </c>
      <c r="AA1858" t="s">
        <v>40</v>
      </c>
      <c r="AB1858" t="s">
        <v>40</v>
      </c>
      <c r="AC1858">
        <v>5.5</v>
      </c>
      <c r="AD1858">
        <v>0.82</v>
      </c>
      <c r="AE1858">
        <v>0.15</v>
      </c>
      <c r="AF1858">
        <v>57</v>
      </c>
      <c r="AG1858">
        <v>1500</v>
      </c>
      <c r="AH1858">
        <v>820000</v>
      </c>
      <c r="AI1858">
        <v>57</v>
      </c>
      <c r="AJ1858">
        <v>3562</v>
      </c>
      <c r="AK1858">
        <v>1398924.473</v>
      </c>
      <c r="AN1858" s="20"/>
    </row>
    <row r="1859" spans="1:40">
      <c r="A1859">
        <v>25</v>
      </c>
      <c r="B1859">
        <v>46</v>
      </c>
      <c r="C1859">
        <v>2005</v>
      </c>
      <c r="D1859" t="s">
        <v>1073</v>
      </c>
      <c r="E1859" t="s">
        <v>1074</v>
      </c>
      <c r="F1859" t="s">
        <v>1</v>
      </c>
      <c r="G1859" t="s">
        <v>37</v>
      </c>
      <c r="H1859" t="s">
        <v>38</v>
      </c>
      <c r="I1859" t="s">
        <v>41</v>
      </c>
      <c r="J1859" t="s">
        <v>40</v>
      </c>
      <c r="K1859" t="s">
        <v>40</v>
      </c>
      <c r="L1859" t="s">
        <v>40</v>
      </c>
      <c r="M1859" t="s">
        <v>40</v>
      </c>
      <c r="N1859" t="s">
        <v>40</v>
      </c>
      <c r="O1859" t="s">
        <v>55</v>
      </c>
      <c r="P1859" t="s">
        <v>38</v>
      </c>
      <c r="Q1859" t="s">
        <v>51</v>
      </c>
      <c r="R1859" t="s">
        <v>52</v>
      </c>
      <c r="S1859" t="s">
        <v>43</v>
      </c>
      <c r="T1859" t="s">
        <v>44</v>
      </c>
      <c r="U1859" t="s">
        <v>21</v>
      </c>
      <c r="V1859" t="s">
        <v>1494</v>
      </c>
      <c r="W1859" t="s">
        <v>1495</v>
      </c>
      <c r="X1859" t="s">
        <v>1075</v>
      </c>
      <c r="Y1859">
        <v>88</v>
      </c>
      <c r="Z1859" t="s">
        <v>40</v>
      </c>
      <c r="AA1859" t="s">
        <v>40</v>
      </c>
      <c r="AB1859" t="s">
        <v>40</v>
      </c>
      <c r="AC1859">
        <v>3.1</v>
      </c>
      <c r="AD1859">
        <v>2.17</v>
      </c>
      <c r="AE1859">
        <v>0.69</v>
      </c>
      <c r="AF1859">
        <v>53</v>
      </c>
      <c r="AG1859">
        <v>6900</v>
      </c>
      <c r="AH1859">
        <v>2170000</v>
      </c>
      <c r="AI1859">
        <v>53</v>
      </c>
      <c r="AJ1859">
        <v>3562</v>
      </c>
      <c r="AK1859">
        <v>1398924.473</v>
      </c>
      <c r="AN1859" s="20"/>
    </row>
    <row r="1860" spans="1:40">
      <c r="A1860">
        <v>25</v>
      </c>
      <c r="B1860">
        <v>46</v>
      </c>
      <c r="C1860">
        <v>2005</v>
      </c>
      <c r="D1860" t="s">
        <v>1073</v>
      </c>
      <c r="E1860" t="s">
        <v>1074</v>
      </c>
      <c r="F1860" t="s">
        <v>1</v>
      </c>
      <c r="G1860" t="s">
        <v>37</v>
      </c>
      <c r="H1860" t="s">
        <v>38</v>
      </c>
      <c r="I1860" t="s">
        <v>41</v>
      </c>
      <c r="J1860" t="s">
        <v>40</v>
      </c>
      <c r="K1860" t="s">
        <v>40</v>
      </c>
      <c r="L1860" t="s">
        <v>40</v>
      </c>
      <c r="M1860" t="s">
        <v>40</v>
      </c>
      <c r="N1860" t="s">
        <v>40</v>
      </c>
      <c r="O1860" t="s">
        <v>55</v>
      </c>
      <c r="P1860" t="s">
        <v>38</v>
      </c>
      <c r="Q1860" t="s">
        <v>51</v>
      </c>
      <c r="R1860" t="s">
        <v>52</v>
      </c>
      <c r="S1860" t="s">
        <v>43</v>
      </c>
      <c r="T1860" t="s">
        <v>44</v>
      </c>
      <c r="U1860" t="s">
        <v>21</v>
      </c>
      <c r="V1860" t="s">
        <v>1494</v>
      </c>
      <c r="W1860" t="s">
        <v>1495</v>
      </c>
      <c r="X1860" t="s">
        <v>1075</v>
      </c>
      <c r="Y1860">
        <v>89</v>
      </c>
      <c r="Z1860" t="s">
        <v>40</v>
      </c>
      <c r="AA1860" t="s">
        <v>40</v>
      </c>
      <c r="AB1860" t="s">
        <v>40</v>
      </c>
      <c r="AC1860">
        <v>3.1</v>
      </c>
      <c r="AD1860">
        <v>0.43</v>
      </c>
      <c r="AE1860">
        <v>0.14000000000000001</v>
      </c>
      <c r="AF1860">
        <v>66</v>
      </c>
      <c r="AG1860">
        <v>1400</v>
      </c>
      <c r="AH1860">
        <v>430000</v>
      </c>
      <c r="AI1860">
        <v>66</v>
      </c>
      <c r="AJ1860">
        <v>3562</v>
      </c>
      <c r="AK1860">
        <v>1398924.473</v>
      </c>
      <c r="AN1860" s="20"/>
    </row>
    <row r="1861" spans="1:40">
      <c r="A1861">
        <v>25</v>
      </c>
      <c r="B1861">
        <v>46</v>
      </c>
      <c r="C1861">
        <v>2005</v>
      </c>
      <c r="D1861" t="s">
        <v>1073</v>
      </c>
      <c r="E1861" t="s">
        <v>1074</v>
      </c>
      <c r="F1861" t="s">
        <v>1</v>
      </c>
      <c r="G1861" t="s">
        <v>37</v>
      </c>
      <c r="H1861" t="s">
        <v>38</v>
      </c>
      <c r="I1861" t="s">
        <v>41</v>
      </c>
      <c r="J1861" t="s">
        <v>40</v>
      </c>
      <c r="K1861" t="s">
        <v>40</v>
      </c>
      <c r="L1861" t="s">
        <v>40</v>
      </c>
      <c r="M1861" t="s">
        <v>40</v>
      </c>
      <c r="N1861" t="s">
        <v>40</v>
      </c>
      <c r="O1861" t="s">
        <v>55</v>
      </c>
      <c r="P1861" t="s">
        <v>38</v>
      </c>
      <c r="Q1861" t="s">
        <v>51</v>
      </c>
      <c r="R1861" t="s">
        <v>52</v>
      </c>
      <c r="S1861" t="s">
        <v>43</v>
      </c>
      <c r="T1861" t="s">
        <v>44</v>
      </c>
      <c r="U1861" t="s">
        <v>21</v>
      </c>
      <c r="V1861" t="s">
        <v>1494</v>
      </c>
      <c r="W1861" t="s">
        <v>1495</v>
      </c>
      <c r="X1861" t="s">
        <v>1075</v>
      </c>
      <c r="Y1861">
        <v>90</v>
      </c>
      <c r="Z1861" t="s">
        <v>40</v>
      </c>
      <c r="AA1861" t="s">
        <v>40</v>
      </c>
      <c r="AB1861" t="s">
        <v>40</v>
      </c>
      <c r="AC1861">
        <v>2.5</v>
      </c>
      <c r="AD1861">
        <v>1.06</v>
      </c>
      <c r="AE1861">
        <v>0.42</v>
      </c>
      <c r="AF1861">
        <v>24</v>
      </c>
      <c r="AG1861">
        <v>4200</v>
      </c>
      <c r="AH1861">
        <v>1060000</v>
      </c>
      <c r="AI1861">
        <v>24</v>
      </c>
      <c r="AJ1861">
        <v>3562</v>
      </c>
      <c r="AK1861">
        <v>1398924.473</v>
      </c>
      <c r="AL1861" t="s">
        <v>1472</v>
      </c>
      <c r="AN1861" s="20">
        <f>AVERAGE(AC1716:AC2255)</f>
        <v>5.6585513078470848</v>
      </c>
    </row>
    <row r="1862" spans="1:40">
      <c r="A1862">
        <v>25</v>
      </c>
      <c r="B1862">
        <v>46</v>
      </c>
      <c r="C1862">
        <v>2005</v>
      </c>
      <c r="D1862" t="s">
        <v>1073</v>
      </c>
      <c r="E1862" t="s">
        <v>1074</v>
      </c>
      <c r="F1862" t="s">
        <v>1</v>
      </c>
      <c r="G1862" t="s">
        <v>37</v>
      </c>
      <c r="H1862" t="s">
        <v>38</v>
      </c>
      <c r="I1862" t="s">
        <v>41</v>
      </c>
      <c r="J1862" t="s">
        <v>40</v>
      </c>
      <c r="K1862" t="s">
        <v>40</v>
      </c>
      <c r="L1862" t="s">
        <v>40</v>
      </c>
      <c r="M1862" t="s">
        <v>40</v>
      </c>
      <c r="N1862" t="s">
        <v>40</v>
      </c>
      <c r="O1862" t="s">
        <v>55</v>
      </c>
      <c r="P1862" t="s">
        <v>38</v>
      </c>
      <c r="Q1862" t="s">
        <v>51</v>
      </c>
      <c r="R1862" t="s">
        <v>52</v>
      </c>
      <c r="S1862" t="s">
        <v>43</v>
      </c>
      <c r="T1862" t="s">
        <v>44</v>
      </c>
      <c r="U1862" t="s">
        <v>21</v>
      </c>
      <c r="V1862" t="s">
        <v>1494</v>
      </c>
      <c r="W1862" t="s">
        <v>1495</v>
      </c>
      <c r="X1862" t="s">
        <v>1075</v>
      </c>
      <c r="Y1862">
        <v>91</v>
      </c>
      <c r="Z1862" t="s">
        <v>40</v>
      </c>
      <c r="AA1862" t="s">
        <v>40</v>
      </c>
      <c r="AB1862" t="s">
        <v>40</v>
      </c>
      <c r="AC1862">
        <v>1.8</v>
      </c>
      <c r="AD1862">
        <v>0.48</v>
      </c>
      <c r="AE1862">
        <v>0.26</v>
      </c>
      <c r="AF1862">
        <v>39</v>
      </c>
      <c r="AG1862">
        <v>2600</v>
      </c>
      <c r="AH1862">
        <v>480000</v>
      </c>
      <c r="AI1862">
        <v>39</v>
      </c>
      <c r="AJ1862">
        <v>3562</v>
      </c>
      <c r="AK1862">
        <v>1398924.473</v>
      </c>
    </row>
    <row r="1863" spans="1:40">
      <c r="A1863">
        <v>25</v>
      </c>
      <c r="B1863">
        <v>46</v>
      </c>
      <c r="C1863">
        <v>2005</v>
      </c>
      <c r="D1863" t="s">
        <v>1073</v>
      </c>
      <c r="E1863" t="s">
        <v>1074</v>
      </c>
      <c r="F1863" t="s">
        <v>1</v>
      </c>
      <c r="G1863" t="s">
        <v>37</v>
      </c>
      <c r="H1863" t="s">
        <v>38</v>
      </c>
      <c r="I1863" t="s">
        <v>41</v>
      </c>
      <c r="J1863" t="s">
        <v>40</v>
      </c>
      <c r="K1863" t="s">
        <v>40</v>
      </c>
      <c r="L1863" t="s">
        <v>40</v>
      </c>
      <c r="M1863" t="s">
        <v>40</v>
      </c>
      <c r="N1863" t="s">
        <v>40</v>
      </c>
      <c r="O1863" t="s">
        <v>55</v>
      </c>
      <c r="P1863" t="s">
        <v>38</v>
      </c>
      <c r="Q1863" t="s">
        <v>51</v>
      </c>
      <c r="R1863" t="s">
        <v>52</v>
      </c>
      <c r="S1863" t="s">
        <v>43</v>
      </c>
      <c r="T1863" t="s">
        <v>44</v>
      </c>
      <c r="U1863" t="s">
        <v>21</v>
      </c>
      <c r="V1863" t="s">
        <v>1494</v>
      </c>
      <c r="W1863" t="s">
        <v>1495</v>
      </c>
      <c r="X1863" t="s">
        <v>1075</v>
      </c>
      <c r="Y1863">
        <v>92</v>
      </c>
      <c r="Z1863" t="s">
        <v>40</v>
      </c>
      <c r="AA1863" t="s">
        <v>40</v>
      </c>
      <c r="AB1863" t="s">
        <v>40</v>
      </c>
      <c r="AC1863">
        <v>2.9</v>
      </c>
      <c r="AD1863">
        <v>5.71</v>
      </c>
      <c r="AE1863">
        <v>1.95</v>
      </c>
      <c r="AF1863">
        <v>31</v>
      </c>
      <c r="AG1863">
        <v>19500</v>
      </c>
      <c r="AH1863">
        <v>5710000</v>
      </c>
      <c r="AI1863">
        <v>31</v>
      </c>
      <c r="AJ1863">
        <v>3562</v>
      </c>
      <c r="AK1863">
        <v>1398924.473</v>
      </c>
      <c r="AN1863" s="20"/>
    </row>
    <row r="1864" spans="1:40">
      <c r="A1864">
        <v>25</v>
      </c>
      <c r="B1864">
        <v>46</v>
      </c>
      <c r="C1864">
        <v>2005</v>
      </c>
      <c r="D1864" t="s">
        <v>1073</v>
      </c>
      <c r="E1864" t="s">
        <v>1074</v>
      </c>
      <c r="F1864" t="s">
        <v>1</v>
      </c>
      <c r="G1864" t="s">
        <v>37</v>
      </c>
      <c r="H1864" t="s">
        <v>38</v>
      </c>
      <c r="I1864" t="s">
        <v>41</v>
      </c>
      <c r="J1864" t="s">
        <v>40</v>
      </c>
      <c r="K1864" t="s">
        <v>40</v>
      </c>
      <c r="L1864" t="s">
        <v>40</v>
      </c>
      <c r="M1864" t="s">
        <v>40</v>
      </c>
      <c r="N1864" t="s">
        <v>40</v>
      </c>
      <c r="O1864" t="s">
        <v>55</v>
      </c>
      <c r="P1864" t="s">
        <v>38</v>
      </c>
      <c r="Q1864" t="s">
        <v>51</v>
      </c>
      <c r="R1864" t="s">
        <v>52</v>
      </c>
      <c r="S1864" t="s">
        <v>43</v>
      </c>
      <c r="T1864" t="s">
        <v>44</v>
      </c>
      <c r="U1864" t="s">
        <v>21</v>
      </c>
      <c r="V1864" t="s">
        <v>1494</v>
      </c>
      <c r="W1864" t="s">
        <v>1495</v>
      </c>
      <c r="X1864" t="s">
        <v>1075</v>
      </c>
      <c r="Y1864">
        <v>93</v>
      </c>
      <c r="Z1864" t="s">
        <v>40</v>
      </c>
      <c r="AA1864" t="s">
        <v>40</v>
      </c>
      <c r="AB1864" t="s">
        <v>40</v>
      </c>
      <c r="AC1864">
        <v>2.8</v>
      </c>
      <c r="AD1864">
        <v>0.57999999999999996</v>
      </c>
      <c r="AE1864">
        <v>0.21</v>
      </c>
      <c r="AF1864">
        <v>55</v>
      </c>
      <c r="AG1864">
        <v>2100</v>
      </c>
      <c r="AH1864">
        <v>580000</v>
      </c>
      <c r="AI1864">
        <v>55</v>
      </c>
      <c r="AJ1864">
        <v>3562</v>
      </c>
      <c r="AK1864">
        <v>1398924.473</v>
      </c>
      <c r="AN1864" s="20"/>
    </row>
    <row r="1865" spans="1:40">
      <c r="A1865">
        <v>25</v>
      </c>
      <c r="B1865">
        <v>46</v>
      </c>
      <c r="C1865">
        <v>2005</v>
      </c>
      <c r="D1865" t="s">
        <v>1073</v>
      </c>
      <c r="E1865" t="s">
        <v>1074</v>
      </c>
      <c r="F1865" t="s">
        <v>1</v>
      </c>
      <c r="G1865" t="s">
        <v>37</v>
      </c>
      <c r="H1865" t="s">
        <v>38</v>
      </c>
      <c r="I1865" t="s">
        <v>41</v>
      </c>
      <c r="J1865" t="s">
        <v>40</v>
      </c>
      <c r="K1865" t="s">
        <v>40</v>
      </c>
      <c r="L1865" t="s">
        <v>40</v>
      </c>
      <c r="M1865" t="s">
        <v>40</v>
      </c>
      <c r="N1865" t="s">
        <v>40</v>
      </c>
      <c r="O1865" t="s">
        <v>55</v>
      </c>
      <c r="P1865" t="s">
        <v>38</v>
      </c>
      <c r="Q1865" t="s">
        <v>51</v>
      </c>
      <c r="R1865" t="s">
        <v>52</v>
      </c>
      <c r="S1865" t="s">
        <v>43</v>
      </c>
      <c r="T1865" t="s">
        <v>44</v>
      </c>
      <c r="U1865" t="s">
        <v>21</v>
      </c>
      <c r="V1865" t="s">
        <v>1494</v>
      </c>
      <c r="W1865" t="s">
        <v>1495</v>
      </c>
      <c r="X1865" t="s">
        <v>1075</v>
      </c>
      <c r="Y1865">
        <v>94</v>
      </c>
      <c r="Z1865" t="s">
        <v>40</v>
      </c>
      <c r="AA1865" t="s">
        <v>40</v>
      </c>
      <c r="AB1865" t="s">
        <v>40</v>
      </c>
      <c r="AC1865">
        <v>8.5</v>
      </c>
      <c r="AD1865">
        <v>19.11</v>
      </c>
      <c r="AE1865">
        <v>2.25</v>
      </c>
      <c r="AF1865">
        <v>36</v>
      </c>
      <c r="AG1865">
        <v>22500</v>
      </c>
      <c r="AH1865">
        <v>19110000</v>
      </c>
      <c r="AI1865">
        <v>36</v>
      </c>
      <c r="AJ1865">
        <v>3562</v>
      </c>
      <c r="AK1865">
        <v>1398924.473</v>
      </c>
      <c r="AN1865" s="20"/>
    </row>
    <row r="1866" spans="1:40">
      <c r="A1866">
        <v>25</v>
      </c>
      <c r="B1866">
        <v>46</v>
      </c>
      <c r="C1866">
        <v>2005</v>
      </c>
      <c r="D1866" t="s">
        <v>1073</v>
      </c>
      <c r="E1866" t="s">
        <v>1074</v>
      </c>
      <c r="F1866" t="s">
        <v>1</v>
      </c>
      <c r="G1866" t="s">
        <v>37</v>
      </c>
      <c r="H1866" t="s">
        <v>38</v>
      </c>
      <c r="I1866" t="s">
        <v>41</v>
      </c>
      <c r="J1866" t="s">
        <v>40</v>
      </c>
      <c r="K1866" t="s">
        <v>40</v>
      </c>
      <c r="L1866" t="s">
        <v>40</v>
      </c>
      <c r="M1866" t="s">
        <v>40</v>
      </c>
      <c r="N1866" t="s">
        <v>40</v>
      </c>
      <c r="O1866" t="s">
        <v>55</v>
      </c>
      <c r="P1866" t="s">
        <v>38</v>
      </c>
      <c r="Q1866" t="s">
        <v>51</v>
      </c>
      <c r="R1866" t="s">
        <v>52</v>
      </c>
      <c r="S1866" t="s">
        <v>43</v>
      </c>
      <c r="T1866" t="s">
        <v>44</v>
      </c>
      <c r="U1866" t="s">
        <v>21</v>
      </c>
      <c r="V1866" t="s">
        <v>1494</v>
      </c>
      <c r="W1866" t="s">
        <v>1495</v>
      </c>
      <c r="X1866" t="s">
        <v>1075</v>
      </c>
      <c r="Y1866">
        <v>95</v>
      </c>
      <c r="Z1866" t="s">
        <v>40</v>
      </c>
      <c r="AA1866" t="s">
        <v>40</v>
      </c>
      <c r="AB1866" t="s">
        <v>40</v>
      </c>
      <c r="AC1866">
        <v>2.9</v>
      </c>
      <c r="AD1866">
        <v>0.88</v>
      </c>
      <c r="AE1866">
        <v>0.3</v>
      </c>
      <c r="AF1866">
        <v>45</v>
      </c>
      <c r="AG1866">
        <v>3000</v>
      </c>
      <c r="AH1866">
        <v>880000</v>
      </c>
      <c r="AI1866">
        <v>45</v>
      </c>
      <c r="AJ1866">
        <v>3562</v>
      </c>
      <c r="AK1866">
        <v>1398924.473</v>
      </c>
      <c r="AN1866" s="20"/>
    </row>
    <row r="1867" spans="1:40">
      <c r="A1867">
        <v>25</v>
      </c>
      <c r="B1867">
        <v>46</v>
      </c>
      <c r="C1867">
        <v>2005</v>
      </c>
      <c r="D1867" t="s">
        <v>1073</v>
      </c>
      <c r="E1867" t="s">
        <v>1074</v>
      </c>
      <c r="F1867" t="s">
        <v>1</v>
      </c>
      <c r="G1867" t="s">
        <v>37</v>
      </c>
      <c r="H1867" t="s">
        <v>38</v>
      </c>
      <c r="I1867" t="s">
        <v>41</v>
      </c>
      <c r="J1867" t="s">
        <v>40</v>
      </c>
      <c r="K1867" t="s">
        <v>40</v>
      </c>
      <c r="L1867" t="s">
        <v>40</v>
      </c>
      <c r="M1867" t="s">
        <v>40</v>
      </c>
      <c r="N1867" t="s">
        <v>40</v>
      </c>
      <c r="O1867" t="s">
        <v>55</v>
      </c>
      <c r="P1867" t="s">
        <v>38</v>
      </c>
      <c r="Q1867" t="s">
        <v>51</v>
      </c>
      <c r="R1867" t="s">
        <v>52</v>
      </c>
      <c r="S1867" t="s">
        <v>43</v>
      </c>
      <c r="T1867" t="s">
        <v>44</v>
      </c>
      <c r="U1867" t="s">
        <v>21</v>
      </c>
      <c r="V1867" t="s">
        <v>1494</v>
      </c>
      <c r="W1867" t="s">
        <v>1495</v>
      </c>
      <c r="X1867" t="s">
        <v>1075</v>
      </c>
      <c r="Y1867">
        <v>96</v>
      </c>
      <c r="Z1867" t="s">
        <v>40</v>
      </c>
      <c r="AA1867" t="s">
        <v>40</v>
      </c>
      <c r="AB1867" t="s">
        <v>40</v>
      </c>
      <c r="AC1867">
        <v>2.5</v>
      </c>
      <c r="AD1867">
        <v>25</v>
      </c>
      <c r="AE1867">
        <v>9.4700000000000006</v>
      </c>
      <c r="AF1867">
        <v>89</v>
      </c>
      <c r="AG1867">
        <v>94700</v>
      </c>
      <c r="AH1867">
        <v>25000000</v>
      </c>
      <c r="AI1867">
        <v>89</v>
      </c>
      <c r="AJ1867">
        <v>3562</v>
      </c>
      <c r="AK1867">
        <v>1398924.473</v>
      </c>
      <c r="AN1867" s="20"/>
    </row>
    <row r="1868" spans="1:40">
      <c r="A1868">
        <v>25</v>
      </c>
      <c r="B1868">
        <v>46</v>
      </c>
      <c r="C1868">
        <v>2005</v>
      </c>
      <c r="D1868" t="s">
        <v>1073</v>
      </c>
      <c r="E1868" t="s">
        <v>1074</v>
      </c>
      <c r="F1868" t="s">
        <v>1</v>
      </c>
      <c r="G1868" t="s">
        <v>37</v>
      </c>
      <c r="H1868" t="s">
        <v>38</v>
      </c>
      <c r="I1868" t="s">
        <v>41</v>
      </c>
      <c r="J1868" t="s">
        <v>40</v>
      </c>
      <c r="K1868" t="s">
        <v>40</v>
      </c>
      <c r="L1868" t="s">
        <v>40</v>
      </c>
      <c r="M1868" t="s">
        <v>40</v>
      </c>
      <c r="N1868" t="s">
        <v>40</v>
      </c>
      <c r="O1868" t="s">
        <v>55</v>
      </c>
      <c r="P1868" t="s">
        <v>38</v>
      </c>
      <c r="Q1868" t="s">
        <v>51</v>
      </c>
      <c r="R1868" t="s">
        <v>52</v>
      </c>
      <c r="S1868" t="s">
        <v>43</v>
      </c>
      <c r="T1868" t="s">
        <v>44</v>
      </c>
      <c r="U1868" t="s">
        <v>21</v>
      </c>
      <c r="V1868" t="s">
        <v>1494</v>
      </c>
      <c r="W1868" t="s">
        <v>1495</v>
      </c>
      <c r="X1868" t="s">
        <v>1075</v>
      </c>
      <c r="Y1868">
        <v>97</v>
      </c>
      <c r="Z1868" t="s">
        <v>40</v>
      </c>
      <c r="AA1868" t="s">
        <v>40</v>
      </c>
      <c r="AB1868" t="s">
        <v>40</v>
      </c>
      <c r="AC1868">
        <v>1.7</v>
      </c>
      <c r="AD1868">
        <v>0.24</v>
      </c>
      <c r="AE1868">
        <v>0.14000000000000001</v>
      </c>
      <c r="AF1868">
        <v>37</v>
      </c>
      <c r="AG1868">
        <v>1400</v>
      </c>
      <c r="AH1868">
        <v>240000</v>
      </c>
      <c r="AI1868">
        <v>37</v>
      </c>
      <c r="AJ1868">
        <v>3562</v>
      </c>
      <c r="AK1868">
        <v>1398924.473</v>
      </c>
      <c r="AN1868" s="20"/>
    </row>
    <row r="1869" spans="1:40">
      <c r="A1869">
        <v>25</v>
      </c>
      <c r="B1869">
        <v>46</v>
      </c>
      <c r="C1869">
        <v>2005</v>
      </c>
      <c r="D1869" t="s">
        <v>1073</v>
      </c>
      <c r="E1869" t="s">
        <v>1074</v>
      </c>
      <c r="F1869" t="s">
        <v>1</v>
      </c>
      <c r="G1869" t="s">
        <v>37</v>
      </c>
      <c r="H1869" t="s">
        <v>38</v>
      </c>
      <c r="I1869" t="s">
        <v>41</v>
      </c>
      <c r="J1869" t="s">
        <v>40</v>
      </c>
      <c r="K1869" t="s">
        <v>40</v>
      </c>
      <c r="L1869" t="s">
        <v>40</v>
      </c>
      <c r="M1869" t="s">
        <v>40</v>
      </c>
      <c r="N1869" t="s">
        <v>40</v>
      </c>
      <c r="O1869" t="s">
        <v>55</v>
      </c>
      <c r="P1869" t="s">
        <v>38</v>
      </c>
      <c r="Q1869" t="s">
        <v>51</v>
      </c>
      <c r="R1869" t="s">
        <v>52</v>
      </c>
      <c r="S1869" t="s">
        <v>43</v>
      </c>
      <c r="T1869" t="s">
        <v>44</v>
      </c>
      <c r="U1869" t="s">
        <v>21</v>
      </c>
      <c r="V1869" t="s">
        <v>1494</v>
      </c>
      <c r="W1869" t="s">
        <v>1495</v>
      </c>
      <c r="X1869" t="s">
        <v>1075</v>
      </c>
      <c r="Y1869">
        <v>98</v>
      </c>
      <c r="Z1869" t="s">
        <v>40</v>
      </c>
      <c r="AA1869" t="s">
        <v>40</v>
      </c>
      <c r="AB1869" t="s">
        <v>40</v>
      </c>
      <c r="AC1869">
        <v>2</v>
      </c>
      <c r="AD1869">
        <v>1.18</v>
      </c>
      <c r="AE1869">
        <v>0.6</v>
      </c>
      <c r="AF1869">
        <v>99</v>
      </c>
      <c r="AG1869">
        <v>6000</v>
      </c>
      <c r="AH1869">
        <v>1180000</v>
      </c>
      <c r="AI1869">
        <v>99</v>
      </c>
      <c r="AJ1869">
        <v>3562</v>
      </c>
      <c r="AK1869">
        <v>1398924.473</v>
      </c>
      <c r="AN1869" s="20"/>
    </row>
    <row r="1870" spans="1:40">
      <c r="A1870">
        <v>25</v>
      </c>
      <c r="B1870">
        <v>46</v>
      </c>
      <c r="C1870">
        <v>2005</v>
      </c>
      <c r="D1870" t="s">
        <v>1073</v>
      </c>
      <c r="E1870" t="s">
        <v>1074</v>
      </c>
      <c r="F1870" t="s">
        <v>1</v>
      </c>
      <c r="G1870" t="s">
        <v>37</v>
      </c>
      <c r="H1870" t="s">
        <v>38</v>
      </c>
      <c r="I1870" t="s">
        <v>41</v>
      </c>
      <c r="J1870" t="s">
        <v>40</v>
      </c>
      <c r="K1870" t="s">
        <v>40</v>
      </c>
      <c r="L1870" t="s">
        <v>40</v>
      </c>
      <c r="M1870" t="s">
        <v>40</v>
      </c>
      <c r="N1870" t="s">
        <v>40</v>
      </c>
      <c r="O1870" t="s">
        <v>55</v>
      </c>
      <c r="P1870" t="s">
        <v>38</v>
      </c>
      <c r="Q1870" t="s">
        <v>51</v>
      </c>
      <c r="R1870" t="s">
        <v>52</v>
      </c>
      <c r="S1870" t="s">
        <v>43</v>
      </c>
      <c r="T1870" t="s">
        <v>44</v>
      </c>
      <c r="U1870" t="s">
        <v>21</v>
      </c>
      <c r="V1870" t="s">
        <v>1494</v>
      </c>
      <c r="W1870" t="s">
        <v>1495</v>
      </c>
      <c r="X1870" t="s">
        <v>1075</v>
      </c>
      <c r="Y1870">
        <v>99</v>
      </c>
      <c r="Z1870" t="s">
        <v>40</v>
      </c>
      <c r="AA1870" t="s">
        <v>40</v>
      </c>
      <c r="AB1870" t="s">
        <v>40</v>
      </c>
      <c r="AC1870">
        <v>2.8</v>
      </c>
      <c r="AD1870">
        <v>0.25</v>
      </c>
      <c r="AE1870">
        <v>0.09</v>
      </c>
      <c r="AF1870">
        <v>41</v>
      </c>
      <c r="AG1870">
        <v>900</v>
      </c>
      <c r="AH1870">
        <v>250000</v>
      </c>
      <c r="AI1870">
        <v>41</v>
      </c>
      <c r="AJ1870">
        <v>3562</v>
      </c>
      <c r="AK1870">
        <v>1398924.473</v>
      </c>
      <c r="AN1870" s="20"/>
    </row>
    <row r="1871" spans="1:40">
      <c r="A1871">
        <v>25</v>
      </c>
      <c r="B1871">
        <v>46</v>
      </c>
      <c r="C1871">
        <v>2005</v>
      </c>
      <c r="D1871" t="s">
        <v>1073</v>
      </c>
      <c r="E1871" t="s">
        <v>1074</v>
      </c>
      <c r="F1871" t="s">
        <v>1</v>
      </c>
      <c r="G1871" t="s">
        <v>37</v>
      </c>
      <c r="H1871" t="s">
        <v>38</v>
      </c>
      <c r="I1871" t="s">
        <v>41</v>
      </c>
      <c r="J1871" t="s">
        <v>40</v>
      </c>
      <c r="K1871" t="s">
        <v>40</v>
      </c>
      <c r="L1871" t="s">
        <v>40</v>
      </c>
      <c r="M1871" t="s">
        <v>40</v>
      </c>
      <c r="N1871" t="s">
        <v>40</v>
      </c>
      <c r="O1871" t="s">
        <v>55</v>
      </c>
      <c r="P1871" t="s">
        <v>38</v>
      </c>
      <c r="Q1871" t="s">
        <v>51</v>
      </c>
      <c r="R1871" t="s">
        <v>52</v>
      </c>
      <c r="S1871" t="s">
        <v>43</v>
      </c>
      <c r="T1871" t="s">
        <v>44</v>
      </c>
      <c r="U1871" t="s">
        <v>21</v>
      </c>
      <c r="V1871" t="s">
        <v>1494</v>
      </c>
      <c r="W1871" t="s">
        <v>1495</v>
      </c>
      <c r="X1871" t="s">
        <v>1075</v>
      </c>
      <c r="Y1871">
        <v>100</v>
      </c>
      <c r="Z1871" t="s">
        <v>40</v>
      </c>
      <c r="AA1871" t="s">
        <v>40</v>
      </c>
      <c r="AB1871" t="s">
        <v>40</v>
      </c>
      <c r="AC1871">
        <v>12.4</v>
      </c>
      <c r="AD1871">
        <v>6.07</v>
      </c>
      <c r="AE1871">
        <v>0.49</v>
      </c>
      <c r="AF1871">
        <v>38</v>
      </c>
      <c r="AG1871">
        <v>4900</v>
      </c>
      <c r="AH1871">
        <v>6070000</v>
      </c>
      <c r="AI1871">
        <v>38</v>
      </c>
      <c r="AJ1871">
        <v>3562</v>
      </c>
      <c r="AK1871">
        <v>1398924.473</v>
      </c>
      <c r="AN1871" s="20"/>
    </row>
    <row r="1872" spans="1:40">
      <c r="A1872">
        <v>25</v>
      </c>
      <c r="B1872">
        <v>46</v>
      </c>
      <c r="C1872">
        <v>2005</v>
      </c>
      <c r="D1872" t="s">
        <v>1073</v>
      </c>
      <c r="E1872" t="s">
        <v>1074</v>
      </c>
      <c r="F1872" t="s">
        <v>1</v>
      </c>
      <c r="G1872" t="s">
        <v>37</v>
      </c>
      <c r="H1872" t="s">
        <v>38</v>
      </c>
      <c r="I1872" t="s">
        <v>41</v>
      </c>
      <c r="J1872" t="s">
        <v>40</v>
      </c>
      <c r="K1872" t="s">
        <v>40</v>
      </c>
      <c r="L1872" t="s">
        <v>40</v>
      </c>
      <c r="M1872" t="s">
        <v>40</v>
      </c>
      <c r="N1872" t="s">
        <v>40</v>
      </c>
      <c r="O1872" t="s">
        <v>55</v>
      </c>
      <c r="P1872" t="s">
        <v>38</v>
      </c>
      <c r="Q1872" t="s">
        <v>51</v>
      </c>
      <c r="R1872" t="s">
        <v>52</v>
      </c>
      <c r="S1872" t="s">
        <v>43</v>
      </c>
      <c r="T1872" t="s">
        <v>44</v>
      </c>
      <c r="U1872" t="s">
        <v>21</v>
      </c>
      <c r="V1872" t="s">
        <v>1494</v>
      </c>
      <c r="W1872" t="s">
        <v>1495</v>
      </c>
      <c r="X1872" t="s">
        <v>1075</v>
      </c>
      <c r="Y1872">
        <v>101</v>
      </c>
      <c r="Z1872" t="s">
        <v>40</v>
      </c>
      <c r="AA1872" t="s">
        <v>40</v>
      </c>
      <c r="AB1872" t="s">
        <v>40</v>
      </c>
      <c r="AC1872">
        <v>3.9</v>
      </c>
      <c r="AD1872">
        <v>1.4</v>
      </c>
      <c r="AE1872">
        <v>0.36</v>
      </c>
      <c r="AF1872">
        <v>29</v>
      </c>
      <c r="AG1872">
        <v>3600</v>
      </c>
      <c r="AH1872">
        <v>1400000</v>
      </c>
      <c r="AI1872">
        <v>29</v>
      </c>
      <c r="AJ1872">
        <v>3562</v>
      </c>
      <c r="AK1872">
        <v>1398924.473</v>
      </c>
      <c r="AN1872" s="20"/>
    </row>
    <row r="1873" spans="1:40">
      <c r="A1873">
        <v>25</v>
      </c>
      <c r="B1873">
        <v>46</v>
      </c>
      <c r="C1873">
        <v>2005</v>
      </c>
      <c r="D1873" t="s">
        <v>1073</v>
      </c>
      <c r="E1873" t="s">
        <v>1074</v>
      </c>
      <c r="F1873" t="s">
        <v>1</v>
      </c>
      <c r="G1873" t="s">
        <v>37</v>
      </c>
      <c r="H1873" t="s">
        <v>38</v>
      </c>
      <c r="I1873" t="s">
        <v>41</v>
      </c>
      <c r="J1873" t="s">
        <v>40</v>
      </c>
      <c r="K1873" t="s">
        <v>40</v>
      </c>
      <c r="L1873" t="s">
        <v>40</v>
      </c>
      <c r="M1873" t="s">
        <v>40</v>
      </c>
      <c r="N1873" t="s">
        <v>40</v>
      </c>
      <c r="O1873" t="s">
        <v>55</v>
      </c>
      <c r="P1873" t="s">
        <v>38</v>
      </c>
      <c r="Q1873" t="s">
        <v>51</v>
      </c>
      <c r="R1873" t="s">
        <v>52</v>
      </c>
      <c r="S1873" t="s">
        <v>43</v>
      </c>
      <c r="T1873" t="s">
        <v>44</v>
      </c>
      <c r="U1873" t="s">
        <v>21</v>
      </c>
      <c r="V1873" t="s">
        <v>1494</v>
      </c>
      <c r="W1873" t="s">
        <v>1495</v>
      </c>
      <c r="X1873" t="s">
        <v>1075</v>
      </c>
      <c r="Y1873">
        <v>102</v>
      </c>
      <c r="Z1873" t="s">
        <v>40</v>
      </c>
      <c r="AA1873" t="s">
        <v>40</v>
      </c>
      <c r="AB1873" t="s">
        <v>40</v>
      </c>
      <c r="AC1873">
        <v>2.5</v>
      </c>
      <c r="AD1873">
        <v>2.57</v>
      </c>
      <c r="AE1873">
        <v>1.04</v>
      </c>
      <c r="AF1873">
        <v>35</v>
      </c>
      <c r="AG1873">
        <v>10400</v>
      </c>
      <c r="AH1873">
        <v>2570000</v>
      </c>
      <c r="AI1873">
        <v>35</v>
      </c>
      <c r="AJ1873">
        <v>3562</v>
      </c>
      <c r="AK1873">
        <v>1398924.473</v>
      </c>
      <c r="AN1873" s="20"/>
    </row>
    <row r="1874" spans="1:40">
      <c r="A1874">
        <v>25</v>
      </c>
      <c r="B1874">
        <v>46</v>
      </c>
      <c r="C1874">
        <v>2005</v>
      </c>
      <c r="D1874" t="s">
        <v>1073</v>
      </c>
      <c r="E1874" t="s">
        <v>1074</v>
      </c>
      <c r="F1874" t="s">
        <v>1</v>
      </c>
      <c r="G1874" t="s">
        <v>37</v>
      </c>
      <c r="H1874" t="s">
        <v>38</v>
      </c>
      <c r="I1874" t="s">
        <v>41</v>
      </c>
      <c r="J1874" t="s">
        <v>40</v>
      </c>
      <c r="K1874" t="s">
        <v>40</v>
      </c>
      <c r="L1874" t="s">
        <v>40</v>
      </c>
      <c r="M1874" t="s">
        <v>40</v>
      </c>
      <c r="N1874" t="s">
        <v>40</v>
      </c>
      <c r="O1874" t="s">
        <v>55</v>
      </c>
      <c r="P1874" t="s">
        <v>38</v>
      </c>
      <c r="Q1874" t="s">
        <v>51</v>
      </c>
      <c r="R1874" t="s">
        <v>52</v>
      </c>
      <c r="S1874" t="s">
        <v>43</v>
      </c>
      <c r="T1874" t="s">
        <v>44</v>
      </c>
      <c r="U1874" t="s">
        <v>21</v>
      </c>
      <c r="V1874" t="s">
        <v>1494</v>
      </c>
      <c r="W1874" t="s">
        <v>1495</v>
      </c>
      <c r="X1874" t="s">
        <v>1075</v>
      </c>
      <c r="Y1874">
        <v>103</v>
      </c>
      <c r="Z1874" t="s">
        <v>40</v>
      </c>
      <c r="AA1874" t="s">
        <v>40</v>
      </c>
      <c r="AB1874" t="s">
        <v>40</v>
      </c>
      <c r="AC1874">
        <v>2.6</v>
      </c>
      <c r="AD1874">
        <v>0.37</v>
      </c>
      <c r="AE1874">
        <v>0.14000000000000001</v>
      </c>
      <c r="AF1874">
        <v>55</v>
      </c>
      <c r="AG1874">
        <v>1400</v>
      </c>
      <c r="AH1874">
        <v>370000</v>
      </c>
      <c r="AI1874">
        <v>55</v>
      </c>
      <c r="AJ1874">
        <v>3562</v>
      </c>
      <c r="AK1874">
        <v>1398924.473</v>
      </c>
      <c r="AN1874" s="20"/>
    </row>
    <row r="1875" spans="1:40">
      <c r="A1875">
        <v>25</v>
      </c>
      <c r="B1875">
        <v>46</v>
      </c>
      <c r="C1875">
        <v>2005</v>
      </c>
      <c r="D1875" t="s">
        <v>1073</v>
      </c>
      <c r="E1875" t="s">
        <v>1074</v>
      </c>
      <c r="F1875" t="s">
        <v>1</v>
      </c>
      <c r="G1875" t="s">
        <v>37</v>
      </c>
      <c r="H1875" t="s">
        <v>38</v>
      </c>
      <c r="I1875" t="s">
        <v>41</v>
      </c>
      <c r="J1875" t="s">
        <v>40</v>
      </c>
      <c r="K1875" t="s">
        <v>40</v>
      </c>
      <c r="L1875" t="s">
        <v>40</v>
      </c>
      <c r="M1875" t="s">
        <v>40</v>
      </c>
      <c r="N1875" t="s">
        <v>40</v>
      </c>
      <c r="O1875" t="s">
        <v>55</v>
      </c>
      <c r="P1875" t="s">
        <v>38</v>
      </c>
      <c r="Q1875" t="s">
        <v>51</v>
      </c>
      <c r="R1875" t="s">
        <v>52</v>
      </c>
      <c r="S1875" t="s">
        <v>43</v>
      </c>
      <c r="T1875" t="s">
        <v>44</v>
      </c>
      <c r="U1875" t="s">
        <v>21</v>
      </c>
      <c r="V1875" t="s">
        <v>1494</v>
      </c>
      <c r="W1875" t="s">
        <v>1495</v>
      </c>
      <c r="X1875" t="s">
        <v>1075</v>
      </c>
      <c r="Y1875">
        <v>104</v>
      </c>
      <c r="Z1875" t="s">
        <v>40</v>
      </c>
      <c r="AA1875" t="s">
        <v>40</v>
      </c>
      <c r="AB1875" t="s">
        <v>40</v>
      </c>
      <c r="AC1875">
        <v>7.7</v>
      </c>
      <c r="AD1875">
        <v>9.1199999999999992</v>
      </c>
      <c r="AE1875">
        <v>1.19</v>
      </c>
      <c r="AF1875">
        <v>45</v>
      </c>
      <c r="AG1875">
        <v>11900</v>
      </c>
      <c r="AH1875">
        <v>9120000</v>
      </c>
      <c r="AI1875">
        <v>45</v>
      </c>
      <c r="AJ1875">
        <v>3562</v>
      </c>
      <c r="AK1875">
        <v>1398924.473</v>
      </c>
      <c r="AN1875" s="20"/>
    </row>
    <row r="1876" spans="1:40">
      <c r="A1876">
        <v>25</v>
      </c>
      <c r="B1876">
        <v>46</v>
      </c>
      <c r="C1876">
        <v>2005</v>
      </c>
      <c r="D1876" t="s">
        <v>1073</v>
      </c>
      <c r="E1876" t="s">
        <v>1074</v>
      </c>
      <c r="F1876" t="s">
        <v>1</v>
      </c>
      <c r="G1876" t="s">
        <v>37</v>
      </c>
      <c r="H1876" t="s">
        <v>38</v>
      </c>
      <c r="I1876" t="s">
        <v>41</v>
      </c>
      <c r="J1876" t="s">
        <v>40</v>
      </c>
      <c r="K1876" t="s">
        <v>40</v>
      </c>
      <c r="L1876" t="s">
        <v>40</v>
      </c>
      <c r="M1876" t="s">
        <v>40</v>
      </c>
      <c r="N1876" t="s">
        <v>40</v>
      </c>
      <c r="O1876" t="s">
        <v>55</v>
      </c>
      <c r="P1876" t="s">
        <v>38</v>
      </c>
      <c r="Q1876" t="s">
        <v>51</v>
      </c>
      <c r="R1876" t="s">
        <v>52</v>
      </c>
      <c r="S1876" t="s">
        <v>43</v>
      </c>
      <c r="T1876" t="s">
        <v>44</v>
      </c>
      <c r="U1876" t="s">
        <v>21</v>
      </c>
      <c r="V1876" t="s">
        <v>1494</v>
      </c>
      <c r="W1876" t="s">
        <v>1495</v>
      </c>
      <c r="X1876" t="s">
        <v>1075</v>
      </c>
      <c r="Y1876">
        <v>105</v>
      </c>
      <c r="Z1876" t="s">
        <v>40</v>
      </c>
      <c r="AA1876" t="s">
        <v>40</v>
      </c>
      <c r="AB1876" t="s">
        <v>40</v>
      </c>
      <c r="AC1876">
        <v>3</v>
      </c>
      <c r="AD1876">
        <v>0.15</v>
      </c>
      <c r="AE1876">
        <v>0.05</v>
      </c>
      <c r="AF1876">
        <v>18</v>
      </c>
      <c r="AG1876">
        <v>500</v>
      </c>
      <c r="AH1876">
        <v>150000</v>
      </c>
      <c r="AI1876">
        <v>18</v>
      </c>
      <c r="AJ1876">
        <v>3562</v>
      </c>
      <c r="AK1876">
        <v>1398924.473</v>
      </c>
      <c r="AN1876" s="20"/>
    </row>
    <row r="1877" spans="1:40">
      <c r="A1877">
        <v>25</v>
      </c>
      <c r="B1877">
        <v>46</v>
      </c>
      <c r="C1877">
        <v>2005</v>
      </c>
      <c r="D1877" t="s">
        <v>1073</v>
      </c>
      <c r="E1877" t="s">
        <v>1074</v>
      </c>
      <c r="F1877" t="s">
        <v>1</v>
      </c>
      <c r="G1877" t="s">
        <v>37</v>
      </c>
      <c r="H1877" t="s">
        <v>38</v>
      </c>
      <c r="I1877" t="s">
        <v>41</v>
      </c>
      <c r="J1877" t="s">
        <v>40</v>
      </c>
      <c r="K1877" t="s">
        <v>40</v>
      </c>
      <c r="L1877" t="s">
        <v>40</v>
      </c>
      <c r="M1877" t="s">
        <v>40</v>
      </c>
      <c r="N1877" t="s">
        <v>40</v>
      </c>
      <c r="O1877" t="s">
        <v>55</v>
      </c>
      <c r="P1877" t="s">
        <v>38</v>
      </c>
      <c r="Q1877" t="s">
        <v>51</v>
      </c>
      <c r="R1877" t="s">
        <v>52</v>
      </c>
      <c r="S1877" t="s">
        <v>43</v>
      </c>
      <c r="T1877" t="s">
        <v>44</v>
      </c>
      <c r="U1877" t="s">
        <v>21</v>
      </c>
      <c r="V1877" t="s">
        <v>1494</v>
      </c>
      <c r="W1877" t="s">
        <v>1495</v>
      </c>
      <c r="X1877" t="s">
        <v>1075</v>
      </c>
      <c r="Y1877">
        <v>106</v>
      </c>
      <c r="Z1877" t="s">
        <v>40</v>
      </c>
      <c r="AA1877" t="s">
        <v>40</v>
      </c>
      <c r="AB1877" t="s">
        <v>40</v>
      </c>
      <c r="AC1877">
        <v>4.7</v>
      </c>
      <c r="AD1877">
        <v>64.400000000000006</v>
      </c>
      <c r="AE1877">
        <v>13.56</v>
      </c>
      <c r="AF1877">
        <v>61</v>
      </c>
      <c r="AG1877">
        <v>135600</v>
      </c>
      <c r="AH1877">
        <v>64400000</v>
      </c>
      <c r="AI1877">
        <v>61</v>
      </c>
      <c r="AJ1877">
        <v>3562</v>
      </c>
      <c r="AK1877">
        <v>1398924.473</v>
      </c>
      <c r="AN1877" s="20"/>
    </row>
    <row r="1878" spans="1:40">
      <c r="A1878">
        <v>25</v>
      </c>
      <c r="B1878">
        <v>46</v>
      </c>
      <c r="C1878">
        <v>2005</v>
      </c>
      <c r="D1878" t="s">
        <v>1073</v>
      </c>
      <c r="E1878" t="s">
        <v>1074</v>
      </c>
      <c r="F1878" t="s">
        <v>1</v>
      </c>
      <c r="G1878" t="s">
        <v>37</v>
      </c>
      <c r="H1878" t="s">
        <v>38</v>
      </c>
      <c r="I1878" t="s">
        <v>41</v>
      </c>
      <c r="J1878" t="s">
        <v>40</v>
      </c>
      <c r="K1878" t="s">
        <v>40</v>
      </c>
      <c r="L1878" t="s">
        <v>40</v>
      </c>
      <c r="M1878" t="s">
        <v>40</v>
      </c>
      <c r="N1878" t="s">
        <v>40</v>
      </c>
      <c r="O1878" t="s">
        <v>55</v>
      </c>
      <c r="P1878" t="s">
        <v>38</v>
      </c>
      <c r="Q1878" t="s">
        <v>51</v>
      </c>
      <c r="R1878" t="s">
        <v>52</v>
      </c>
      <c r="S1878" t="s">
        <v>43</v>
      </c>
      <c r="T1878" t="s">
        <v>44</v>
      </c>
      <c r="U1878" t="s">
        <v>21</v>
      </c>
      <c r="V1878" t="s">
        <v>1494</v>
      </c>
      <c r="W1878" t="s">
        <v>1495</v>
      </c>
      <c r="X1878" t="s">
        <v>1075</v>
      </c>
      <c r="Y1878">
        <v>107</v>
      </c>
      <c r="Z1878" t="s">
        <v>40</v>
      </c>
      <c r="AA1878" t="s">
        <v>40</v>
      </c>
      <c r="AB1878" t="s">
        <v>40</v>
      </c>
      <c r="AC1878">
        <v>9.3000000000000007</v>
      </c>
      <c r="AD1878">
        <v>3.07</v>
      </c>
      <c r="AE1878">
        <v>0.33</v>
      </c>
      <c r="AF1878">
        <v>19</v>
      </c>
      <c r="AG1878">
        <v>3300</v>
      </c>
      <c r="AH1878">
        <v>3070000</v>
      </c>
      <c r="AI1878">
        <v>19</v>
      </c>
      <c r="AJ1878">
        <v>3562</v>
      </c>
      <c r="AK1878">
        <v>1398924.473</v>
      </c>
      <c r="AN1878" s="20"/>
    </row>
    <row r="1879" spans="1:40">
      <c r="A1879">
        <v>25</v>
      </c>
      <c r="B1879">
        <v>46</v>
      </c>
      <c r="C1879">
        <v>2005</v>
      </c>
      <c r="D1879" t="s">
        <v>1073</v>
      </c>
      <c r="E1879" t="s">
        <v>1074</v>
      </c>
      <c r="F1879" t="s">
        <v>1</v>
      </c>
      <c r="G1879" t="s">
        <v>37</v>
      </c>
      <c r="H1879" t="s">
        <v>38</v>
      </c>
      <c r="I1879" t="s">
        <v>41</v>
      </c>
      <c r="J1879" t="s">
        <v>40</v>
      </c>
      <c r="K1879" t="s">
        <v>40</v>
      </c>
      <c r="L1879" t="s">
        <v>40</v>
      </c>
      <c r="M1879" t="s">
        <v>40</v>
      </c>
      <c r="N1879" t="s">
        <v>40</v>
      </c>
      <c r="O1879" t="s">
        <v>55</v>
      </c>
      <c r="P1879" t="s">
        <v>38</v>
      </c>
      <c r="Q1879" t="s">
        <v>51</v>
      </c>
      <c r="R1879" t="s">
        <v>52</v>
      </c>
      <c r="S1879" t="s">
        <v>43</v>
      </c>
      <c r="T1879" t="s">
        <v>44</v>
      </c>
      <c r="U1879" t="s">
        <v>21</v>
      </c>
      <c r="V1879" t="s">
        <v>1494</v>
      </c>
      <c r="W1879" t="s">
        <v>1495</v>
      </c>
      <c r="X1879" t="s">
        <v>1075</v>
      </c>
      <c r="Y1879">
        <v>108</v>
      </c>
      <c r="Z1879" t="s">
        <v>40</v>
      </c>
      <c r="AA1879" t="s">
        <v>40</v>
      </c>
      <c r="AB1879" t="s">
        <v>40</v>
      </c>
      <c r="AC1879">
        <v>15.3</v>
      </c>
      <c r="AD1879">
        <v>11.89</v>
      </c>
      <c r="AE1879">
        <v>0.76</v>
      </c>
      <c r="AF1879">
        <v>68</v>
      </c>
      <c r="AG1879">
        <v>7600</v>
      </c>
      <c r="AH1879">
        <v>11890000</v>
      </c>
      <c r="AI1879">
        <v>68</v>
      </c>
      <c r="AJ1879">
        <v>3562</v>
      </c>
      <c r="AK1879">
        <v>1398924.473</v>
      </c>
      <c r="AN1879" s="20"/>
    </row>
    <row r="1880" spans="1:40">
      <c r="A1880">
        <v>25</v>
      </c>
      <c r="B1880">
        <v>46</v>
      </c>
      <c r="C1880">
        <v>2005</v>
      </c>
      <c r="D1880" t="s">
        <v>1073</v>
      </c>
      <c r="E1880" t="s">
        <v>1074</v>
      </c>
      <c r="F1880" t="s">
        <v>1</v>
      </c>
      <c r="G1880" t="s">
        <v>37</v>
      </c>
      <c r="H1880" t="s">
        <v>38</v>
      </c>
      <c r="I1880" t="s">
        <v>41</v>
      </c>
      <c r="J1880" t="s">
        <v>40</v>
      </c>
      <c r="K1880" t="s">
        <v>40</v>
      </c>
      <c r="L1880" t="s">
        <v>40</v>
      </c>
      <c r="M1880" t="s">
        <v>40</v>
      </c>
      <c r="N1880" t="s">
        <v>40</v>
      </c>
      <c r="O1880" t="s">
        <v>55</v>
      </c>
      <c r="P1880" t="s">
        <v>38</v>
      </c>
      <c r="Q1880" t="s">
        <v>51</v>
      </c>
      <c r="R1880" t="s">
        <v>52</v>
      </c>
      <c r="S1880" t="s">
        <v>43</v>
      </c>
      <c r="T1880" t="s">
        <v>44</v>
      </c>
      <c r="U1880" t="s">
        <v>21</v>
      </c>
      <c r="V1880" t="s">
        <v>1494</v>
      </c>
      <c r="W1880" t="s">
        <v>1495</v>
      </c>
      <c r="X1880" t="s">
        <v>1075</v>
      </c>
      <c r="Y1880">
        <v>109</v>
      </c>
      <c r="Z1880" t="s">
        <v>40</v>
      </c>
      <c r="AA1880" t="s">
        <v>40</v>
      </c>
      <c r="AB1880" t="s">
        <v>40</v>
      </c>
      <c r="AC1880">
        <v>1</v>
      </c>
      <c r="AD1880">
        <v>0.23</v>
      </c>
      <c r="AE1880">
        <v>0.22</v>
      </c>
      <c r="AF1880">
        <v>91</v>
      </c>
      <c r="AG1880">
        <v>2200</v>
      </c>
      <c r="AH1880">
        <v>230000</v>
      </c>
      <c r="AI1880">
        <v>91</v>
      </c>
      <c r="AJ1880">
        <v>3562</v>
      </c>
      <c r="AK1880">
        <v>1398924.473</v>
      </c>
      <c r="AN1880" s="20"/>
    </row>
    <row r="1881" spans="1:40">
      <c r="A1881">
        <v>25</v>
      </c>
      <c r="B1881">
        <v>46</v>
      </c>
      <c r="C1881">
        <v>2005</v>
      </c>
      <c r="D1881" t="s">
        <v>1073</v>
      </c>
      <c r="E1881" t="s">
        <v>1074</v>
      </c>
      <c r="F1881" t="s">
        <v>1</v>
      </c>
      <c r="G1881" t="s">
        <v>37</v>
      </c>
      <c r="H1881" t="s">
        <v>38</v>
      </c>
      <c r="I1881" t="s">
        <v>41</v>
      </c>
      <c r="J1881" t="s">
        <v>40</v>
      </c>
      <c r="K1881" t="s">
        <v>40</v>
      </c>
      <c r="L1881" t="s">
        <v>40</v>
      </c>
      <c r="M1881" t="s">
        <v>40</v>
      </c>
      <c r="N1881" t="s">
        <v>40</v>
      </c>
      <c r="O1881" t="s">
        <v>55</v>
      </c>
      <c r="P1881" t="s">
        <v>38</v>
      </c>
      <c r="Q1881" t="s">
        <v>51</v>
      </c>
      <c r="R1881" t="s">
        <v>52</v>
      </c>
      <c r="S1881" t="s">
        <v>43</v>
      </c>
      <c r="T1881" t="s">
        <v>44</v>
      </c>
      <c r="U1881" t="s">
        <v>21</v>
      </c>
      <c r="V1881" t="s">
        <v>1494</v>
      </c>
      <c r="W1881" t="s">
        <v>1495</v>
      </c>
      <c r="X1881" t="s">
        <v>1075</v>
      </c>
      <c r="Y1881">
        <v>110</v>
      </c>
      <c r="Z1881" t="s">
        <v>40</v>
      </c>
      <c r="AA1881" t="s">
        <v>40</v>
      </c>
      <c r="AB1881" t="s">
        <v>40</v>
      </c>
      <c r="AC1881">
        <v>5.3</v>
      </c>
      <c r="AD1881">
        <v>7.29</v>
      </c>
      <c r="AE1881">
        <v>1.39</v>
      </c>
      <c r="AF1881">
        <v>22</v>
      </c>
      <c r="AG1881">
        <v>13900</v>
      </c>
      <c r="AH1881">
        <v>7290000</v>
      </c>
      <c r="AI1881">
        <v>22</v>
      </c>
      <c r="AJ1881">
        <v>3562</v>
      </c>
      <c r="AK1881">
        <v>1398924.473</v>
      </c>
      <c r="AN1881" s="20"/>
    </row>
    <row r="1882" spans="1:40">
      <c r="A1882">
        <v>25</v>
      </c>
      <c r="B1882">
        <v>46</v>
      </c>
      <c r="C1882">
        <v>2005</v>
      </c>
      <c r="D1882" t="s">
        <v>1073</v>
      </c>
      <c r="E1882" t="s">
        <v>1074</v>
      </c>
      <c r="F1882" t="s">
        <v>1</v>
      </c>
      <c r="G1882" t="s">
        <v>37</v>
      </c>
      <c r="H1882" t="s">
        <v>38</v>
      </c>
      <c r="I1882" t="s">
        <v>41</v>
      </c>
      <c r="J1882" t="s">
        <v>40</v>
      </c>
      <c r="K1882" t="s">
        <v>40</v>
      </c>
      <c r="L1882" t="s">
        <v>40</v>
      </c>
      <c r="M1882" t="s">
        <v>40</v>
      </c>
      <c r="N1882" t="s">
        <v>40</v>
      </c>
      <c r="O1882" t="s">
        <v>55</v>
      </c>
      <c r="P1882" t="s">
        <v>38</v>
      </c>
      <c r="Q1882" t="s">
        <v>51</v>
      </c>
      <c r="R1882" t="s">
        <v>52</v>
      </c>
      <c r="S1882" t="s">
        <v>43</v>
      </c>
      <c r="T1882" t="s">
        <v>44</v>
      </c>
      <c r="U1882" t="s">
        <v>21</v>
      </c>
      <c r="V1882" t="s">
        <v>1494</v>
      </c>
      <c r="W1882" t="s">
        <v>1495</v>
      </c>
      <c r="X1882" t="s">
        <v>1075</v>
      </c>
      <c r="Y1882">
        <v>111</v>
      </c>
      <c r="Z1882" t="s">
        <v>40</v>
      </c>
      <c r="AA1882" t="s">
        <v>40</v>
      </c>
      <c r="AB1882" t="s">
        <v>40</v>
      </c>
      <c r="AC1882">
        <v>5.5</v>
      </c>
      <c r="AD1882">
        <v>1.26</v>
      </c>
      <c r="AE1882">
        <v>0.23</v>
      </c>
      <c r="AF1882">
        <v>73</v>
      </c>
      <c r="AG1882">
        <v>2300</v>
      </c>
      <c r="AH1882">
        <v>1260000</v>
      </c>
      <c r="AI1882">
        <v>73</v>
      </c>
      <c r="AJ1882">
        <v>3562</v>
      </c>
      <c r="AK1882">
        <v>1398924.473</v>
      </c>
      <c r="AN1882" s="20"/>
    </row>
    <row r="1883" spans="1:40">
      <c r="A1883">
        <v>25</v>
      </c>
      <c r="B1883">
        <v>46</v>
      </c>
      <c r="C1883">
        <v>2005</v>
      </c>
      <c r="D1883" t="s">
        <v>1073</v>
      </c>
      <c r="E1883" t="s">
        <v>1074</v>
      </c>
      <c r="F1883" t="s">
        <v>1</v>
      </c>
      <c r="G1883" t="s">
        <v>37</v>
      </c>
      <c r="H1883" t="s">
        <v>38</v>
      </c>
      <c r="I1883" t="s">
        <v>41</v>
      </c>
      <c r="J1883" t="s">
        <v>40</v>
      </c>
      <c r="K1883" t="s">
        <v>40</v>
      </c>
      <c r="L1883" t="s">
        <v>40</v>
      </c>
      <c r="M1883" t="s">
        <v>40</v>
      </c>
      <c r="N1883" t="s">
        <v>40</v>
      </c>
      <c r="O1883" t="s">
        <v>55</v>
      </c>
      <c r="P1883" t="s">
        <v>38</v>
      </c>
      <c r="Q1883" t="s">
        <v>51</v>
      </c>
      <c r="R1883" t="s">
        <v>52</v>
      </c>
      <c r="S1883" t="s">
        <v>43</v>
      </c>
      <c r="T1883" t="s">
        <v>44</v>
      </c>
      <c r="U1883" t="s">
        <v>21</v>
      </c>
      <c r="V1883" t="s">
        <v>1494</v>
      </c>
      <c r="W1883" t="s">
        <v>1495</v>
      </c>
      <c r="X1883" t="s">
        <v>1075</v>
      </c>
      <c r="Y1883">
        <v>112</v>
      </c>
      <c r="Z1883" t="s">
        <v>40</v>
      </c>
      <c r="AA1883" t="s">
        <v>40</v>
      </c>
      <c r="AB1883" t="s">
        <v>40</v>
      </c>
      <c r="AC1883">
        <v>2.9</v>
      </c>
      <c r="AD1883">
        <v>1.47</v>
      </c>
      <c r="AE1883">
        <v>0.5</v>
      </c>
      <c r="AF1883">
        <v>41</v>
      </c>
      <c r="AG1883">
        <v>5000</v>
      </c>
      <c r="AH1883">
        <v>1470000</v>
      </c>
      <c r="AI1883">
        <v>41</v>
      </c>
      <c r="AJ1883">
        <v>3562</v>
      </c>
      <c r="AK1883">
        <v>1398924.473</v>
      </c>
      <c r="AN1883" s="20"/>
    </row>
    <row r="1884" spans="1:40">
      <c r="A1884">
        <v>25</v>
      </c>
      <c r="B1884">
        <v>46</v>
      </c>
      <c r="C1884">
        <v>2005</v>
      </c>
      <c r="D1884" t="s">
        <v>1073</v>
      </c>
      <c r="E1884" t="s">
        <v>1074</v>
      </c>
      <c r="F1884" t="s">
        <v>1</v>
      </c>
      <c r="G1884" t="s">
        <v>37</v>
      </c>
      <c r="H1884" t="s">
        <v>38</v>
      </c>
      <c r="I1884" t="s">
        <v>41</v>
      </c>
      <c r="J1884" t="s">
        <v>40</v>
      </c>
      <c r="K1884" t="s">
        <v>40</v>
      </c>
      <c r="L1884" t="s">
        <v>40</v>
      </c>
      <c r="M1884" t="s">
        <v>40</v>
      </c>
      <c r="N1884" t="s">
        <v>40</v>
      </c>
      <c r="O1884" t="s">
        <v>55</v>
      </c>
      <c r="P1884" t="s">
        <v>38</v>
      </c>
      <c r="Q1884" t="s">
        <v>51</v>
      </c>
      <c r="R1884" t="s">
        <v>52</v>
      </c>
      <c r="S1884" t="s">
        <v>43</v>
      </c>
      <c r="T1884" t="s">
        <v>44</v>
      </c>
      <c r="U1884" t="s">
        <v>21</v>
      </c>
      <c r="V1884" t="s">
        <v>1494</v>
      </c>
      <c r="W1884" t="s">
        <v>1495</v>
      </c>
      <c r="X1884" t="s">
        <v>1075</v>
      </c>
      <c r="Y1884">
        <v>113</v>
      </c>
      <c r="Z1884" t="s">
        <v>40</v>
      </c>
      <c r="AA1884" t="s">
        <v>40</v>
      </c>
      <c r="AB1884" t="s">
        <v>40</v>
      </c>
      <c r="AC1884">
        <v>1.4</v>
      </c>
      <c r="AD1884">
        <v>0.22</v>
      </c>
      <c r="AE1884">
        <v>0.16</v>
      </c>
      <c r="AF1884">
        <v>19</v>
      </c>
      <c r="AG1884">
        <v>1600</v>
      </c>
      <c r="AH1884">
        <v>220000</v>
      </c>
      <c r="AI1884">
        <v>19</v>
      </c>
      <c r="AJ1884">
        <v>3562</v>
      </c>
      <c r="AK1884">
        <v>1398924.473</v>
      </c>
      <c r="AN1884" s="20"/>
    </row>
    <row r="1885" spans="1:40">
      <c r="A1885">
        <v>25</v>
      </c>
      <c r="B1885">
        <v>46</v>
      </c>
      <c r="C1885">
        <v>2005</v>
      </c>
      <c r="D1885" t="s">
        <v>1073</v>
      </c>
      <c r="E1885" t="s">
        <v>1074</v>
      </c>
      <c r="F1885" t="s">
        <v>1</v>
      </c>
      <c r="G1885" t="s">
        <v>37</v>
      </c>
      <c r="H1885" t="s">
        <v>38</v>
      </c>
      <c r="I1885" t="s">
        <v>41</v>
      </c>
      <c r="J1885" t="s">
        <v>40</v>
      </c>
      <c r="K1885" t="s">
        <v>40</v>
      </c>
      <c r="L1885" t="s">
        <v>40</v>
      </c>
      <c r="M1885" t="s">
        <v>40</v>
      </c>
      <c r="N1885" t="s">
        <v>40</v>
      </c>
      <c r="O1885" t="s">
        <v>55</v>
      </c>
      <c r="P1885" t="s">
        <v>38</v>
      </c>
      <c r="Q1885" t="s">
        <v>51</v>
      </c>
      <c r="R1885" t="s">
        <v>52</v>
      </c>
      <c r="S1885" t="s">
        <v>43</v>
      </c>
      <c r="T1885" t="s">
        <v>44</v>
      </c>
      <c r="U1885" t="s">
        <v>21</v>
      </c>
      <c r="V1885" t="s">
        <v>1494</v>
      </c>
      <c r="W1885" t="s">
        <v>1495</v>
      </c>
      <c r="X1885" t="s">
        <v>1075</v>
      </c>
      <c r="Y1885">
        <v>114</v>
      </c>
      <c r="Z1885" t="s">
        <v>40</v>
      </c>
      <c r="AA1885" t="s">
        <v>40</v>
      </c>
      <c r="AB1885" t="s">
        <v>40</v>
      </c>
      <c r="AC1885">
        <v>5.0999999999999996</v>
      </c>
      <c r="AD1885">
        <v>1.54</v>
      </c>
      <c r="AE1885">
        <v>0.3</v>
      </c>
      <c r="AF1885">
        <v>68</v>
      </c>
      <c r="AG1885">
        <v>3000</v>
      </c>
      <c r="AH1885">
        <v>1540000</v>
      </c>
      <c r="AI1885">
        <v>68</v>
      </c>
      <c r="AJ1885">
        <v>3562</v>
      </c>
      <c r="AK1885">
        <v>1398924.473</v>
      </c>
      <c r="AN1885" s="20"/>
    </row>
    <row r="1886" spans="1:40">
      <c r="A1886">
        <v>25</v>
      </c>
      <c r="B1886">
        <v>46</v>
      </c>
      <c r="C1886">
        <v>2005</v>
      </c>
      <c r="D1886" t="s">
        <v>1073</v>
      </c>
      <c r="E1886" t="s">
        <v>1074</v>
      </c>
      <c r="F1886" t="s">
        <v>1</v>
      </c>
      <c r="G1886" t="s">
        <v>37</v>
      </c>
      <c r="H1886" t="s">
        <v>38</v>
      </c>
      <c r="I1886" t="s">
        <v>41</v>
      </c>
      <c r="J1886" t="s">
        <v>40</v>
      </c>
      <c r="K1886" t="s">
        <v>40</v>
      </c>
      <c r="L1886" t="s">
        <v>40</v>
      </c>
      <c r="M1886" t="s">
        <v>40</v>
      </c>
      <c r="N1886" t="s">
        <v>40</v>
      </c>
      <c r="O1886" t="s">
        <v>55</v>
      </c>
      <c r="P1886" t="s">
        <v>38</v>
      </c>
      <c r="Q1886" t="s">
        <v>51</v>
      </c>
      <c r="R1886" t="s">
        <v>52</v>
      </c>
      <c r="S1886" t="s">
        <v>43</v>
      </c>
      <c r="T1886" t="s">
        <v>44</v>
      </c>
      <c r="U1886" t="s">
        <v>21</v>
      </c>
      <c r="V1886" t="s">
        <v>1494</v>
      </c>
      <c r="W1886" t="s">
        <v>1495</v>
      </c>
      <c r="X1886" t="s">
        <v>1075</v>
      </c>
      <c r="Y1886">
        <v>115</v>
      </c>
      <c r="Z1886" t="s">
        <v>40</v>
      </c>
      <c r="AA1886" t="s">
        <v>40</v>
      </c>
      <c r="AB1886" t="s">
        <v>40</v>
      </c>
      <c r="AC1886">
        <v>6.2</v>
      </c>
      <c r="AD1886">
        <v>0.68</v>
      </c>
      <c r="AE1886">
        <v>0.11</v>
      </c>
      <c r="AF1886">
        <v>36</v>
      </c>
      <c r="AG1886">
        <v>1100</v>
      </c>
      <c r="AH1886">
        <v>680000</v>
      </c>
      <c r="AI1886">
        <v>36</v>
      </c>
      <c r="AJ1886">
        <v>3562</v>
      </c>
      <c r="AK1886">
        <v>1398924.473</v>
      </c>
      <c r="AN1886" s="20"/>
    </row>
    <row r="1887" spans="1:40">
      <c r="A1887">
        <v>25</v>
      </c>
      <c r="B1887">
        <v>46</v>
      </c>
      <c r="C1887">
        <v>2005</v>
      </c>
      <c r="D1887" t="s">
        <v>1073</v>
      </c>
      <c r="E1887" t="s">
        <v>1074</v>
      </c>
      <c r="F1887" t="s">
        <v>1</v>
      </c>
      <c r="G1887" t="s">
        <v>37</v>
      </c>
      <c r="H1887" t="s">
        <v>38</v>
      </c>
      <c r="I1887" t="s">
        <v>41</v>
      </c>
      <c r="J1887" t="s">
        <v>40</v>
      </c>
      <c r="K1887" t="s">
        <v>40</v>
      </c>
      <c r="L1887" t="s">
        <v>40</v>
      </c>
      <c r="M1887" t="s">
        <v>40</v>
      </c>
      <c r="N1887" t="s">
        <v>40</v>
      </c>
      <c r="O1887" t="s">
        <v>55</v>
      </c>
      <c r="P1887" t="s">
        <v>38</v>
      </c>
      <c r="Q1887" t="s">
        <v>51</v>
      </c>
      <c r="R1887" t="s">
        <v>52</v>
      </c>
      <c r="S1887" t="s">
        <v>43</v>
      </c>
      <c r="T1887" t="s">
        <v>44</v>
      </c>
      <c r="U1887" t="s">
        <v>21</v>
      </c>
      <c r="V1887" t="s">
        <v>1494</v>
      </c>
      <c r="W1887" t="s">
        <v>1495</v>
      </c>
      <c r="X1887" t="s">
        <v>1075</v>
      </c>
      <c r="Y1887">
        <v>116</v>
      </c>
      <c r="Z1887" t="s">
        <v>40</v>
      </c>
      <c r="AA1887" t="s">
        <v>40</v>
      </c>
      <c r="AB1887" t="s">
        <v>40</v>
      </c>
      <c r="AC1887">
        <v>6.7</v>
      </c>
      <c r="AD1887">
        <v>1.67</v>
      </c>
      <c r="AE1887">
        <v>0.25</v>
      </c>
      <c r="AF1887">
        <v>61</v>
      </c>
      <c r="AG1887">
        <v>2500</v>
      </c>
      <c r="AH1887">
        <v>1670000</v>
      </c>
      <c r="AI1887">
        <v>61</v>
      </c>
      <c r="AJ1887">
        <v>3562</v>
      </c>
      <c r="AK1887">
        <v>1398924.473</v>
      </c>
      <c r="AN1887" s="20"/>
    </row>
    <row r="1888" spans="1:40">
      <c r="A1888">
        <v>25</v>
      </c>
      <c r="B1888">
        <v>46</v>
      </c>
      <c r="C1888">
        <v>2005</v>
      </c>
      <c r="D1888" t="s">
        <v>1073</v>
      </c>
      <c r="E1888" t="s">
        <v>1074</v>
      </c>
      <c r="F1888" t="s">
        <v>1</v>
      </c>
      <c r="G1888" t="s">
        <v>37</v>
      </c>
      <c r="H1888" t="s">
        <v>38</v>
      </c>
      <c r="I1888" t="s">
        <v>41</v>
      </c>
      <c r="J1888" t="s">
        <v>40</v>
      </c>
      <c r="K1888" t="s">
        <v>40</v>
      </c>
      <c r="L1888" t="s">
        <v>40</v>
      </c>
      <c r="M1888" t="s">
        <v>40</v>
      </c>
      <c r="N1888" t="s">
        <v>40</v>
      </c>
      <c r="O1888" t="s">
        <v>55</v>
      </c>
      <c r="P1888" t="s">
        <v>38</v>
      </c>
      <c r="Q1888" t="s">
        <v>51</v>
      </c>
      <c r="R1888" t="s">
        <v>52</v>
      </c>
      <c r="S1888" t="s">
        <v>43</v>
      </c>
      <c r="T1888" t="s">
        <v>44</v>
      </c>
      <c r="U1888" t="s">
        <v>21</v>
      </c>
      <c r="V1888" t="s">
        <v>1494</v>
      </c>
      <c r="W1888" t="s">
        <v>1495</v>
      </c>
      <c r="X1888" t="s">
        <v>1075</v>
      </c>
      <c r="Y1888">
        <v>117</v>
      </c>
      <c r="Z1888" t="s">
        <v>40</v>
      </c>
      <c r="AA1888" t="s">
        <v>40</v>
      </c>
      <c r="AB1888" t="s">
        <v>40</v>
      </c>
      <c r="AC1888">
        <v>2</v>
      </c>
      <c r="AD1888">
        <v>0.12</v>
      </c>
      <c r="AE1888">
        <v>0.06</v>
      </c>
      <c r="AF1888">
        <v>68</v>
      </c>
      <c r="AG1888">
        <v>600</v>
      </c>
      <c r="AH1888">
        <v>120000</v>
      </c>
      <c r="AI1888">
        <v>68</v>
      </c>
      <c r="AJ1888">
        <v>3562</v>
      </c>
      <c r="AK1888">
        <v>1398924.473</v>
      </c>
      <c r="AN1888" s="20"/>
    </row>
    <row r="1889" spans="1:40">
      <c r="A1889">
        <v>25</v>
      </c>
      <c r="B1889">
        <v>46</v>
      </c>
      <c r="C1889">
        <v>2005</v>
      </c>
      <c r="D1889" t="s">
        <v>1073</v>
      </c>
      <c r="E1889" t="s">
        <v>1074</v>
      </c>
      <c r="F1889" t="s">
        <v>1</v>
      </c>
      <c r="G1889" t="s">
        <v>37</v>
      </c>
      <c r="H1889" t="s">
        <v>38</v>
      </c>
      <c r="I1889" t="s">
        <v>41</v>
      </c>
      <c r="J1889" t="s">
        <v>40</v>
      </c>
      <c r="K1889" t="s">
        <v>40</v>
      </c>
      <c r="L1889" t="s">
        <v>40</v>
      </c>
      <c r="M1889" t="s">
        <v>40</v>
      </c>
      <c r="N1889" t="s">
        <v>40</v>
      </c>
      <c r="O1889" t="s">
        <v>55</v>
      </c>
      <c r="P1889" t="s">
        <v>38</v>
      </c>
      <c r="Q1889" t="s">
        <v>51</v>
      </c>
      <c r="R1889" t="s">
        <v>52</v>
      </c>
      <c r="S1889" t="s">
        <v>43</v>
      </c>
      <c r="T1889" t="s">
        <v>44</v>
      </c>
      <c r="U1889" t="s">
        <v>21</v>
      </c>
      <c r="V1889" t="s">
        <v>1494</v>
      </c>
      <c r="W1889" t="s">
        <v>1495</v>
      </c>
      <c r="X1889" t="s">
        <v>1075</v>
      </c>
      <c r="Y1889">
        <v>118</v>
      </c>
      <c r="Z1889" t="s">
        <v>40</v>
      </c>
      <c r="AA1889" t="s">
        <v>40</v>
      </c>
      <c r="AB1889" t="s">
        <v>40</v>
      </c>
      <c r="AC1889">
        <v>2.1</v>
      </c>
      <c r="AD1889">
        <v>4.34</v>
      </c>
      <c r="AE1889">
        <v>2.14</v>
      </c>
      <c r="AF1889">
        <v>87</v>
      </c>
      <c r="AG1889">
        <v>21400</v>
      </c>
      <c r="AH1889">
        <v>4340000</v>
      </c>
      <c r="AI1889">
        <v>87</v>
      </c>
      <c r="AJ1889">
        <v>3562</v>
      </c>
      <c r="AK1889">
        <v>1398924.473</v>
      </c>
      <c r="AN1889" s="20"/>
    </row>
    <row r="1890" spans="1:40">
      <c r="A1890">
        <v>25</v>
      </c>
      <c r="B1890">
        <v>46</v>
      </c>
      <c r="C1890">
        <v>2005</v>
      </c>
      <c r="D1890" t="s">
        <v>1073</v>
      </c>
      <c r="E1890" t="s">
        <v>1074</v>
      </c>
      <c r="F1890" t="s">
        <v>1</v>
      </c>
      <c r="G1890" t="s">
        <v>37</v>
      </c>
      <c r="H1890" t="s">
        <v>38</v>
      </c>
      <c r="I1890" t="s">
        <v>41</v>
      </c>
      <c r="J1890" t="s">
        <v>40</v>
      </c>
      <c r="K1890" t="s">
        <v>40</v>
      </c>
      <c r="L1890" t="s">
        <v>40</v>
      </c>
      <c r="M1890" t="s">
        <v>40</v>
      </c>
      <c r="N1890" t="s">
        <v>40</v>
      </c>
      <c r="O1890" t="s">
        <v>55</v>
      </c>
      <c r="P1890" t="s">
        <v>38</v>
      </c>
      <c r="Q1890" t="s">
        <v>51</v>
      </c>
      <c r="R1890" t="s">
        <v>52</v>
      </c>
      <c r="S1890" t="s">
        <v>43</v>
      </c>
      <c r="T1890" t="s">
        <v>44</v>
      </c>
      <c r="U1890" t="s">
        <v>21</v>
      </c>
      <c r="V1890" t="s">
        <v>1494</v>
      </c>
      <c r="W1890" t="s">
        <v>1495</v>
      </c>
      <c r="X1890" t="s">
        <v>1075</v>
      </c>
      <c r="Y1890">
        <v>119</v>
      </c>
      <c r="Z1890" t="s">
        <v>40</v>
      </c>
      <c r="AA1890" t="s">
        <v>40</v>
      </c>
      <c r="AB1890" t="s">
        <v>40</v>
      </c>
      <c r="AC1890">
        <v>4.2</v>
      </c>
      <c r="AD1890">
        <v>1.62</v>
      </c>
      <c r="AE1890">
        <v>0.39</v>
      </c>
      <c r="AF1890">
        <v>28</v>
      </c>
      <c r="AG1890">
        <v>3900</v>
      </c>
      <c r="AH1890">
        <v>1620000</v>
      </c>
      <c r="AI1890">
        <v>28</v>
      </c>
      <c r="AJ1890">
        <v>3562</v>
      </c>
      <c r="AK1890">
        <v>1398924.473</v>
      </c>
      <c r="AN1890" s="20"/>
    </row>
    <row r="1891" spans="1:40">
      <c r="A1891">
        <v>25</v>
      </c>
      <c r="B1891">
        <v>46</v>
      </c>
      <c r="C1891">
        <v>2005</v>
      </c>
      <c r="D1891" t="s">
        <v>1073</v>
      </c>
      <c r="E1891" t="s">
        <v>1074</v>
      </c>
      <c r="F1891" t="s">
        <v>1</v>
      </c>
      <c r="G1891" t="s">
        <v>37</v>
      </c>
      <c r="H1891" t="s">
        <v>38</v>
      </c>
      <c r="I1891" t="s">
        <v>41</v>
      </c>
      <c r="J1891" t="s">
        <v>40</v>
      </c>
      <c r="K1891" t="s">
        <v>40</v>
      </c>
      <c r="L1891" t="s">
        <v>40</v>
      </c>
      <c r="M1891" t="s">
        <v>40</v>
      </c>
      <c r="N1891" t="s">
        <v>40</v>
      </c>
      <c r="O1891" t="s">
        <v>55</v>
      </c>
      <c r="P1891" t="s">
        <v>38</v>
      </c>
      <c r="Q1891" t="s">
        <v>51</v>
      </c>
      <c r="R1891" t="s">
        <v>52</v>
      </c>
      <c r="S1891" t="s">
        <v>43</v>
      </c>
      <c r="T1891" t="s">
        <v>44</v>
      </c>
      <c r="U1891" t="s">
        <v>21</v>
      </c>
      <c r="V1891" t="s">
        <v>1494</v>
      </c>
      <c r="W1891" t="s">
        <v>1495</v>
      </c>
      <c r="X1891" t="s">
        <v>1075</v>
      </c>
      <c r="Y1891">
        <v>120</v>
      </c>
      <c r="Z1891" t="s">
        <v>40</v>
      </c>
      <c r="AA1891" t="s">
        <v>40</v>
      </c>
      <c r="AB1891" t="s">
        <v>40</v>
      </c>
      <c r="AC1891">
        <v>0.6</v>
      </c>
      <c r="AD1891">
        <v>0.48</v>
      </c>
      <c r="AE1891">
        <v>0.77</v>
      </c>
      <c r="AF1891">
        <v>70</v>
      </c>
      <c r="AG1891">
        <v>7700</v>
      </c>
      <c r="AH1891">
        <v>480000</v>
      </c>
      <c r="AI1891">
        <v>70</v>
      </c>
      <c r="AJ1891">
        <v>3562</v>
      </c>
      <c r="AK1891">
        <v>1398924.473</v>
      </c>
      <c r="AN1891" s="20"/>
    </row>
    <row r="1892" spans="1:40">
      <c r="A1892">
        <v>25</v>
      </c>
      <c r="B1892">
        <v>46</v>
      </c>
      <c r="C1892">
        <v>2005</v>
      </c>
      <c r="D1892" t="s">
        <v>1073</v>
      </c>
      <c r="E1892" t="s">
        <v>1074</v>
      </c>
      <c r="F1892" t="s">
        <v>1</v>
      </c>
      <c r="G1892" t="s">
        <v>37</v>
      </c>
      <c r="H1892" t="s">
        <v>38</v>
      </c>
      <c r="I1892" t="s">
        <v>41</v>
      </c>
      <c r="J1892" t="s">
        <v>40</v>
      </c>
      <c r="K1892" t="s">
        <v>40</v>
      </c>
      <c r="L1892" t="s">
        <v>40</v>
      </c>
      <c r="M1892" t="s">
        <v>40</v>
      </c>
      <c r="N1892" t="s">
        <v>40</v>
      </c>
      <c r="O1892" t="s">
        <v>55</v>
      </c>
      <c r="P1892" t="s">
        <v>38</v>
      </c>
      <c r="Q1892" t="s">
        <v>51</v>
      </c>
      <c r="R1892" t="s">
        <v>52</v>
      </c>
      <c r="S1892" t="s">
        <v>43</v>
      </c>
      <c r="T1892" t="s">
        <v>44</v>
      </c>
      <c r="U1892" t="s">
        <v>21</v>
      </c>
      <c r="V1892" t="s">
        <v>1494</v>
      </c>
      <c r="W1892" t="s">
        <v>1495</v>
      </c>
      <c r="X1892" t="s">
        <v>1075</v>
      </c>
      <c r="Y1892">
        <v>121</v>
      </c>
      <c r="Z1892" t="s">
        <v>40</v>
      </c>
      <c r="AA1892" t="s">
        <v>40</v>
      </c>
      <c r="AB1892" t="s">
        <v>40</v>
      </c>
      <c r="AC1892">
        <v>3.6</v>
      </c>
      <c r="AD1892">
        <v>1.47</v>
      </c>
      <c r="AE1892">
        <v>0.4</v>
      </c>
      <c r="AF1892">
        <v>37</v>
      </c>
      <c r="AG1892">
        <v>4000</v>
      </c>
      <c r="AH1892">
        <v>1470000</v>
      </c>
      <c r="AI1892">
        <v>37</v>
      </c>
      <c r="AJ1892">
        <v>3562</v>
      </c>
      <c r="AK1892">
        <v>1398924.473</v>
      </c>
      <c r="AN1892" s="20"/>
    </row>
    <row r="1893" spans="1:40">
      <c r="A1893">
        <v>25</v>
      </c>
      <c r="B1893">
        <v>46</v>
      </c>
      <c r="C1893">
        <v>2005</v>
      </c>
      <c r="D1893" t="s">
        <v>1073</v>
      </c>
      <c r="E1893" t="s">
        <v>1074</v>
      </c>
      <c r="F1893" t="s">
        <v>1</v>
      </c>
      <c r="G1893" t="s">
        <v>37</v>
      </c>
      <c r="H1893" t="s">
        <v>38</v>
      </c>
      <c r="I1893" t="s">
        <v>41</v>
      </c>
      <c r="J1893" t="s">
        <v>40</v>
      </c>
      <c r="K1893" t="s">
        <v>40</v>
      </c>
      <c r="L1893" t="s">
        <v>40</v>
      </c>
      <c r="M1893" t="s">
        <v>40</v>
      </c>
      <c r="N1893" t="s">
        <v>40</v>
      </c>
      <c r="O1893" t="s">
        <v>55</v>
      </c>
      <c r="P1893" t="s">
        <v>38</v>
      </c>
      <c r="Q1893" t="s">
        <v>51</v>
      </c>
      <c r="R1893" t="s">
        <v>52</v>
      </c>
      <c r="S1893" t="s">
        <v>43</v>
      </c>
      <c r="T1893" t="s">
        <v>44</v>
      </c>
      <c r="U1893" t="s">
        <v>21</v>
      </c>
      <c r="V1893" t="s">
        <v>1494</v>
      </c>
      <c r="W1893" t="s">
        <v>1495</v>
      </c>
      <c r="X1893" t="s">
        <v>1075</v>
      </c>
      <c r="Y1893">
        <v>122</v>
      </c>
      <c r="Z1893" t="s">
        <v>40</v>
      </c>
      <c r="AA1893" t="s">
        <v>40</v>
      </c>
      <c r="AB1893" t="s">
        <v>40</v>
      </c>
      <c r="AC1893">
        <v>5.8</v>
      </c>
      <c r="AD1893">
        <v>0.92</v>
      </c>
      <c r="AE1893">
        <v>0.16</v>
      </c>
      <c r="AF1893">
        <v>37</v>
      </c>
      <c r="AG1893">
        <v>1600</v>
      </c>
      <c r="AH1893">
        <v>920000</v>
      </c>
      <c r="AI1893">
        <v>37</v>
      </c>
      <c r="AJ1893">
        <v>3562</v>
      </c>
      <c r="AK1893">
        <v>1398924.473</v>
      </c>
      <c r="AN1893" s="20"/>
    </row>
    <row r="1894" spans="1:40">
      <c r="A1894">
        <v>25</v>
      </c>
      <c r="B1894">
        <v>46</v>
      </c>
      <c r="C1894">
        <v>2005</v>
      </c>
      <c r="D1894" t="s">
        <v>1073</v>
      </c>
      <c r="E1894" t="s">
        <v>1074</v>
      </c>
      <c r="F1894" t="s">
        <v>1</v>
      </c>
      <c r="G1894" t="s">
        <v>37</v>
      </c>
      <c r="H1894" t="s">
        <v>38</v>
      </c>
      <c r="I1894" t="s">
        <v>41</v>
      </c>
      <c r="J1894" t="s">
        <v>40</v>
      </c>
      <c r="K1894" t="s">
        <v>40</v>
      </c>
      <c r="L1894" t="s">
        <v>40</v>
      </c>
      <c r="M1894" t="s">
        <v>40</v>
      </c>
      <c r="N1894" t="s">
        <v>40</v>
      </c>
      <c r="O1894" t="s">
        <v>55</v>
      </c>
      <c r="P1894" t="s">
        <v>38</v>
      </c>
      <c r="Q1894" t="s">
        <v>51</v>
      </c>
      <c r="R1894" t="s">
        <v>52</v>
      </c>
      <c r="S1894" t="s">
        <v>43</v>
      </c>
      <c r="T1894" t="s">
        <v>44</v>
      </c>
      <c r="U1894" t="s">
        <v>21</v>
      </c>
      <c r="V1894" t="s">
        <v>1494</v>
      </c>
      <c r="W1894" t="s">
        <v>1495</v>
      </c>
      <c r="X1894" t="s">
        <v>1075</v>
      </c>
      <c r="Y1894">
        <v>123</v>
      </c>
      <c r="Z1894" t="s">
        <v>40</v>
      </c>
      <c r="AA1894" t="s">
        <v>40</v>
      </c>
      <c r="AB1894" t="s">
        <v>40</v>
      </c>
      <c r="AC1894">
        <v>2</v>
      </c>
      <c r="AD1894">
        <v>0.39</v>
      </c>
      <c r="AE1894">
        <v>0.19</v>
      </c>
      <c r="AF1894">
        <v>14</v>
      </c>
      <c r="AG1894">
        <v>1900</v>
      </c>
      <c r="AH1894">
        <v>390000</v>
      </c>
      <c r="AI1894">
        <v>14</v>
      </c>
      <c r="AJ1894">
        <v>3562</v>
      </c>
      <c r="AK1894">
        <v>1398924.473</v>
      </c>
      <c r="AN1894" s="20"/>
    </row>
    <row r="1895" spans="1:40">
      <c r="A1895">
        <v>25</v>
      </c>
      <c r="B1895">
        <v>46</v>
      </c>
      <c r="C1895">
        <v>2005</v>
      </c>
      <c r="D1895" t="s">
        <v>1073</v>
      </c>
      <c r="E1895" t="s">
        <v>1074</v>
      </c>
      <c r="F1895" t="s">
        <v>1</v>
      </c>
      <c r="G1895" t="s">
        <v>37</v>
      </c>
      <c r="H1895" t="s">
        <v>38</v>
      </c>
      <c r="I1895" t="s">
        <v>41</v>
      </c>
      <c r="J1895" t="s">
        <v>40</v>
      </c>
      <c r="K1895" t="s">
        <v>40</v>
      </c>
      <c r="L1895" t="s">
        <v>40</v>
      </c>
      <c r="M1895" t="s">
        <v>40</v>
      </c>
      <c r="N1895" t="s">
        <v>40</v>
      </c>
      <c r="O1895" t="s">
        <v>55</v>
      </c>
      <c r="P1895" t="s">
        <v>38</v>
      </c>
      <c r="Q1895" t="s">
        <v>51</v>
      </c>
      <c r="R1895" t="s">
        <v>52</v>
      </c>
      <c r="S1895" t="s">
        <v>43</v>
      </c>
      <c r="T1895" t="s">
        <v>44</v>
      </c>
      <c r="U1895" t="s">
        <v>21</v>
      </c>
      <c r="V1895" t="s">
        <v>1494</v>
      </c>
      <c r="W1895" t="s">
        <v>1495</v>
      </c>
      <c r="X1895" t="s">
        <v>1075</v>
      </c>
      <c r="Y1895">
        <v>124</v>
      </c>
      <c r="Z1895" t="s">
        <v>40</v>
      </c>
      <c r="AA1895" t="s">
        <v>40</v>
      </c>
      <c r="AB1895" t="s">
        <v>40</v>
      </c>
      <c r="AC1895">
        <v>2.9</v>
      </c>
      <c r="AD1895">
        <v>0.98</v>
      </c>
      <c r="AE1895">
        <v>0.34</v>
      </c>
      <c r="AF1895">
        <v>56</v>
      </c>
      <c r="AG1895">
        <v>3400</v>
      </c>
      <c r="AH1895">
        <v>980000</v>
      </c>
      <c r="AI1895">
        <v>56</v>
      </c>
      <c r="AJ1895">
        <v>3562</v>
      </c>
      <c r="AK1895">
        <v>1398924.473</v>
      </c>
      <c r="AN1895" s="20"/>
    </row>
    <row r="1896" spans="1:40">
      <c r="A1896">
        <v>25</v>
      </c>
      <c r="B1896">
        <v>46</v>
      </c>
      <c r="C1896">
        <v>2005</v>
      </c>
      <c r="D1896" t="s">
        <v>1073</v>
      </c>
      <c r="E1896" t="s">
        <v>1074</v>
      </c>
      <c r="F1896" t="s">
        <v>1</v>
      </c>
      <c r="G1896" t="s">
        <v>37</v>
      </c>
      <c r="H1896" t="s">
        <v>38</v>
      </c>
      <c r="I1896" t="s">
        <v>41</v>
      </c>
      <c r="J1896" t="s">
        <v>40</v>
      </c>
      <c r="K1896" t="s">
        <v>40</v>
      </c>
      <c r="L1896" t="s">
        <v>40</v>
      </c>
      <c r="M1896" t="s">
        <v>40</v>
      </c>
      <c r="N1896" t="s">
        <v>40</v>
      </c>
      <c r="O1896" t="s">
        <v>55</v>
      </c>
      <c r="P1896" t="s">
        <v>38</v>
      </c>
      <c r="Q1896" t="s">
        <v>51</v>
      </c>
      <c r="R1896" t="s">
        <v>52</v>
      </c>
      <c r="S1896" t="s">
        <v>43</v>
      </c>
      <c r="T1896" t="s">
        <v>44</v>
      </c>
      <c r="U1896" t="s">
        <v>21</v>
      </c>
      <c r="V1896" t="s">
        <v>1494</v>
      </c>
      <c r="W1896" t="s">
        <v>1495</v>
      </c>
      <c r="X1896" t="s">
        <v>1075</v>
      </c>
      <c r="Y1896">
        <v>125</v>
      </c>
      <c r="Z1896" t="s">
        <v>40</v>
      </c>
      <c r="AA1896" t="s">
        <v>40</v>
      </c>
      <c r="AB1896" t="s">
        <v>40</v>
      </c>
      <c r="AC1896">
        <v>1.9</v>
      </c>
      <c r="AD1896">
        <v>0.61</v>
      </c>
      <c r="AE1896">
        <v>0.32</v>
      </c>
      <c r="AF1896">
        <v>37</v>
      </c>
      <c r="AG1896">
        <v>3200</v>
      </c>
      <c r="AH1896">
        <v>610000</v>
      </c>
      <c r="AI1896">
        <v>37</v>
      </c>
      <c r="AJ1896">
        <v>3562</v>
      </c>
      <c r="AK1896">
        <v>1398924.473</v>
      </c>
      <c r="AN1896" s="20"/>
    </row>
    <row r="1897" spans="1:40">
      <c r="A1897">
        <v>25</v>
      </c>
      <c r="B1897">
        <v>46</v>
      </c>
      <c r="C1897">
        <v>2005</v>
      </c>
      <c r="D1897" t="s">
        <v>1073</v>
      </c>
      <c r="E1897" t="s">
        <v>1074</v>
      </c>
      <c r="F1897" t="s">
        <v>1</v>
      </c>
      <c r="G1897" t="s">
        <v>37</v>
      </c>
      <c r="H1897" t="s">
        <v>38</v>
      </c>
      <c r="I1897" t="s">
        <v>41</v>
      </c>
      <c r="J1897" t="s">
        <v>40</v>
      </c>
      <c r="K1897" t="s">
        <v>40</v>
      </c>
      <c r="L1897" t="s">
        <v>40</v>
      </c>
      <c r="M1897" t="s">
        <v>40</v>
      </c>
      <c r="N1897" t="s">
        <v>40</v>
      </c>
      <c r="O1897" t="s">
        <v>55</v>
      </c>
      <c r="P1897" t="s">
        <v>38</v>
      </c>
      <c r="Q1897" t="s">
        <v>51</v>
      </c>
      <c r="R1897" t="s">
        <v>52</v>
      </c>
      <c r="S1897" t="s">
        <v>43</v>
      </c>
      <c r="T1897" t="s">
        <v>44</v>
      </c>
      <c r="U1897" t="s">
        <v>21</v>
      </c>
      <c r="V1897" t="s">
        <v>1494</v>
      </c>
      <c r="W1897" t="s">
        <v>1495</v>
      </c>
      <c r="X1897" t="s">
        <v>1075</v>
      </c>
      <c r="Y1897">
        <v>126</v>
      </c>
      <c r="Z1897" t="s">
        <v>40</v>
      </c>
      <c r="AA1897" t="s">
        <v>40</v>
      </c>
      <c r="AB1897" t="s">
        <v>40</v>
      </c>
      <c r="AC1897">
        <v>1.2</v>
      </c>
      <c r="AD1897">
        <v>0.23</v>
      </c>
      <c r="AE1897">
        <v>0.2</v>
      </c>
      <c r="AF1897">
        <v>73</v>
      </c>
      <c r="AG1897">
        <v>2000</v>
      </c>
      <c r="AH1897">
        <v>230000</v>
      </c>
      <c r="AI1897">
        <v>73</v>
      </c>
      <c r="AJ1897">
        <v>3562</v>
      </c>
      <c r="AK1897">
        <v>1398924.473</v>
      </c>
      <c r="AN1897" s="20"/>
    </row>
    <row r="1898" spans="1:40">
      <c r="A1898">
        <v>25</v>
      </c>
      <c r="B1898">
        <v>46</v>
      </c>
      <c r="C1898">
        <v>2005</v>
      </c>
      <c r="D1898" t="s">
        <v>1073</v>
      </c>
      <c r="E1898" t="s">
        <v>1074</v>
      </c>
      <c r="F1898" t="s">
        <v>1</v>
      </c>
      <c r="G1898" t="s">
        <v>37</v>
      </c>
      <c r="H1898" t="s">
        <v>38</v>
      </c>
      <c r="I1898" t="s">
        <v>41</v>
      </c>
      <c r="J1898" t="s">
        <v>40</v>
      </c>
      <c r="K1898" t="s">
        <v>40</v>
      </c>
      <c r="L1898" t="s">
        <v>40</v>
      </c>
      <c r="M1898" t="s">
        <v>40</v>
      </c>
      <c r="N1898" t="s">
        <v>40</v>
      </c>
      <c r="O1898" t="s">
        <v>55</v>
      </c>
      <c r="P1898" t="s">
        <v>38</v>
      </c>
      <c r="Q1898" t="s">
        <v>51</v>
      </c>
      <c r="R1898" t="s">
        <v>52</v>
      </c>
      <c r="S1898" t="s">
        <v>43</v>
      </c>
      <c r="T1898" t="s">
        <v>44</v>
      </c>
      <c r="U1898" t="s">
        <v>21</v>
      </c>
      <c r="V1898" t="s">
        <v>1494</v>
      </c>
      <c r="W1898" t="s">
        <v>1495</v>
      </c>
      <c r="X1898" t="s">
        <v>1075</v>
      </c>
      <c r="Y1898">
        <v>127</v>
      </c>
      <c r="Z1898" t="s">
        <v>40</v>
      </c>
      <c r="AA1898" t="s">
        <v>40</v>
      </c>
      <c r="AB1898" t="s">
        <v>40</v>
      </c>
      <c r="AC1898">
        <v>2.5</v>
      </c>
      <c r="AD1898">
        <v>0.25</v>
      </c>
      <c r="AE1898">
        <v>0.1</v>
      </c>
      <c r="AF1898">
        <v>45</v>
      </c>
      <c r="AG1898">
        <v>1000</v>
      </c>
      <c r="AH1898">
        <v>250000</v>
      </c>
      <c r="AI1898">
        <v>45</v>
      </c>
      <c r="AJ1898">
        <v>3562</v>
      </c>
      <c r="AK1898">
        <v>1398924.473</v>
      </c>
      <c r="AN1898" s="20"/>
    </row>
    <row r="1899" spans="1:40">
      <c r="A1899">
        <v>25</v>
      </c>
      <c r="B1899">
        <v>46</v>
      </c>
      <c r="C1899">
        <v>2005</v>
      </c>
      <c r="D1899" t="s">
        <v>1073</v>
      </c>
      <c r="E1899" t="s">
        <v>1074</v>
      </c>
      <c r="F1899" t="s">
        <v>1</v>
      </c>
      <c r="G1899" t="s">
        <v>37</v>
      </c>
      <c r="H1899" t="s">
        <v>38</v>
      </c>
      <c r="I1899" t="s">
        <v>41</v>
      </c>
      <c r="J1899" t="s">
        <v>40</v>
      </c>
      <c r="K1899" t="s">
        <v>40</v>
      </c>
      <c r="L1899" t="s">
        <v>40</v>
      </c>
      <c r="M1899" t="s">
        <v>40</v>
      </c>
      <c r="N1899" t="s">
        <v>40</v>
      </c>
      <c r="O1899" t="s">
        <v>55</v>
      </c>
      <c r="P1899" t="s">
        <v>38</v>
      </c>
      <c r="Q1899" t="s">
        <v>51</v>
      </c>
      <c r="R1899" t="s">
        <v>52</v>
      </c>
      <c r="S1899" t="s">
        <v>43</v>
      </c>
      <c r="T1899" t="s">
        <v>44</v>
      </c>
      <c r="U1899" t="s">
        <v>21</v>
      </c>
      <c r="V1899" t="s">
        <v>1494</v>
      </c>
      <c r="W1899" t="s">
        <v>1495</v>
      </c>
      <c r="X1899" t="s">
        <v>1075</v>
      </c>
      <c r="Y1899">
        <v>128</v>
      </c>
      <c r="Z1899" t="s">
        <v>40</v>
      </c>
      <c r="AA1899" t="s">
        <v>40</v>
      </c>
      <c r="AB1899" t="s">
        <v>40</v>
      </c>
      <c r="AC1899">
        <v>1.9</v>
      </c>
      <c r="AD1899">
        <v>0.54</v>
      </c>
      <c r="AE1899">
        <v>0.28000000000000003</v>
      </c>
      <c r="AF1899">
        <v>18</v>
      </c>
      <c r="AG1899">
        <v>2800</v>
      </c>
      <c r="AH1899">
        <v>540000</v>
      </c>
      <c r="AI1899">
        <v>18</v>
      </c>
      <c r="AJ1899">
        <v>3562</v>
      </c>
      <c r="AK1899">
        <v>1398924.473</v>
      </c>
      <c r="AN1899" s="20"/>
    </row>
    <row r="1900" spans="1:40">
      <c r="A1900">
        <v>25</v>
      </c>
      <c r="B1900">
        <v>46</v>
      </c>
      <c r="C1900">
        <v>2005</v>
      </c>
      <c r="D1900" t="s">
        <v>1073</v>
      </c>
      <c r="E1900" t="s">
        <v>1074</v>
      </c>
      <c r="F1900" t="s">
        <v>1</v>
      </c>
      <c r="G1900" t="s">
        <v>37</v>
      </c>
      <c r="H1900" t="s">
        <v>38</v>
      </c>
      <c r="I1900" t="s">
        <v>41</v>
      </c>
      <c r="J1900" t="s">
        <v>40</v>
      </c>
      <c r="K1900" t="s">
        <v>40</v>
      </c>
      <c r="L1900" t="s">
        <v>40</v>
      </c>
      <c r="M1900" t="s">
        <v>40</v>
      </c>
      <c r="N1900" t="s">
        <v>40</v>
      </c>
      <c r="O1900" t="s">
        <v>55</v>
      </c>
      <c r="P1900" t="s">
        <v>38</v>
      </c>
      <c r="Q1900" t="s">
        <v>51</v>
      </c>
      <c r="R1900" t="s">
        <v>52</v>
      </c>
      <c r="S1900" t="s">
        <v>43</v>
      </c>
      <c r="T1900" t="s">
        <v>44</v>
      </c>
      <c r="U1900" t="s">
        <v>21</v>
      </c>
      <c r="V1900" t="s">
        <v>1494</v>
      </c>
      <c r="W1900" t="s">
        <v>1495</v>
      </c>
      <c r="X1900" t="s">
        <v>1075</v>
      </c>
      <c r="Y1900">
        <v>129</v>
      </c>
      <c r="Z1900" t="s">
        <v>40</v>
      </c>
      <c r="AA1900" t="s">
        <v>40</v>
      </c>
      <c r="AB1900" t="s">
        <v>40</v>
      </c>
      <c r="AC1900">
        <v>4</v>
      </c>
      <c r="AD1900">
        <v>0.85</v>
      </c>
      <c r="AE1900">
        <v>0.21</v>
      </c>
      <c r="AF1900">
        <v>51</v>
      </c>
      <c r="AG1900">
        <v>2100</v>
      </c>
      <c r="AH1900">
        <v>850000</v>
      </c>
      <c r="AI1900">
        <v>51</v>
      </c>
      <c r="AJ1900">
        <v>3562</v>
      </c>
      <c r="AK1900">
        <v>1398924.473</v>
      </c>
      <c r="AN1900" s="20"/>
    </row>
    <row r="1901" spans="1:40">
      <c r="A1901">
        <v>25</v>
      </c>
      <c r="B1901">
        <v>46</v>
      </c>
      <c r="C1901">
        <v>2005</v>
      </c>
      <c r="D1901" t="s">
        <v>1073</v>
      </c>
      <c r="E1901" t="s">
        <v>1074</v>
      </c>
      <c r="F1901" t="s">
        <v>1</v>
      </c>
      <c r="G1901" t="s">
        <v>37</v>
      </c>
      <c r="H1901" t="s">
        <v>38</v>
      </c>
      <c r="I1901" t="s">
        <v>41</v>
      </c>
      <c r="J1901" t="s">
        <v>40</v>
      </c>
      <c r="K1901" t="s">
        <v>40</v>
      </c>
      <c r="L1901" t="s">
        <v>40</v>
      </c>
      <c r="M1901" t="s">
        <v>40</v>
      </c>
      <c r="N1901" t="s">
        <v>40</v>
      </c>
      <c r="O1901" t="s">
        <v>55</v>
      </c>
      <c r="P1901" t="s">
        <v>38</v>
      </c>
      <c r="Q1901" t="s">
        <v>51</v>
      </c>
      <c r="R1901" t="s">
        <v>52</v>
      </c>
      <c r="S1901" t="s">
        <v>43</v>
      </c>
      <c r="T1901" t="s">
        <v>44</v>
      </c>
      <c r="U1901" t="s">
        <v>21</v>
      </c>
      <c r="V1901" t="s">
        <v>1494</v>
      </c>
      <c r="W1901" t="s">
        <v>1495</v>
      </c>
      <c r="X1901" t="s">
        <v>1075</v>
      </c>
      <c r="Y1901">
        <v>130</v>
      </c>
      <c r="Z1901" t="s">
        <v>40</v>
      </c>
      <c r="AA1901" t="s">
        <v>40</v>
      </c>
      <c r="AB1901" t="s">
        <v>40</v>
      </c>
      <c r="AC1901">
        <v>2.2000000000000002</v>
      </c>
      <c r="AD1901">
        <v>1.1299999999999999</v>
      </c>
      <c r="AE1901">
        <v>0.51</v>
      </c>
      <c r="AF1901">
        <v>45</v>
      </c>
      <c r="AG1901">
        <v>5100</v>
      </c>
      <c r="AH1901">
        <v>1130000</v>
      </c>
      <c r="AI1901">
        <v>45</v>
      </c>
      <c r="AJ1901">
        <v>3562</v>
      </c>
      <c r="AK1901">
        <v>1398924.473</v>
      </c>
      <c r="AN1901" s="20"/>
    </row>
    <row r="1902" spans="1:40">
      <c r="A1902">
        <v>25</v>
      </c>
      <c r="B1902">
        <v>46</v>
      </c>
      <c r="C1902">
        <v>2005</v>
      </c>
      <c r="D1902" t="s">
        <v>1073</v>
      </c>
      <c r="E1902" t="s">
        <v>1074</v>
      </c>
      <c r="F1902" t="s">
        <v>1</v>
      </c>
      <c r="G1902" t="s">
        <v>37</v>
      </c>
      <c r="H1902" t="s">
        <v>38</v>
      </c>
      <c r="I1902" t="s">
        <v>41</v>
      </c>
      <c r="J1902" t="s">
        <v>40</v>
      </c>
      <c r="K1902" t="s">
        <v>40</v>
      </c>
      <c r="L1902" t="s">
        <v>40</v>
      </c>
      <c r="M1902" t="s">
        <v>40</v>
      </c>
      <c r="N1902" t="s">
        <v>40</v>
      </c>
      <c r="O1902" t="s">
        <v>55</v>
      </c>
      <c r="P1902" t="s">
        <v>38</v>
      </c>
      <c r="Q1902" t="s">
        <v>51</v>
      </c>
      <c r="R1902" t="s">
        <v>52</v>
      </c>
      <c r="S1902" t="s">
        <v>43</v>
      </c>
      <c r="T1902" t="s">
        <v>44</v>
      </c>
      <c r="U1902" t="s">
        <v>21</v>
      </c>
      <c r="V1902" t="s">
        <v>1494</v>
      </c>
      <c r="W1902" t="s">
        <v>1495</v>
      </c>
      <c r="X1902" t="s">
        <v>1075</v>
      </c>
      <c r="Y1902">
        <v>131</v>
      </c>
      <c r="Z1902" t="s">
        <v>40</v>
      </c>
      <c r="AA1902" t="s">
        <v>40</v>
      </c>
      <c r="AB1902" t="s">
        <v>40</v>
      </c>
      <c r="AC1902">
        <v>1.6</v>
      </c>
      <c r="AD1902">
        <v>0.3</v>
      </c>
      <c r="AE1902">
        <v>0.19</v>
      </c>
      <c r="AF1902">
        <v>49</v>
      </c>
      <c r="AG1902">
        <v>1900</v>
      </c>
      <c r="AH1902">
        <v>300000</v>
      </c>
      <c r="AI1902">
        <v>49</v>
      </c>
      <c r="AJ1902">
        <v>3562</v>
      </c>
      <c r="AK1902">
        <v>1398924.473</v>
      </c>
      <c r="AN1902" s="20"/>
    </row>
    <row r="1903" spans="1:40">
      <c r="A1903">
        <v>25</v>
      </c>
      <c r="B1903">
        <v>46</v>
      </c>
      <c r="C1903">
        <v>2005</v>
      </c>
      <c r="D1903" t="s">
        <v>1073</v>
      </c>
      <c r="E1903" t="s">
        <v>1074</v>
      </c>
      <c r="F1903" t="s">
        <v>1</v>
      </c>
      <c r="G1903" t="s">
        <v>37</v>
      </c>
      <c r="H1903" t="s">
        <v>38</v>
      </c>
      <c r="I1903" t="s">
        <v>41</v>
      </c>
      <c r="J1903" t="s">
        <v>40</v>
      </c>
      <c r="K1903" t="s">
        <v>40</v>
      </c>
      <c r="L1903" t="s">
        <v>40</v>
      </c>
      <c r="M1903" t="s">
        <v>40</v>
      </c>
      <c r="N1903" t="s">
        <v>40</v>
      </c>
      <c r="O1903" t="s">
        <v>55</v>
      </c>
      <c r="P1903" t="s">
        <v>38</v>
      </c>
      <c r="Q1903" t="s">
        <v>51</v>
      </c>
      <c r="R1903" t="s">
        <v>52</v>
      </c>
      <c r="S1903" t="s">
        <v>43</v>
      </c>
      <c r="T1903" t="s">
        <v>44</v>
      </c>
      <c r="U1903" t="s">
        <v>21</v>
      </c>
      <c r="V1903" t="s">
        <v>1494</v>
      </c>
      <c r="W1903" t="s">
        <v>1495</v>
      </c>
      <c r="X1903" t="s">
        <v>1075</v>
      </c>
      <c r="Y1903">
        <v>132</v>
      </c>
      <c r="Z1903" t="s">
        <v>40</v>
      </c>
      <c r="AA1903" t="s">
        <v>40</v>
      </c>
      <c r="AB1903" t="s">
        <v>40</v>
      </c>
      <c r="AC1903">
        <v>6.2</v>
      </c>
      <c r="AD1903">
        <v>4.46</v>
      </c>
      <c r="AE1903">
        <v>0.72</v>
      </c>
      <c r="AF1903">
        <v>54</v>
      </c>
      <c r="AG1903">
        <v>7200</v>
      </c>
      <c r="AH1903">
        <v>4460000</v>
      </c>
      <c r="AI1903">
        <v>54</v>
      </c>
      <c r="AJ1903">
        <v>3562</v>
      </c>
      <c r="AK1903">
        <v>1398924.473</v>
      </c>
      <c r="AN1903" s="20"/>
    </row>
    <row r="1904" spans="1:40">
      <c r="A1904">
        <v>25</v>
      </c>
      <c r="B1904">
        <v>46</v>
      </c>
      <c r="C1904">
        <v>2005</v>
      </c>
      <c r="D1904" t="s">
        <v>1073</v>
      </c>
      <c r="E1904" t="s">
        <v>1074</v>
      </c>
      <c r="F1904" t="s">
        <v>1</v>
      </c>
      <c r="G1904" t="s">
        <v>37</v>
      </c>
      <c r="H1904" t="s">
        <v>38</v>
      </c>
      <c r="I1904" t="s">
        <v>41</v>
      </c>
      <c r="J1904" t="s">
        <v>40</v>
      </c>
      <c r="K1904" t="s">
        <v>40</v>
      </c>
      <c r="L1904" t="s">
        <v>40</v>
      </c>
      <c r="M1904" t="s">
        <v>40</v>
      </c>
      <c r="N1904" t="s">
        <v>40</v>
      </c>
      <c r="O1904" t="s">
        <v>55</v>
      </c>
      <c r="P1904" t="s">
        <v>38</v>
      </c>
      <c r="Q1904" t="s">
        <v>51</v>
      </c>
      <c r="R1904" t="s">
        <v>52</v>
      </c>
      <c r="S1904" t="s">
        <v>43</v>
      </c>
      <c r="T1904" t="s">
        <v>44</v>
      </c>
      <c r="U1904" t="s">
        <v>21</v>
      </c>
      <c r="V1904" t="s">
        <v>1494</v>
      </c>
      <c r="W1904" t="s">
        <v>1495</v>
      </c>
      <c r="X1904" t="s">
        <v>1075</v>
      </c>
      <c r="Y1904">
        <v>133</v>
      </c>
      <c r="Z1904" t="s">
        <v>40</v>
      </c>
      <c r="AA1904" t="s">
        <v>40</v>
      </c>
      <c r="AB1904" t="s">
        <v>40</v>
      </c>
      <c r="AC1904">
        <v>3.2</v>
      </c>
      <c r="AD1904">
        <v>0.51</v>
      </c>
      <c r="AE1904">
        <v>0.16</v>
      </c>
      <c r="AF1904">
        <v>29</v>
      </c>
      <c r="AG1904">
        <v>1600</v>
      </c>
      <c r="AH1904">
        <v>510000</v>
      </c>
      <c r="AI1904">
        <v>29</v>
      </c>
      <c r="AJ1904">
        <v>3562</v>
      </c>
      <c r="AK1904">
        <v>1398924.473</v>
      </c>
      <c r="AN1904" s="20"/>
    </row>
    <row r="1905" spans="1:40">
      <c r="A1905">
        <v>25</v>
      </c>
      <c r="B1905">
        <v>46</v>
      </c>
      <c r="C1905">
        <v>2005</v>
      </c>
      <c r="D1905" t="s">
        <v>1073</v>
      </c>
      <c r="E1905" t="s">
        <v>1074</v>
      </c>
      <c r="F1905" t="s">
        <v>1</v>
      </c>
      <c r="G1905" t="s">
        <v>37</v>
      </c>
      <c r="H1905" t="s">
        <v>38</v>
      </c>
      <c r="I1905" t="s">
        <v>41</v>
      </c>
      <c r="J1905" t="s">
        <v>40</v>
      </c>
      <c r="K1905" t="s">
        <v>40</v>
      </c>
      <c r="L1905" t="s">
        <v>40</v>
      </c>
      <c r="M1905" t="s">
        <v>40</v>
      </c>
      <c r="N1905" t="s">
        <v>40</v>
      </c>
      <c r="O1905" t="s">
        <v>55</v>
      </c>
      <c r="P1905" t="s">
        <v>38</v>
      </c>
      <c r="Q1905" t="s">
        <v>51</v>
      </c>
      <c r="R1905" t="s">
        <v>52</v>
      </c>
      <c r="S1905" t="s">
        <v>43</v>
      </c>
      <c r="T1905" t="s">
        <v>44</v>
      </c>
      <c r="U1905" t="s">
        <v>21</v>
      </c>
      <c r="V1905" t="s">
        <v>1494</v>
      </c>
      <c r="W1905" t="s">
        <v>1495</v>
      </c>
      <c r="X1905" t="s">
        <v>1075</v>
      </c>
      <c r="Y1905">
        <v>134</v>
      </c>
      <c r="Z1905" t="s">
        <v>40</v>
      </c>
      <c r="AA1905" t="s">
        <v>40</v>
      </c>
      <c r="AB1905" t="s">
        <v>40</v>
      </c>
      <c r="AC1905">
        <v>3.7</v>
      </c>
      <c r="AD1905">
        <v>14.6</v>
      </c>
      <c r="AE1905">
        <v>4.18</v>
      </c>
      <c r="AF1905">
        <v>78</v>
      </c>
      <c r="AG1905">
        <v>41800</v>
      </c>
      <c r="AH1905">
        <v>14600000</v>
      </c>
      <c r="AI1905">
        <v>78</v>
      </c>
      <c r="AJ1905">
        <v>3562</v>
      </c>
      <c r="AK1905">
        <v>1398924.473</v>
      </c>
      <c r="AN1905" s="20"/>
    </row>
    <row r="1906" spans="1:40">
      <c r="A1906">
        <v>25</v>
      </c>
      <c r="B1906">
        <v>46</v>
      </c>
      <c r="C1906">
        <v>2005</v>
      </c>
      <c r="D1906" t="s">
        <v>1073</v>
      </c>
      <c r="E1906" t="s">
        <v>1074</v>
      </c>
      <c r="F1906" t="s">
        <v>1</v>
      </c>
      <c r="G1906" t="s">
        <v>37</v>
      </c>
      <c r="H1906" t="s">
        <v>38</v>
      </c>
      <c r="I1906" t="s">
        <v>41</v>
      </c>
      <c r="J1906" t="s">
        <v>40</v>
      </c>
      <c r="K1906" t="s">
        <v>40</v>
      </c>
      <c r="L1906" t="s">
        <v>40</v>
      </c>
      <c r="M1906" t="s">
        <v>40</v>
      </c>
      <c r="N1906" t="s">
        <v>40</v>
      </c>
      <c r="O1906" t="s">
        <v>55</v>
      </c>
      <c r="P1906" t="s">
        <v>38</v>
      </c>
      <c r="Q1906" t="s">
        <v>51</v>
      </c>
      <c r="R1906" t="s">
        <v>52</v>
      </c>
      <c r="S1906" t="s">
        <v>43</v>
      </c>
      <c r="T1906" t="s">
        <v>44</v>
      </c>
      <c r="U1906" t="s">
        <v>21</v>
      </c>
      <c r="V1906" t="s">
        <v>1494</v>
      </c>
      <c r="W1906" t="s">
        <v>1495</v>
      </c>
      <c r="X1906" t="s">
        <v>1075</v>
      </c>
      <c r="Y1906">
        <v>135</v>
      </c>
      <c r="Z1906" t="s">
        <v>40</v>
      </c>
      <c r="AA1906" t="s">
        <v>40</v>
      </c>
      <c r="AB1906" t="s">
        <v>40</v>
      </c>
      <c r="AC1906">
        <v>3.8</v>
      </c>
      <c r="AD1906">
        <v>0.76</v>
      </c>
      <c r="AE1906">
        <v>0.2</v>
      </c>
      <c r="AF1906">
        <v>42</v>
      </c>
      <c r="AG1906">
        <v>2000</v>
      </c>
      <c r="AH1906">
        <v>760000</v>
      </c>
      <c r="AI1906">
        <v>42</v>
      </c>
      <c r="AJ1906">
        <v>3562</v>
      </c>
      <c r="AK1906">
        <v>1398924.473</v>
      </c>
      <c r="AN1906" s="20"/>
    </row>
    <row r="1907" spans="1:40">
      <c r="A1907">
        <v>25</v>
      </c>
      <c r="B1907">
        <v>46</v>
      </c>
      <c r="C1907">
        <v>2005</v>
      </c>
      <c r="D1907" t="s">
        <v>1073</v>
      </c>
      <c r="E1907" t="s">
        <v>1074</v>
      </c>
      <c r="F1907" t="s">
        <v>1</v>
      </c>
      <c r="G1907" t="s">
        <v>37</v>
      </c>
      <c r="H1907" t="s">
        <v>38</v>
      </c>
      <c r="I1907" t="s">
        <v>41</v>
      </c>
      <c r="J1907" t="s">
        <v>40</v>
      </c>
      <c r="K1907" t="s">
        <v>40</v>
      </c>
      <c r="L1907" t="s">
        <v>40</v>
      </c>
      <c r="M1907" t="s">
        <v>40</v>
      </c>
      <c r="N1907" t="s">
        <v>40</v>
      </c>
      <c r="O1907" t="s">
        <v>55</v>
      </c>
      <c r="P1907" t="s">
        <v>38</v>
      </c>
      <c r="Q1907" t="s">
        <v>51</v>
      </c>
      <c r="R1907" t="s">
        <v>52</v>
      </c>
      <c r="S1907" t="s">
        <v>43</v>
      </c>
      <c r="T1907" t="s">
        <v>44</v>
      </c>
      <c r="U1907" t="s">
        <v>21</v>
      </c>
      <c r="V1907" t="s">
        <v>1494</v>
      </c>
      <c r="W1907" t="s">
        <v>1495</v>
      </c>
      <c r="X1907" t="s">
        <v>1075</v>
      </c>
      <c r="Y1907">
        <v>136</v>
      </c>
      <c r="Z1907" t="s">
        <v>40</v>
      </c>
      <c r="AA1907" t="s">
        <v>40</v>
      </c>
      <c r="AB1907" t="s">
        <v>40</v>
      </c>
      <c r="AC1907">
        <v>1.6</v>
      </c>
      <c r="AD1907">
        <v>0.99</v>
      </c>
      <c r="AE1907">
        <v>0.61</v>
      </c>
      <c r="AF1907">
        <v>33</v>
      </c>
      <c r="AG1907">
        <v>6100</v>
      </c>
      <c r="AH1907">
        <v>990000</v>
      </c>
      <c r="AI1907">
        <v>33</v>
      </c>
      <c r="AJ1907">
        <v>3562</v>
      </c>
      <c r="AK1907">
        <v>1398924.473</v>
      </c>
      <c r="AN1907" s="20"/>
    </row>
    <row r="1908" spans="1:40">
      <c r="A1908">
        <v>25</v>
      </c>
      <c r="B1908">
        <v>46</v>
      </c>
      <c r="C1908">
        <v>2005</v>
      </c>
      <c r="D1908" t="s">
        <v>1073</v>
      </c>
      <c r="E1908" t="s">
        <v>1074</v>
      </c>
      <c r="F1908" t="s">
        <v>1</v>
      </c>
      <c r="G1908" t="s">
        <v>37</v>
      </c>
      <c r="H1908" t="s">
        <v>38</v>
      </c>
      <c r="I1908" t="s">
        <v>41</v>
      </c>
      <c r="J1908" t="s">
        <v>40</v>
      </c>
      <c r="K1908" t="s">
        <v>40</v>
      </c>
      <c r="L1908" t="s">
        <v>40</v>
      </c>
      <c r="M1908" t="s">
        <v>40</v>
      </c>
      <c r="N1908" t="s">
        <v>40</v>
      </c>
      <c r="O1908" t="s">
        <v>55</v>
      </c>
      <c r="P1908" t="s">
        <v>38</v>
      </c>
      <c r="Q1908" t="s">
        <v>51</v>
      </c>
      <c r="R1908" t="s">
        <v>52</v>
      </c>
      <c r="S1908" t="s">
        <v>43</v>
      </c>
      <c r="T1908" t="s">
        <v>44</v>
      </c>
      <c r="U1908" t="s">
        <v>21</v>
      </c>
      <c r="V1908" t="s">
        <v>1494</v>
      </c>
      <c r="W1908" t="s">
        <v>1495</v>
      </c>
      <c r="X1908" t="s">
        <v>1075</v>
      </c>
      <c r="Y1908">
        <v>137</v>
      </c>
      <c r="Z1908" t="s">
        <v>40</v>
      </c>
      <c r="AA1908" t="s">
        <v>40</v>
      </c>
      <c r="AB1908" t="s">
        <v>40</v>
      </c>
      <c r="AC1908">
        <v>2.9</v>
      </c>
      <c r="AD1908">
        <v>0.28999999999999998</v>
      </c>
      <c r="AE1908">
        <v>0.1</v>
      </c>
      <c r="AF1908">
        <v>34</v>
      </c>
      <c r="AG1908">
        <v>1000</v>
      </c>
      <c r="AH1908">
        <v>290000</v>
      </c>
      <c r="AI1908">
        <v>34</v>
      </c>
      <c r="AJ1908">
        <v>3562</v>
      </c>
      <c r="AK1908">
        <v>1398924.473</v>
      </c>
      <c r="AN1908" s="20"/>
    </row>
    <row r="1909" spans="1:40">
      <c r="A1909">
        <v>25</v>
      </c>
      <c r="B1909">
        <v>46</v>
      </c>
      <c r="C1909">
        <v>2005</v>
      </c>
      <c r="D1909" t="s">
        <v>1073</v>
      </c>
      <c r="E1909" t="s">
        <v>1074</v>
      </c>
      <c r="F1909" t="s">
        <v>1</v>
      </c>
      <c r="G1909" t="s">
        <v>37</v>
      </c>
      <c r="H1909" t="s">
        <v>38</v>
      </c>
      <c r="I1909" t="s">
        <v>41</v>
      </c>
      <c r="J1909" t="s">
        <v>40</v>
      </c>
      <c r="K1909" t="s">
        <v>40</v>
      </c>
      <c r="L1909" t="s">
        <v>40</v>
      </c>
      <c r="M1909" t="s">
        <v>40</v>
      </c>
      <c r="N1909" t="s">
        <v>40</v>
      </c>
      <c r="O1909" t="s">
        <v>55</v>
      </c>
      <c r="P1909" t="s">
        <v>38</v>
      </c>
      <c r="Q1909" t="s">
        <v>51</v>
      </c>
      <c r="R1909" t="s">
        <v>52</v>
      </c>
      <c r="S1909" t="s">
        <v>43</v>
      </c>
      <c r="T1909" t="s">
        <v>44</v>
      </c>
      <c r="U1909" t="s">
        <v>21</v>
      </c>
      <c r="V1909" t="s">
        <v>1494</v>
      </c>
      <c r="W1909" t="s">
        <v>1495</v>
      </c>
      <c r="X1909" t="s">
        <v>1075</v>
      </c>
      <c r="Y1909">
        <v>138</v>
      </c>
      <c r="Z1909" t="s">
        <v>40</v>
      </c>
      <c r="AA1909" t="s">
        <v>40</v>
      </c>
      <c r="AB1909" t="s">
        <v>40</v>
      </c>
      <c r="AC1909">
        <v>2.2999999999999998</v>
      </c>
      <c r="AD1909">
        <v>6.67</v>
      </c>
      <c r="AE1909">
        <v>2.93</v>
      </c>
      <c r="AF1909">
        <v>55</v>
      </c>
      <c r="AG1909">
        <v>29300</v>
      </c>
      <c r="AH1909">
        <v>6670000</v>
      </c>
      <c r="AI1909">
        <v>55</v>
      </c>
      <c r="AJ1909">
        <v>3562</v>
      </c>
      <c r="AK1909">
        <v>1398924.473</v>
      </c>
      <c r="AN1909" s="20"/>
    </row>
    <row r="1910" spans="1:40">
      <c r="A1910">
        <v>25</v>
      </c>
      <c r="B1910">
        <v>46</v>
      </c>
      <c r="C1910">
        <v>2005</v>
      </c>
      <c r="D1910" t="s">
        <v>1073</v>
      </c>
      <c r="E1910" t="s">
        <v>1074</v>
      </c>
      <c r="F1910" t="s">
        <v>1</v>
      </c>
      <c r="G1910" t="s">
        <v>37</v>
      </c>
      <c r="H1910" t="s">
        <v>38</v>
      </c>
      <c r="I1910" t="s">
        <v>41</v>
      </c>
      <c r="J1910" t="s">
        <v>40</v>
      </c>
      <c r="K1910" t="s">
        <v>40</v>
      </c>
      <c r="L1910" t="s">
        <v>40</v>
      </c>
      <c r="M1910" t="s">
        <v>40</v>
      </c>
      <c r="N1910" t="s">
        <v>40</v>
      </c>
      <c r="O1910" t="s">
        <v>55</v>
      </c>
      <c r="P1910" t="s">
        <v>38</v>
      </c>
      <c r="Q1910" t="s">
        <v>51</v>
      </c>
      <c r="R1910" t="s">
        <v>52</v>
      </c>
      <c r="S1910" t="s">
        <v>43</v>
      </c>
      <c r="T1910" t="s">
        <v>44</v>
      </c>
      <c r="U1910" t="s">
        <v>21</v>
      </c>
      <c r="V1910" t="s">
        <v>1494</v>
      </c>
      <c r="W1910" t="s">
        <v>1495</v>
      </c>
      <c r="X1910" t="s">
        <v>1075</v>
      </c>
      <c r="Y1910">
        <v>139</v>
      </c>
      <c r="Z1910" t="s">
        <v>40</v>
      </c>
      <c r="AA1910" t="s">
        <v>40</v>
      </c>
      <c r="AB1910" t="s">
        <v>40</v>
      </c>
      <c r="AC1910">
        <v>5.9</v>
      </c>
      <c r="AD1910">
        <v>0.53</v>
      </c>
      <c r="AE1910">
        <v>0.09</v>
      </c>
      <c r="AF1910">
        <v>13</v>
      </c>
      <c r="AG1910">
        <v>900</v>
      </c>
      <c r="AH1910">
        <v>530000</v>
      </c>
      <c r="AI1910">
        <v>13</v>
      </c>
      <c r="AJ1910">
        <v>3562</v>
      </c>
      <c r="AK1910">
        <v>1398924.473</v>
      </c>
      <c r="AN1910" s="20"/>
    </row>
    <row r="1911" spans="1:40">
      <c r="A1911">
        <v>25</v>
      </c>
      <c r="B1911">
        <v>46</v>
      </c>
      <c r="C1911">
        <v>2005</v>
      </c>
      <c r="D1911" t="s">
        <v>1073</v>
      </c>
      <c r="E1911" t="s">
        <v>1074</v>
      </c>
      <c r="F1911" t="s">
        <v>1</v>
      </c>
      <c r="G1911" t="s">
        <v>37</v>
      </c>
      <c r="H1911" t="s">
        <v>38</v>
      </c>
      <c r="I1911" t="s">
        <v>41</v>
      </c>
      <c r="J1911" t="s">
        <v>40</v>
      </c>
      <c r="K1911" t="s">
        <v>40</v>
      </c>
      <c r="L1911" t="s">
        <v>40</v>
      </c>
      <c r="M1911" t="s">
        <v>40</v>
      </c>
      <c r="N1911" t="s">
        <v>40</v>
      </c>
      <c r="O1911" t="s">
        <v>55</v>
      </c>
      <c r="P1911" t="s">
        <v>38</v>
      </c>
      <c r="Q1911" t="s">
        <v>51</v>
      </c>
      <c r="R1911" t="s">
        <v>52</v>
      </c>
      <c r="S1911" t="s">
        <v>43</v>
      </c>
      <c r="T1911" t="s">
        <v>44</v>
      </c>
      <c r="U1911" t="s">
        <v>21</v>
      </c>
      <c r="V1911" t="s">
        <v>1494</v>
      </c>
      <c r="W1911" t="s">
        <v>1495</v>
      </c>
      <c r="X1911" t="s">
        <v>1075</v>
      </c>
      <c r="Y1911">
        <v>140</v>
      </c>
      <c r="Z1911" t="s">
        <v>40</v>
      </c>
      <c r="AA1911" t="s">
        <v>40</v>
      </c>
      <c r="AB1911" t="s">
        <v>40</v>
      </c>
      <c r="AC1911">
        <v>4</v>
      </c>
      <c r="AD1911">
        <v>2.1800000000000002</v>
      </c>
      <c r="AE1911">
        <v>0.54</v>
      </c>
      <c r="AF1911">
        <v>35</v>
      </c>
      <c r="AG1911">
        <v>5400</v>
      </c>
      <c r="AH1911">
        <v>2180000</v>
      </c>
      <c r="AI1911">
        <v>35</v>
      </c>
      <c r="AJ1911">
        <v>3562</v>
      </c>
      <c r="AK1911">
        <v>1398924.473</v>
      </c>
      <c r="AN1911" s="20"/>
    </row>
    <row r="1912" spans="1:40">
      <c r="A1912">
        <v>25</v>
      </c>
      <c r="B1912">
        <v>46</v>
      </c>
      <c r="C1912">
        <v>2005</v>
      </c>
      <c r="D1912" t="s">
        <v>1073</v>
      </c>
      <c r="E1912" t="s">
        <v>1074</v>
      </c>
      <c r="F1912" t="s">
        <v>1</v>
      </c>
      <c r="G1912" t="s">
        <v>37</v>
      </c>
      <c r="H1912" t="s">
        <v>38</v>
      </c>
      <c r="I1912" t="s">
        <v>41</v>
      </c>
      <c r="J1912" t="s">
        <v>40</v>
      </c>
      <c r="K1912" t="s">
        <v>40</v>
      </c>
      <c r="L1912" t="s">
        <v>40</v>
      </c>
      <c r="M1912" t="s">
        <v>40</v>
      </c>
      <c r="N1912" t="s">
        <v>40</v>
      </c>
      <c r="O1912" t="s">
        <v>55</v>
      </c>
      <c r="P1912" t="s">
        <v>38</v>
      </c>
      <c r="Q1912" t="s">
        <v>51</v>
      </c>
      <c r="R1912" t="s">
        <v>52</v>
      </c>
      <c r="S1912" t="s">
        <v>43</v>
      </c>
      <c r="T1912" t="s">
        <v>44</v>
      </c>
      <c r="U1912" t="s">
        <v>21</v>
      </c>
      <c r="V1912" t="s">
        <v>1494</v>
      </c>
      <c r="W1912" t="s">
        <v>1495</v>
      </c>
      <c r="X1912" t="s">
        <v>1075</v>
      </c>
      <c r="Y1912">
        <v>141</v>
      </c>
      <c r="Z1912" t="s">
        <v>40</v>
      </c>
      <c r="AA1912" t="s">
        <v>40</v>
      </c>
      <c r="AB1912" t="s">
        <v>40</v>
      </c>
      <c r="AC1912">
        <v>3.8</v>
      </c>
      <c r="AD1912">
        <v>1.33</v>
      </c>
      <c r="AE1912">
        <v>0.35</v>
      </c>
      <c r="AF1912">
        <v>88</v>
      </c>
      <c r="AG1912">
        <v>3500</v>
      </c>
      <c r="AH1912">
        <v>1330000</v>
      </c>
      <c r="AI1912">
        <v>88</v>
      </c>
      <c r="AJ1912">
        <v>3562</v>
      </c>
      <c r="AK1912">
        <v>1398924.473</v>
      </c>
      <c r="AN1912" s="20"/>
    </row>
    <row r="1913" spans="1:40">
      <c r="A1913">
        <v>25</v>
      </c>
      <c r="B1913">
        <v>46</v>
      </c>
      <c r="C1913">
        <v>2005</v>
      </c>
      <c r="D1913" t="s">
        <v>1073</v>
      </c>
      <c r="E1913" t="s">
        <v>1074</v>
      </c>
      <c r="F1913" t="s">
        <v>1</v>
      </c>
      <c r="G1913" t="s">
        <v>37</v>
      </c>
      <c r="H1913" t="s">
        <v>38</v>
      </c>
      <c r="I1913" t="s">
        <v>41</v>
      </c>
      <c r="J1913" t="s">
        <v>40</v>
      </c>
      <c r="K1913" t="s">
        <v>40</v>
      </c>
      <c r="L1913" t="s">
        <v>40</v>
      </c>
      <c r="M1913" t="s">
        <v>40</v>
      </c>
      <c r="N1913" t="s">
        <v>40</v>
      </c>
      <c r="O1913" t="s">
        <v>55</v>
      </c>
      <c r="P1913" t="s">
        <v>38</v>
      </c>
      <c r="Q1913" t="s">
        <v>51</v>
      </c>
      <c r="R1913" t="s">
        <v>52</v>
      </c>
      <c r="S1913" t="s">
        <v>43</v>
      </c>
      <c r="T1913" t="s">
        <v>44</v>
      </c>
      <c r="U1913" t="s">
        <v>21</v>
      </c>
      <c r="V1913" t="s">
        <v>1494</v>
      </c>
      <c r="W1913" t="s">
        <v>1495</v>
      </c>
      <c r="X1913" t="s">
        <v>1075</v>
      </c>
      <c r="Y1913">
        <v>142</v>
      </c>
      <c r="Z1913" t="s">
        <v>40</v>
      </c>
      <c r="AA1913" t="s">
        <v>40</v>
      </c>
      <c r="AB1913" t="s">
        <v>40</v>
      </c>
      <c r="AC1913">
        <v>6.2</v>
      </c>
      <c r="AD1913">
        <v>15.06</v>
      </c>
      <c r="AE1913">
        <v>2.4300000000000002</v>
      </c>
      <c r="AF1913">
        <v>58</v>
      </c>
      <c r="AG1913">
        <v>24300</v>
      </c>
      <c r="AH1913">
        <v>15060000</v>
      </c>
      <c r="AI1913">
        <v>58</v>
      </c>
      <c r="AJ1913">
        <v>3562</v>
      </c>
      <c r="AK1913">
        <v>1398924.473</v>
      </c>
      <c r="AN1913" s="20"/>
    </row>
    <row r="1914" spans="1:40">
      <c r="A1914">
        <v>25</v>
      </c>
      <c r="B1914">
        <v>46</v>
      </c>
      <c r="C1914">
        <v>2005</v>
      </c>
      <c r="D1914" t="s">
        <v>1073</v>
      </c>
      <c r="E1914" t="s">
        <v>1074</v>
      </c>
      <c r="F1914" t="s">
        <v>1</v>
      </c>
      <c r="G1914" t="s">
        <v>37</v>
      </c>
      <c r="H1914" t="s">
        <v>38</v>
      </c>
      <c r="I1914" t="s">
        <v>41</v>
      </c>
      <c r="J1914" t="s">
        <v>40</v>
      </c>
      <c r="K1914" t="s">
        <v>40</v>
      </c>
      <c r="L1914" t="s">
        <v>40</v>
      </c>
      <c r="M1914" t="s">
        <v>40</v>
      </c>
      <c r="N1914" t="s">
        <v>40</v>
      </c>
      <c r="O1914" t="s">
        <v>55</v>
      </c>
      <c r="P1914" t="s">
        <v>38</v>
      </c>
      <c r="Q1914" t="s">
        <v>51</v>
      </c>
      <c r="R1914" t="s">
        <v>52</v>
      </c>
      <c r="S1914" t="s">
        <v>43</v>
      </c>
      <c r="T1914" t="s">
        <v>44</v>
      </c>
      <c r="U1914" t="s">
        <v>21</v>
      </c>
      <c r="V1914" t="s">
        <v>1494</v>
      </c>
      <c r="W1914" t="s">
        <v>1495</v>
      </c>
      <c r="X1914" t="s">
        <v>1075</v>
      </c>
      <c r="Y1914">
        <v>143</v>
      </c>
      <c r="Z1914" t="s">
        <v>40</v>
      </c>
      <c r="AA1914" t="s">
        <v>40</v>
      </c>
      <c r="AB1914" t="s">
        <v>40</v>
      </c>
      <c r="AC1914">
        <v>3.9</v>
      </c>
      <c r="AD1914">
        <v>2.58</v>
      </c>
      <c r="AE1914">
        <v>0.66</v>
      </c>
      <c r="AF1914">
        <v>26</v>
      </c>
      <c r="AG1914">
        <v>6600</v>
      </c>
      <c r="AH1914">
        <v>2580000</v>
      </c>
      <c r="AI1914">
        <v>26</v>
      </c>
      <c r="AJ1914">
        <v>3562</v>
      </c>
      <c r="AK1914">
        <v>1398924.473</v>
      </c>
      <c r="AN1914" s="20"/>
    </row>
    <row r="1915" spans="1:40">
      <c r="A1915">
        <v>25</v>
      </c>
      <c r="B1915">
        <v>46</v>
      </c>
      <c r="C1915">
        <v>2005</v>
      </c>
      <c r="D1915" t="s">
        <v>1073</v>
      </c>
      <c r="E1915" t="s">
        <v>1074</v>
      </c>
      <c r="F1915" t="s">
        <v>1</v>
      </c>
      <c r="G1915" t="s">
        <v>37</v>
      </c>
      <c r="H1915" t="s">
        <v>38</v>
      </c>
      <c r="I1915" t="s">
        <v>41</v>
      </c>
      <c r="J1915" t="s">
        <v>40</v>
      </c>
      <c r="K1915" t="s">
        <v>40</v>
      </c>
      <c r="L1915" t="s">
        <v>40</v>
      </c>
      <c r="M1915" t="s">
        <v>40</v>
      </c>
      <c r="N1915" t="s">
        <v>40</v>
      </c>
      <c r="O1915" t="s">
        <v>55</v>
      </c>
      <c r="P1915" t="s">
        <v>38</v>
      </c>
      <c r="Q1915" t="s">
        <v>51</v>
      </c>
      <c r="R1915" t="s">
        <v>52</v>
      </c>
      <c r="S1915" t="s">
        <v>43</v>
      </c>
      <c r="T1915" t="s">
        <v>44</v>
      </c>
      <c r="U1915" t="s">
        <v>21</v>
      </c>
      <c r="V1915" t="s">
        <v>1494</v>
      </c>
      <c r="W1915" t="s">
        <v>1495</v>
      </c>
      <c r="X1915" t="s">
        <v>1075</v>
      </c>
      <c r="Y1915">
        <v>144</v>
      </c>
      <c r="Z1915" t="s">
        <v>40</v>
      </c>
      <c r="AA1915" t="s">
        <v>40</v>
      </c>
      <c r="AB1915" t="s">
        <v>40</v>
      </c>
      <c r="AC1915">
        <v>0.9</v>
      </c>
      <c r="AD1915">
        <v>0.2</v>
      </c>
      <c r="AE1915">
        <v>0.22</v>
      </c>
      <c r="AF1915">
        <v>39</v>
      </c>
      <c r="AG1915">
        <v>2200</v>
      </c>
      <c r="AH1915">
        <v>200000</v>
      </c>
      <c r="AI1915">
        <v>39</v>
      </c>
      <c r="AJ1915">
        <v>3562</v>
      </c>
      <c r="AK1915">
        <v>1398924.473</v>
      </c>
      <c r="AN1915" s="20"/>
    </row>
    <row r="1916" spans="1:40">
      <c r="A1916">
        <v>25</v>
      </c>
      <c r="B1916">
        <v>46</v>
      </c>
      <c r="C1916">
        <v>2005</v>
      </c>
      <c r="D1916" t="s">
        <v>1073</v>
      </c>
      <c r="E1916" t="s">
        <v>1074</v>
      </c>
      <c r="F1916" t="s">
        <v>1</v>
      </c>
      <c r="G1916" t="s">
        <v>37</v>
      </c>
      <c r="H1916" t="s">
        <v>38</v>
      </c>
      <c r="I1916" t="s">
        <v>41</v>
      </c>
      <c r="J1916" t="s">
        <v>40</v>
      </c>
      <c r="K1916" t="s">
        <v>40</v>
      </c>
      <c r="L1916" t="s">
        <v>40</v>
      </c>
      <c r="M1916" t="s">
        <v>40</v>
      </c>
      <c r="N1916" t="s">
        <v>40</v>
      </c>
      <c r="O1916" t="s">
        <v>55</v>
      </c>
      <c r="P1916" t="s">
        <v>38</v>
      </c>
      <c r="Q1916" t="s">
        <v>51</v>
      </c>
      <c r="R1916" t="s">
        <v>52</v>
      </c>
      <c r="S1916" t="s">
        <v>43</v>
      </c>
      <c r="T1916" t="s">
        <v>44</v>
      </c>
      <c r="U1916" t="s">
        <v>21</v>
      </c>
      <c r="V1916" t="s">
        <v>1494</v>
      </c>
      <c r="W1916" t="s">
        <v>1495</v>
      </c>
      <c r="X1916" t="s">
        <v>1075</v>
      </c>
      <c r="Y1916">
        <v>145</v>
      </c>
      <c r="Z1916" t="s">
        <v>40</v>
      </c>
      <c r="AA1916" t="s">
        <v>40</v>
      </c>
      <c r="AB1916" t="s">
        <v>40</v>
      </c>
      <c r="AC1916">
        <v>4.9000000000000004</v>
      </c>
      <c r="AD1916">
        <v>0.78</v>
      </c>
      <c r="AE1916">
        <v>0.16</v>
      </c>
      <c r="AF1916">
        <v>87</v>
      </c>
      <c r="AG1916">
        <v>1600</v>
      </c>
      <c r="AH1916">
        <v>780000</v>
      </c>
      <c r="AI1916">
        <v>87</v>
      </c>
      <c r="AJ1916">
        <v>3562</v>
      </c>
      <c r="AK1916">
        <v>1398924.473</v>
      </c>
      <c r="AN1916" s="20"/>
    </row>
    <row r="1917" spans="1:40">
      <c r="A1917">
        <v>25</v>
      </c>
      <c r="B1917">
        <v>46</v>
      </c>
      <c r="C1917">
        <v>2005</v>
      </c>
      <c r="D1917" t="s">
        <v>1073</v>
      </c>
      <c r="E1917" t="s">
        <v>1074</v>
      </c>
      <c r="F1917" t="s">
        <v>1</v>
      </c>
      <c r="G1917" t="s">
        <v>37</v>
      </c>
      <c r="H1917" t="s">
        <v>38</v>
      </c>
      <c r="I1917" t="s">
        <v>41</v>
      </c>
      <c r="J1917" t="s">
        <v>40</v>
      </c>
      <c r="K1917" t="s">
        <v>40</v>
      </c>
      <c r="L1917" t="s">
        <v>40</v>
      </c>
      <c r="M1917" t="s">
        <v>40</v>
      </c>
      <c r="N1917" t="s">
        <v>40</v>
      </c>
      <c r="O1917" t="s">
        <v>55</v>
      </c>
      <c r="P1917" t="s">
        <v>38</v>
      </c>
      <c r="Q1917" t="s">
        <v>51</v>
      </c>
      <c r="R1917" t="s">
        <v>52</v>
      </c>
      <c r="S1917" t="s">
        <v>43</v>
      </c>
      <c r="T1917" t="s">
        <v>44</v>
      </c>
      <c r="U1917" t="s">
        <v>21</v>
      </c>
      <c r="V1917" t="s">
        <v>1494</v>
      </c>
      <c r="W1917" t="s">
        <v>1495</v>
      </c>
      <c r="X1917" t="s">
        <v>1075</v>
      </c>
      <c r="Y1917">
        <v>146</v>
      </c>
      <c r="Z1917" t="s">
        <v>40</v>
      </c>
      <c r="AA1917" t="s">
        <v>40</v>
      </c>
      <c r="AB1917" t="s">
        <v>40</v>
      </c>
      <c r="AC1917">
        <v>3.4</v>
      </c>
      <c r="AD1917">
        <v>3.04</v>
      </c>
      <c r="AE1917">
        <v>0.9</v>
      </c>
      <c r="AF1917">
        <v>54</v>
      </c>
      <c r="AG1917">
        <v>9000</v>
      </c>
      <c r="AH1917">
        <v>3040000</v>
      </c>
      <c r="AI1917">
        <v>54</v>
      </c>
      <c r="AJ1917">
        <v>3562</v>
      </c>
      <c r="AK1917">
        <v>1398924.473</v>
      </c>
      <c r="AN1917" s="20"/>
    </row>
    <row r="1918" spans="1:40">
      <c r="A1918">
        <v>25</v>
      </c>
      <c r="B1918">
        <v>46</v>
      </c>
      <c r="C1918">
        <v>2005</v>
      </c>
      <c r="D1918" t="s">
        <v>1073</v>
      </c>
      <c r="E1918" t="s">
        <v>1074</v>
      </c>
      <c r="F1918" t="s">
        <v>1</v>
      </c>
      <c r="G1918" t="s">
        <v>37</v>
      </c>
      <c r="H1918" t="s">
        <v>38</v>
      </c>
      <c r="I1918" t="s">
        <v>41</v>
      </c>
      <c r="J1918" t="s">
        <v>40</v>
      </c>
      <c r="K1918" t="s">
        <v>40</v>
      </c>
      <c r="L1918" t="s">
        <v>40</v>
      </c>
      <c r="M1918" t="s">
        <v>40</v>
      </c>
      <c r="N1918" t="s">
        <v>40</v>
      </c>
      <c r="O1918" t="s">
        <v>55</v>
      </c>
      <c r="P1918" t="s">
        <v>38</v>
      </c>
      <c r="Q1918" t="s">
        <v>51</v>
      </c>
      <c r="R1918" t="s">
        <v>52</v>
      </c>
      <c r="S1918" t="s">
        <v>43</v>
      </c>
      <c r="T1918" t="s">
        <v>44</v>
      </c>
      <c r="U1918" t="s">
        <v>21</v>
      </c>
      <c r="V1918" t="s">
        <v>1494</v>
      </c>
      <c r="W1918" t="s">
        <v>1495</v>
      </c>
      <c r="X1918" t="s">
        <v>1075</v>
      </c>
      <c r="Y1918">
        <v>147</v>
      </c>
      <c r="Z1918" t="s">
        <v>40</v>
      </c>
      <c r="AA1918" t="s">
        <v>40</v>
      </c>
      <c r="AB1918" t="s">
        <v>40</v>
      </c>
      <c r="AC1918">
        <v>5.3</v>
      </c>
      <c r="AD1918">
        <v>1.22</v>
      </c>
      <c r="AE1918">
        <v>0.23</v>
      </c>
      <c r="AF1918">
        <v>29</v>
      </c>
      <c r="AG1918">
        <v>2300</v>
      </c>
      <c r="AH1918">
        <v>1220000</v>
      </c>
      <c r="AI1918">
        <v>29</v>
      </c>
      <c r="AJ1918">
        <v>3562</v>
      </c>
      <c r="AK1918">
        <v>1398924.473</v>
      </c>
      <c r="AN1918" s="20"/>
    </row>
    <row r="1919" spans="1:40">
      <c r="A1919">
        <v>25</v>
      </c>
      <c r="B1919">
        <v>46</v>
      </c>
      <c r="C1919">
        <v>2005</v>
      </c>
      <c r="D1919" t="s">
        <v>1073</v>
      </c>
      <c r="E1919" t="s">
        <v>1074</v>
      </c>
      <c r="F1919" t="s">
        <v>1</v>
      </c>
      <c r="G1919" t="s">
        <v>37</v>
      </c>
      <c r="H1919" t="s">
        <v>38</v>
      </c>
      <c r="I1919" t="s">
        <v>41</v>
      </c>
      <c r="J1919" t="s">
        <v>40</v>
      </c>
      <c r="K1919" t="s">
        <v>40</v>
      </c>
      <c r="L1919" t="s">
        <v>40</v>
      </c>
      <c r="M1919" t="s">
        <v>40</v>
      </c>
      <c r="N1919" t="s">
        <v>40</v>
      </c>
      <c r="O1919" t="s">
        <v>55</v>
      </c>
      <c r="P1919" t="s">
        <v>38</v>
      </c>
      <c r="Q1919" t="s">
        <v>51</v>
      </c>
      <c r="R1919" t="s">
        <v>52</v>
      </c>
      <c r="S1919" t="s">
        <v>43</v>
      </c>
      <c r="T1919" t="s">
        <v>44</v>
      </c>
      <c r="U1919" t="s">
        <v>21</v>
      </c>
      <c r="V1919" t="s">
        <v>1494</v>
      </c>
      <c r="W1919" t="s">
        <v>1495</v>
      </c>
      <c r="X1919" t="s">
        <v>1075</v>
      </c>
      <c r="Y1919">
        <v>148</v>
      </c>
      <c r="Z1919" t="s">
        <v>40</v>
      </c>
      <c r="AA1919" t="s">
        <v>40</v>
      </c>
      <c r="AB1919" t="s">
        <v>40</v>
      </c>
      <c r="AC1919">
        <v>3.9</v>
      </c>
      <c r="AD1919">
        <v>15.1</v>
      </c>
      <c r="AE1919">
        <v>0.9</v>
      </c>
      <c r="AF1919">
        <v>35</v>
      </c>
      <c r="AG1919">
        <v>9000</v>
      </c>
      <c r="AH1919">
        <v>15100000</v>
      </c>
      <c r="AI1919">
        <v>35</v>
      </c>
      <c r="AJ1919">
        <v>3562</v>
      </c>
      <c r="AK1919">
        <v>1398924.473</v>
      </c>
      <c r="AN1919" s="20"/>
    </row>
    <row r="1920" spans="1:40">
      <c r="A1920">
        <v>25</v>
      </c>
      <c r="B1920">
        <v>46</v>
      </c>
      <c r="C1920">
        <v>2005</v>
      </c>
      <c r="D1920" t="s">
        <v>1073</v>
      </c>
      <c r="E1920" t="s">
        <v>1074</v>
      </c>
      <c r="F1920" t="s">
        <v>1</v>
      </c>
      <c r="G1920" t="s">
        <v>37</v>
      </c>
      <c r="H1920" t="s">
        <v>38</v>
      </c>
      <c r="I1920" t="s">
        <v>41</v>
      </c>
      <c r="J1920" t="s">
        <v>40</v>
      </c>
      <c r="K1920" t="s">
        <v>40</v>
      </c>
      <c r="L1920" t="s">
        <v>40</v>
      </c>
      <c r="M1920" t="s">
        <v>40</v>
      </c>
      <c r="N1920" t="s">
        <v>40</v>
      </c>
      <c r="O1920" t="s">
        <v>55</v>
      </c>
      <c r="P1920" t="s">
        <v>38</v>
      </c>
      <c r="Q1920" t="s">
        <v>51</v>
      </c>
      <c r="R1920" t="s">
        <v>52</v>
      </c>
      <c r="S1920" t="s">
        <v>43</v>
      </c>
      <c r="T1920" t="s">
        <v>44</v>
      </c>
      <c r="U1920" t="s">
        <v>21</v>
      </c>
      <c r="V1920" t="s">
        <v>1494</v>
      </c>
      <c r="W1920" t="s">
        <v>1495</v>
      </c>
      <c r="X1920" t="s">
        <v>1075</v>
      </c>
      <c r="Y1920">
        <v>149</v>
      </c>
      <c r="Z1920" t="s">
        <v>40</v>
      </c>
      <c r="AA1920" t="s">
        <v>40</v>
      </c>
      <c r="AB1920" t="s">
        <v>40</v>
      </c>
      <c r="AC1920">
        <v>2.2000000000000002</v>
      </c>
      <c r="AD1920">
        <v>0.18</v>
      </c>
      <c r="AE1920">
        <v>0.08</v>
      </c>
      <c r="AF1920">
        <v>52</v>
      </c>
      <c r="AG1920">
        <v>800</v>
      </c>
      <c r="AH1920">
        <v>180000</v>
      </c>
      <c r="AI1920">
        <v>52</v>
      </c>
      <c r="AJ1920">
        <v>3562</v>
      </c>
      <c r="AK1920">
        <v>1398924.473</v>
      </c>
      <c r="AN1920" s="20"/>
    </row>
    <row r="1921" spans="1:40">
      <c r="A1921">
        <v>25</v>
      </c>
      <c r="B1921">
        <v>46</v>
      </c>
      <c r="C1921">
        <v>2005</v>
      </c>
      <c r="D1921" t="s">
        <v>1073</v>
      </c>
      <c r="E1921" t="s">
        <v>1074</v>
      </c>
      <c r="F1921" t="s">
        <v>1</v>
      </c>
      <c r="G1921" t="s">
        <v>37</v>
      </c>
      <c r="H1921" t="s">
        <v>38</v>
      </c>
      <c r="I1921" t="s">
        <v>41</v>
      </c>
      <c r="J1921" t="s">
        <v>40</v>
      </c>
      <c r="K1921" t="s">
        <v>40</v>
      </c>
      <c r="L1921" t="s">
        <v>40</v>
      </c>
      <c r="M1921" t="s">
        <v>40</v>
      </c>
      <c r="N1921" t="s">
        <v>40</v>
      </c>
      <c r="O1921" t="s">
        <v>55</v>
      </c>
      <c r="P1921" t="s">
        <v>38</v>
      </c>
      <c r="Q1921" t="s">
        <v>51</v>
      </c>
      <c r="R1921" t="s">
        <v>52</v>
      </c>
      <c r="S1921" t="s">
        <v>43</v>
      </c>
      <c r="T1921" t="s">
        <v>44</v>
      </c>
      <c r="U1921" t="s">
        <v>21</v>
      </c>
      <c r="V1921" t="s">
        <v>1494</v>
      </c>
      <c r="W1921" t="s">
        <v>1495</v>
      </c>
      <c r="X1921" t="s">
        <v>1075</v>
      </c>
      <c r="Y1921">
        <v>150</v>
      </c>
      <c r="Z1921" t="s">
        <v>40</v>
      </c>
      <c r="AA1921" t="s">
        <v>40</v>
      </c>
      <c r="AB1921" t="s">
        <v>40</v>
      </c>
      <c r="AC1921">
        <v>3</v>
      </c>
      <c r="AD1921">
        <v>1.66</v>
      </c>
      <c r="AE1921">
        <v>0.55000000000000004</v>
      </c>
      <c r="AF1921">
        <v>47</v>
      </c>
      <c r="AG1921">
        <v>5500</v>
      </c>
      <c r="AH1921">
        <v>1660000</v>
      </c>
      <c r="AI1921">
        <v>47</v>
      </c>
      <c r="AJ1921">
        <v>3562</v>
      </c>
      <c r="AK1921">
        <v>1398924.473</v>
      </c>
      <c r="AN1921" s="20"/>
    </row>
    <row r="1922" spans="1:40">
      <c r="A1922">
        <v>25</v>
      </c>
      <c r="B1922">
        <v>46</v>
      </c>
      <c r="C1922">
        <v>2005</v>
      </c>
      <c r="D1922" t="s">
        <v>1073</v>
      </c>
      <c r="E1922" t="s">
        <v>1074</v>
      </c>
      <c r="F1922" t="s">
        <v>1</v>
      </c>
      <c r="G1922" t="s">
        <v>37</v>
      </c>
      <c r="H1922" t="s">
        <v>38</v>
      </c>
      <c r="I1922" t="s">
        <v>41</v>
      </c>
      <c r="J1922" t="s">
        <v>40</v>
      </c>
      <c r="K1922" t="s">
        <v>40</v>
      </c>
      <c r="L1922" t="s">
        <v>40</v>
      </c>
      <c r="M1922" t="s">
        <v>40</v>
      </c>
      <c r="N1922" t="s">
        <v>40</v>
      </c>
      <c r="O1922" t="s">
        <v>55</v>
      </c>
      <c r="P1922" t="s">
        <v>38</v>
      </c>
      <c r="Q1922" t="s">
        <v>51</v>
      </c>
      <c r="R1922" t="s">
        <v>52</v>
      </c>
      <c r="S1922" t="s">
        <v>43</v>
      </c>
      <c r="T1922" t="s">
        <v>44</v>
      </c>
      <c r="U1922" t="s">
        <v>21</v>
      </c>
      <c r="V1922" t="s">
        <v>1494</v>
      </c>
      <c r="W1922" t="s">
        <v>1495</v>
      </c>
      <c r="X1922" t="s">
        <v>1075</v>
      </c>
      <c r="Y1922">
        <v>151</v>
      </c>
      <c r="Z1922" t="s">
        <v>40</v>
      </c>
      <c r="AA1922" t="s">
        <v>40</v>
      </c>
      <c r="AB1922" t="s">
        <v>40</v>
      </c>
      <c r="AC1922">
        <v>2.5</v>
      </c>
      <c r="AD1922">
        <v>0.98</v>
      </c>
      <c r="AE1922">
        <v>0.39</v>
      </c>
      <c r="AF1922">
        <v>42</v>
      </c>
      <c r="AG1922">
        <v>3900</v>
      </c>
      <c r="AH1922">
        <v>980000</v>
      </c>
      <c r="AI1922">
        <v>42</v>
      </c>
      <c r="AJ1922">
        <v>3562</v>
      </c>
      <c r="AK1922">
        <v>1398924.473</v>
      </c>
      <c r="AN1922" s="20"/>
    </row>
    <row r="1923" spans="1:40">
      <c r="A1923">
        <v>25</v>
      </c>
      <c r="B1923">
        <v>46</v>
      </c>
      <c r="C1923">
        <v>2005</v>
      </c>
      <c r="D1923" t="s">
        <v>1073</v>
      </c>
      <c r="E1923" t="s">
        <v>1074</v>
      </c>
      <c r="F1923" t="s">
        <v>1</v>
      </c>
      <c r="G1923" t="s">
        <v>37</v>
      </c>
      <c r="H1923" t="s">
        <v>38</v>
      </c>
      <c r="I1923" t="s">
        <v>41</v>
      </c>
      <c r="J1923" t="s">
        <v>40</v>
      </c>
      <c r="K1923" t="s">
        <v>40</v>
      </c>
      <c r="L1923" t="s">
        <v>40</v>
      </c>
      <c r="M1923" t="s">
        <v>40</v>
      </c>
      <c r="N1923" t="s">
        <v>40</v>
      </c>
      <c r="O1923" t="s">
        <v>55</v>
      </c>
      <c r="P1923" t="s">
        <v>38</v>
      </c>
      <c r="Q1923" t="s">
        <v>51</v>
      </c>
      <c r="R1923" t="s">
        <v>52</v>
      </c>
      <c r="S1923" t="s">
        <v>43</v>
      </c>
      <c r="T1923" t="s">
        <v>44</v>
      </c>
      <c r="U1923" t="s">
        <v>21</v>
      </c>
      <c r="V1923" t="s">
        <v>1494</v>
      </c>
      <c r="W1923" t="s">
        <v>1495</v>
      </c>
      <c r="X1923" t="s">
        <v>1075</v>
      </c>
      <c r="Y1923">
        <v>152</v>
      </c>
      <c r="Z1923" t="s">
        <v>40</v>
      </c>
      <c r="AA1923" t="s">
        <v>40</v>
      </c>
      <c r="AB1923" t="s">
        <v>40</v>
      </c>
      <c r="AC1923">
        <v>2.9</v>
      </c>
      <c r="AD1923">
        <v>0.61</v>
      </c>
      <c r="AE1923">
        <v>0.21</v>
      </c>
      <c r="AF1923">
        <v>20</v>
      </c>
      <c r="AG1923">
        <v>2100</v>
      </c>
      <c r="AH1923">
        <v>610000</v>
      </c>
      <c r="AI1923">
        <v>20</v>
      </c>
      <c r="AJ1923">
        <v>3562</v>
      </c>
      <c r="AK1923">
        <v>1398924.473</v>
      </c>
      <c r="AN1923" s="20"/>
    </row>
    <row r="1924" spans="1:40">
      <c r="A1924">
        <v>25</v>
      </c>
      <c r="B1924">
        <v>46</v>
      </c>
      <c r="C1924">
        <v>2005</v>
      </c>
      <c r="D1924" t="s">
        <v>1073</v>
      </c>
      <c r="E1924" t="s">
        <v>1074</v>
      </c>
      <c r="F1924" t="s">
        <v>1</v>
      </c>
      <c r="G1924" t="s">
        <v>37</v>
      </c>
      <c r="H1924" t="s">
        <v>38</v>
      </c>
      <c r="I1924" t="s">
        <v>41</v>
      </c>
      <c r="J1924" t="s">
        <v>40</v>
      </c>
      <c r="K1924" t="s">
        <v>40</v>
      </c>
      <c r="L1924" t="s">
        <v>40</v>
      </c>
      <c r="M1924" t="s">
        <v>40</v>
      </c>
      <c r="N1924" t="s">
        <v>40</v>
      </c>
      <c r="O1924" t="s">
        <v>55</v>
      </c>
      <c r="P1924" t="s">
        <v>38</v>
      </c>
      <c r="Q1924" t="s">
        <v>51</v>
      </c>
      <c r="R1924" t="s">
        <v>52</v>
      </c>
      <c r="S1924" t="s">
        <v>43</v>
      </c>
      <c r="T1924" t="s">
        <v>44</v>
      </c>
      <c r="U1924" t="s">
        <v>21</v>
      </c>
      <c r="V1924" t="s">
        <v>1494</v>
      </c>
      <c r="W1924" t="s">
        <v>1495</v>
      </c>
      <c r="X1924" t="s">
        <v>1075</v>
      </c>
      <c r="Y1924">
        <v>153</v>
      </c>
      <c r="Z1924" t="s">
        <v>40</v>
      </c>
      <c r="AA1924" t="s">
        <v>40</v>
      </c>
      <c r="AB1924" t="s">
        <v>40</v>
      </c>
      <c r="AC1924">
        <v>1.8</v>
      </c>
      <c r="AD1924">
        <v>0.32</v>
      </c>
      <c r="AE1924">
        <v>0.18</v>
      </c>
      <c r="AF1924">
        <v>67</v>
      </c>
      <c r="AG1924">
        <v>1800</v>
      </c>
      <c r="AH1924">
        <v>320000</v>
      </c>
      <c r="AI1924">
        <v>67</v>
      </c>
      <c r="AJ1924">
        <v>3562</v>
      </c>
      <c r="AK1924">
        <v>1398924.473</v>
      </c>
      <c r="AN1924" s="20"/>
    </row>
    <row r="1925" spans="1:40">
      <c r="A1925">
        <v>25</v>
      </c>
      <c r="B1925">
        <v>46</v>
      </c>
      <c r="C1925">
        <v>2005</v>
      </c>
      <c r="D1925" t="s">
        <v>1073</v>
      </c>
      <c r="E1925" t="s">
        <v>1074</v>
      </c>
      <c r="F1925" t="s">
        <v>1</v>
      </c>
      <c r="G1925" t="s">
        <v>37</v>
      </c>
      <c r="H1925" t="s">
        <v>38</v>
      </c>
      <c r="I1925" t="s">
        <v>41</v>
      </c>
      <c r="J1925" t="s">
        <v>40</v>
      </c>
      <c r="K1925" t="s">
        <v>40</v>
      </c>
      <c r="L1925" t="s">
        <v>40</v>
      </c>
      <c r="M1925" t="s">
        <v>40</v>
      </c>
      <c r="N1925" t="s">
        <v>40</v>
      </c>
      <c r="O1925" t="s">
        <v>55</v>
      </c>
      <c r="P1925" t="s">
        <v>38</v>
      </c>
      <c r="Q1925" t="s">
        <v>51</v>
      </c>
      <c r="R1925" t="s">
        <v>52</v>
      </c>
      <c r="S1925" t="s">
        <v>43</v>
      </c>
      <c r="T1925" t="s">
        <v>44</v>
      </c>
      <c r="U1925" t="s">
        <v>21</v>
      </c>
      <c r="V1925" t="s">
        <v>1494</v>
      </c>
      <c r="W1925" t="s">
        <v>1495</v>
      </c>
      <c r="X1925" t="s">
        <v>1075</v>
      </c>
      <c r="Y1925">
        <v>154</v>
      </c>
      <c r="Z1925" t="s">
        <v>40</v>
      </c>
      <c r="AA1925" t="s">
        <v>40</v>
      </c>
      <c r="AB1925" t="s">
        <v>40</v>
      </c>
      <c r="AC1925">
        <v>6.3</v>
      </c>
      <c r="AD1925">
        <v>2.97</v>
      </c>
      <c r="AE1925">
        <v>0.47</v>
      </c>
      <c r="AF1925">
        <v>45</v>
      </c>
      <c r="AG1925">
        <v>4700</v>
      </c>
      <c r="AH1925">
        <v>2970000</v>
      </c>
      <c r="AI1925">
        <v>45</v>
      </c>
      <c r="AJ1925">
        <v>3562</v>
      </c>
      <c r="AK1925">
        <v>1398924.473</v>
      </c>
      <c r="AN1925" s="20"/>
    </row>
    <row r="1926" spans="1:40">
      <c r="A1926">
        <v>25</v>
      </c>
      <c r="B1926">
        <v>46</v>
      </c>
      <c r="C1926">
        <v>2005</v>
      </c>
      <c r="D1926" t="s">
        <v>1073</v>
      </c>
      <c r="E1926" t="s">
        <v>1074</v>
      </c>
      <c r="F1926" t="s">
        <v>1</v>
      </c>
      <c r="G1926" t="s">
        <v>37</v>
      </c>
      <c r="H1926" t="s">
        <v>38</v>
      </c>
      <c r="I1926" t="s">
        <v>41</v>
      </c>
      <c r="J1926" t="s">
        <v>40</v>
      </c>
      <c r="K1926" t="s">
        <v>40</v>
      </c>
      <c r="L1926" t="s">
        <v>40</v>
      </c>
      <c r="M1926" t="s">
        <v>40</v>
      </c>
      <c r="N1926" t="s">
        <v>40</v>
      </c>
      <c r="O1926" t="s">
        <v>55</v>
      </c>
      <c r="P1926" t="s">
        <v>38</v>
      </c>
      <c r="Q1926" t="s">
        <v>51</v>
      </c>
      <c r="R1926" t="s">
        <v>52</v>
      </c>
      <c r="S1926" t="s">
        <v>43</v>
      </c>
      <c r="T1926" t="s">
        <v>44</v>
      </c>
      <c r="U1926" t="s">
        <v>21</v>
      </c>
      <c r="V1926" t="s">
        <v>1494</v>
      </c>
      <c r="W1926" t="s">
        <v>1495</v>
      </c>
      <c r="X1926" t="s">
        <v>1075</v>
      </c>
      <c r="Y1926">
        <v>155</v>
      </c>
      <c r="Z1926" t="s">
        <v>40</v>
      </c>
      <c r="AA1926" t="s">
        <v>40</v>
      </c>
      <c r="AB1926" t="s">
        <v>40</v>
      </c>
      <c r="AC1926">
        <v>1.1000000000000001</v>
      </c>
      <c r="AD1926">
        <v>0.43</v>
      </c>
      <c r="AE1926">
        <v>0.38</v>
      </c>
      <c r="AF1926">
        <v>50</v>
      </c>
      <c r="AG1926">
        <v>3800</v>
      </c>
      <c r="AH1926">
        <v>430000</v>
      </c>
      <c r="AI1926">
        <v>50</v>
      </c>
      <c r="AJ1926">
        <v>3562</v>
      </c>
      <c r="AK1926">
        <v>1398924.473</v>
      </c>
      <c r="AN1926" s="20"/>
    </row>
    <row r="1927" spans="1:40">
      <c r="A1927">
        <v>25</v>
      </c>
      <c r="B1927">
        <v>46</v>
      </c>
      <c r="C1927">
        <v>2005</v>
      </c>
      <c r="D1927" t="s">
        <v>1073</v>
      </c>
      <c r="E1927" t="s">
        <v>1074</v>
      </c>
      <c r="F1927" t="s">
        <v>1</v>
      </c>
      <c r="G1927" t="s">
        <v>37</v>
      </c>
      <c r="H1927" t="s">
        <v>38</v>
      </c>
      <c r="I1927" t="s">
        <v>41</v>
      </c>
      <c r="J1927" t="s">
        <v>40</v>
      </c>
      <c r="K1927" t="s">
        <v>40</v>
      </c>
      <c r="L1927" t="s">
        <v>40</v>
      </c>
      <c r="M1927" t="s">
        <v>40</v>
      </c>
      <c r="N1927" t="s">
        <v>40</v>
      </c>
      <c r="O1927" t="s">
        <v>55</v>
      </c>
      <c r="P1927" t="s">
        <v>38</v>
      </c>
      <c r="Q1927" t="s">
        <v>51</v>
      </c>
      <c r="R1927" t="s">
        <v>52</v>
      </c>
      <c r="S1927" t="s">
        <v>43</v>
      </c>
      <c r="T1927" t="s">
        <v>44</v>
      </c>
      <c r="U1927" t="s">
        <v>21</v>
      </c>
      <c r="V1927" t="s">
        <v>1494</v>
      </c>
      <c r="W1927" t="s">
        <v>1495</v>
      </c>
      <c r="X1927" t="s">
        <v>1075</v>
      </c>
      <c r="Y1927">
        <v>156</v>
      </c>
      <c r="Z1927" t="s">
        <v>40</v>
      </c>
      <c r="AA1927" t="s">
        <v>40</v>
      </c>
      <c r="AB1927" t="s">
        <v>40</v>
      </c>
      <c r="AC1927">
        <v>5.9</v>
      </c>
      <c r="AD1927">
        <v>10.86</v>
      </c>
      <c r="AE1927">
        <v>1.8</v>
      </c>
      <c r="AF1927">
        <v>39</v>
      </c>
      <c r="AG1927">
        <v>18000</v>
      </c>
      <c r="AH1927">
        <v>10860000</v>
      </c>
      <c r="AI1927">
        <v>39</v>
      </c>
      <c r="AJ1927">
        <v>3562</v>
      </c>
      <c r="AK1927">
        <v>1398924.473</v>
      </c>
      <c r="AN1927" s="20"/>
    </row>
    <row r="1928" spans="1:40">
      <c r="A1928">
        <v>25</v>
      </c>
      <c r="B1928">
        <v>46</v>
      </c>
      <c r="C1928">
        <v>2005</v>
      </c>
      <c r="D1928" t="s">
        <v>1073</v>
      </c>
      <c r="E1928" t="s">
        <v>1074</v>
      </c>
      <c r="F1928" t="s">
        <v>1</v>
      </c>
      <c r="G1928" t="s">
        <v>37</v>
      </c>
      <c r="H1928" t="s">
        <v>38</v>
      </c>
      <c r="I1928" t="s">
        <v>41</v>
      </c>
      <c r="J1928" t="s">
        <v>40</v>
      </c>
      <c r="K1928" t="s">
        <v>40</v>
      </c>
      <c r="L1928" t="s">
        <v>40</v>
      </c>
      <c r="M1928" t="s">
        <v>40</v>
      </c>
      <c r="N1928" t="s">
        <v>40</v>
      </c>
      <c r="O1928" t="s">
        <v>55</v>
      </c>
      <c r="P1928" t="s">
        <v>38</v>
      </c>
      <c r="Q1928" t="s">
        <v>51</v>
      </c>
      <c r="R1928" t="s">
        <v>52</v>
      </c>
      <c r="S1928" t="s">
        <v>43</v>
      </c>
      <c r="T1928" t="s">
        <v>44</v>
      </c>
      <c r="U1928" t="s">
        <v>21</v>
      </c>
      <c r="V1928" t="s">
        <v>1494</v>
      </c>
      <c r="W1928" t="s">
        <v>1495</v>
      </c>
      <c r="X1928" t="s">
        <v>1075</v>
      </c>
      <c r="Y1928">
        <v>157</v>
      </c>
      <c r="Z1928" t="s">
        <v>40</v>
      </c>
      <c r="AA1928" t="s">
        <v>40</v>
      </c>
      <c r="AB1928" t="s">
        <v>40</v>
      </c>
      <c r="AC1928">
        <v>7.7</v>
      </c>
      <c r="AD1928">
        <v>0.69</v>
      </c>
      <c r="AE1928">
        <v>0.09</v>
      </c>
      <c r="AF1928">
        <v>44</v>
      </c>
      <c r="AG1928">
        <v>900</v>
      </c>
      <c r="AH1928">
        <v>690000</v>
      </c>
      <c r="AI1928">
        <v>44</v>
      </c>
      <c r="AJ1928">
        <v>3562</v>
      </c>
      <c r="AK1928">
        <v>1398924.473</v>
      </c>
      <c r="AN1928" s="20"/>
    </row>
    <row r="1929" spans="1:40">
      <c r="A1929">
        <v>25</v>
      </c>
      <c r="B1929">
        <v>46</v>
      </c>
      <c r="C1929">
        <v>2005</v>
      </c>
      <c r="D1929" t="s">
        <v>1073</v>
      </c>
      <c r="E1929" t="s">
        <v>1074</v>
      </c>
      <c r="F1929" t="s">
        <v>1</v>
      </c>
      <c r="G1929" t="s">
        <v>37</v>
      </c>
      <c r="H1929" t="s">
        <v>38</v>
      </c>
      <c r="I1929" t="s">
        <v>41</v>
      </c>
      <c r="J1929" t="s">
        <v>40</v>
      </c>
      <c r="K1929" t="s">
        <v>40</v>
      </c>
      <c r="L1929" t="s">
        <v>40</v>
      </c>
      <c r="M1929" t="s">
        <v>40</v>
      </c>
      <c r="N1929" t="s">
        <v>40</v>
      </c>
      <c r="O1929" t="s">
        <v>55</v>
      </c>
      <c r="P1929" t="s">
        <v>38</v>
      </c>
      <c r="Q1929" t="s">
        <v>51</v>
      </c>
      <c r="R1929" t="s">
        <v>52</v>
      </c>
      <c r="S1929" t="s">
        <v>43</v>
      </c>
      <c r="T1929" t="s">
        <v>44</v>
      </c>
      <c r="U1929" t="s">
        <v>21</v>
      </c>
      <c r="V1929" t="s">
        <v>1494</v>
      </c>
      <c r="W1929" t="s">
        <v>1495</v>
      </c>
      <c r="X1929" t="s">
        <v>1075</v>
      </c>
      <c r="Y1929">
        <v>158</v>
      </c>
      <c r="Z1929" t="s">
        <v>40</v>
      </c>
      <c r="AA1929" t="s">
        <v>40</v>
      </c>
      <c r="AB1929" t="s">
        <v>40</v>
      </c>
      <c r="AC1929">
        <v>18.5</v>
      </c>
      <c r="AD1929">
        <v>25.13</v>
      </c>
      <c r="AE1929">
        <v>1.36</v>
      </c>
      <c r="AF1929">
        <v>19</v>
      </c>
      <c r="AG1929">
        <v>13600</v>
      </c>
      <c r="AH1929">
        <v>25130000</v>
      </c>
      <c r="AI1929">
        <v>19</v>
      </c>
      <c r="AJ1929">
        <v>3562</v>
      </c>
      <c r="AK1929">
        <v>1398924.473</v>
      </c>
      <c r="AN1929" s="20"/>
    </row>
    <row r="1930" spans="1:40">
      <c r="A1930">
        <v>25</v>
      </c>
      <c r="B1930">
        <v>46</v>
      </c>
      <c r="C1930">
        <v>2005</v>
      </c>
      <c r="D1930" t="s">
        <v>1073</v>
      </c>
      <c r="E1930" t="s">
        <v>1074</v>
      </c>
      <c r="F1930" t="s">
        <v>1</v>
      </c>
      <c r="G1930" t="s">
        <v>37</v>
      </c>
      <c r="H1930" t="s">
        <v>38</v>
      </c>
      <c r="I1930" t="s">
        <v>41</v>
      </c>
      <c r="J1930" t="s">
        <v>40</v>
      </c>
      <c r="K1930" t="s">
        <v>40</v>
      </c>
      <c r="L1930" t="s">
        <v>40</v>
      </c>
      <c r="M1930" t="s">
        <v>40</v>
      </c>
      <c r="N1930" t="s">
        <v>40</v>
      </c>
      <c r="O1930" t="s">
        <v>55</v>
      </c>
      <c r="P1930" t="s">
        <v>38</v>
      </c>
      <c r="Q1930" t="s">
        <v>51</v>
      </c>
      <c r="R1930" t="s">
        <v>52</v>
      </c>
      <c r="S1930" t="s">
        <v>43</v>
      </c>
      <c r="T1930" t="s">
        <v>44</v>
      </c>
      <c r="U1930" t="s">
        <v>21</v>
      </c>
      <c r="V1930" t="s">
        <v>1494</v>
      </c>
      <c r="W1930" t="s">
        <v>1495</v>
      </c>
      <c r="X1930" t="s">
        <v>1075</v>
      </c>
      <c r="Y1930">
        <v>159</v>
      </c>
      <c r="Z1930" t="s">
        <v>40</v>
      </c>
      <c r="AA1930" t="s">
        <v>40</v>
      </c>
      <c r="AB1930" t="s">
        <v>40</v>
      </c>
      <c r="AC1930">
        <v>3.2</v>
      </c>
      <c r="AD1930">
        <v>0.42</v>
      </c>
      <c r="AE1930">
        <v>0.13</v>
      </c>
      <c r="AF1930">
        <v>27</v>
      </c>
      <c r="AG1930">
        <v>1300</v>
      </c>
      <c r="AH1930">
        <v>420000</v>
      </c>
      <c r="AI1930">
        <v>27</v>
      </c>
      <c r="AJ1930">
        <v>3562</v>
      </c>
      <c r="AK1930">
        <v>1398924.473</v>
      </c>
      <c r="AN1930" s="20"/>
    </row>
    <row r="1931" spans="1:40">
      <c r="A1931">
        <v>25</v>
      </c>
      <c r="B1931">
        <v>46</v>
      </c>
      <c r="C1931">
        <v>2005</v>
      </c>
      <c r="D1931" t="s">
        <v>1073</v>
      </c>
      <c r="E1931" t="s">
        <v>1074</v>
      </c>
      <c r="F1931" t="s">
        <v>1</v>
      </c>
      <c r="G1931" t="s">
        <v>37</v>
      </c>
      <c r="H1931" t="s">
        <v>38</v>
      </c>
      <c r="I1931" t="s">
        <v>41</v>
      </c>
      <c r="J1931" t="s">
        <v>40</v>
      </c>
      <c r="K1931" t="s">
        <v>40</v>
      </c>
      <c r="L1931" t="s">
        <v>40</v>
      </c>
      <c r="M1931" t="s">
        <v>40</v>
      </c>
      <c r="N1931" t="s">
        <v>40</v>
      </c>
      <c r="O1931" t="s">
        <v>55</v>
      </c>
      <c r="P1931" t="s">
        <v>38</v>
      </c>
      <c r="Q1931" t="s">
        <v>51</v>
      </c>
      <c r="R1931" t="s">
        <v>52</v>
      </c>
      <c r="S1931" t="s">
        <v>43</v>
      </c>
      <c r="T1931" t="s">
        <v>44</v>
      </c>
      <c r="U1931" t="s">
        <v>21</v>
      </c>
      <c r="V1931" t="s">
        <v>1494</v>
      </c>
      <c r="W1931" t="s">
        <v>1495</v>
      </c>
      <c r="X1931" t="s">
        <v>1075</v>
      </c>
      <c r="Y1931">
        <v>160</v>
      </c>
      <c r="Z1931" t="s">
        <v>40</v>
      </c>
      <c r="AA1931" t="s">
        <v>40</v>
      </c>
      <c r="AB1931" t="s">
        <v>40</v>
      </c>
      <c r="AC1931">
        <v>1.1000000000000001</v>
      </c>
      <c r="AD1931">
        <v>3.51</v>
      </c>
      <c r="AE1931">
        <v>3.24</v>
      </c>
      <c r="AF1931">
        <v>95</v>
      </c>
      <c r="AG1931">
        <v>32400</v>
      </c>
      <c r="AH1931">
        <v>3510000</v>
      </c>
      <c r="AI1931">
        <v>95</v>
      </c>
      <c r="AJ1931">
        <v>3562</v>
      </c>
      <c r="AK1931">
        <v>1398924.473</v>
      </c>
      <c r="AN1931" s="20"/>
    </row>
    <row r="1932" spans="1:40">
      <c r="A1932">
        <v>25</v>
      </c>
      <c r="B1932">
        <v>46</v>
      </c>
      <c r="C1932">
        <v>2005</v>
      </c>
      <c r="D1932" t="s">
        <v>1073</v>
      </c>
      <c r="E1932" t="s">
        <v>1074</v>
      </c>
      <c r="F1932" t="s">
        <v>1</v>
      </c>
      <c r="G1932" t="s">
        <v>37</v>
      </c>
      <c r="H1932" t="s">
        <v>38</v>
      </c>
      <c r="I1932" t="s">
        <v>41</v>
      </c>
      <c r="J1932" t="s">
        <v>40</v>
      </c>
      <c r="K1932" t="s">
        <v>40</v>
      </c>
      <c r="L1932" t="s">
        <v>40</v>
      </c>
      <c r="M1932" t="s">
        <v>40</v>
      </c>
      <c r="N1932" t="s">
        <v>40</v>
      </c>
      <c r="O1932" t="s">
        <v>55</v>
      </c>
      <c r="P1932" t="s">
        <v>38</v>
      </c>
      <c r="Q1932" t="s">
        <v>51</v>
      </c>
      <c r="R1932" t="s">
        <v>52</v>
      </c>
      <c r="S1932" t="s">
        <v>43</v>
      </c>
      <c r="T1932" t="s">
        <v>44</v>
      </c>
      <c r="U1932" t="s">
        <v>21</v>
      </c>
      <c r="V1932" t="s">
        <v>1494</v>
      </c>
      <c r="W1932" t="s">
        <v>1495</v>
      </c>
      <c r="X1932" t="s">
        <v>1075</v>
      </c>
      <c r="Y1932">
        <v>161</v>
      </c>
      <c r="Z1932" t="s">
        <v>40</v>
      </c>
      <c r="AA1932" t="s">
        <v>40</v>
      </c>
      <c r="AB1932" t="s">
        <v>40</v>
      </c>
      <c r="AC1932">
        <v>2.9</v>
      </c>
      <c r="AD1932">
        <v>0.55000000000000004</v>
      </c>
      <c r="AE1932">
        <v>0.19</v>
      </c>
      <c r="AF1932">
        <v>22</v>
      </c>
      <c r="AG1932">
        <v>1900</v>
      </c>
      <c r="AH1932">
        <v>550000</v>
      </c>
      <c r="AI1932">
        <v>22</v>
      </c>
      <c r="AJ1932">
        <v>3562</v>
      </c>
      <c r="AK1932">
        <v>1398924.473</v>
      </c>
      <c r="AN1932" s="20"/>
    </row>
    <row r="1933" spans="1:40">
      <c r="A1933">
        <v>25</v>
      </c>
      <c r="B1933">
        <v>46</v>
      </c>
      <c r="C1933">
        <v>2005</v>
      </c>
      <c r="D1933" t="s">
        <v>1073</v>
      </c>
      <c r="E1933" t="s">
        <v>1074</v>
      </c>
      <c r="F1933" t="s">
        <v>1</v>
      </c>
      <c r="G1933" t="s">
        <v>37</v>
      </c>
      <c r="H1933" t="s">
        <v>38</v>
      </c>
      <c r="I1933" t="s">
        <v>41</v>
      </c>
      <c r="J1933" t="s">
        <v>40</v>
      </c>
      <c r="K1933" t="s">
        <v>40</v>
      </c>
      <c r="L1933" t="s">
        <v>40</v>
      </c>
      <c r="M1933" t="s">
        <v>40</v>
      </c>
      <c r="N1933" t="s">
        <v>40</v>
      </c>
      <c r="O1933" t="s">
        <v>55</v>
      </c>
      <c r="P1933" t="s">
        <v>38</v>
      </c>
      <c r="Q1933" t="s">
        <v>51</v>
      </c>
      <c r="R1933" t="s">
        <v>52</v>
      </c>
      <c r="S1933" t="s">
        <v>43</v>
      </c>
      <c r="T1933" t="s">
        <v>44</v>
      </c>
      <c r="U1933" t="s">
        <v>21</v>
      </c>
      <c r="V1933" t="s">
        <v>1494</v>
      </c>
      <c r="W1933" t="s">
        <v>1495</v>
      </c>
      <c r="X1933" t="s">
        <v>1075</v>
      </c>
      <c r="Y1933">
        <v>162</v>
      </c>
      <c r="Z1933" t="s">
        <v>40</v>
      </c>
      <c r="AA1933" t="s">
        <v>40</v>
      </c>
      <c r="AB1933" t="s">
        <v>40</v>
      </c>
      <c r="AC1933">
        <v>5.3</v>
      </c>
      <c r="AD1933">
        <v>5.1100000000000003</v>
      </c>
      <c r="AE1933">
        <v>0.97</v>
      </c>
      <c r="AF1933">
        <v>85</v>
      </c>
      <c r="AG1933">
        <v>9700</v>
      </c>
      <c r="AH1933">
        <v>5110000</v>
      </c>
      <c r="AI1933">
        <v>85</v>
      </c>
      <c r="AJ1933">
        <v>3562</v>
      </c>
      <c r="AK1933">
        <v>1398924.473</v>
      </c>
      <c r="AN1933" s="20"/>
    </row>
    <row r="1934" spans="1:40">
      <c r="A1934">
        <v>25</v>
      </c>
      <c r="B1934">
        <v>46</v>
      </c>
      <c r="C1934">
        <v>2005</v>
      </c>
      <c r="D1934" t="s">
        <v>1073</v>
      </c>
      <c r="E1934" t="s">
        <v>1074</v>
      </c>
      <c r="F1934" t="s">
        <v>1</v>
      </c>
      <c r="G1934" t="s">
        <v>37</v>
      </c>
      <c r="H1934" t="s">
        <v>38</v>
      </c>
      <c r="I1934" t="s">
        <v>41</v>
      </c>
      <c r="J1934" t="s">
        <v>40</v>
      </c>
      <c r="K1934" t="s">
        <v>40</v>
      </c>
      <c r="L1934" t="s">
        <v>40</v>
      </c>
      <c r="M1934" t="s">
        <v>40</v>
      </c>
      <c r="N1934" t="s">
        <v>40</v>
      </c>
      <c r="O1934" t="s">
        <v>55</v>
      </c>
      <c r="P1934" t="s">
        <v>38</v>
      </c>
      <c r="Q1934" t="s">
        <v>51</v>
      </c>
      <c r="R1934" t="s">
        <v>52</v>
      </c>
      <c r="S1934" t="s">
        <v>43</v>
      </c>
      <c r="T1934" t="s">
        <v>44</v>
      </c>
      <c r="U1934" t="s">
        <v>21</v>
      </c>
      <c r="V1934" t="s">
        <v>1494</v>
      </c>
      <c r="W1934" t="s">
        <v>1495</v>
      </c>
      <c r="X1934" t="s">
        <v>1075</v>
      </c>
      <c r="Y1934">
        <v>163</v>
      </c>
      <c r="Z1934" t="s">
        <v>40</v>
      </c>
      <c r="AA1934" t="s">
        <v>40</v>
      </c>
      <c r="AB1934" t="s">
        <v>40</v>
      </c>
      <c r="AC1934">
        <v>7.8</v>
      </c>
      <c r="AD1934">
        <v>4.5</v>
      </c>
      <c r="AE1934">
        <v>0.57999999999999996</v>
      </c>
      <c r="AF1934">
        <v>23</v>
      </c>
      <c r="AG1934">
        <v>5800</v>
      </c>
      <c r="AH1934">
        <v>4500000</v>
      </c>
      <c r="AI1934">
        <v>23</v>
      </c>
      <c r="AJ1934">
        <v>3562</v>
      </c>
      <c r="AK1934">
        <v>1398924.473</v>
      </c>
      <c r="AN1934" s="20"/>
    </row>
    <row r="1935" spans="1:40">
      <c r="A1935">
        <v>25</v>
      </c>
      <c r="B1935">
        <v>46</v>
      </c>
      <c r="C1935">
        <v>2005</v>
      </c>
      <c r="D1935" t="s">
        <v>1073</v>
      </c>
      <c r="E1935" t="s">
        <v>1074</v>
      </c>
      <c r="F1935" t="s">
        <v>1</v>
      </c>
      <c r="G1935" t="s">
        <v>37</v>
      </c>
      <c r="H1935" t="s">
        <v>38</v>
      </c>
      <c r="I1935" t="s">
        <v>41</v>
      </c>
      <c r="J1935" t="s">
        <v>40</v>
      </c>
      <c r="K1935" t="s">
        <v>40</v>
      </c>
      <c r="L1935" t="s">
        <v>40</v>
      </c>
      <c r="M1935" t="s">
        <v>40</v>
      </c>
      <c r="N1935" t="s">
        <v>40</v>
      </c>
      <c r="O1935" t="s">
        <v>55</v>
      </c>
      <c r="P1935" t="s">
        <v>38</v>
      </c>
      <c r="Q1935" t="s">
        <v>51</v>
      </c>
      <c r="R1935" t="s">
        <v>52</v>
      </c>
      <c r="S1935" t="s">
        <v>43</v>
      </c>
      <c r="T1935" t="s">
        <v>44</v>
      </c>
      <c r="U1935" t="s">
        <v>21</v>
      </c>
      <c r="V1935" t="s">
        <v>1494</v>
      </c>
      <c r="W1935" t="s">
        <v>1495</v>
      </c>
      <c r="X1935" t="s">
        <v>1075</v>
      </c>
      <c r="Y1935">
        <v>164</v>
      </c>
      <c r="Z1935" t="s">
        <v>40</v>
      </c>
      <c r="AA1935" t="s">
        <v>40</v>
      </c>
      <c r="AB1935" t="s">
        <v>40</v>
      </c>
      <c r="AC1935">
        <v>4.2</v>
      </c>
      <c r="AD1935">
        <v>4.41</v>
      </c>
      <c r="AE1935">
        <v>1.05</v>
      </c>
      <c r="AF1935">
        <v>57</v>
      </c>
      <c r="AG1935">
        <v>10500</v>
      </c>
      <c r="AH1935">
        <v>4410000</v>
      </c>
      <c r="AI1935">
        <v>57</v>
      </c>
      <c r="AJ1935">
        <v>3562</v>
      </c>
      <c r="AK1935">
        <v>1398924.473</v>
      </c>
      <c r="AN1935" s="20"/>
    </row>
    <row r="1936" spans="1:40">
      <c r="A1936">
        <v>25</v>
      </c>
      <c r="B1936">
        <v>46</v>
      </c>
      <c r="C1936">
        <v>2005</v>
      </c>
      <c r="D1936" t="s">
        <v>1073</v>
      </c>
      <c r="E1936" t="s">
        <v>1074</v>
      </c>
      <c r="F1936" t="s">
        <v>1</v>
      </c>
      <c r="G1936" t="s">
        <v>37</v>
      </c>
      <c r="H1936" t="s">
        <v>38</v>
      </c>
      <c r="I1936" t="s">
        <v>41</v>
      </c>
      <c r="J1936" t="s">
        <v>40</v>
      </c>
      <c r="K1936" t="s">
        <v>40</v>
      </c>
      <c r="L1936" t="s">
        <v>40</v>
      </c>
      <c r="M1936" t="s">
        <v>40</v>
      </c>
      <c r="N1936" t="s">
        <v>40</v>
      </c>
      <c r="O1936" t="s">
        <v>55</v>
      </c>
      <c r="P1936" t="s">
        <v>38</v>
      </c>
      <c r="Q1936" t="s">
        <v>51</v>
      </c>
      <c r="R1936" t="s">
        <v>52</v>
      </c>
      <c r="S1936" t="s">
        <v>43</v>
      </c>
      <c r="T1936" t="s">
        <v>44</v>
      </c>
      <c r="U1936" t="s">
        <v>21</v>
      </c>
      <c r="V1936" t="s">
        <v>1494</v>
      </c>
      <c r="W1936" t="s">
        <v>1495</v>
      </c>
      <c r="X1936" t="s">
        <v>1075</v>
      </c>
      <c r="Y1936">
        <v>165</v>
      </c>
      <c r="Z1936" t="s">
        <v>40</v>
      </c>
      <c r="AA1936" t="s">
        <v>40</v>
      </c>
      <c r="AB1936" t="s">
        <v>40</v>
      </c>
      <c r="AC1936">
        <v>5.6</v>
      </c>
      <c r="AD1936">
        <v>3.08</v>
      </c>
      <c r="AE1936">
        <v>0.55000000000000004</v>
      </c>
      <c r="AF1936">
        <v>38</v>
      </c>
      <c r="AG1936">
        <v>5500</v>
      </c>
      <c r="AH1936">
        <v>3080000</v>
      </c>
      <c r="AI1936">
        <v>38</v>
      </c>
      <c r="AJ1936">
        <v>3562</v>
      </c>
      <c r="AK1936">
        <v>1398924.473</v>
      </c>
      <c r="AN1936" s="20"/>
    </row>
    <row r="1937" spans="1:40">
      <c r="A1937">
        <v>25</v>
      </c>
      <c r="B1937">
        <v>46</v>
      </c>
      <c r="C1937">
        <v>2005</v>
      </c>
      <c r="D1937" t="s">
        <v>1073</v>
      </c>
      <c r="E1937" t="s">
        <v>1074</v>
      </c>
      <c r="F1937" t="s">
        <v>1</v>
      </c>
      <c r="G1937" t="s">
        <v>37</v>
      </c>
      <c r="H1937" t="s">
        <v>38</v>
      </c>
      <c r="I1937" t="s">
        <v>41</v>
      </c>
      <c r="J1937" t="s">
        <v>40</v>
      </c>
      <c r="K1937" t="s">
        <v>40</v>
      </c>
      <c r="L1937" t="s">
        <v>40</v>
      </c>
      <c r="M1937" t="s">
        <v>40</v>
      </c>
      <c r="N1937" t="s">
        <v>40</v>
      </c>
      <c r="O1937" t="s">
        <v>55</v>
      </c>
      <c r="P1937" t="s">
        <v>38</v>
      </c>
      <c r="Q1937" t="s">
        <v>51</v>
      </c>
      <c r="R1937" t="s">
        <v>52</v>
      </c>
      <c r="S1937" t="s">
        <v>43</v>
      </c>
      <c r="T1937" t="s">
        <v>44</v>
      </c>
      <c r="U1937" t="s">
        <v>21</v>
      </c>
      <c r="V1937" t="s">
        <v>1494</v>
      </c>
      <c r="W1937" t="s">
        <v>1495</v>
      </c>
      <c r="X1937" t="s">
        <v>1075</v>
      </c>
      <c r="Y1937">
        <v>166</v>
      </c>
      <c r="Z1937" t="s">
        <v>40</v>
      </c>
      <c r="AA1937" t="s">
        <v>40</v>
      </c>
      <c r="AB1937" t="s">
        <v>40</v>
      </c>
      <c r="AC1937">
        <v>2</v>
      </c>
      <c r="AD1937">
        <v>19.79</v>
      </c>
      <c r="AE1937">
        <v>9.9700000000000006</v>
      </c>
      <c r="AF1937">
        <v>78</v>
      </c>
      <c r="AG1937">
        <v>99700</v>
      </c>
      <c r="AH1937">
        <v>19790000</v>
      </c>
      <c r="AI1937">
        <v>78</v>
      </c>
      <c r="AJ1937">
        <v>3562</v>
      </c>
      <c r="AK1937">
        <v>1398924.473</v>
      </c>
      <c r="AN1937" s="20"/>
    </row>
    <row r="1938" spans="1:40">
      <c r="A1938">
        <v>25</v>
      </c>
      <c r="B1938">
        <v>46</v>
      </c>
      <c r="C1938">
        <v>2005</v>
      </c>
      <c r="D1938" t="s">
        <v>1073</v>
      </c>
      <c r="E1938" t="s">
        <v>1074</v>
      </c>
      <c r="F1938" t="s">
        <v>1</v>
      </c>
      <c r="G1938" t="s">
        <v>37</v>
      </c>
      <c r="H1938" t="s">
        <v>38</v>
      </c>
      <c r="I1938" t="s">
        <v>41</v>
      </c>
      <c r="J1938" t="s">
        <v>40</v>
      </c>
      <c r="K1938" t="s">
        <v>40</v>
      </c>
      <c r="L1938" t="s">
        <v>40</v>
      </c>
      <c r="M1938" t="s">
        <v>40</v>
      </c>
      <c r="N1938" t="s">
        <v>40</v>
      </c>
      <c r="O1938" t="s">
        <v>55</v>
      </c>
      <c r="P1938" t="s">
        <v>38</v>
      </c>
      <c r="Q1938" t="s">
        <v>51</v>
      </c>
      <c r="R1938" t="s">
        <v>52</v>
      </c>
      <c r="S1938" t="s">
        <v>43</v>
      </c>
      <c r="T1938" t="s">
        <v>44</v>
      </c>
      <c r="U1938" t="s">
        <v>21</v>
      </c>
      <c r="V1938" t="s">
        <v>1494</v>
      </c>
      <c r="W1938" t="s">
        <v>1495</v>
      </c>
      <c r="X1938" t="s">
        <v>1075</v>
      </c>
      <c r="Y1938">
        <v>167</v>
      </c>
      <c r="Z1938" t="s">
        <v>40</v>
      </c>
      <c r="AA1938" t="s">
        <v>40</v>
      </c>
      <c r="AB1938" t="s">
        <v>40</v>
      </c>
      <c r="AC1938">
        <v>1.9</v>
      </c>
      <c r="AD1938">
        <v>0.97</v>
      </c>
      <c r="AE1938">
        <v>0.5</v>
      </c>
      <c r="AF1938">
        <v>43</v>
      </c>
      <c r="AG1938">
        <v>5000</v>
      </c>
      <c r="AH1938">
        <v>970000</v>
      </c>
      <c r="AI1938">
        <v>43</v>
      </c>
      <c r="AJ1938">
        <v>3562</v>
      </c>
      <c r="AK1938">
        <v>1398924.473</v>
      </c>
      <c r="AN1938" s="20"/>
    </row>
    <row r="1939" spans="1:40">
      <c r="A1939">
        <v>25</v>
      </c>
      <c r="B1939">
        <v>46</v>
      </c>
      <c r="C1939">
        <v>2005</v>
      </c>
      <c r="D1939" t="s">
        <v>1073</v>
      </c>
      <c r="E1939" t="s">
        <v>1074</v>
      </c>
      <c r="F1939" t="s">
        <v>1</v>
      </c>
      <c r="G1939" t="s">
        <v>37</v>
      </c>
      <c r="H1939" t="s">
        <v>38</v>
      </c>
      <c r="I1939" t="s">
        <v>41</v>
      </c>
      <c r="J1939" t="s">
        <v>40</v>
      </c>
      <c r="K1939" t="s">
        <v>40</v>
      </c>
      <c r="L1939" t="s">
        <v>40</v>
      </c>
      <c r="M1939" t="s">
        <v>40</v>
      </c>
      <c r="N1939" t="s">
        <v>40</v>
      </c>
      <c r="O1939" t="s">
        <v>55</v>
      </c>
      <c r="P1939" t="s">
        <v>38</v>
      </c>
      <c r="Q1939" t="s">
        <v>51</v>
      </c>
      <c r="R1939" t="s">
        <v>52</v>
      </c>
      <c r="S1939" t="s">
        <v>43</v>
      </c>
      <c r="T1939" t="s">
        <v>44</v>
      </c>
      <c r="U1939" t="s">
        <v>21</v>
      </c>
      <c r="V1939" t="s">
        <v>1494</v>
      </c>
      <c r="W1939" t="s">
        <v>1495</v>
      </c>
      <c r="X1939" t="s">
        <v>1075</v>
      </c>
      <c r="Y1939">
        <v>168</v>
      </c>
      <c r="Z1939" t="s">
        <v>40</v>
      </c>
      <c r="AA1939" t="s">
        <v>40</v>
      </c>
      <c r="AB1939" t="s">
        <v>40</v>
      </c>
      <c r="AC1939">
        <v>3</v>
      </c>
      <c r="AD1939">
        <v>2.02</v>
      </c>
      <c r="AE1939">
        <v>0.67</v>
      </c>
      <c r="AF1939">
        <v>79</v>
      </c>
      <c r="AG1939">
        <v>6700</v>
      </c>
      <c r="AH1939">
        <v>2020000</v>
      </c>
      <c r="AI1939">
        <v>79</v>
      </c>
      <c r="AJ1939">
        <v>3562</v>
      </c>
      <c r="AK1939">
        <v>1398924.473</v>
      </c>
      <c r="AN1939" s="20"/>
    </row>
    <row r="1940" spans="1:40">
      <c r="A1940">
        <v>25</v>
      </c>
      <c r="B1940">
        <v>46</v>
      </c>
      <c r="C1940">
        <v>2005</v>
      </c>
      <c r="D1940" t="s">
        <v>1073</v>
      </c>
      <c r="E1940" t="s">
        <v>1074</v>
      </c>
      <c r="F1940" t="s">
        <v>1</v>
      </c>
      <c r="G1940" t="s">
        <v>37</v>
      </c>
      <c r="H1940" t="s">
        <v>38</v>
      </c>
      <c r="I1940" t="s">
        <v>41</v>
      </c>
      <c r="J1940" t="s">
        <v>40</v>
      </c>
      <c r="K1940" t="s">
        <v>40</v>
      </c>
      <c r="L1940" t="s">
        <v>40</v>
      </c>
      <c r="M1940" t="s">
        <v>40</v>
      </c>
      <c r="N1940" t="s">
        <v>40</v>
      </c>
      <c r="O1940" t="s">
        <v>55</v>
      </c>
      <c r="P1940" t="s">
        <v>38</v>
      </c>
      <c r="Q1940" t="s">
        <v>51</v>
      </c>
      <c r="R1940" t="s">
        <v>52</v>
      </c>
      <c r="S1940" t="s">
        <v>43</v>
      </c>
      <c r="T1940" t="s">
        <v>44</v>
      </c>
      <c r="U1940" t="s">
        <v>21</v>
      </c>
      <c r="V1940" t="s">
        <v>1494</v>
      </c>
      <c r="W1940" t="s">
        <v>1495</v>
      </c>
      <c r="X1940" t="s">
        <v>1075</v>
      </c>
      <c r="Y1940">
        <v>169</v>
      </c>
      <c r="Z1940" t="s">
        <v>40</v>
      </c>
      <c r="AA1940" t="s">
        <v>40</v>
      </c>
      <c r="AB1940" t="s">
        <v>40</v>
      </c>
      <c r="AC1940">
        <v>3.1</v>
      </c>
      <c r="AD1940">
        <v>0.47</v>
      </c>
      <c r="AE1940">
        <v>0.15</v>
      </c>
      <c r="AF1940">
        <v>49</v>
      </c>
      <c r="AG1940">
        <v>1500</v>
      </c>
      <c r="AH1940">
        <v>470000</v>
      </c>
      <c r="AI1940">
        <v>49</v>
      </c>
      <c r="AJ1940">
        <v>3562</v>
      </c>
      <c r="AK1940">
        <v>1398924.473</v>
      </c>
      <c r="AN1940" s="20"/>
    </row>
    <row r="1941" spans="1:40">
      <c r="A1941">
        <v>25</v>
      </c>
      <c r="B1941">
        <v>46</v>
      </c>
      <c r="C1941">
        <v>2005</v>
      </c>
      <c r="D1941" t="s">
        <v>1073</v>
      </c>
      <c r="E1941" t="s">
        <v>1074</v>
      </c>
      <c r="F1941" t="s">
        <v>1</v>
      </c>
      <c r="G1941" t="s">
        <v>37</v>
      </c>
      <c r="H1941" t="s">
        <v>38</v>
      </c>
      <c r="I1941" t="s">
        <v>41</v>
      </c>
      <c r="J1941" t="s">
        <v>40</v>
      </c>
      <c r="K1941" t="s">
        <v>40</v>
      </c>
      <c r="L1941" t="s">
        <v>40</v>
      </c>
      <c r="M1941" t="s">
        <v>40</v>
      </c>
      <c r="N1941" t="s">
        <v>40</v>
      </c>
      <c r="O1941" t="s">
        <v>55</v>
      </c>
      <c r="P1941" t="s">
        <v>38</v>
      </c>
      <c r="Q1941" t="s">
        <v>51</v>
      </c>
      <c r="R1941" t="s">
        <v>52</v>
      </c>
      <c r="S1941" t="s">
        <v>43</v>
      </c>
      <c r="T1941" t="s">
        <v>44</v>
      </c>
      <c r="U1941" t="s">
        <v>21</v>
      </c>
      <c r="V1941" t="s">
        <v>1494</v>
      </c>
      <c r="W1941" t="s">
        <v>1495</v>
      </c>
      <c r="X1941" t="s">
        <v>1075</v>
      </c>
      <c r="Y1941">
        <v>170</v>
      </c>
      <c r="Z1941" t="s">
        <v>40</v>
      </c>
      <c r="AA1941" t="s">
        <v>40</v>
      </c>
      <c r="AB1941" t="s">
        <v>40</v>
      </c>
      <c r="AC1941">
        <v>4.5</v>
      </c>
      <c r="AD1941">
        <v>14.16</v>
      </c>
      <c r="AE1941">
        <v>3.3</v>
      </c>
      <c r="AF1941">
        <v>57</v>
      </c>
      <c r="AG1941">
        <v>33000</v>
      </c>
      <c r="AH1941">
        <v>14160000</v>
      </c>
      <c r="AI1941">
        <v>57</v>
      </c>
      <c r="AJ1941">
        <v>3562</v>
      </c>
      <c r="AK1941">
        <v>1398924.473</v>
      </c>
      <c r="AN1941" s="20"/>
    </row>
    <row r="1942" spans="1:40">
      <c r="A1942">
        <v>25</v>
      </c>
      <c r="B1942">
        <v>46</v>
      </c>
      <c r="C1942">
        <v>2005</v>
      </c>
      <c r="D1942" t="s">
        <v>1073</v>
      </c>
      <c r="E1942" t="s">
        <v>1074</v>
      </c>
      <c r="F1942" t="s">
        <v>1</v>
      </c>
      <c r="G1942" t="s">
        <v>37</v>
      </c>
      <c r="H1942" t="s">
        <v>38</v>
      </c>
      <c r="I1942" t="s">
        <v>41</v>
      </c>
      <c r="J1942" t="s">
        <v>40</v>
      </c>
      <c r="K1942" t="s">
        <v>40</v>
      </c>
      <c r="L1942" t="s">
        <v>40</v>
      </c>
      <c r="M1942" t="s">
        <v>40</v>
      </c>
      <c r="N1942" t="s">
        <v>40</v>
      </c>
      <c r="O1942" t="s">
        <v>55</v>
      </c>
      <c r="P1942" t="s">
        <v>38</v>
      </c>
      <c r="Q1942" t="s">
        <v>51</v>
      </c>
      <c r="R1942" t="s">
        <v>52</v>
      </c>
      <c r="S1942" t="s">
        <v>43</v>
      </c>
      <c r="T1942" t="s">
        <v>44</v>
      </c>
      <c r="U1942" t="s">
        <v>21</v>
      </c>
      <c r="V1942" t="s">
        <v>1494</v>
      </c>
      <c r="W1942" t="s">
        <v>1495</v>
      </c>
      <c r="X1942" t="s">
        <v>1075</v>
      </c>
      <c r="Y1942">
        <v>171</v>
      </c>
      <c r="Z1942" t="s">
        <v>40</v>
      </c>
      <c r="AA1942" t="s">
        <v>40</v>
      </c>
      <c r="AB1942" t="s">
        <v>40</v>
      </c>
      <c r="AC1942">
        <v>3</v>
      </c>
      <c r="AD1942">
        <v>0.6</v>
      </c>
      <c r="AE1942">
        <v>0.2</v>
      </c>
      <c r="AF1942">
        <v>70</v>
      </c>
      <c r="AG1942">
        <v>2000</v>
      </c>
      <c r="AH1942">
        <v>600000</v>
      </c>
      <c r="AI1942">
        <v>70</v>
      </c>
      <c r="AJ1942">
        <v>3562</v>
      </c>
      <c r="AK1942">
        <v>1398924.473</v>
      </c>
      <c r="AN1942" s="20"/>
    </row>
    <row r="1943" spans="1:40">
      <c r="A1943">
        <v>25</v>
      </c>
      <c r="B1943">
        <v>46</v>
      </c>
      <c r="C1943">
        <v>2005</v>
      </c>
      <c r="D1943" t="s">
        <v>1073</v>
      </c>
      <c r="E1943" t="s">
        <v>1074</v>
      </c>
      <c r="F1943" t="s">
        <v>1</v>
      </c>
      <c r="G1943" t="s">
        <v>37</v>
      </c>
      <c r="H1943" t="s">
        <v>38</v>
      </c>
      <c r="I1943" t="s">
        <v>41</v>
      </c>
      <c r="J1943" t="s">
        <v>40</v>
      </c>
      <c r="K1943" t="s">
        <v>40</v>
      </c>
      <c r="L1943" t="s">
        <v>40</v>
      </c>
      <c r="M1943" t="s">
        <v>40</v>
      </c>
      <c r="N1943" t="s">
        <v>40</v>
      </c>
      <c r="O1943" t="s">
        <v>55</v>
      </c>
      <c r="P1943" t="s">
        <v>38</v>
      </c>
      <c r="Q1943" t="s">
        <v>51</v>
      </c>
      <c r="R1943" t="s">
        <v>52</v>
      </c>
      <c r="S1943" t="s">
        <v>43</v>
      </c>
      <c r="T1943" t="s">
        <v>44</v>
      </c>
      <c r="U1943" t="s">
        <v>21</v>
      </c>
      <c r="V1943" t="s">
        <v>1494</v>
      </c>
      <c r="W1943" t="s">
        <v>1495</v>
      </c>
      <c r="X1943" t="s">
        <v>1075</v>
      </c>
      <c r="Y1943">
        <v>172</v>
      </c>
      <c r="Z1943" t="s">
        <v>40</v>
      </c>
      <c r="AA1943" t="s">
        <v>40</v>
      </c>
      <c r="AB1943" t="s">
        <v>40</v>
      </c>
      <c r="AC1943">
        <v>0.9</v>
      </c>
      <c r="AD1943">
        <v>0.19</v>
      </c>
      <c r="AE1943">
        <v>0.2</v>
      </c>
      <c r="AF1943">
        <v>81</v>
      </c>
      <c r="AG1943">
        <v>2000</v>
      </c>
      <c r="AH1943">
        <v>190000</v>
      </c>
      <c r="AI1943">
        <v>81</v>
      </c>
      <c r="AJ1943">
        <v>3562</v>
      </c>
      <c r="AK1943">
        <v>1398924.473</v>
      </c>
      <c r="AN1943" s="20"/>
    </row>
    <row r="1944" spans="1:40">
      <c r="A1944">
        <v>25</v>
      </c>
      <c r="B1944">
        <v>46</v>
      </c>
      <c r="C1944">
        <v>2005</v>
      </c>
      <c r="D1944" t="s">
        <v>1073</v>
      </c>
      <c r="E1944" t="s">
        <v>1074</v>
      </c>
      <c r="F1944" t="s">
        <v>1</v>
      </c>
      <c r="G1944" t="s">
        <v>37</v>
      </c>
      <c r="H1944" t="s">
        <v>38</v>
      </c>
      <c r="I1944" t="s">
        <v>41</v>
      </c>
      <c r="J1944" t="s">
        <v>40</v>
      </c>
      <c r="K1944" t="s">
        <v>40</v>
      </c>
      <c r="L1944" t="s">
        <v>40</v>
      </c>
      <c r="M1944" t="s">
        <v>40</v>
      </c>
      <c r="N1944" t="s">
        <v>40</v>
      </c>
      <c r="O1944" t="s">
        <v>55</v>
      </c>
      <c r="P1944" t="s">
        <v>38</v>
      </c>
      <c r="Q1944" t="s">
        <v>51</v>
      </c>
      <c r="R1944" t="s">
        <v>52</v>
      </c>
      <c r="S1944" t="s">
        <v>43</v>
      </c>
      <c r="T1944" t="s">
        <v>44</v>
      </c>
      <c r="U1944" t="s">
        <v>21</v>
      </c>
      <c r="V1944" t="s">
        <v>1494</v>
      </c>
      <c r="W1944" t="s">
        <v>1495</v>
      </c>
      <c r="X1944" t="s">
        <v>1075</v>
      </c>
      <c r="Y1944">
        <v>173</v>
      </c>
      <c r="Z1944" t="s">
        <v>40</v>
      </c>
      <c r="AA1944" t="s">
        <v>40</v>
      </c>
      <c r="AB1944" t="s">
        <v>40</v>
      </c>
      <c r="AC1944">
        <v>4.4000000000000004</v>
      </c>
      <c r="AD1944">
        <v>1.78</v>
      </c>
      <c r="AE1944">
        <v>0.4</v>
      </c>
      <c r="AF1944">
        <v>49</v>
      </c>
      <c r="AG1944">
        <v>4000</v>
      </c>
      <c r="AH1944">
        <v>1780000</v>
      </c>
      <c r="AI1944">
        <v>49</v>
      </c>
      <c r="AJ1944">
        <v>3562</v>
      </c>
      <c r="AK1944">
        <v>1398924.473</v>
      </c>
      <c r="AN1944" s="20"/>
    </row>
    <row r="1945" spans="1:40">
      <c r="A1945">
        <v>25</v>
      </c>
      <c r="B1945">
        <v>46</v>
      </c>
      <c r="C1945">
        <v>2005</v>
      </c>
      <c r="D1945" t="s">
        <v>1073</v>
      </c>
      <c r="E1945" t="s">
        <v>1074</v>
      </c>
      <c r="F1945" t="s">
        <v>1</v>
      </c>
      <c r="G1945" t="s">
        <v>37</v>
      </c>
      <c r="H1945" t="s">
        <v>38</v>
      </c>
      <c r="I1945" t="s">
        <v>41</v>
      </c>
      <c r="J1945" t="s">
        <v>40</v>
      </c>
      <c r="K1945" t="s">
        <v>40</v>
      </c>
      <c r="L1945" t="s">
        <v>40</v>
      </c>
      <c r="M1945" t="s">
        <v>40</v>
      </c>
      <c r="N1945" t="s">
        <v>40</v>
      </c>
      <c r="O1945" t="s">
        <v>55</v>
      </c>
      <c r="P1945" t="s">
        <v>38</v>
      </c>
      <c r="Q1945" t="s">
        <v>51</v>
      </c>
      <c r="R1945" t="s">
        <v>52</v>
      </c>
      <c r="S1945" t="s">
        <v>43</v>
      </c>
      <c r="T1945" t="s">
        <v>44</v>
      </c>
      <c r="U1945" t="s">
        <v>21</v>
      </c>
      <c r="V1945" t="s">
        <v>1494</v>
      </c>
      <c r="W1945" t="s">
        <v>1495</v>
      </c>
      <c r="X1945" t="s">
        <v>1075</v>
      </c>
      <c r="Y1945">
        <v>174</v>
      </c>
      <c r="Z1945" t="s">
        <v>40</v>
      </c>
      <c r="AA1945" t="s">
        <v>40</v>
      </c>
      <c r="AB1945" t="s">
        <v>40</v>
      </c>
      <c r="AC1945">
        <v>5.2</v>
      </c>
      <c r="AD1945">
        <v>17.2</v>
      </c>
      <c r="AE1945">
        <v>3.39</v>
      </c>
      <c r="AF1945">
        <v>46</v>
      </c>
      <c r="AG1945">
        <v>33900</v>
      </c>
      <c r="AH1945">
        <v>17200000</v>
      </c>
      <c r="AI1945">
        <v>46</v>
      </c>
      <c r="AJ1945">
        <v>3562</v>
      </c>
      <c r="AK1945">
        <v>1398924.473</v>
      </c>
      <c r="AN1945" s="20"/>
    </row>
    <row r="1946" spans="1:40">
      <c r="A1946">
        <v>25</v>
      </c>
      <c r="B1946">
        <v>46</v>
      </c>
      <c r="C1946">
        <v>2005</v>
      </c>
      <c r="D1946" t="s">
        <v>1073</v>
      </c>
      <c r="E1946" t="s">
        <v>1074</v>
      </c>
      <c r="F1946" t="s">
        <v>1</v>
      </c>
      <c r="G1946" t="s">
        <v>37</v>
      </c>
      <c r="H1946" t="s">
        <v>38</v>
      </c>
      <c r="I1946" t="s">
        <v>41</v>
      </c>
      <c r="J1946" t="s">
        <v>40</v>
      </c>
      <c r="K1946" t="s">
        <v>40</v>
      </c>
      <c r="L1946" t="s">
        <v>40</v>
      </c>
      <c r="M1946" t="s">
        <v>40</v>
      </c>
      <c r="N1946" t="s">
        <v>40</v>
      </c>
      <c r="O1946" t="s">
        <v>55</v>
      </c>
      <c r="P1946" t="s">
        <v>38</v>
      </c>
      <c r="Q1946" t="s">
        <v>51</v>
      </c>
      <c r="R1946" t="s">
        <v>52</v>
      </c>
      <c r="S1946" t="s">
        <v>43</v>
      </c>
      <c r="T1946" t="s">
        <v>44</v>
      </c>
      <c r="U1946" t="s">
        <v>21</v>
      </c>
      <c r="V1946" t="s">
        <v>1494</v>
      </c>
      <c r="W1946" t="s">
        <v>1495</v>
      </c>
      <c r="X1946" t="s">
        <v>1075</v>
      </c>
      <c r="Y1946">
        <v>175</v>
      </c>
      <c r="Z1946" t="s">
        <v>40</v>
      </c>
      <c r="AA1946" t="s">
        <v>40</v>
      </c>
      <c r="AB1946" t="s">
        <v>40</v>
      </c>
      <c r="AC1946">
        <v>4.4000000000000004</v>
      </c>
      <c r="AD1946">
        <v>1.1100000000000001</v>
      </c>
      <c r="AE1946">
        <v>0.25</v>
      </c>
      <c r="AF1946">
        <v>25</v>
      </c>
      <c r="AG1946">
        <v>2500</v>
      </c>
      <c r="AH1946">
        <v>1110000</v>
      </c>
      <c r="AI1946">
        <v>25</v>
      </c>
      <c r="AJ1946">
        <v>3562</v>
      </c>
      <c r="AK1946">
        <v>1398924.473</v>
      </c>
      <c r="AN1946" s="20"/>
    </row>
    <row r="1947" spans="1:40">
      <c r="A1947">
        <v>25</v>
      </c>
      <c r="B1947">
        <v>46</v>
      </c>
      <c r="C1947">
        <v>2005</v>
      </c>
      <c r="D1947" t="s">
        <v>1073</v>
      </c>
      <c r="E1947" t="s">
        <v>1074</v>
      </c>
      <c r="F1947" t="s">
        <v>1</v>
      </c>
      <c r="G1947" t="s">
        <v>37</v>
      </c>
      <c r="H1947" t="s">
        <v>38</v>
      </c>
      <c r="I1947" t="s">
        <v>41</v>
      </c>
      <c r="J1947" t="s">
        <v>40</v>
      </c>
      <c r="K1947" t="s">
        <v>40</v>
      </c>
      <c r="L1947" t="s">
        <v>40</v>
      </c>
      <c r="M1947" t="s">
        <v>40</v>
      </c>
      <c r="N1947" t="s">
        <v>40</v>
      </c>
      <c r="O1947" t="s">
        <v>55</v>
      </c>
      <c r="P1947" t="s">
        <v>38</v>
      </c>
      <c r="Q1947" t="s">
        <v>51</v>
      </c>
      <c r="R1947" t="s">
        <v>52</v>
      </c>
      <c r="S1947" t="s">
        <v>43</v>
      </c>
      <c r="T1947" t="s">
        <v>44</v>
      </c>
      <c r="U1947" t="s">
        <v>21</v>
      </c>
      <c r="V1947" t="s">
        <v>1494</v>
      </c>
      <c r="W1947" t="s">
        <v>1495</v>
      </c>
      <c r="X1947" t="s">
        <v>1075</v>
      </c>
      <c r="Y1947">
        <v>176</v>
      </c>
      <c r="Z1947" t="s">
        <v>40</v>
      </c>
      <c r="AA1947" t="s">
        <v>40</v>
      </c>
      <c r="AB1947" t="s">
        <v>40</v>
      </c>
      <c r="AC1947">
        <v>7.3</v>
      </c>
      <c r="AD1947">
        <v>30.51</v>
      </c>
      <c r="AE1947">
        <v>4.2</v>
      </c>
      <c r="AF1947">
        <v>44</v>
      </c>
      <c r="AG1947">
        <v>42000</v>
      </c>
      <c r="AH1947">
        <v>30510000</v>
      </c>
      <c r="AI1947">
        <v>44</v>
      </c>
      <c r="AJ1947">
        <v>3562</v>
      </c>
      <c r="AK1947">
        <v>1398924.473</v>
      </c>
      <c r="AN1947" s="20"/>
    </row>
    <row r="1948" spans="1:40">
      <c r="A1948">
        <v>25</v>
      </c>
      <c r="B1948">
        <v>46</v>
      </c>
      <c r="C1948">
        <v>2005</v>
      </c>
      <c r="D1948" t="s">
        <v>1073</v>
      </c>
      <c r="E1948" t="s">
        <v>1074</v>
      </c>
      <c r="F1948" t="s">
        <v>1</v>
      </c>
      <c r="G1948" t="s">
        <v>37</v>
      </c>
      <c r="H1948" t="s">
        <v>38</v>
      </c>
      <c r="I1948" t="s">
        <v>41</v>
      </c>
      <c r="J1948" t="s">
        <v>40</v>
      </c>
      <c r="K1948" t="s">
        <v>40</v>
      </c>
      <c r="L1948" t="s">
        <v>40</v>
      </c>
      <c r="M1948" t="s">
        <v>40</v>
      </c>
      <c r="N1948" t="s">
        <v>40</v>
      </c>
      <c r="O1948" t="s">
        <v>55</v>
      </c>
      <c r="P1948" t="s">
        <v>38</v>
      </c>
      <c r="Q1948" t="s">
        <v>51</v>
      </c>
      <c r="R1948" t="s">
        <v>52</v>
      </c>
      <c r="S1948" t="s">
        <v>43</v>
      </c>
      <c r="T1948" t="s">
        <v>44</v>
      </c>
      <c r="U1948" t="s">
        <v>21</v>
      </c>
      <c r="V1948" t="s">
        <v>1494</v>
      </c>
      <c r="W1948" t="s">
        <v>1495</v>
      </c>
      <c r="X1948" t="s">
        <v>1075</v>
      </c>
      <c r="Y1948">
        <v>177</v>
      </c>
      <c r="Z1948" t="s">
        <v>40</v>
      </c>
      <c r="AA1948" t="s">
        <v>40</v>
      </c>
      <c r="AB1948" t="s">
        <v>40</v>
      </c>
      <c r="AC1948">
        <v>3.5</v>
      </c>
      <c r="AD1948">
        <v>0.6</v>
      </c>
      <c r="AE1948">
        <v>0.17</v>
      </c>
      <c r="AF1948">
        <v>37</v>
      </c>
      <c r="AG1948">
        <v>1700</v>
      </c>
      <c r="AH1948">
        <v>600000</v>
      </c>
      <c r="AI1948">
        <v>37</v>
      </c>
      <c r="AJ1948">
        <v>3562</v>
      </c>
      <c r="AK1948">
        <v>1398924.473</v>
      </c>
      <c r="AN1948" s="20"/>
    </row>
    <row r="1949" spans="1:40">
      <c r="A1949">
        <v>25</v>
      </c>
      <c r="B1949">
        <v>46</v>
      </c>
      <c r="C1949">
        <v>2005</v>
      </c>
      <c r="D1949" t="s">
        <v>1073</v>
      </c>
      <c r="E1949" t="s">
        <v>1074</v>
      </c>
      <c r="F1949" t="s">
        <v>1</v>
      </c>
      <c r="G1949" t="s">
        <v>37</v>
      </c>
      <c r="H1949" t="s">
        <v>38</v>
      </c>
      <c r="I1949" t="s">
        <v>41</v>
      </c>
      <c r="J1949" t="s">
        <v>40</v>
      </c>
      <c r="K1949" t="s">
        <v>40</v>
      </c>
      <c r="L1949" t="s">
        <v>40</v>
      </c>
      <c r="M1949" t="s">
        <v>40</v>
      </c>
      <c r="N1949" t="s">
        <v>40</v>
      </c>
      <c r="O1949" t="s">
        <v>55</v>
      </c>
      <c r="P1949" t="s">
        <v>38</v>
      </c>
      <c r="Q1949" t="s">
        <v>51</v>
      </c>
      <c r="R1949" t="s">
        <v>52</v>
      </c>
      <c r="S1949" t="s">
        <v>43</v>
      </c>
      <c r="T1949" t="s">
        <v>44</v>
      </c>
      <c r="U1949" t="s">
        <v>21</v>
      </c>
      <c r="V1949" t="s">
        <v>1494</v>
      </c>
      <c r="W1949" t="s">
        <v>1495</v>
      </c>
      <c r="X1949" t="s">
        <v>1075</v>
      </c>
      <c r="Y1949">
        <v>178</v>
      </c>
      <c r="Z1949" t="s">
        <v>40</v>
      </c>
      <c r="AA1949" t="s">
        <v>40</v>
      </c>
      <c r="AB1949" t="s">
        <v>40</v>
      </c>
      <c r="AC1949">
        <v>12.5</v>
      </c>
      <c r="AD1949">
        <v>15.07</v>
      </c>
      <c r="AE1949">
        <v>1.21</v>
      </c>
      <c r="AF1949">
        <v>25</v>
      </c>
      <c r="AG1949">
        <v>12100</v>
      </c>
      <c r="AH1949">
        <v>15070000</v>
      </c>
      <c r="AI1949">
        <v>25</v>
      </c>
      <c r="AJ1949">
        <v>3562</v>
      </c>
      <c r="AK1949">
        <v>1398924.473</v>
      </c>
      <c r="AN1949" s="20"/>
    </row>
    <row r="1950" spans="1:40">
      <c r="A1950">
        <v>25</v>
      </c>
      <c r="B1950">
        <v>46</v>
      </c>
      <c r="C1950">
        <v>2005</v>
      </c>
      <c r="D1950" t="s">
        <v>1073</v>
      </c>
      <c r="E1950" t="s">
        <v>1074</v>
      </c>
      <c r="F1950" t="s">
        <v>1</v>
      </c>
      <c r="G1950" t="s">
        <v>37</v>
      </c>
      <c r="H1950" t="s">
        <v>38</v>
      </c>
      <c r="I1950" t="s">
        <v>41</v>
      </c>
      <c r="J1950" t="s">
        <v>40</v>
      </c>
      <c r="K1950" t="s">
        <v>40</v>
      </c>
      <c r="L1950" t="s">
        <v>40</v>
      </c>
      <c r="M1950" t="s">
        <v>40</v>
      </c>
      <c r="N1950" t="s">
        <v>40</v>
      </c>
      <c r="O1950" t="s">
        <v>55</v>
      </c>
      <c r="P1950" t="s">
        <v>38</v>
      </c>
      <c r="Q1950" t="s">
        <v>51</v>
      </c>
      <c r="R1950" t="s">
        <v>52</v>
      </c>
      <c r="S1950" t="s">
        <v>43</v>
      </c>
      <c r="T1950" t="s">
        <v>44</v>
      </c>
      <c r="U1950" t="s">
        <v>21</v>
      </c>
      <c r="V1950" t="s">
        <v>1494</v>
      </c>
      <c r="W1950" t="s">
        <v>1495</v>
      </c>
      <c r="X1950" t="s">
        <v>1075</v>
      </c>
      <c r="Y1950">
        <v>179</v>
      </c>
      <c r="Z1950" t="s">
        <v>40</v>
      </c>
      <c r="AA1950" t="s">
        <v>40</v>
      </c>
      <c r="AB1950" t="s">
        <v>40</v>
      </c>
      <c r="AC1950">
        <v>1.5</v>
      </c>
      <c r="AD1950">
        <v>6.34</v>
      </c>
      <c r="AE1950">
        <v>4.13</v>
      </c>
      <c r="AF1950">
        <v>37</v>
      </c>
      <c r="AG1950">
        <v>41300</v>
      </c>
      <c r="AH1950">
        <v>6340000</v>
      </c>
      <c r="AI1950">
        <v>37</v>
      </c>
      <c r="AJ1950">
        <v>3562</v>
      </c>
      <c r="AK1950">
        <v>1398924.473</v>
      </c>
      <c r="AN1950" s="20"/>
    </row>
    <row r="1951" spans="1:40">
      <c r="A1951">
        <v>25</v>
      </c>
      <c r="B1951">
        <v>46</v>
      </c>
      <c r="C1951">
        <v>2005</v>
      </c>
      <c r="D1951" t="s">
        <v>1073</v>
      </c>
      <c r="E1951" t="s">
        <v>1074</v>
      </c>
      <c r="F1951" t="s">
        <v>1</v>
      </c>
      <c r="G1951" t="s">
        <v>37</v>
      </c>
      <c r="H1951" t="s">
        <v>38</v>
      </c>
      <c r="I1951" t="s">
        <v>41</v>
      </c>
      <c r="J1951" t="s">
        <v>40</v>
      </c>
      <c r="K1951" t="s">
        <v>40</v>
      </c>
      <c r="L1951" t="s">
        <v>40</v>
      </c>
      <c r="M1951" t="s">
        <v>40</v>
      </c>
      <c r="N1951" t="s">
        <v>40</v>
      </c>
      <c r="O1951" t="s">
        <v>55</v>
      </c>
      <c r="P1951" t="s">
        <v>38</v>
      </c>
      <c r="Q1951" t="s">
        <v>51</v>
      </c>
      <c r="R1951" t="s">
        <v>52</v>
      </c>
      <c r="S1951" t="s">
        <v>43</v>
      </c>
      <c r="T1951" t="s">
        <v>44</v>
      </c>
      <c r="U1951" t="s">
        <v>21</v>
      </c>
      <c r="V1951" t="s">
        <v>1494</v>
      </c>
      <c r="W1951" t="s">
        <v>1495</v>
      </c>
      <c r="X1951" t="s">
        <v>1075</v>
      </c>
      <c r="Y1951">
        <v>180</v>
      </c>
      <c r="Z1951" t="s">
        <v>40</v>
      </c>
      <c r="AA1951" t="s">
        <v>40</v>
      </c>
      <c r="AB1951" t="s">
        <v>40</v>
      </c>
      <c r="AC1951">
        <v>14.8</v>
      </c>
      <c r="AD1951">
        <v>7.87</v>
      </c>
      <c r="AE1951">
        <v>0.53</v>
      </c>
      <c r="AF1951">
        <v>41</v>
      </c>
      <c r="AG1951">
        <v>5300</v>
      </c>
      <c r="AH1951">
        <v>7870000</v>
      </c>
      <c r="AI1951">
        <v>41</v>
      </c>
      <c r="AJ1951">
        <v>3562</v>
      </c>
      <c r="AK1951">
        <v>1398924.473</v>
      </c>
      <c r="AN1951" s="20"/>
    </row>
    <row r="1952" spans="1:40">
      <c r="A1952">
        <v>25</v>
      </c>
      <c r="B1952">
        <v>46</v>
      </c>
      <c r="C1952">
        <v>2005</v>
      </c>
      <c r="D1952" t="s">
        <v>1073</v>
      </c>
      <c r="E1952" t="s">
        <v>1074</v>
      </c>
      <c r="F1952" t="s">
        <v>1</v>
      </c>
      <c r="G1952" t="s">
        <v>37</v>
      </c>
      <c r="H1952" t="s">
        <v>38</v>
      </c>
      <c r="I1952" t="s">
        <v>41</v>
      </c>
      <c r="J1952" t="s">
        <v>40</v>
      </c>
      <c r="K1952" t="s">
        <v>40</v>
      </c>
      <c r="L1952" t="s">
        <v>40</v>
      </c>
      <c r="M1952" t="s">
        <v>40</v>
      </c>
      <c r="N1952" t="s">
        <v>40</v>
      </c>
      <c r="O1952" t="s">
        <v>55</v>
      </c>
      <c r="P1952" t="s">
        <v>38</v>
      </c>
      <c r="Q1952" t="s">
        <v>51</v>
      </c>
      <c r="R1952" t="s">
        <v>52</v>
      </c>
      <c r="S1952" t="s">
        <v>43</v>
      </c>
      <c r="T1952" t="s">
        <v>44</v>
      </c>
      <c r="U1952" t="s">
        <v>21</v>
      </c>
      <c r="V1952" t="s">
        <v>1494</v>
      </c>
      <c r="W1952" t="s">
        <v>1495</v>
      </c>
      <c r="X1952" t="s">
        <v>1075</v>
      </c>
      <c r="Y1952">
        <v>181</v>
      </c>
      <c r="Z1952" t="s">
        <v>40</v>
      </c>
      <c r="AA1952" t="s">
        <v>40</v>
      </c>
      <c r="AB1952" t="s">
        <v>40</v>
      </c>
      <c r="AC1952">
        <v>1.7</v>
      </c>
      <c r="AD1952">
        <v>0.54</v>
      </c>
      <c r="AE1952">
        <v>0.31</v>
      </c>
      <c r="AF1952">
        <v>66</v>
      </c>
      <c r="AG1952">
        <v>3100</v>
      </c>
      <c r="AH1952">
        <v>540000</v>
      </c>
      <c r="AI1952">
        <v>66</v>
      </c>
      <c r="AJ1952">
        <v>3562</v>
      </c>
      <c r="AK1952">
        <v>1398924.473</v>
      </c>
      <c r="AN1952" s="20"/>
    </row>
    <row r="1953" spans="1:40">
      <c r="A1953">
        <v>25</v>
      </c>
      <c r="B1953">
        <v>46</v>
      </c>
      <c r="C1953">
        <v>2005</v>
      </c>
      <c r="D1953" t="s">
        <v>1073</v>
      </c>
      <c r="E1953" t="s">
        <v>1074</v>
      </c>
      <c r="F1953" t="s">
        <v>1</v>
      </c>
      <c r="G1953" t="s">
        <v>37</v>
      </c>
      <c r="H1953" t="s">
        <v>38</v>
      </c>
      <c r="I1953" t="s">
        <v>41</v>
      </c>
      <c r="J1953" t="s">
        <v>40</v>
      </c>
      <c r="K1953" t="s">
        <v>40</v>
      </c>
      <c r="L1953" t="s">
        <v>40</v>
      </c>
      <c r="M1953" t="s">
        <v>40</v>
      </c>
      <c r="N1953" t="s">
        <v>40</v>
      </c>
      <c r="O1953" t="s">
        <v>55</v>
      </c>
      <c r="P1953" t="s">
        <v>38</v>
      </c>
      <c r="Q1953" t="s">
        <v>51</v>
      </c>
      <c r="R1953" t="s">
        <v>52</v>
      </c>
      <c r="S1953" t="s">
        <v>43</v>
      </c>
      <c r="T1953" t="s">
        <v>44</v>
      </c>
      <c r="U1953" t="s">
        <v>21</v>
      </c>
      <c r="V1953" t="s">
        <v>1494</v>
      </c>
      <c r="W1953" t="s">
        <v>1495</v>
      </c>
      <c r="X1953" t="s">
        <v>1075</v>
      </c>
      <c r="Y1953">
        <v>182</v>
      </c>
      <c r="Z1953" t="s">
        <v>40</v>
      </c>
      <c r="AA1953" t="s">
        <v>40</v>
      </c>
      <c r="AB1953" t="s">
        <v>40</v>
      </c>
      <c r="AC1953">
        <v>2</v>
      </c>
      <c r="AD1953">
        <v>0.94</v>
      </c>
      <c r="AE1953">
        <v>0.46</v>
      </c>
      <c r="AF1953">
        <v>57</v>
      </c>
      <c r="AG1953">
        <v>4600</v>
      </c>
      <c r="AH1953">
        <v>940000</v>
      </c>
      <c r="AI1953">
        <v>57</v>
      </c>
      <c r="AJ1953">
        <v>3562</v>
      </c>
      <c r="AK1953">
        <v>1398924.473</v>
      </c>
      <c r="AN1953" s="20"/>
    </row>
    <row r="1954" spans="1:40">
      <c r="A1954">
        <v>25</v>
      </c>
      <c r="B1954">
        <v>46</v>
      </c>
      <c r="C1954">
        <v>2005</v>
      </c>
      <c r="D1954" t="s">
        <v>1073</v>
      </c>
      <c r="E1954" t="s">
        <v>1074</v>
      </c>
      <c r="F1954" t="s">
        <v>1</v>
      </c>
      <c r="G1954" t="s">
        <v>37</v>
      </c>
      <c r="H1954" t="s">
        <v>38</v>
      </c>
      <c r="I1954" t="s">
        <v>41</v>
      </c>
      <c r="J1954" t="s">
        <v>40</v>
      </c>
      <c r="K1954" t="s">
        <v>40</v>
      </c>
      <c r="L1954" t="s">
        <v>40</v>
      </c>
      <c r="M1954" t="s">
        <v>40</v>
      </c>
      <c r="N1954" t="s">
        <v>40</v>
      </c>
      <c r="O1954" t="s">
        <v>55</v>
      </c>
      <c r="P1954" t="s">
        <v>38</v>
      </c>
      <c r="Q1954" t="s">
        <v>51</v>
      </c>
      <c r="R1954" t="s">
        <v>52</v>
      </c>
      <c r="S1954" t="s">
        <v>43</v>
      </c>
      <c r="T1954" t="s">
        <v>44</v>
      </c>
      <c r="U1954" t="s">
        <v>21</v>
      </c>
      <c r="V1954" t="s">
        <v>1494</v>
      </c>
      <c r="W1954" t="s">
        <v>1495</v>
      </c>
      <c r="X1954" t="s">
        <v>1075</v>
      </c>
      <c r="Y1954">
        <v>183</v>
      </c>
      <c r="Z1954" t="s">
        <v>40</v>
      </c>
      <c r="AA1954" t="s">
        <v>40</v>
      </c>
      <c r="AB1954" t="s">
        <v>40</v>
      </c>
      <c r="AC1954">
        <v>2.2999999999999998</v>
      </c>
      <c r="AD1954">
        <v>0.39</v>
      </c>
      <c r="AE1954">
        <v>0.17</v>
      </c>
      <c r="AF1954">
        <v>39</v>
      </c>
      <c r="AG1954">
        <v>1700</v>
      </c>
      <c r="AH1954">
        <v>390000</v>
      </c>
      <c r="AI1954">
        <v>39</v>
      </c>
      <c r="AJ1954">
        <v>3562</v>
      </c>
      <c r="AK1954">
        <v>1398924.473</v>
      </c>
      <c r="AN1954" s="20"/>
    </row>
    <row r="1955" spans="1:40">
      <c r="A1955">
        <v>25</v>
      </c>
      <c r="B1955">
        <v>46</v>
      </c>
      <c r="C1955">
        <v>2005</v>
      </c>
      <c r="D1955" t="s">
        <v>1073</v>
      </c>
      <c r="E1955" t="s">
        <v>1074</v>
      </c>
      <c r="F1955" t="s">
        <v>1</v>
      </c>
      <c r="G1955" t="s">
        <v>37</v>
      </c>
      <c r="H1955" t="s">
        <v>38</v>
      </c>
      <c r="I1955" t="s">
        <v>41</v>
      </c>
      <c r="J1955" t="s">
        <v>40</v>
      </c>
      <c r="K1955" t="s">
        <v>40</v>
      </c>
      <c r="L1955" t="s">
        <v>40</v>
      </c>
      <c r="M1955" t="s">
        <v>40</v>
      </c>
      <c r="N1955" t="s">
        <v>40</v>
      </c>
      <c r="O1955" t="s">
        <v>55</v>
      </c>
      <c r="P1955" t="s">
        <v>38</v>
      </c>
      <c r="Q1955" t="s">
        <v>51</v>
      </c>
      <c r="R1955" t="s">
        <v>52</v>
      </c>
      <c r="S1955" t="s">
        <v>43</v>
      </c>
      <c r="T1955" t="s">
        <v>44</v>
      </c>
      <c r="U1955" t="s">
        <v>21</v>
      </c>
      <c r="V1955" t="s">
        <v>1494</v>
      </c>
      <c r="W1955" t="s">
        <v>1495</v>
      </c>
      <c r="X1955" t="s">
        <v>1075</v>
      </c>
      <c r="Y1955">
        <v>184</v>
      </c>
      <c r="Z1955" t="s">
        <v>40</v>
      </c>
      <c r="AA1955" t="s">
        <v>40</v>
      </c>
      <c r="AB1955" t="s">
        <v>40</v>
      </c>
      <c r="AC1955">
        <v>2.2999999999999998</v>
      </c>
      <c r="AD1955">
        <v>2.84</v>
      </c>
      <c r="AE1955">
        <v>1.2</v>
      </c>
      <c r="AF1955">
        <v>46</v>
      </c>
      <c r="AG1955">
        <v>12000</v>
      </c>
      <c r="AH1955">
        <v>2840000</v>
      </c>
      <c r="AI1955">
        <v>46</v>
      </c>
      <c r="AJ1955">
        <v>3562</v>
      </c>
      <c r="AK1955">
        <v>1398924.473</v>
      </c>
      <c r="AN1955" s="20"/>
    </row>
    <row r="1956" spans="1:40">
      <c r="A1956">
        <v>25</v>
      </c>
      <c r="B1956">
        <v>46</v>
      </c>
      <c r="C1956">
        <v>2005</v>
      </c>
      <c r="D1956" t="s">
        <v>1073</v>
      </c>
      <c r="E1956" t="s">
        <v>1074</v>
      </c>
      <c r="F1956" t="s">
        <v>1</v>
      </c>
      <c r="G1956" t="s">
        <v>37</v>
      </c>
      <c r="H1956" t="s">
        <v>38</v>
      </c>
      <c r="I1956" t="s">
        <v>41</v>
      </c>
      <c r="J1956" t="s">
        <v>40</v>
      </c>
      <c r="K1956" t="s">
        <v>40</v>
      </c>
      <c r="L1956" t="s">
        <v>40</v>
      </c>
      <c r="M1956" t="s">
        <v>40</v>
      </c>
      <c r="N1956" t="s">
        <v>40</v>
      </c>
      <c r="O1956" t="s">
        <v>55</v>
      </c>
      <c r="P1956" t="s">
        <v>38</v>
      </c>
      <c r="Q1956" t="s">
        <v>51</v>
      </c>
      <c r="R1956" t="s">
        <v>52</v>
      </c>
      <c r="S1956" t="s">
        <v>43</v>
      </c>
      <c r="T1956" t="s">
        <v>44</v>
      </c>
      <c r="U1956" t="s">
        <v>21</v>
      </c>
      <c r="V1956" t="s">
        <v>1494</v>
      </c>
      <c r="W1956" t="s">
        <v>1495</v>
      </c>
      <c r="X1956" t="s">
        <v>1075</v>
      </c>
      <c r="Y1956">
        <v>185</v>
      </c>
      <c r="Z1956" t="s">
        <v>40</v>
      </c>
      <c r="AA1956" t="s">
        <v>40</v>
      </c>
      <c r="AB1956" t="s">
        <v>40</v>
      </c>
      <c r="AC1956">
        <v>6</v>
      </c>
      <c r="AD1956">
        <v>0.72</v>
      </c>
      <c r="AE1956">
        <v>0.12</v>
      </c>
      <c r="AF1956">
        <v>29</v>
      </c>
      <c r="AG1956">
        <v>1200</v>
      </c>
      <c r="AH1956">
        <v>720000</v>
      </c>
      <c r="AI1956">
        <v>29</v>
      </c>
      <c r="AJ1956">
        <v>3562</v>
      </c>
      <c r="AK1956">
        <v>1398924.473</v>
      </c>
      <c r="AN1956" s="20"/>
    </row>
    <row r="1957" spans="1:40">
      <c r="A1957">
        <v>25</v>
      </c>
      <c r="B1957">
        <v>46</v>
      </c>
      <c r="C1957">
        <v>2005</v>
      </c>
      <c r="D1957" t="s">
        <v>1073</v>
      </c>
      <c r="E1957" t="s">
        <v>1074</v>
      </c>
      <c r="F1957" t="s">
        <v>1</v>
      </c>
      <c r="G1957" t="s">
        <v>37</v>
      </c>
      <c r="H1957" t="s">
        <v>38</v>
      </c>
      <c r="I1957" t="s">
        <v>41</v>
      </c>
      <c r="J1957" t="s">
        <v>40</v>
      </c>
      <c r="K1957" t="s">
        <v>40</v>
      </c>
      <c r="L1957" t="s">
        <v>40</v>
      </c>
      <c r="M1957" t="s">
        <v>40</v>
      </c>
      <c r="N1957" t="s">
        <v>40</v>
      </c>
      <c r="O1957" t="s">
        <v>55</v>
      </c>
      <c r="P1957" t="s">
        <v>38</v>
      </c>
      <c r="Q1957" t="s">
        <v>51</v>
      </c>
      <c r="R1957" t="s">
        <v>52</v>
      </c>
      <c r="S1957" t="s">
        <v>43</v>
      </c>
      <c r="T1957" t="s">
        <v>44</v>
      </c>
      <c r="U1957" t="s">
        <v>21</v>
      </c>
      <c r="V1957" t="s">
        <v>1494</v>
      </c>
      <c r="W1957" t="s">
        <v>1495</v>
      </c>
      <c r="X1957" t="s">
        <v>1075</v>
      </c>
      <c r="Y1957">
        <v>186</v>
      </c>
      <c r="Z1957" t="s">
        <v>40</v>
      </c>
      <c r="AA1957" t="s">
        <v>40</v>
      </c>
      <c r="AB1957" t="s">
        <v>40</v>
      </c>
      <c r="AC1957">
        <v>7.3</v>
      </c>
      <c r="AD1957">
        <v>17.46</v>
      </c>
      <c r="AE1957">
        <v>2.4</v>
      </c>
      <c r="AF1957">
        <v>61</v>
      </c>
      <c r="AG1957">
        <v>24000</v>
      </c>
      <c r="AH1957">
        <v>17460000</v>
      </c>
      <c r="AI1957">
        <v>61</v>
      </c>
      <c r="AJ1957">
        <v>3562</v>
      </c>
      <c r="AK1957">
        <v>1398924.473</v>
      </c>
      <c r="AN1957" s="20"/>
    </row>
    <row r="1958" spans="1:40">
      <c r="A1958">
        <v>25</v>
      </c>
      <c r="B1958">
        <v>46</v>
      </c>
      <c r="C1958">
        <v>2005</v>
      </c>
      <c r="D1958" t="s">
        <v>1073</v>
      </c>
      <c r="E1958" t="s">
        <v>1074</v>
      </c>
      <c r="F1958" t="s">
        <v>1</v>
      </c>
      <c r="G1958" t="s">
        <v>37</v>
      </c>
      <c r="H1958" t="s">
        <v>38</v>
      </c>
      <c r="I1958" t="s">
        <v>41</v>
      </c>
      <c r="J1958" t="s">
        <v>40</v>
      </c>
      <c r="K1958" t="s">
        <v>40</v>
      </c>
      <c r="L1958" t="s">
        <v>40</v>
      </c>
      <c r="M1958" t="s">
        <v>40</v>
      </c>
      <c r="N1958" t="s">
        <v>40</v>
      </c>
      <c r="O1958" t="s">
        <v>55</v>
      </c>
      <c r="P1958" t="s">
        <v>38</v>
      </c>
      <c r="Q1958" t="s">
        <v>51</v>
      </c>
      <c r="R1958" t="s">
        <v>52</v>
      </c>
      <c r="S1958" t="s">
        <v>43</v>
      </c>
      <c r="T1958" t="s">
        <v>44</v>
      </c>
      <c r="U1958" t="s">
        <v>21</v>
      </c>
      <c r="V1958" t="s">
        <v>1494</v>
      </c>
      <c r="W1958" t="s">
        <v>1495</v>
      </c>
      <c r="X1958" t="s">
        <v>1075</v>
      </c>
      <c r="Y1958">
        <v>187</v>
      </c>
      <c r="Z1958" t="s">
        <v>40</v>
      </c>
      <c r="AA1958" t="s">
        <v>40</v>
      </c>
      <c r="AB1958" t="s">
        <v>40</v>
      </c>
      <c r="AC1958">
        <v>2.6</v>
      </c>
      <c r="AD1958">
        <v>0.39</v>
      </c>
      <c r="AE1958">
        <v>0.15</v>
      </c>
      <c r="AF1958">
        <v>68</v>
      </c>
      <c r="AG1958">
        <v>1500</v>
      </c>
      <c r="AH1958">
        <v>390000</v>
      </c>
      <c r="AI1958">
        <v>68</v>
      </c>
      <c r="AJ1958">
        <v>3562</v>
      </c>
      <c r="AK1958">
        <v>1398924.473</v>
      </c>
    </row>
    <row r="1959" spans="1:40">
      <c r="A1959">
        <v>25</v>
      </c>
      <c r="B1959">
        <v>46</v>
      </c>
      <c r="C1959">
        <v>2005</v>
      </c>
      <c r="D1959" t="s">
        <v>1073</v>
      </c>
      <c r="E1959" t="s">
        <v>1074</v>
      </c>
      <c r="F1959" t="s">
        <v>1</v>
      </c>
      <c r="G1959" t="s">
        <v>37</v>
      </c>
      <c r="H1959" t="s">
        <v>38</v>
      </c>
      <c r="I1959" t="s">
        <v>41</v>
      </c>
      <c r="J1959" t="s">
        <v>40</v>
      </c>
      <c r="K1959" t="s">
        <v>40</v>
      </c>
      <c r="L1959" t="s">
        <v>40</v>
      </c>
      <c r="M1959" t="s">
        <v>40</v>
      </c>
      <c r="N1959" t="s">
        <v>40</v>
      </c>
      <c r="O1959" t="s">
        <v>55</v>
      </c>
      <c r="P1959" t="s">
        <v>38</v>
      </c>
      <c r="Q1959" t="s">
        <v>51</v>
      </c>
      <c r="R1959" t="s">
        <v>52</v>
      </c>
      <c r="S1959" t="s">
        <v>43</v>
      </c>
      <c r="T1959" t="s">
        <v>44</v>
      </c>
      <c r="U1959" t="s">
        <v>21</v>
      </c>
      <c r="V1959" t="s">
        <v>1494</v>
      </c>
      <c r="W1959" t="s">
        <v>1495</v>
      </c>
      <c r="X1959" t="s">
        <v>1075</v>
      </c>
      <c r="Y1959">
        <v>188</v>
      </c>
      <c r="Z1959" t="s">
        <v>40</v>
      </c>
      <c r="AA1959" t="s">
        <v>40</v>
      </c>
      <c r="AB1959" t="s">
        <v>40</v>
      </c>
      <c r="AC1959">
        <v>2</v>
      </c>
      <c r="AD1959">
        <v>0.72</v>
      </c>
      <c r="AE1959">
        <v>0.37</v>
      </c>
      <c r="AF1959">
        <v>81</v>
      </c>
      <c r="AG1959">
        <v>3700</v>
      </c>
      <c r="AH1959">
        <v>720000</v>
      </c>
      <c r="AI1959">
        <v>81</v>
      </c>
      <c r="AJ1959">
        <v>3562</v>
      </c>
      <c r="AK1959">
        <v>1398924.473</v>
      </c>
      <c r="AN1959" s="20"/>
    </row>
    <row r="1960" spans="1:40">
      <c r="A1960">
        <v>25</v>
      </c>
      <c r="B1960">
        <v>46</v>
      </c>
      <c r="C1960">
        <v>2005</v>
      </c>
      <c r="D1960" t="s">
        <v>1073</v>
      </c>
      <c r="E1960" t="s">
        <v>1074</v>
      </c>
      <c r="F1960" t="s">
        <v>1</v>
      </c>
      <c r="G1960" t="s">
        <v>37</v>
      </c>
      <c r="H1960" t="s">
        <v>38</v>
      </c>
      <c r="I1960" t="s">
        <v>41</v>
      </c>
      <c r="J1960" t="s">
        <v>40</v>
      </c>
      <c r="K1960" t="s">
        <v>40</v>
      </c>
      <c r="L1960" t="s">
        <v>40</v>
      </c>
      <c r="M1960" t="s">
        <v>40</v>
      </c>
      <c r="N1960" t="s">
        <v>40</v>
      </c>
      <c r="O1960" t="s">
        <v>55</v>
      </c>
      <c r="P1960" t="s">
        <v>38</v>
      </c>
      <c r="Q1960" t="s">
        <v>51</v>
      </c>
      <c r="R1960" t="s">
        <v>52</v>
      </c>
      <c r="S1960" t="s">
        <v>43</v>
      </c>
      <c r="T1960" t="s">
        <v>44</v>
      </c>
      <c r="U1960" t="s">
        <v>21</v>
      </c>
      <c r="V1960" t="s">
        <v>1494</v>
      </c>
      <c r="W1960" t="s">
        <v>1495</v>
      </c>
      <c r="X1960" t="s">
        <v>1075</v>
      </c>
      <c r="Y1960">
        <v>189</v>
      </c>
      <c r="Z1960" t="s">
        <v>40</v>
      </c>
      <c r="AA1960" t="s">
        <v>40</v>
      </c>
      <c r="AB1960" t="s">
        <v>40</v>
      </c>
      <c r="AC1960">
        <v>3.6</v>
      </c>
      <c r="AD1960">
        <v>1.26</v>
      </c>
      <c r="AE1960">
        <v>0.35</v>
      </c>
      <c r="AF1960">
        <v>64</v>
      </c>
      <c r="AG1960">
        <v>3500</v>
      </c>
      <c r="AH1960">
        <v>1260000</v>
      </c>
      <c r="AI1960">
        <v>64</v>
      </c>
      <c r="AJ1960">
        <v>3562</v>
      </c>
      <c r="AK1960">
        <v>1398924.473</v>
      </c>
      <c r="AN1960" s="20"/>
    </row>
    <row r="1961" spans="1:40">
      <c r="A1961">
        <v>25</v>
      </c>
      <c r="B1961">
        <v>46</v>
      </c>
      <c r="C1961">
        <v>2005</v>
      </c>
      <c r="D1961" t="s">
        <v>1073</v>
      </c>
      <c r="E1961" t="s">
        <v>1074</v>
      </c>
      <c r="F1961" t="s">
        <v>1</v>
      </c>
      <c r="G1961" t="s">
        <v>37</v>
      </c>
      <c r="H1961" t="s">
        <v>38</v>
      </c>
      <c r="I1961" t="s">
        <v>41</v>
      </c>
      <c r="J1961" t="s">
        <v>40</v>
      </c>
      <c r="K1961" t="s">
        <v>40</v>
      </c>
      <c r="L1961" t="s">
        <v>40</v>
      </c>
      <c r="M1961" t="s">
        <v>40</v>
      </c>
      <c r="N1961" t="s">
        <v>40</v>
      </c>
      <c r="O1961" t="s">
        <v>55</v>
      </c>
      <c r="P1961" t="s">
        <v>38</v>
      </c>
      <c r="Q1961" t="s">
        <v>51</v>
      </c>
      <c r="R1961" t="s">
        <v>52</v>
      </c>
      <c r="S1961" t="s">
        <v>43</v>
      </c>
      <c r="T1961" t="s">
        <v>44</v>
      </c>
      <c r="U1961" t="s">
        <v>21</v>
      </c>
      <c r="V1961" t="s">
        <v>1494</v>
      </c>
      <c r="W1961" t="s">
        <v>1495</v>
      </c>
      <c r="X1961" t="s">
        <v>1075</v>
      </c>
      <c r="Y1961">
        <v>190</v>
      </c>
      <c r="Z1961" t="s">
        <v>40</v>
      </c>
      <c r="AA1961" t="s">
        <v>40</v>
      </c>
      <c r="AB1961" t="s">
        <v>40</v>
      </c>
      <c r="AC1961">
        <v>4.5</v>
      </c>
      <c r="AD1961">
        <v>8.52</v>
      </c>
      <c r="AE1961">
        <v>1.96</v>
      </c>
      <c r="AF1961">
        <v>47</v>
      </c>
      <c r="AG1961">
        <v>19600</v>
      </c>
      <c r="AH1961">
        <v>8520000</v>
      </c>
      <c r="AI1961">
        <v>47</v>
      </c>
      <c r="AJ1961">
        <v>3562</v>
      </c>
      <c r="AK1961">
        <v>1398924.473</v>
      </c>
      <c r="AN1961" s="20"/>
    </row>
    <row r="1962" spans="1:40">
      <c r="A1962">
        <v>25</v>
      </c>
      <c r="B1962">
        <v>46</v>
      </c>
      <c r="C1962">
        <v>2005</v>
      </c>
      <c r="D1962" t="s">
        <v>1073</v>
      </c>
      <c r="E1962" t="s">
        <v>1074</v>
      </c>
      <c r="F1962" t="s">
        <v>1</v>
      </c>
      <c r="G1962" t="s">
        <v>37</v>
      </c>
      <c r="H1962" t="s">
        <v>38</v>
      </c>
      <c r="I1962" t="s">
        <v>41</v>
      </c>
      <c r="J1962" t="s">
        <v>40</v>
      </c>
      <c r="K1962" t="s">
        <v>40</v>
      </c>
      <c r="L1962" t="s">
        <v>40</v>
      </c>
      <c r="M1962" t="s">
        <v>40</v>
      </c>
      <c r="N1962" t="s">
        <v>40</v>
      </c>
      <c r="O1962" t="s">
        <v>55</v>
      </c>
      <c r="P1962" t="s">
        <v>38</v>
      </c>
      <c r="Q1962" t="s">
        <v>51</v>
      </c>
      <c r="R1962" t="s">
        <v>52</v>
      </c>
      <c r="S1962" t="s">
        <v>43</v>
      </c>
      <c r="T1962" t="s">
        <v>44</v>
      </c>
      <c r="U1962" t="s">
        <v>21</v>
      </c>
      <c r="V1962" t="s">
        <v>1494</v>
      </c>
      <c r="W1962" t="s">
        <v>1495</v>
      </c>
      <c r="X1962" t="s">
        <v>1075</v>
      </c>
      <c r="Y1962">
        <v>191</v>
      </c>
      <c r="Z1962" t="s">
        <v>40</v>
      </c>
      <c r="AA1962" t="s">
        <v>40</v>
      </c>
      <c r="AB1962" t="s">
        <v>40</v>
      </c>
      <c r="AC1962">
        <v>1.9</v>
      </c>
      <c r="AD1962">
        <v>0.77</v>
      </c>
      <c r="AE1962">
        <v>0.41</v>
      </c>
      <c r="AF1962">
        <v>57</v>
      </c>
      <c r="AG1962">
        <v>4100</v>
      </c>
      <c r="AH1962">
        <v>770000</v>
      </c>
      <c r="AI1962">
        <v>57</v>
      </c>
      <c r="AJ1962">
        <v>3562</v>
      </c>
      <c r="AK1962">
        <v>1398924.473</v>
      </c>
      <c r="AN1962" s="20"/>
    </row>
    <row r="1963" spans="1:40">
      <c r="A1963">
        <v>25</v>
      </c>
      <c r="B1963">
        <v>46</v>
      </c>
      <c r="C1963">
        <v>2005</v>
      </c>
      <c r="D1963" t="s">
        <v>1073</v>
      </c>
      <c r="E1963" t="s">
        <v>1074</v>
      </c>
      <c r="F1963" t="s">
        <v>1</v>
      </c>
      <c r="G1963" t="s">
        <v>37</v>
      </c>
      <c r="H1963" t="s">
        <v>38</v>
      </c>
      <c r="I1963" t="s">
        <v>41</v>
      </c>
      <c r="J1963" t="s">
        <v>40</v>
      </c>
      <c r="K1963" t="s">
        <v>40</v>
      </c>
      <c r="L1963" t="s">
        <v>40</v>
      </c>
      <c r="M1963" t="s">
        <v>40</v>
      </c>
      <c r="N1963" t="s">
        <v>40</v>
      </c>
      <c r="O1963" t="s">
        <v>55</v>
      </c>
      <c r="P1963" t="s">
        <v>38</v>
      </c>
      <c r="Q1963" t="s">
        <v>51</v>
      </c>
      <c r="R1963" t="s">
        <v>52</v>
      </c>
      <c r="S1963" t="s">
        <v>43</v>
      </c>
      <c r="T1963" t="s">
        <v>44</v>
      </c>
      <c r="U1963" t="s">
        <v>21</v>
      </c>
      <c r="V1963" t="s">
        <v>1494</v>
      </c>
      <c r="W1963" t="s">
        <v>1495</v>
      </c>
      <c r="X1963" t="s">
        <v>1075</v>
      </c>
      <c r="Y1963">
        <v>192</v>
      </c>
      <c r="Z1963" t="s">
        <v>40</v>
      </c>
      <c r="AA1963" t="s">
        <v>40</v>
      </c>
      <c r="AB1963" t="s">
        <v>40</v>
      </c>
      <c r="AC1963">
        <v>1.2</v>
      </c>
      <c r="AD1963">
        <v>32.1</v>
      </c>
      <c r="AE1963">
        <v>26</v>
      </c>
      <c r="AF1963">
        <v>106</v>
      </c>
      <c r="AG1963">
        <v>260000</v>
      </c>
      <c r="AH1963">
        <v>32100000</v>
      </c>
      <c r="AI1963">
        <v>106</v>
      </c>
      <c r="AJ1963">
        <v>3562</v>
      </c>
      <c r="AK1963">
        <v>1398924.473</v>
      </c>
      <c r="AN1963" s="20"/>
    </row>
    <row r="1964" spans="1:40">
      <c r="A1964">
        <v>25</v>
      </c>
      <c r="B1964">
        <v>46</v>
      </c>
      <c r="C1964">
        <v>2005</v>
      </c>
      <c r="D1964" t="s">
        <v>1073</v>
      </c>
      <c r="E1964" t="s">
        <v>1074</v>
      </c>
      <c r="F1964" t="s">
        <v>1</v>
      </c>
      <c r="G1964" t="s">
        <v>37</v>
      </c>
      <c r="H1964" t="s">
        <v>38</v>
      </c>
      <c r="I1964" t="s">
        <v>41</v>
      </c>
      <c r="J1964" t="s">
        <v>40</v>
      </c>
      <c r="K1964" t="s">
        <v>40</v>
      </c>
      <c r="L1964" t="s">
        <v>40</v>
      </c>
      <c r="M1964" t="s">
        <v>40</v>
      </c>
      <c r="N1964" t="s">
        <v>40</v>
      </c>
      <c r="O1964" t="s">
        <v>55</v>
      </c>
      <c r="P1964" t="s">
        <v>38</v>
      </c>
      <c r="Q1964" t="s">
        <v>51</v>
      </c>
      <c r="R1964" t="s">
        <v>52</v>
      </c>
      <c r="S1964" t="s">
        <v>43</v>
      </c>
      <c r="T1964" t="s">
        <v>44</v>
      </c>
      <c r="U1964" t="s">
        <v>21</v>
      </c>
      <c r="V1964" t="s">
        <v>1494</v>
      </c>
      <c r="W1964" t="s">
        <v>1495</v>
      </c>
      <c r="X1964" t="s">
        <v>1075</v>
      </c>
      <c r="Y1964">
        <v>193</v>
      </c>
      <c r="Z1964" t="s">
        <v>40</v>
      </c>
      <c r="AA1964" t="s">
        <v>40</v>
      </c>
      <c r="AB1964" t="s">
        <v>40</v>
      </c>
      <c r="AC1964">
        <v>5</v>
      </c>
      <c r="AD1964">
        <v>0.6</v>
      </c>
      <c r="AE1964">
        <v>0.12</v>
      </c>
      <c r="AF1964">
        <v>44</v>
      </c>
      <c r="AG1964">
        <v>1200</v>
      </c>
      <c r="AH1964">
        <v>600000</v>
      </c>
      <c r="AI1964">
        <v>44</v>
      </c>
      <c r="AJ1964">
        <v>3562</v>
      </c>
      <c r="AK1964">
        <v>1398924.473</v>
      </c>
      <c r="AN1964" s="20"/>
    </row>
    <row r="1965" spans="1:40">
      <c r="A1965">
        <v>25</v>
      </c>
      <c r="B1965">
        <v>46</v>
      </c>
      <c r="C1965">
        <v>2005</v>
      </c>
      <c r="D1965" t="s">
        <v>1073</v>
      </c>
      <c r="E1965" t="s">
        <v>1074</v>
      </c>
      <c r="F1965" t="s">
        <v>1</v>
      </c>
      <c r="G1965" t="s">
        <v>37</v>
      </c>
      <c r="H1965" t="s">
        <v>38</v>
      </c>
      <c r="I1965" t="s">
        <v>41</v>
      </c>
      <c r="J1965" t="s">
        <v>40</v>
      </c>
      <c r="K1965" t="s">
        <v>40</v>
      </c>
      <c r="L1965" t="s">
        <v>40</v>
      </c>
      <c r="M1965" t="s">
        <v>40</v>
      </c>
      <c r="N1965" t="s">
        <v>40</v>
      </c>
      <c r="O1965" t="s">
        <v>55</v>
      </c>
      <c r="P1965" t="s">
        <v>38</v>
      </c>
      <c r="Q1965" t="s">
        <v>51</v>
      </c>
      <c r="R1965" t="s">
        <v>52</v>
      </c>
      <c r="S1965" t="s">
        <v>43</v>
      </c>
      <c r="T1965" t="s">
        <v>44</v>
      </c>
      <c r="U1965" t="s">
        <v>21</v>
      </c>
      <c r="V1965" t="s">
        <v>1494</v>
      </c>
      <c r="W1965" t="s">
        <v>1495</v>
      </c>
      <c r="X1965" t="s">
        <v>1075</v>
      </c>
      <c r="Y1965">
        <v>194</v>
      </c>
      <c r="Z1965" t="s">
        <v>40</v>
      </c>
      <c r="AA1965" t="s">
        <v>40</v>
      </c>
      <c r="AB1965" t="s">
        <v>40</v>
      </c>
      <c r="AC1965">
        <v>5.3</v>
      </c>
      <c r="AD1965">
        <v>11.12</v>
      </c>
      <c r="AE1965">
        <v>2.1</v>
      </c>
      <c r="AF1965">
        <v>36</v>
      </c>
      <c r="AG1965">
        <v>21000</v>
      </c>
      <c r="AH1965">
        <v>11120000</v>
      </c>
      <c r="AI1965">
        <v>36</v>
      </c>
      <c r="AJ1965">
        <v>3562</v>
      </c>
      <c r="AK1965">
        <v>1398924.473</v>
      </c>
      <c r="AN1965" s="20"/>
    </row>
    <row r="1966" spans="1:40">
      <c r="A1966">
        <v>25</v>
      </c>
      <c r="B1966">
        <v>46</v>
      </c>
      <c r="C1966">
        <v>2005</v>
      </c>
      <c r="D1966" t="s">
        <v>1073</v>
      </c>
      <c r="E1966" t="s">
        <v>1074</v>
      </c>
      <c r="F1966" t="s">
        <v>1</v>
      </c>
      <c r="G1966" t="s">
        <v>37</v>
      </c>
      <c r="H1966" t="s">
        <v>38</v>
      </c>
      <c r="I1966" t="s">
        <v>41</v>
      </c>
      <c r="J1966" t="s">
        <v>40</v>
      </c>
      <c r="K1966" t="s">
        <v>40</v>
      </c>
      <c r="L1966" t="s">
        <v>40</v>
      </c>
      <c r="M1966" t="s">
        <v>40</v>
      </c>
      <c r="N1966" t="s">
        <v>40</v>
      </c>
      <c r="O1966" t="s">
        <v>55</v>
      </c>
      <c r="P1966" t="s">
        <v>38</v>
      </c>
      <c r="Q1966" t="s">
        <v>51</v>
      </c>
      <c r="R1966" t="s">
        <v>52</v>
      </c>
      <c r="S1966" t="s">
        <v>43</v>
      </c>
      <c r="T1966" t="s">
        <v>44</v>
      </c>
      <c r="U1966" t="s">
        <v>21</v>
      </c>
      <c r="V1966" t="s">
        <v>1494</v>
      </c>
      <c r="W1966" t="s">
        <v>1495</v>
      </c>
      <c r="X1966" t="s">
        <v>1075</v>
      </c>
      <c r="Y1966">
        <v>195</v>
      </c>
      <c r="Z1966" t="s">
        <v>40</v>
      </c>
      <c r="AA1966" t="s">
        <v>40</v>
      </c>
      <c r="AB1966" t="s">
        <v>40</v>
      </c>
      <c r="AC1966">
        <v>5.0999999999999996</v>
      </c>
      <c r="AD1966">
        <v>1.08</v>
      </c>
      <c r="AE1966">
        <v>0.21</v>
      </c>
      <c r="AF1966">
        <v>31</v>
      </c>
      <c r="AG1966">
        <v>2100</v>
      </c>
      <c r="AH1966">
        <v>1080000</v>
      </c>
      <c r="AI1966">
        <v>31</v>
      </c>
      <c r="AJ1966">
        <v>3562</v>
      </c>
      <c r="AK1966">
        <v>1398924.473</v>
      </c>
      <c r="AN1966" s="20"/>
    </row>
    <row r="1967" spans="1:40">
      <c r="A1967">
        <v>25</v>
      </c>
      <c r="B1967">
        <v>46</v>
      </c>
      <c r="C1967">
        <v>2005</v>
      </c>
      <c r="D1967" t="s">
        <v>1073</v>
      </c>
      <c r="E1967" t="s">
        <v>1074</v>
      </c>
      <c r="F1967" t="s">
        <v>1</v>
      </c>
      <c r="G1967" t="s">
        <v>37</v>
      </c>
      <c r="H1967" t="s">
        <v>38</v>
      </c>
      <c r="I1967" t="s">
        <v>41</v>
      </c>
      <c r="J1967" t="s">
        <v>40</v>
      </c>
      <c r="K1967" t="s">
        <v>40</v>
      </c>
      <c r="L1967" t="s">
        <v>40</v>
      </c>
      <c r="M1967" t="s">
        <v>40</v>
      </c>
      <c r="N1967" t="s">
        <v>40</v>
      </c>
      <c r="O1967" t="s">
        <v>55</v>
      </c>
      <c r="P1967" t="s">
        <v>38</v>
      </c>
      <c r="Q1967" t="s">
        <v>51</v>
      </c>
      <c r="R1967" t="s">
        <v>52</v>
      </c>
      <c r="S1967" t="s">
        <v>43</v>
      </c>
      <c r="T1967" t="s">
        <v>44</v>
      </c>
      <c r="U1967" t="s">
        <v>21</v>
      </c>
      <c r="V1967" t="s">
        <v>1494</v>
      </c>
      <c r="W1967" t="s">
        <v>1495</v>
      </c>
      <c r="X1967" t="s">
        <v>1075</v>
      </c>
      <c r="Y1967">
        <v>196</v>
      </c>
      <c r="Z1967" t="s">
        <v>40</v>
      </c>
      <c r="AA1967" t="s">
        <v>40</v>
      </c>
      <c r="AB1967" t="s">
        <v>40</v>
      </c>
      <c r="AC1967">
        <v>4.4000000000000004</v>
      </c>
      <c r="AD1967">
        <v>31.46</v>
      </c>
      <c r="AE1967">
        <v>7.24</v>
      </c>
      <c r="AF1967">
        <v>58</v>
      </c>
      <c r="AG1967">
        <v>72400</v>
      </c>
      <c r="AH1967">
        <v>31460000</v>
      </c>
      <c r="AI1967">
        <v>58</v>
      </c>
      <c r="AJ1967">
        <v>3562</v>
      </c>
      <c r="AK1967">
        <v>1398924.473</v>
      </c>
      <c r="AN1967" s="20"/>
    </row>
    <row r="1968" spans="1:40">
      <c r="A1968">
        <v>25</v>
      </c>
      <c r="B1968">
        <v>46</v>
      </c>
      <c r="C1968">
        <v>2005</v>
      </c>
      <c r="D1968" t="s">
        <v>1073</v>
      </c>
      <c r="E1968" t="s">
        <v>1074</v>
      </c>
      <c r="F1968" t="s">
        <v>1</v>
      </c>
      <c r="G1968" t="s">
        <v>37</v>
      </c>
      <c r="H1968" t="s">
        <v>38</v>
      </c>
      <c r="I1968" t="s">
        <v>41</v>
      </c>
      <c r="J1968" t="s">
        <v>40</v>
      </c>
      <c r="K1968" t="s">
        <v>40</v>
      </c>
      <c r="L1968" t="s">
        <v>40</v>
      </c>
      <c r="M1968" t="s">
        <v>40</v>
      </c>
      <c r="N1968" t="s">
        <v>40</v>
      </c>
      <c r="O1968" t="s">
        <v>55</v>
      </c>
      <c r="P1968" t="s">
        <v>38</v>
      </c>
      <c r="Q1968" t="s">
        <v>51</v>
      </c>
      <c r="R1968" t="s">
        <v>52</v>
      </c>
      <c r="S1968" t="s">
        <v>43</v>
      </c>
      <c r="T1968" t="s">
        <v>44</v>
      </c>
      <c r="U1968" t="s">
        <v>21</v>
      </c>
      <c r="V1968" t="s">
        <v>1494</v>
      </c>
      <c r="W1968" t="s">
        <v>1495</v>
      </c>
      <c r="X1968" t="s">
        <v>1075</v>
      </c>
      <c r="Y1968">
        <v>197</v>
      </c>
      <c r="Z1968" t="s">
        <v>40</v>
      </c>
      <c r="AA1968" t="s">
        <v>40</v>
      </c>
      <c r="AB1968" t="s">
        <v>40</v>
      </c>
      <c r="AC1968">
        <v>2.6</v>
      </c>
      <c r="AD1968">
        <v>0.31</v>
      </c>
      <c r="AE1968">
        <v>0.12</v>
      </c>
      <c r="AF1968">
        <v>22</v>
      </c>
      <c r="AG1968">
        <v>1200</v>
      </c>
      <c r="AH1968">
        <v>310000</v>
      </c>
      <c r="AI1968">
        <v>22</v>
      </c>
      <c r="AJ1968">
        <v>3562</v>
      </c>
      <c r="AK1968">
        <v>1398924.473</v>
      </c>
      <c r="AN1968" s="20"/>
    </row>
    <row r="1969" spans="1:40">
      <c r="A1969">
        <v>25</v>
      </c>
      <c r="B1969">
        <v>46</v>
      </c>
      <c r="C1969">
        <v>2005</v>
      </c>
      <c r="D1969" t="s">
        <v>1073</v>
      </c>
      <c r="E1969" t="s">
        <v>1074</v>
      </c>
      <c r="F1969" t="s">
        <v>1</v>
      </c>
      <c r="G1969" t="s">
        <v>37</v>
      </c>
      <c r="H1969" t="s">
        <v>38</v>
      </c>
      <c r="I1969" t="s">
        <v>41</v>
      </c>
      <c r="J1969" t="s">
        <v>40</v>
      </c>
      <c r="K1969" t="s">
        <v>40</v>
      </c>
      <c r="L1969" t="s">
        <v>40</v>
      </c>
      <c r="M1969" t="s">
        <v>40</v>
      </c>
      <c r="N1969" t="s">
        <v>40</v>
      </c>
      <c r="O1969" t="s">
        <v>55</v>
      </c>
      <c r="P1969" t="s">
        <v>38</v>
      </c>
      <c r="Q1969" t="s">
        <v>51</v>
      </c>
      <c r="R1969" t="s">
        <v>52</v>
      </c>
      <c r="S1969" t="s">
        <v>43</v>
      </c>
      <c r="T1969" t="s">
        <v>44</v>
      </c>
      <c r="U1969" t="s">
        <v>21</v>
      </c>
      <c r="V1969" t="s">
        <v>1494</v>
      </c>
      <c r="W1969" t="s">
        <v>1495</v>
      </c>
      <c r="X1969" t="s">
        <v>1075</v>
      </c>
      <c r="Y1969">
        <v>198</v>
      </c>
      <c r="Z1969" t="s">
        <v>40</v>
      </c>
      <c r="AA1969" t="s">
        <v>40</v>
      </c>
      <c r="AB1969" t="s">
        <v>40</v>
      </c>
      <c r="AC1969">
        <v>3.7</v>
      </c>
      <c r="AD1969">
        <v>5.0999999999999996</v>
      </c>
      <c r="AE1969">
        <v>1.39</v>
      </c>
      <c r="AF1969">
        <v>40</v>
      </c>
      <c r="AG1969">
        <v>13900</v>
      </c>
      <c r="AH1969">
        <v>5100000</v>
      </c>
      <c r="AI1969">
        <v>40</v>
      </c>
      <c r="AJ1969">
        <v>3562</v>
      </c>
      <c r="AK1969">
        <v>1398924.473</v>
      </c>
      <c r="AN1969" s="20"/>
    </row>
    <row r="1970" spans="1:40">
      <c r="A1970">
        <v>25</v>
      </c>
      <c r="B1970">
        <v>46</v>
      </c>
      <c r="C1970">
        <v>2005</v>
      </c>
      <c r="D1970" t="s">
        <v>1073</v>
      </c>
      <c r="E1970" t="s">
        <v>1074</v>
      </c>
      <c r="F1970" t="s">
        <v>1</v>
      </c>
      <c r="G1970" t="s">
        <v>37</v>
      </c>
      <c r="H1970" t="s">
        <v>38</v>
      </c>
      <c r="I1970" t="s">
        <v>41</v>
      </c>
      <c r="J1970" t="s">
        <v>40</v>
      </c>
      <c r="K1970" t="s">
        <v>40</v>
      </c>
      <c r="L1970" t="s">
        <v>40</v>
      </c>
      <c r="M1970" t="s">
        <v>40</v>
      </c>
      <c r="N1970" t="s">
        <v>40</v>
      </c>
      <c r="O1970" t="s">
        <v>55</v>
      </c>
      <c r="P1970" t="s">
        <v>38</v>
      </c>
      <c r="Q1970" t="s">
        <v>51</v>
      </c>
      <c r="R1970" t="s">
        <v>52</v>
      </c>
      <c r="S1970" t="s">
        <v>43</v>
      </c>
      <c r="T1970" t="s">
        <v>44</v>
      </c>
      <c r="U1970" t="s">
        <v>21</v>
      </c>
      <c r="V1970" t="s">
        <v>1494</v>
      </c>
      <c r="W1970" t="s">
        <v>1495</v>
      </c>
      <c r="X1970" t="s">
        <v>1075</v>
      </c>
      <c r="Y1970">
        <v>199</v>
      </c>
      <c r="Z1970" t="s">
        <v>40</v>
      </c>
      <c r="AA1970" t="s">
        <v>40</v>
      </c>
      <c r="AB1970" t="s">
        <v>40</v>
      </c>
      <c r="AC1970">
        <v>6.4</v>
      </c>
      <c r="AD1970">
        <v>1.48</v>
      </c>
      <c r="AE1970">
        <v>0.23</v>
      </c>
      <c r="AF1970">
        <v>21</v>
      </c>
      <c r="AG1970">
        <v>2300</v>
      </c>
      <c r="AH1970">
        <v>1480000</v>
      </c>
      <c r="AI1970">
        <v>21</v>
      </c>
      <c r="AJ1970">
        <v>3562</v>
      </c>
      <c r="AK1970">
        <v>1398924.473</v>
      </c>
      <c r="AN1970" s="20"/>
    </row>
    <row r="1971" spans="1:40">
      <c r="A1971">
        <v>25</v>
      </c>
      <c r="B1971">
        <v>46</v>
      </c>
      <c r="C1971">
        <v>2005</v>
      </c>
      <c r="D1971" t="s">
        <v>1073</v>
      </c>
      <c r="E1971" t="s">
        <v>1074</v>
      </c>
      <c r="F1971" t="s">
        <v>1</v>
      </c>
      <c r="G1971" t="s">
        <v>37</v>
      </c>
      <c r="H1971" t="s">
        <v>38</v>
      </c>
      <c r="I1971" t="s">
        <v>41</v>
      </c>
      <c r="J1971" t="s">
        <v>40</v>
      </c>
      <c r="K1971" t="s">
        <v>40</v>
      </c>
      <c r="L1971" t="s">
        <v>40</v>
      </c>
      <c r="M1971" t="s">
        <v>40</v>
      </c>
      <c r="N1971" t="s">
        <v>40</v>
      </c>
      <c r="O1971" t="s">
        <v>55</v>
      </c>
      <c r="P1971" t="s">
        <v>38</v>
      </c>
      <c r="Q1971" t="s">
        <v>51</v>
      </c>
      <c r="R1971" t="s">
        <v>52</v>
      </c>
      <c r="S1971" t="s">
        <v>43</v>
      </c>
      <c r="T1971" t="s">
        <v>44</v>
      </c>
      <c r="U1971" t="s">
        <v>21</v>
      </c>
      <c r="V1971" t="s">
        <v>1494</v>
      </c>
      <c r="W1971" t="s">
        <v>1495</v>
      </c>
      <c r="X1971" t="s">
        <v>1075</v>
      </c>
      <c r="Y1971">
        <v>200</v>
      </c>
      <c r="Z1971" t="s">
        <v>40</v>
      </c>
      <c r="AA1971" t="s">
        <v>40</v>
      </c>
      <c r="AB1971" t="s">
        <v>40</v>
      </c>
      <c r="AC1971">
        <v>4.4000000000000004</v>
      </c>
      <c r="AD1971">
        <v>1.97</v>
      </c>
      <c r="AE1971">
        <v>0.45</v>
      </c>
      <c r="AF1971">
        <v>47</v>
      </c>
      <c r="AG1971">
        <v>4500</v>
      </c>
      <c r="AH1971">
        <v>1970000</v>
      </c>
      <c r="AI1971">
        <v>47</v>
      </c>
      <c r="AJ1971">
        <v>3562</v>
      </c>
      <c r="AK1971">
        <v>1398924.473</v>
      </c>
      <c r="AN1971" s="20"/>
    </row>
    <row r="1972" spans="1:40">
      <c r="A1972">
        <v>25</v>
      </c>
      <c r="B1972">
        <v>46</v>
      </c>
      <c r="C1972">
        <v>2005</v>
      </c>
      <c r="D1972" t="s">
        <v>1073</v>
      </c>
      <c r="E1972" t="s">
        <v>1074</v>
      </c>
      <c r="F1972" t="s">
        <v>1</v>
      </c>
      <c r="G1972" t="s">
        <v>37</v>
      </c>
      <c r="H1972" t="s">
        <v>38</v>
      </c>
      <c r="I1972" t="s">
        <v>41</v>
      </c>
      <c r="J1972" t="s">
        <v>40</v>
      </c>
      <c r="K1972" t="s">
        <v>40</v>
      </c>
      <c r="L1972" t="s">
        <v>40</v>
      </c>
      <c r="M1972" t="s">
        <v>40</v>
      </c>
      <c r="N1972" t="s">
        <v>40</v>
      </c>
      <c r="O1972" t="s">
        <v>55</v>
      </c>
      <c r="P1972" t="s">
        <v>38</v>
      </c>
      <c r="Q1972" t="s">
        <v>51</v>
      </c>
      <c r="R1972" t="s">
        <v>52</v>
      </c>
      <c r="S1972" t="s">
        <v>43</v>
      </c>
      <c r="T1972" t="s">
        <v>44</v>
      </c>
      <c r="U1972" t="s">
        <v>21</v>
      </c>
      <c r="V1972" t="s">
        <v>1494</v>
      </c>
      <c r="W1972" t="s">
        <v>1495</v>
      </c>
      <c r="X1972" t="s">
        <v>1075</v>
      </c>
      <c r="Y1972">
        <v>201</v>
      </c>
      <c r="Z1972" t="s">
        <v>40</v>
      </c>
      <c r="AA1972" t="s">
        <v>40</v>
      </c>
      <c r="AB1972" t="s">
        <v>40</v>
      </c>
      <c r="AC1972">
        <v>4.3</v>
      </c>
      <c r="AD1972">
        <v>0.78</v>
      </c>
      <c r="AE1972">
        <v>0.18</v>
      </c>
      <c r="AF1972">
        <v>43</v>
      </c>
      <c r="AG1972">
        <v>1800</v>
      </c>
      <c r="AH1972">
        <v>780000</v>
      </c>
      <c r="AI1972">
        <v>43</v>
      </c>
      <c r="AJ1972">
        <v>3562</v>
      </c>
      <c r="AK1972">
        <v>1398924.473</v>
      </c>
      <c r="AN1972" s="20"/>
    </row>
    <row r="1973" spans="1:40">
      <c r="A1973">
        <v>25</v>
      </c>
      <c r="B1973">
        <v>46</v>
      </c>
      <c r="C1973">
        <v>2005</v>
      </c>
      <c r="D1973" t="s">
        <v>1073</v>
      </c>
      <c r="E1973" t="s">
        <v>1074</v>
      </c>
      <c r="F1973" t="s">
        <v>1</v>
      </c>
      <c r="G1973" t="s">
        <v>37</v>
      </c>
      <c r="H1973" t="s">
        <v>38</v>
      </c>
      <c r="I1973" t="s">
        <v>41</v>
      </c>
      <c r="J1973" t="s">
        <v>40</v>
      </c>
      <c r="K1973" t="s">
        <v>40</v>
      </c>
      <c r="L1973" t="s">
        <v>40</v>
      </c>
      <c r="M1973" t="s">
        <v>40</v>
      </c>
      <c r="N1973" t="s">
        <v>40</v>
      </c>
      <c r="O1973" t="s">
        <v>55</v>
      </c>
      <c r="P1973" t="s">
        <v>38</v>
      </c>
      <c r="Q1973" t="s">
        <v>51</v>
      </c>
      <c r="R1973" t="s">
        <v>52</v>
      </c>
      <c r="S1973" t="s">
        <v>43</v>
      </c>
      <c r="T1973" t="s">
        <v>44</v>
      </c>
      <c r="U1973" t="s">
        <v>21</v>
      </c>
      <c r="V1973" t="s">
        <v>1494</v>
      </c>
      <c r="W1973" t="s">
        <v>1495</v>
      </c>
      <c r="X1973" t="s">
        <v>1075</v>
      </c>
      <c r="Y1973">
        <v>202</v>
      </c>
      <c r="Z1973" t="s">
        <v>40</v>
      </c>
      <c r="AA1973" t="s">
        <v>40</v>
      </c>
      <c r="AB1973" t="s">
        <v>40</v>
      </c>
      <c r="AC1973">
        <v>15.4</v>
      </c>
      <c r="AD1973">
        <v>7.97</v>
      </c>
      <c r="AE1973">
        <v>0.51</v>
      </c>
      <c r="AF1973">
        <v>34</v>
      </c>
      <c r="AG1973">
        <v>5100</v>
      </c>
      <c r="AH1973">
        <v>7970000</v>
      </c>
      <c r="AI1973">
        <v>34</v>
      </c>
      <c r="AJ1973">
        <v>3562</v>
      </c>
      <c r="AK1973">
        <v>1398924.473</v>
      </c>
      <c r="AN1973" s="20"/>
    </row>
    <row r="1974" spans="1:40">
      <c r="A1974">
        <v>25</v>
      </c>
      <c r="B1974">
        <v>46</v>
      </c>
      <c r="C1974">
        <v>2005</v>
      </c>
      <c r="D1974" t="s">
        <v>1073</v>
      </c>
      <c r="E1974" t="s">
        <v>1074</v>
      </c>
      <c r="F1974" t="s">
        <v>1</v>
      </c>
      <c r="G1974" t="s">
        <v>37</v>
      </c>
      <c r="H1974" t="s">
        <v>38</v>
      </c>
      <c r="I1974" t="s">
        <v>41</v>
      </c>
      <c r="J1974" t="s">
        <v>40</v>
      </c>
      <c r="K1974" t="s">
        <v>40</v>
      </c>
      <c r="L1974" t="s">
        <v>40</v>
      </c>
      <c r="M1974" t="s">
        <v>40</v>
      </c>
      <c r="N1974" t="s">
        <v>40</v>
      </c>
      <c r="O1974" t="s">
        <v>55</v>
      </c>
      <c r="P1974" t="s">
        <v>38</v>
      </c>
      <c r="Q1974" t="s">
        <v>51</v>
      </c>
      <c r="R1974" t="s">
        <v>52</v>
      </c>
      <c r="S1974" t="s">
        <v>43</v>
      </c>
      <c r="T1974" t="s">
        <v>44</v>
      </c>
      <c r="U1974" t="s">
        <v>21</v>
      </c>
      <c r="V1974" t="s">
        <v>1494</v>
      </c>
      <c r="W1974" t="s">
        <v>1495</v>
      </c>
      <c r="X1974" t="s">
        <v>1075</v>
      </c>
      <c r="Y1974">
        <v>203</v>
      </c>
      <c r="Z1974" t="s">
        <v>40</v>
      </c>
      <c r="AA1974" t="s">
        <v>40</v>
      </c>
      <c r="AB1974" t="s">
        <v>40</v>
      </c>
      <c r="AC1974">
        <v>2.7</v>
      </c>
      <c r="AD1974">
        <v>0.27</v>
      </c>
      <c r="AE1974">
        <v>0.1</v>
      </c>
      <c r="AF1974">
        <v>58</v>
      </c>
      <c r="AG1974">
        <v>1000</v>
      </c>
      <c r="AH1974">
        <v>270000</v>
      </c>
      <c r="AI1974">
        <v>58</v>
      </c>
      <c r="AJ1974">
        <v>3562</v>
      </c>
      <c r="AK1974">
        <v>1398924.473</v>
      </c>
      <c r="AN1974" s="20"/>
    </row>
    <row r="1975" spans="1:40">
      <c r="A1975">
        <v>25</v>
      </c>
      <c r="B1975">
        <v>46</v>
      </c>
      <c r="C1975">
        <v>2005</v>
      </c>
      <c r="D1975" t="s">
        <v>1073</v>
      </c>
      <c r="E1975" t="s">
        <v>1074</v>
      </c>
      <c r="F1975" t="s">
        <v>1</v>
      </c>
      <c r="G1975" t="s">
        <v>37</v>
      </c>
      <c r="H1975" t="s">
        <v>38</v>
      </c>
      <c r="I1975" t="s">
        <v>41</v>
      </c>
      <c r="J1975" t="s">
        <v>40</v>
      </c>
      <c r="K1975" t="s">
        <v>40</v>
      </c>
      <c r="L1975" t="s">
        <v>40</v>
      </c>
      <c r="M1975" t="s">
        <v>40</v>
      </c>
      <c r="N1975" t="s">
        <v>40</v>
      </c>
      <c r="O1975" t="s">
        <v>55</v>
      </c>
      <c r="P1975" t="s">
        <v>38</v>
      </c>
      <c r="Q1975" t="s">
        <v>51</v>
      </c>
      <c r="R1975" t="s">
        <v>52</v>
      </c>
      <c r="S1975" t="s">
        <v>43</v>
      </c>
      <c r="T1975" t="s">
        <v>44</v>
      </c>
      <c r="U1975" t="s">
        <v>21</v>
      </c>
      <c r="V1975" t="s">
        <v>1494</v>
      </c>
      <c r="W1975" t="s">
        <v>1495</v>
      </c>
      <c r="X1975" t="s">
        <v>1075</v>
      </c>
      <c r="Y1975">
        <v>204</v>
      </c>
      <c r="Z1975" t="s">
        <v>40</v>
      </c>
      <c r="AA1975" t="s">
        <v>40</v>
      </c>
      <c r="AB1975" t="s">
        <v>40</v>
      </c>
      <c r="AC1975">
        <v>3.4</v>
      </c>
      <c r="AD1975">
        <v>1.19</v>
      </c>
      <c r="AE1975">
        <v>0.35</v>
      </c>
      <c r="AF1975">
        <v>81</v>
      </c>
      <c r="AG1975">
        <v>3500</v>
      </c>
      <c r="AH1975">
        <v>1190000</v>
      </c>
      <c r="AI1975">
        <v>81</v>
      </c>
      <c r="AJ1975">
        <v>3562</v>
      </c>
      <c r="AK1975">
        <v>1398924.473</v>
      </c>
      <c r="AN1975" s="20"/>
    </row>
    <row r="1976" spans="1:40">
      <c r="A1976">
        <v>25</v>
      </c>
      <c r="B1976">
        <v>46</v>
      </c>
      <c r="C1976">
        <v>2005</v>
      </c>
      <c r="D1976" t="s">
        <v>1073</v>
      </c>
      <c r="E1976" t="s">
        <v>1074</v>
      </c>
      <c r="F1976" t="s">
        <v>1</v>
      </c>
      <c r="G1976" t="s">
        <v>37</v>
      </c>
      <c r="H1976" t="s">
        <v>38</v>
      </c>
      <c r="I1976" t="s">
        <v>41</v>
      </c>
      <c r="J1976" t="s">
        <v>40</v>
      </c>
      <c r="K1976" t="s">
        <v>40</v>
      </c>
      <c r="L1976" t="s">
        <v>40</v>
      </c>
      <c r="M1976" t="s">
        <v>40</v>
      </c>
      <c r="N1976" t="s">
        <v>40</v>
      </c>
      <c r="O1976" t="s">
        <v>55</v>
      </c>
      <c r="P1976" t="s">
        <v>38</v>
      </c>
      <c r="Q1976" t="s">
        <v>51</v>
      </c>
      <c r="R1976" t="s">
        <v>52</v>
      </c>
      <c r="S1976" t="s">
        <v>43</v>
      </c>
      <c r="T1976" t="s">
        <v>44</v>
      </c>
      <c r="U1976" t="s">
        <v>21</v>
      </c>
      <c r="V1976" t="s">
        <v>1494</v>
      </c>
      <c r="W1976" t="s">
        <v>1495</v>
      </c>
      <c r="X1976" t="s">
        <v>1075</v>
      </c>
      <c r="Y1976">
        <v>205</v>
      </c>
      <c r="Z1976" t="s">
        <v>40</v>
      </c>
      <c r="AA1976" t="s">
        <v>40</v>
      </c>
      <c r="AB1976" t="s">
        <v>40</v>
      </c>
      <c r="AC1976">
        <v>10.6</v>
      </c>
      <c r="AD1976">
        <v>1.59</v>
      </c>
      <c r="AE1976">
        <v>0.15</v>
      </c>
      <c r="AF1976">
        <v>5</v>
      </c>
      <c r="AG1976">
        <v>1500</v>
      </c>
      <c r="AH1976">
        <v>1590000</v>
      </c>
      <c r="AI1976">
        <v>5</v>
      </c>
      <c r="AJ1976">
        <v>3562</v>
      </c>
      <c r="AK1976">
        <v>1398924.473</v>
      </c>
      <c r="AN1976" s="20"/>
    </row>
    <row r="1977" spans="1:40">
      <c r="A1977">
        <v>25</v>
      </c>
      <c r="B1977">
        <v>46</v>
      </c>
      <c r="C1977">
        <v>2005</v>
      </c>
      <c r="D1977" t="s">
        <v>1073</v>
      </c>
      <c r="E1977" t="s">
        <v>1074</v>
      </c>
      <c r="F1977" t="s">
        <v>1</v>
      </c>
      <c r="G1977" t="s">
        <v>37</v>
      </c>
      <c r="H1977" t="s">
        <v>38</v>
      </c>
      <c r="I1977" t="s">
        <v>41</v>
      </c>
      <c r="J1977" t="s">
        <v>40</v>
      </c>
      <c r="K1977" t="s">
        <v>40</v>
      </c>
      <c r="L1977" t="s">
        <v>40</v>
      </c>
      <c r="M1977" t="s">
        <v>40</v>
      </c>
      <c r="N1977" t="s">
        <v>40</v>
      </c>
      <c r="O1977" t="s">
        <v>55</v>
      </c>
      <c r="P1977" t="s">
        <v>38</v>
      </c>
      <c r="Q1977" t="s">
        <v>51</v>
      </c>
      <c r="R1977" t="s">
        <v>52</v>
      </c>
      <c r="S1977" t="s">
        <v>43</v>
      </c>
      <c r="T1977" t="s">
        <v>44</v>
      </c>
      <c r="U1977" t="s">
        <v>21</v>
      </c>
      <c r="V1977" t="s">
        <v>1494</v>
      </c>
      <c r="W1977" t="s">
        <v>1495</v>
      </c>
      <c r="X1977" t="s">
        <v>1075</v>
      </c>
      <c r="Y1977">
        <v>206</v>
      </c>
      <c r="Z1977" t="s">
        <v>40</v>
      </c>
      <c r="AA1977" t="s">
        <v>40</v>
      </c>
      <c r="AB1977" t="s">
        <v>40</v>
      </c>
      <c r="AC1977">
        <v>6.1</v>
      </c>
      <c r="AD1977">
        <v>0.55000000000000004</v>
      </c>
      <c r="AE1977">
        <v>0.09</v>
      </c>
      <c r="AF1977">
        <v>54</v>
      </c>
      <c r="AG1977">
        <v>900</v>
      </c>
      <c r="AH1977">
        <v>550000</v>
      </c>
      <c r="AI1977">
        <v>54</v>
      </c>
      <c r="AJ1977">
        <v>3562</v>
      </c>
      <c r="AK1977">
        <v>1398924.473</v>
      </c>
      <c r="AN1977" s="20"/>
    </row>
    <row r="1978" spans="1:40">
      <c r="A1978">
        <v>25</v>
      </c>
      <c r="B1978">
        <v>46</v>
      </c>
      <c r="C1978">
        <v>2005</v>
      </c>
      <c r="D1978" t="s">
        <v>1073</v>
      </c>
      <c r="E1978" t="s">
        <v>1074</v>
      </c>
      <c r="F1978" t="s">
        <v>1</v>
      </c>
      <c r="G1978" t="s">
        <v>37</v>
      </c>
      <c r="H1978" t="s">
        <v>38</v>
      </c>
      <c r="I1978" t="s">
        <v>41</v>
      </c>
      <c r="J1978" t="s">
        <v>40</v>
      </c>
      <c r="K1978" t="s">
        <v>40</v>
      </c>
      <c r="L1978" t="s">
        <v>40</v>
      </c>
      <c r="M1978" t="s">
        <v>40</v>
      </c>
      <c r="N1978" t="s">
        <v>40</v>
      </c>
      <c r="O1978" t="s">
        <v>55</v>
      </c>
      <c r="P1978" t="s">
        <v>38</v>
      </c>
      <c r="Q1978" t="s">
        <v>51</v>
      </c>
      <c r="R1978" t="s">
        <v>52</v>
      </c>
      <c r="S1978" t="s">
        <v>43</v>
      </c>
      <c r="T1978" t="s">
        <v>44</v>
      </c>
      <c r="U1978" t="s">
        <v>21</v>
      </c>
      <c r="V1978" t="s">
        <v>1494</v>
      </c>
      <c r="W1978" t="s">
        <v>1495</v>
      </c>
      <c r="X1978" t="s">
        <v>1075</v>
      </c>
      <c r="Y1978">
        <v>207</v>
      </c>
      <c r="Z1978" t="s">
        <v>40</v>
      </c>
      <c r="AA1978" t="s">
        <v>40</v>
      </c>
      <c r="AB1978" t="s">
        <v>40</v>
      </c>
      <c r="AC1978">
        <v>3.3</v>
      </c>
      <c r="AD1978">
        <v>1.35</v>
      </c>
      <c r="AE1978">
        <v>0.41</v>
      </c>
      <c r="AF1978">
        <v>32</v>
      </c>
      <c r="AG1978">
        <v>4100</v>
      </c>
      <c r="AH1978">
        <v>1350000</v>
      </c>
      <c r="AI1978">
        <v>32</v>
      </c>
      <c r="AJ1978">
        <v>3562</v>
      </c>
      <c r="AK1978">
        <v>1398924.473</v>
      </c>
      <c r="AN1978" s="20"/>
    </row>
    <row r="1979" spans="1:40">
      <c r="A1979">
        <v>25</v>
      </c>
      <c r="B1979">
        <v>46</v>
      </c>
      <c r="C1979">
        <v>2005</v>
      </c>
      <c r="D1979" t="s">
        <v>1073</v>
      </c>
      <c r="E1979" t="s">
        <v>1074</v>
      </c>
      <c r="F1979" t="s">
        <v>1</v>
      </c>
      <c r="G1979" t="s">
        <v>37</v>
      </c>
      <c r="H1979" t="s">
        <v>38</v>
      </c>
      <c r="I1979" t="s">
        <v>41</v>
      </c>
      <c r="J1979" t="s">
        <v>40</v>
      </c>
      <c r="K1979" t="s">
        <v>40</v>
      </c>
      <c r="L1979" t="s">
        <v>40</v>
      </c>
      <c r="M1979" t="s">
        <v>40</v>
      </c>
      <c r="N1979" t="s">
        <v>40</v>
      </c>
      <c r="O1979" t="s">
        <v>55</v>
      </c>
      <c r="P1979" t="s">
        <v>38</v>
      </c>
      <c r="Q1979" t="s">
        <v>51</v>
      </c>
      <c r="R1979" t="s">
        <v>52</v>
      </c>
      <c r="S1979" t="s">
        <v>43</v>
      </c>
      <c r="T1979" t="s">
        <v>44</v>
      </c>
      <c r="U1979" t="s">
        <v>21</v>
      </c>
      <c r="V1979" t="s">
        <v>1494</v>
      </c>
      <c r="W1979" t="s">
        <v>1495</v>
      </c>
      <c r="X1979" t="s">
        <v>1075</v>
      </c>
      <c r="Y1979">
        <v>208</v>
      </c>
      <c r="Z1979" t="s">
        <v>40</v>
      </c>
      <c r="AA1979" t="s">
        <v>40</v>
      </c>
      <c r="AB1979" t="s">
        <v>40</v>
      </c>
      <c r="AC1979">
        <v>10.4</v>
      </c>
      <c r="AD1979">
        <v>5.05</v>
      </c>
      <c r="AE1979">
        <v>0.47</v>
      </c>
      <c r="AF1979">
        <v>57</v>
      </c>
      <c r="AG1979">
        <v>4700</v>
      </c>
      <c r="AH1979">
        <v>5050000</v>
      </c>
      <c r="AI1979">
        <v>57</v>
      </c>
      <c r="AJ1979">
        <v>3562</v>
      </c>
      <c r="AK1979">
        <v>1398924.473</v>
      </c>
      <c r="AN1979" s="20"/>
    </row>
    <row r="1980" spans="1:40">
      <c r="A1980">
        <v>25</v>
      </c>
      <c r="B1980">
        <v>46</v>
      </c>
      <c r="C1980">
        <v>2005</v>
      </c>
      <c r="D1980" t="s">
        <v>1073</v>
      </c>
      <c r="E1980" t="s">
        <v>1074</v>
      </c>
      <c r="F1980" t="s">
        <v>1</v>
      </c>
      <c r="G1980" t="s">
        <v>37</v>
      </c>
      <c r="H1980" t="s">
        <v>38</v>
      </c>
      <c r="I1980" t="s">
        <v>41</v>
      </c>
      <c r="J1980" t="s">
        <v>40</v>
      </c>
      <c r="K1980" t="s">
        <v>40</v>
      </c>
      <c r="L1980" t="s">
        <v>40</v>
      </c>
      <c r="M1980" t="s">
        <v>40</v>
      </c>
      <c r="N1980" t="s">
        <v>40</v>
      </c>
      <c r="O1980" t="s">
        <v>55</v>
      </c>
      <c r="P1980" t="s">
        <v>38</v>
      </c>
      <c r="Q1980" t="s">
        <v>51</v>
      </c>
      <c r="R1980" t="s">
        <v>52</v>
      </c>
      <c r="S1980" t="s">
        <v>43</v>
      </c>
      <c r="T1980" t="s">
        <v>44</v>
      </c>
      <c r="U1980" t="s">
        <v>21</v>
      </c>
      <c r="V1980" t="s">
        <v>1494</v>
      </c>
      <c r="W1980" t="s">
        <v>1495</v>
      </c>
      <c r="X1980" t="s">
        <v>1075</v>
      </c>
      <c r="Y1980">
        <v>209</v>
      </c>
      <c r="Z1980" t="s">
        <v>40</v>
      </c>
      <c r="AA1980" t="s">
        <v>40</v>
      </c>
      <c r="AB1980" t="s">
        <v>40</v>
      </c>
      <c r="AC1980">
        <v>4.3</v>
      </c>
      <c r="AD1980">
        <v>0.47</v>
      </c>
      <c r="AE1980">
        <v>0.11</v>
      </c>
      <c r="AF1980">
        <v>44</v>
      </c>
      <c r="AG1980">
        <v>1100</v>
      </c>
      <c r="AH1980">
        <v>470000</v>
      </c>
      <c r="AI1980">
        <v>44</v>
      </c>
      <c r="AJ1980">
        <v>3562</v>
      </c>
      <c r="AK1980">
        <v>1398924.473</v>
      </c>
      <c r="AN1980" s="20"/>
    </row>
    <row r="1981" spans="1:40">
      <c r="A1981">
        <v>25</v>
      </c>
      <c r="B1981">
        <v>46</v>
      </c>
      <c r="C1981">
        <v>2005</v>
      </c>
      <c r="D1981" t="s">
        <v>1073</v>
      </c>
      <c r="E1981" t="s">
        <v>1074</v>
      </c>
      <c r="F1981" t="s">
        <v>1</v>
      </c>
      <c r="G1981" t="s">
        <v>37</v>
      </c>
      <c r="H1981" t="s">
        <v>38</v>
      </c>
      <c r="I1981" t="s">
        <v>41</v>
      </c>
      <c r="J1981" t="s">
        <v>40</v>
      </c>
      <c r="K1981" t="s">
        <v>40</v>
      </c>
      <c r="L1981" t="s">
        <v>40</v>
      </c>
      <c r="M1981" t="s">
        <v>40</v>
      </c>
      <c r="N1981" t="s">
        <v>40</v>
      </c>
      <c r="O1981" t="s">
        <v>55</v>
      </c>
      <c r="P1981" t="s">
        <v>38</v>
      </c>
      <c r="Q1981" t="s">
        <v>51</v>
      </c>
      <c r="R1981" t="s">
        <v>52</v>
      </c>
      <c r="S1981" t="s">
        <v>43</v>
      </c>
      <c r="T1981" t="s">
        <v>44</v>
      </c>
      <c r="U1981" t="s">
        <v>21</v>
      </c>
      <c r="V1981" t="s">
        <v>1494</v>
      </c>
      <c r="W1981" t="s">
        <v>1495</v>
      </c>
      <c r="X1981" t="s">
        <v>1075</v>
      </c>
      <c r="Y1981">
        <v>210</v>
      </c>
      <c r="Z1981" t="s">
        <v>40</v>
      </c>
      <c r="AA1981" t="s">
        <v>40</v>
      </c>
      <c r="AB1981" t="s">
        <v>40</v>
      </c>
      <c r="AC1981">
        <v>5.6</v>
      </c>
      <c r="AD1981">
        <v>1</v>
      </c>
      <c r="AE1981">
        <v>0.18</v>
      </c>
      <c r="AF1981">
        <v>65</v>
      </c>
      <c r="AG1981">
        <v>1800</v>
      </c>
      <c r="AH1981">
        <v>1000000</v>
      </c>
      <c r="AI1981">
        <v>65</v>
      </c>
      <c r="AJ1981">
        <v>3562</v>
      </c>
      <c r="AK1981">
        <v>1398924.473</v>
      </c>
      <c r="AN1981" s="20"/>
    </row>
    <row r="1982" spans="1:40">
      <c r="A1982">
        <v>25</v>
      </c>
      <c r="B1982">
        <v>46</v>
      </c>
      <c r="C1982">
        <v>2005</v>
      </c>
      <c r="D1982" t="s">
        <v>1073</v>
      </c>
      <c r="E1982" t="s">
        <v>1074</v>
      </c>
      <c r="F1982" t="s">
        <v>1</v>
      </c>
      <c r="G1982" t="s">
        <v>37</v>
      </c>
      <c r="H1982" t="s">
        <v>38</v>
      </c>
      <c r="I1982" t="s">
        <v>41</v>
      </c>
      <c r="J1982" t="s">
        <v>40</v>
      </c>
      <c r="K1982" t="s">
        <v>40</v>
      </c>
      <c r="L1982" t="s">
        <v>40</v>
      </c>
      <c r="M1982" t="s">
        <v>40</v>
      </c>
      <c r="N1982" t="s">
        <v>40</v>
      </c>
      <c r="O1982" t="s">
        <v>55</v>
      </c>
      <c r="P1982" t="s">
        <v>38</v>
      </c>
      <c r="Q1982" t="s">
        <v>51</v>
      </c>
      <c r="R1982" t="s">
        <v>52</v>
      </c>
      <c r="S1982" t="s">
        <v>43</v>
      </c>
      <c r="T1982" t="s">
        <v>44</v>
      </c>
      <c r="U1982" t="s">
        <v>21</v>
      </c>
      <c r="V1982" t="s">
        <v>1494</v>
      </c>
      <c r="W1982" t="s">
        <v>1495</v>
      </c>
      <c r="X1982" t="s">
        <v>1075</v>
      </c>
      <c r="Y1982">
        <v>211</v>
      </c>
      <c r="Z1982" t="s">
        <v>40</v>
      </c>
      <c r="AA1982" t="s">
        <v>40</v>
      </c>
      <c r="AB1982" t="s">
        <v>40</v>
      </c>
      <c r="AC1982">
        <v>3.2</v>
      </c>
      <c r="AD1982">
        <v>1.08</v>
      </c>
      <c r="AE1982">
        <v>0.34</v>
      </c>
      <c r="AF1982">
        <v>28</v>
      </c>
      <c r="AG1982">
        <v>3400</v>
      </c>
      <c r="AH1982">
        <v>1080000</v>
      </c>
      <c r="AI1982">
        <v>28</v>
      </c>
      <c r="AJ1982">
        <v>3562</v>
      </c>
      <c r="AK1982">
        <v>1398924.473</v>
      </c>
      <c r="AN1982" s="20"/>
    </row>
    <row r="1983" spans="1:40">
      <c r="A1983">
        <v>25</v>
      </c>
      <c r="B1983">
        <v>46</v>
      </c>
      <c r="C1983">
        <v>2005</v>
      </c>
      <c r="D1983" t="s">
        <v>1073</v>
      </c>
      <c r="E1983" t="s">
        <v>1074</v>
      </c>
      <c r="F1983" t="s">
        <v>1</v>
      </c>
      <c r="G1983" t="s">
        <v>37</v>
      </c>
      <c r="H1983" t="s">
        <v>38</v>
      </c>
      <c r="I1983" t="s">
        <v>41</v>
      </c>
      <c r="J1983" t="s">
        <v>40</v>
      </c>
      <c r="K1983" t="s">
        <v>40</v>
      </c>
      <c r="L1983" t="s">
        <v>40</v>
      </c>
      <c r="M1983" t="s">
        <v>40</v>
      </c>
      <c r="N1983" t="s">
        <v>40</v>
      </c>
      <c r="O1983" t="s">
        <v>55</v>
      </c>
      <c r="P1983" t="s">
        <v>38</v>
      </c>
      <c r="Q1983" t="s">
        <v>51</v>
      </c>
      <c r="R1983" t="s">
        <v>52</v>
      </c>
      <c r="S1983" t="s">
        <v>43</v>
      </c>
      <c r="T1983" t="s">
        <v>44</v>
      </c>
      <c r="U1983" t="s">
        <v>21</v>
      </c>
      <c r="V1983" t="s">
        <v>1494</v>
      </c>
      <c r="W1983" t="s">
        <v>1495</v>
      </c>
      <c r="X1983" t="s">
        <v>1075</v>
      </c>
      <c r="Y1983">
        <v>212</v>
      </c>
      <c r="Z1983" t="s">
        <v>40</v>
      </c>
      <c r="AA1983" t="s">
        <v>40</v>
      </c>
      <c r="AB1983" t="s">
        <v>40</v>
      </c>
      <c r="AC1983">
        <v>5.2</v>
      </c>
      <c r="AD1983">
        <v>2.2000000000000002</v>
      </c>
      <c r="AE1983">
        <v>0.42</v>
      </c>
      <c r="AF1983">
        <v>15</v>
      </c>
      <c r="AG1983">
        <v>4200</v>
      </c>
      <c r="AH1983">
        <v>2200000</v>
      </c>
      <c r="AI1983">
        <v>15</v>
      </c>
      <c r="AJ1983">
        <v>3562</v>
      </c>
      <c r="AK1983">
        <v>1398924.473</v>
      </c>
      <c r="AN1983" s="20"/>
    </row>
    <row r="1984" spans="1:40">
      <c r="A1984">
        <v>25</v>
      </c>
      <c r="B1984">
        <v>46</v>
      </c>
      <c r="C1984">
        <v>2005</v>
      </c>
      <c r="D1984" t="s">
        <v>1073</v>
      </c>
      <c r="E1984" t="s">
        <v>1074</v>
      </c>
      <c r="F1984" t="s">
        <v>1</v>
      </c>
      <c r="G1984" t="s">
        <v>37</v>
      </c>
      <c r="H1984" t="s">
        <v>38</v>
      </c>
      <c r="I1984" t="s">
        <v>41</v>
      </c>
      <c r="J1984" t="s">
        <v>40</v>
      </c>
      <c r="K1984" t="s">
        <v>40</v>
      </c>
      <c r="L1984" t="s">
        <v>40</v>
      </c>
      <c r="M1984" t="s">
        <v>40</v>
      </c>
      <c r="N1984" t="s">
        <v>40</v>
      </c>
      <c r="O1984" t="s">
        <v>55</v>
      </c>
      <c r="P1984" t="s">
        <v>38</v>
      </c>
      <c r="Q1984" t="s">
        <v>51</v>
      </c>
      <c r="R1984" t="s">
        <v>52</v>
      </c>
      <c r="S1984" t="s">
        <v>43</v>
      </c>
      <c r="T1984" t="s">
        <v>44</v>
      </c>
      <c r="U1984" t="s">
        <v>21</v>
      </c>
      <c r="V1984" t="s">
        <v>1494</v>
      </c>
      <c r="W1984" t="s">
        <v>1495</v>
      </c>
      <c r="X1984" t="s">
        <v>1075</v>
      </c>
      <c r="Y1984">
        <v>213</v>
      </c>
      <c r="Z1984" t="s">
        <v>40</v>
      </c>
      <c r="AA1984" t="s">
        <v>40</v>
      </c>
      <c r="AB1984" t="s">
        <v>40</v>
      </c>
      <c r="AC1984">
        <v>1.5</v>
      </c>
      <c r="AD1984">
        <v>0.59</v>
      </c>
      <c r="AE1984">
        <v>0.4</v>
      </c>
      <c r="AF1984">
        <v>68</v>
      </c>
      <c r="AG1984">
        <v>4000</v>
      </c>
      <c r="AH1984">
        <v>590000</v>
      </c>
      <c r="AI1984">
        <v>68</v>
      </c>
      <c r="AJ1984">
        <v>3562</v>
      </c>
      <c r="AK1984">
        <v>1398924.473</v>
      </c>
      <c r="AN1984" s="20"/>
    </row>
    <row r="1985" spans="1:40">
      <c r="A1985">
        <v>25</v>
      </c>
      <c r="B1985">
        <v>46</v>
      </c>
      <c r="C1985">
        <v>2005</v>
      </c>
      <c r="D1985" t="s">
        <v>1073</v>
      </c>
      <c r="E1985" t="s">
        <v>1074</v>
      </c>
      <c r="F1985" t="s">
        <v>1</v>
      </c>
      <c r="G1985" t="s">
        <v>37</v>
      </c>
      <c r="H1985" t="s">
        <v>38</v>
      </c>
      <c r="I1985" t="s">
        <v>41</v>
      </c>
      <c r="J1985" t="s">
        <v>40</v>
      </c>
      <c r="K1985" t="s">
        <v>40</v>
      </c>
      <c r="L1985" t="s">
        <v>40</v>
      </c>
      <c r="M1985" t="s">
        <v>40</v>
      </c>
      <c r="N1985" t="s">
        <v>40</v>
      </c>
      <c r="O1985" t="s">
        <v>55</v>
      </c>
      <c r="P1985" t="s">
        <v>38</v>
      </c>
      <c r="Q1985" t="s">
        <v>51</v>
      </c>
      <c r="R1985" t="s">
        <v>52</v>
      </c>
      <c r="S1985" t="s">
        <v>43</v>
      </c>
      <c r="T1985" t="s">
        <v>44</v>
      </c>
      <c r="U1985" t="s">
        <v>21</v>
      </c>
      <c r="V1985" t="s">
        <v>1494</v>
      </c>
      <c r="W1985" t="s">
        <v>1495</v>
      </c>
      <c r="X1985" t="s">
        <v>1075</v>
      </c>
      <c r="Y1985">
        <v>214</v>
      </c>
      <c r="Z1985" t="s">
        <v>40</v>
      </c>
      <c r="AA1985" t="s">
        <v>40</v>
      </c>
      <c r="AB1985" t="s">
        <v>40</v>
      </c>
      <c r="AC1985">
        <v>4.5999999999999996</v>
      </c>
      <c r="AD1985">
        <v>1.72</v>
      </c>
      <c r="AE1985">
        <v>0.37</v>
      </c>
      <c r="AF1985">
        <v>48</v>
      </c>
      <c r="AG1985">
        <v>3700</v>
      </c>
      <c r="AH1985">
        <v>1720000</v>
      </c>
      <c r="AI1985">
        <v>48</v>
      </c>
      <c r="AJ1985">
        <v>3562</v>
      </c>
      <c r="AK1985">
        <v>1398924.473</v>
      </c>
      <c r="AN1985" s="20"/>
    </row>
    <row r="1986" spans="1:40">
      <c r="A1986">
        <v>25</v>
      </c>
      <c r="B1986">
        <v>46</v>
      </c>
      <c r="C1986">
        <v>2005</v>
      </c>
      <c r="D1986" t="s">
        <v>1073</v>
      </c>
      <c r="E1986" t="s">
        <v>1074</v>
      </c>
      <c r="F1986" t="s">
        <v>1</v>
      </c>
      <c r="G1986" t="s">
        <v>37</v>
      </c>
      <c r="H1986" t="s">
        <v>38</v>
      </c>
      <c r="I1986" t="s">
        <v>41</v>
      </c>
      <c r="J1986" t="s">
        <v>40</v>
      </c>
      <c r="K1986" t="s">
        <v>40</v>
      </c>
      <c r="L1986" t="s">
        <v>40</v>
      </c>
      <c r="M1986" t="s">
        <v>40</v>
      </c>
      <c r="N1986" t="s">
        <v>40</v>
      </c>
      <c r="O1986" t="s">
        <v>55</v>
      </c>
      <c r="P1986" t="s">
        <v>38</v>
      </c>
      <c r="Q1986" t="s">
        <v>51</v>
      </c>
      <c r="R1986" t="s">
        <v>52</v>
      </c>
      <c r="S1986" t="s">
        <v>43</v>
      </c>
      <c r="T1986" t="s">
        <v>44</v>
      </c>
      <c r="U1986" t="s">
        <v>21</v>
      </c>
      <c r="V1986" t="s">
        <v>1494</v>
      </c>
      <c r="W1986" t="s">
        <v>1495</v>
      </c>
      <c r="X1986" t="s">
        <v>1075</v>
      </c>
      <c r="Y1986">
        <v>215</v>
      </c>
      <c r="Z1986" t="s">
        <v>40</v>
      </c>
      <c r="AA1986" t="s">
        <v>40</v>
      </c>
      <c r="AB1986" t="s">
        <v>40</v>
      </c>
      <c r="AC1986">
        <v>3.6</v>
      </c>
      <c r="AD1986">
        <v>1.23</v>
      </c>
      <c r="AE1986">
        <v>0.34</v>
      </c>
      <c r="AF1986">
        <v>63</v>
      </c>
      <c r="AG1986">
        <v>3400</v>
      </c>
      <c r="AH1986">
        <v>1230000</v>
      </c>
      <c r="AI1986">
        <v>63</v>
      </c>
      <c r="AJ1986">
        <v>3562</v>
      </c>
      <c r="AK1986">
        <v>1398924.473</v>
      </c>
      <c r="AN1986" s="20"/>
    </row>
    <row r="1987" spans="1:40">
      <c r="A1987">
        <v>25</v>
      </c>
      <c r="B1987">
        <v>46</v>
      </c>
      <c r="C1987">
        <v>2005</v>
      </c>
      <c r="D1987" t="s">
        <v>1073</v>
      </c>
      <c r="E1987" t="s">
        <v>1074</v>
      </c>
      <c r="F1987" t="s">
        <v>1</v>
      </c>
      <c r="G1987" t="s">
        <v>37</v>
      </c>
      <c r="H1987" t="s">
        <v>38</v>
      </c>
      <c r="I1987" t="s">
        <v>41</v>
      </c>
      <c r="J1987" t="s">
        <v>40</v>
      </c>
      <c r="K1987" t="s">
        <v>40</v>
      </c>
      <c r="L1987" t="s">
        <v>40</v>
      </c>
      <c r="M1987" t="s">
        <v>40</v>
      </c>
      <c r="N1987" t="s">
        <v>40</v>
      </c>
      <c r="O1987" t="s">
        <v>55</v>
      </c>
      <c r="P1987" t="s">
        <v>38</v>
      </c>
      <c r="Q1987" t="s">
        <v>51</v>
      </c>
      <c r="R1987" t="s">
        <v>52</v>
      </c>
      <c r="S1987" t="s">
        <v>43</v>
      </c>
      <c r="T1987" t="s">
        <v>44</v>
      </c>
      <c r="U1987" t="s">
        <v>21</v>
      </c>
      <c r="V1987" t="s">
        <v>1494</v>
      </c>
      <c r="W1987" t="s">
        <v>1495</v>
      </c>
      <c r="X1987" t="s">
        <v>1075</v>
      </c>
      <c r="Y1987">
        <v>216</v>
      </c>
      <c r="Z1987" t="s">
        <v>40</v>
      </c>
      <c r="AA1987" t="s">
        <v>40</v>
      </c>
      <c r="AB1987" t="s">
        <v>40</v>
      </c>
      <c r="AC1987">
        <v>4.2</v>
      </c>
      <c r="AD1987">
        <v>1.54</v>
      </c>
      <c r="AE1987">
        <v>0.37</v>
      </c>
      <c r="AF1987">
        <v>36</v>
      </c>
      <c r="AG1987">
        <v>3700</v>
      </c>
      <c r="AH1987">
        <v>1540000</v>
      </c>
      <c r="AI1987">
        <v>36</v>
      </c>
      <c r="AJ1987">
        <v>3562</v>
      </c>
      <c r="AK1987">
        <v>1398924.473</v>
      </c>
      <c r="AN1987" s="20"/>
    </row>
    <row r="1988" spans="1:40">
      <c r="A1988">
        <v>25</v>
      </c>
      <c r="B1988">
        <v>46</v>
      </c>
      <c r="C1988">
        <v>2005</v>
      </c>
      <c r="D1988" t="s">
        <v>1073</v>
      </c>
      <c r="E1988" t="s">
        <v>1074</v>
      </c>
      <c r="F1988" t="s">
        <v>1</v>
      </c>
      <c r="G1988" t="s">
        <v>37</v>
      </c>
      <c r="H1988" t="s">
        <v>38</v>
      </c>
      <c r="I1988" t="s">
        <v>41</v>
      </c>
      <c r="J1988" t="s">
        <v>40</v>
      </c>
      <c r="K1988" t="s">
        <v>40</v>
      </c>
      <c r="L1988" t="s">
        <v>40</v>
      </c>
      <c r="M1988" t="s">
        <v>40</v>
      </c>
      <c r="N1988" t="s">
        <v>40</v>
      </c>
      <c r="O1988" t="s">
        <v>55</v>
      </c>
      <c r="P1988" t="s">
        <v>38</v>
      </c>
      <c r="Q1988" t="s">
        <v>51</v>
      </c>
      <c r="R1988" t="s">
        <v>52</v>
      </c>
      <c r="S1988" t="s">
        <v>43</v>
      </c>
      <c r="T1988" t="s">
        <v>44</v>
      </c>
      <c r="U1988" t="s">
        <v>21</v>
      </c>
      <c r="V1988" t="s">
        <v>1494</v>
      </c>
      <c r="W1988" t="s">
        <v>1495</v>
      </c>
      <c r="X1988" t="s">
        <v>1075</v>
      </c>
      <c r="Y1988">
        <v>218</v>
      </c>
      <c r="Z1988" t="s">
        <v>40</v>
      </c>
      <c r="AA1988" t="s">
        <v>40</v>
      </c>
      <c r="AB1988" t="s">
        <v>40</v>
      </c>
      <c r="AC1988">
        <v>4.9000000000000004</v>
      </c>
      <c r="AD1988">
        <v>7.44</v>
      </c>
      <c r="AE1988">
        <v>1.52</v>
      </c>
      <c r="AF1988">
        <v>32</v>
      </c>
      <c r="AG1988">
        <v>15200</v>
      </c>
      <c r="AH1988">
        <v>7440000</v>
      </c>
      <c r="AI1988">
        <v>32</v>
      </c>
      <c r="AJ1988">
        <v>3562</v>
      </c>
      <c r="AK1988">
        <v>1398924.473</v>
      </c>
      <c r="AN1988" s="20"/>
    </row>
    <row r="1989" spans="1:40">
      <c r="A1989">
        <v>25</v>
      </c>
      <c r="B1989">
        <v>46</v>
      </c>
      <c r="C1989">
        <v>2005</v>
      </c>
      <c r="D1989" t="s">
        <v>1073</v>
      </c>
      <c r="E1989" t="s">
        <v>1074</v>
      </c>
      <c r="F1989" t="s">
        <v>1</v>
      </c>
      <c r="G1989" t="s">
        <v>37</v>
      </c>
      <c r="H1989" t="s">
        <v>38</v>
      </c>
      <c r="I1989" t="s">
        <v>41</v>
      </c>
      <c r="J1989" t="s">
        <v>40</v>
      </c>
      <c r="K1989" t="s">
        <v>40</v>
      </c>
      <c r="L1989" t="s">
        <v>40</v>
      </c>
      <c r="M1989" t="s">
        <v>40</v>
      </c>
      <c r="N1989" t="s">
        <v>40</v>
      </c>
      <c r="O1989" t="s">
        <v>55</v>
      </c>
      <c r="P1989" t="s">
        <v>38</v>
      </c>
      <c r="Q1989" t="s">
        <v>51</v>
      </c>
      <c r="R1989" t="s">
        <v>52</v>
      </c>
      <c r="S1989" t="s">
        <v>43</v>
      </c>
      <c r="T1989" t="s">
        <v>44</v>
      </c>
      <c r="U1989" t="s">
        <v>21</v>
      </c>
      <c r="V1989" t="s">
        <v>1494</v>
      </c>
      <c r="W1989" t="s">
        <v>1495</v>
      </c>
      <c r="X1989" t="s">
        <v>1075</v>
      </c>
      <c r="Y1989">
        <v>219</v>
      </c>
      <c r="Z1989" t="s">
        <v>40</v>
      </c>
      <c r="AA1989" t="s">
        <v>40</v>
      </c>
      <c r="AB1989" t="s">
        <v>40</v>
      </c>
      <c r="AC1989">
        <v>4.7</v>
      </c>
      <c r="AD1989">
        <v>0.52</v>
      </c>
      <c r="AE1989">
        <v>0.11</v>
      </c>
      <c r="AF1989">
        <v>59</v>
      </c>
      <c r="AG1989">
        <v>1100</v>
      </c>
      <c r="AH1989">
        <v>520000</v>
      </c>
      <c r="AI1989">
        <v>59</v>
      </c>
      <c r="AJ1989">
        <v>3562</v>
      </c>
      <c r="AK1989">
        <v>1398924.473</v>
      </c>
      <c r="AN1989" s="20"/>
    </row>
    <row r="1990" spans="1:40">
      <c r="A1990">
        <v>25</v>
      </c>
      <c r="B1990">
        <v>46</v>
      </c>
      <c r="C1990">
        <v>2005</v>
      </c>
      <c r="D1990" t="s">
        <v>1073</v>
      </c>
      <c r="E1990" t="s">
        <v>1074</v>
      </c>
      <c r="F1990" t="s">
        <v>1</v>
      </c>
      <c r="G1990" t="s">
        <v>37</v>
      </c>
      <c r="H1990" t="s">
        <v>38</v>
      </c>
      <c r="I1990" t="s">
        <v>41</v>
      </c>
      <c r="J1990" t="s">
        <v>40</v>
      </c>
      <c r="K1990" t="s">
        <v>40</v>
      </c>
      <c r="L1990" t="s">
        <v>40</v>
      </c>
      <c r="M1990" t="s">
        <v>40</v>
      </c>
      <c r="N1990" t="s">
        <v>40</v>
      </c>
      <c r="O1990" t="s">
        <v>55</v>
      </c>
      <c r="P1990" t="s">
        <v>38</v>
      </c>
      <c r="Q1990" t="s">
        <v>51</v>
      </c>
      <c r="R1990" t="s">
        <v>52</v>
      </c>
      <c r="S1990" t="s">
        <v>43</v>
      </c>
      <c r="T1990" t="s">
        <v>44</v>
      </c>
      <c r="U1990" t="s">
        <v>21</v>
      </c>
      <c r="V1990" t="s">
        <v>1494</v>
      </c>
      <c r="W1990" t="s">
        <v>1495</v>
      </c>
      <c r="X1990" t="s">
        <v>1075</v>
      </c>
      <c r="Y1990">
        <v>220</v>
      </c>
      <c r="Z1990" t="s">
        <v>40</v>
      </c>
      <c r="AA1990" t="s">
        <v>40</v>
      </c>
      <c r="AB1990" t="s">
        <v>40</v>
      </c>
      <c r="AC1990">
        <v>2.9</v>
      </c>
      <c r="AD1990">
        <v>0.63</v>
      </c>
      <c r="AE1990">
        <v>0.22</v>
      </c>
      <c r="AF1990">
        <v>37</v>
      </c>
      <c r="AG1990">
        <v>2200</v>
      </c>
      <c r="AH1990">
        <v>630000</v>
      </c>
      <c r="AI1990">
        <v>37</v>
      </c>
      <c r="AJ1990">
        <v>3562</v>
      </c>
      <c r="AK1990">
        <v>1398924.473</v>
      </c>
      <c r="AN1990" s="20"/>
    </row>
    <row r="1991" spans="1:40">
      <c r="A1991">
        <v>25</v>
      </c>
      <c r="B1991">
        <v>46</v>
      </c>
      <c r="C1991">
        <v>2005</v>
      </c>
      <c r="D1991" t="s">
        <v>1073</v>
      </c>
      <c r="E1991" t="s">
        <v>1074</v>
      </c>
      <c r="F1991" t="s">
        <v>1</v>
      </c>
      <c r="G1991" t="s">
        <v>37</v>
      </c>
      <c r="H1991" t="s">
        <v>38</v>
      </c>
      <c r="I1991" t="s">
        <v>41</v>
      </c>
      <c r="J1991" t="s">
        <v>40</v>
      </c>
      <c r="K1991" t="s">
        <v>40</v>
      </c>
      <c r="L1991" t="s">
        <v>40</v>
      </c>
      <c r="M1991" t="s">
        <v>40</v>
      </c>
      <c r="N1991" t="s">
        <v>40</v>
      </c>
      <c r="O1991" t="s">
        <v>55</v>
      </c>
      <c r="P1991" t="s">
        <v>38</v>
      </c>
      <c r="Q1991" t="s">
        <v>51</v>
      </c>
      <c r="R1991" t="s">
        <v>52</v>
      </c>
      <c r="S1991" t="s">
        <v>43</v>
      </c>
      <c r="T1991" t="s">
        <v>44</v>
      </c>
      <c r="U1991" t="s">
        <v>21</v>
      </c>
      <c r="V1991" t="s">
        <v>1494</v>
      </c>
      <c r="W1991" t="s">
        <v>1495</v>
      </c>
      <c r="X1991" t="s">
        <v>1075</v>
      </c>
      <c r="Y1991">
        <v>221</v>
      </c>
      <c r="Z1991" t="s">
        <v>40</v>
      </c>
      <c r="AA1991" t="s">
        <v>40</v>
      </c>
      <c r="AB1991" t="s">
        <v>40</v>
      </c>
      <c r="AC1991">
        <v>2.1</v>
      </c>
      <c r="AD1991">
        <v>0.21</v>
      </c>
      <c r="AE1991">
        <v>0.1</v>
      </c>
      <c r="AF1991">
        <v>33</v>
      </c>
      <c r="AG1991">
        <v>1000</v>
      </c>
      <c r="AH1991">
        <v>210000</v>
      </c>
      <c r="AI1991">
        <v>33</v>
      </c>
      <c r="AJ1991">
        <v>3562</v>
      </c>
      <c r="AK1991">
        <v>1398924.473</v>
      </c>
      <c r="AN1991" s="20"/>
    </row>
    <row r="1992" spans="1:40">
      <c r="A1992">
        <v>25</v>
      </c>
      <c r="B1992">
        <v>46</v>
      </c>
      <c r="C1992">
        <v>2005</v>
      </c>
      <c r="D1992" t="s">
        <v>1073</v>
      </c>
      <c r="E1992" t="s">
        <v>1074</v>
      </c>
      <c r="F1992" t="s">
        <v>1</v>
      </c>
      <c r="G1992" t="s">
        <v>37</v>
      </c>
      <c r="H1992" t="s">
        <v>38</v>
      </c>
      <c r="I1992" t="s">
        <v>41</v>
      </c>
      <c r="J1992" t="s">
        <v>40</v>
      </c>
      <c r="K1992" t="s">
        <v>40</v>
      </c>
      <c r="L1992" t="s">
        <v>40</v>
      </c>
      <c r="M1992" t="s">
        <v>40</v>
      </c>
      <c r="N1992" t="s">
        <v>40</v>
      </c>
      <c r="O1992" t="s">
        <v>55</v>
      </c>
      <c r="P1992" t="s">
        <v>38</v>
      </c>
      <c r="Q1992" t="s">
        <v>51</v>
      </c>
      <c r="R1992" t="s">
        <v>52</v>
      </c>
      <c r="S1992" t="s">
        <v>43</v>
      </c>
      <c r="T1992" t="s">
        <v>44</v>
      </c>
      <c r="U1992" t="s">
        <v>21</v>
      </c>
      <c r="V1992" t="s">
        <v>1494</v>
      </c>
      <c r="W1992" t="s">
        <v>1495</v>
      </c>
      <c r="X1992" t="s">
        <v>1075</v>
      </c>
      <c r="Y1992">
        <v>222</v>
      </c>
      <c r="Z1992" t="s">
        <v>40</v>
      </c>
      <c r="AA1992" t="s">
        <v>40</v>
      </c>
      <c r="AB1992" t="s">
        <v>40</v>
      </c>
      <c r="AC1992">
        <v>4.4000000000000004</v>
      </c>
      <c r="AD1992">
        <v>1.28</v>
      </c>
      <c r="AE1992">
        <v>0.28999999999999998</v>
      </c>
      <c r="AF1992">
        <v>51</v>
      </c>
      <c r="AG1992">
        <v>2900</v>
      </c>
      <c r="AH1992">
        <v>1280000</v>
      </c>
      <c r="AI1992">
        <v>51</v>
      </c>
      <c r="AJ1992">
        <v>3562</v>
      </c>
      <c r="AK1992">
        <v>1398924.473</v>
      </c>
      <c r="AN1992" s="20"/>
    </row>
    <row r="1993" spans="1:40">
      <c r="A1993">
        <v>25</v>
      </c>
      <c r="B1993">
        <v>46</v>
      </c>
      <c r="C1993">
        <v>2005</v>
      </c>
      <c r="D1993" t="s">
        <v>1073</v>
      </c>
      <c r="E1993" t="s">
        <v>1074</v>
      </c>
      <c r="F1993" t="s">
        <v>1</v>
      </c>
      <c r="G1993" t="s">
        <v>37</v>
      </c>
      <c r="H1993" t="s">
        <v>38</v>
      </c>
      <c r="I1993" t="s">
        <v>41</v>
      </c>
      <c r="J1993" t="s">
        <v>40</v>
      </c>
      <c r="K1993" t="s">
        <v>40</v>
      </c>
      <c r="L1993" t="s">
        <v>40</v>
      </c>
      <c r="M1993" t="s">
        <v>40</v>
      </c>
      <c r="N1993" t="s">
        <v>40</v>
      </c>
      <c r="O1993" t="s">
        <v>55</v>
      </c>
      <c r="P1993" t="s">
        <v>38</v>
      </c>
      <c r="Q1993" t="s">
        <v>51</v>
      </c>
      <c r="R1993" t="s">
        <v>52</v>
      </c>
      <c r="S1993" t="s">
        <v>43</v>
      </c>
      <c r="T1993" t="s">
        <v>44</v>
      </c>
      <c r="U1993" t="s">
        <v>21</v>
      </c>
      <c r="V1993" t="s">
        <v>1494</v>
      </c>
      <c r="W1993" t="s">
        <v>1495</v>
      </c>
      <c r="X1993" t="s">
        <v>1075</v>
      </c>
      <c r="Y1993">
        <v>223</v>
      </c>
      <c r="Z1993" t="s">
        <v>40</v>
      </c>
      <c r="AA1993" t="s">
        <v>40</v>
      </c>
      <c r="AB1993" t="s">
        <v>40</v>
      </c>
      <c r="AC1993">
        <v>6.8</v>
      </c>
      <c r="AD1993">
        <v>3.75</v>
      </c>
      <c r="AE1993">
        <v>0.55000000000000004</v>
      </c>
      <c r="AF1993">
        <v>45</v>
      </c>
      <c r="AG1993">
        <v>5500</v>
      </c>
      <c r="AH1993">
        <v>3750000</v>
      </c>
      <c r="AI1993">
        <v>45</v>
      </c>
      <c r="AJ1993">
        <v>3562</v>
      </c>
      <c r="AK1993">
        <v>1398924.473</v>
      </c>
      <c r="AN1993" s="20"/>
    </row>
    <row r="1994" spans="1:40">
      <c r="A1994">
        <v>25</v>
      </c>
      <c r="B1994">
        <v>46</v>
      </c>
      <c r="C1994">
        <v>2005</v>
      </c>
      <c r="D1994" t="s">
        <v>1073</v>
      </c>
      <c r="E1994" t="s">
        <v>1074</v>
      </c>
      <c r="F1994" t="s">
        <v>1</v>
      </c>
      <c r="G1994" t="s">
        <v>37</v>
      </c>
      <c r="H1994" t="s">
        <v>38</v>
      </c>
      <c r="I1994" t="s">
        <v>41</v>
      </c>
      <c r="J1994" t="s">
        <v>40</v>
      </c>
      <c r="K1994" t="s">
        <v>40</v>
      </c>
      <c r="L1994" t="s">
        <v>40</v>
      </c>
      <c r="M1994" t="s">
        <v>40</v>
      </c>
      <c r="N1994" t="s">
        <v>40</v>
      </c>
      <c r="O1994" t="s">
        <v>55</v>
      </c>
      <c r="P1994" t="s">
        <v>38</v>
      </c>
      <c r="Q1994" t="s">
        <v>51</v>
      </c>
      <c r="R1994" t="s">
        <v>52</v>
      </c>
      <c r="S1994" t="s">
        <v>43</v>
      </c>
      <c r="T1994" t="s">
        <v>44</v>
      </c>
      <c r="U1994" t="s">
        <v>21</v>
      </c>
      <c r="V1994" t="s">
        <v>1494</v>
      </c>
      <c r="W1994" t="s">
        <v>1495</v>
      </c>
      <c r="X1994" t="s">
        <v>1075</v>
      </c>
      <c r="Y1994">
        <v>224</v>
      </c>
      <c r="Z1994" t="s">
        <v>40</v>
      </c>
      <c r="AA1994" t="s">
        <v>40</v>
      </c>
      <c r="AB1994" t="s">
        <v>40</v>
      </c>
      <c r="AC1994">
        <v>4</v>
      </c>
      <c r="AD1994">
        <v>1.32</v>
      </c>
      <c r="AE1994">
        <v>0.33</v>
      </c>
      <c r="AF1994">
        <v>25</v>
      </c>
      <c r="AG1994">
        <v>3300</v>
      </c>
      <c r="AH1994">
        <v>1320000</v>
      </c>
      <c r="AI1994">
        <v>25</v>
      </c>
      <c r="AJ1994">
        <v>3562</v>
      </c>
      <c r="AK1994">
        <v>1398924.473</v>
      </c>
      <c r="AN1994" s="20"/>
    </row>
    <row r="1995" spans="1:40">
      <c r="A1995">
        <v>25</v>
      </c>
      <c r="B1995">
        <v>46</v>
      </c>
      <c r="C1995">
        <v>2005</v>
      </c>
      <c r="D1995" t="s">
        <v>1073</v>
      </c>
      <c r="E1995" t="s">
        <v>1074</v>
      </c>
      <c r="F1995" t="s">
        <v>1</v>
      </c>
      <c r="G1995" t="s">
        <v>37</v>
      </c>
      <c r="H1995" t="s">
        <v>38</v>
      </c>
      <c r="I1995" t="s">
        <v>41</v>
      </c>
      <c r="J1995" t="s">
        <v>40</v>
      </c>
      <c r="K1995" t="s">
        <v>40</v>
      </c>
      <c r="L1995" t="s">
        <v>40</v>
      </c>
      <c r="M1995" t="s">
        <v>40</v>
      </c>
      <c r="N1995" t="s">
        <v>40</v>
      </c>
      <c r="O1995" t="s">
        <v>55</v>
      </c>
      <c r="P1995" t="s">
        <v>38</v>
      </c>
      <c r="Q1995" t="s">
        <v>51</v>
      </c>
      <c r="R1995" t="s">
        <v>52</v>
      </c>
      <c r="S1995" t="s">
        <v>43</v>
      </c>
      <c r="T1995" t="s">
        <v>44</v>
      </c>
      <c r="U1995" t="s">
        <v>21</v>
      </c>
      <c r="V1995" t="s">
        <v>1494</v>
      </c>
      <c r="W1995" t="s">
        <v>1495</v>
      </c>
      <c r="X1995" t="s">
        <v>1075</v>
      </c>
      <c r="Y1995">
        <v>225</v>
      </c>
      <c r="Z1995" t="s">
        <v>40</v>
      </c>
      <c r="AA1995" t="s">
        <v>40</v>
      </c>
      <c r="AB1995" t="s">
        <v>40</v>
      </c>
      <c r="AC1995">
        <v>2.8</v>
      </c>
      <c r="AD1995">
        <v>0.25</v>
      </c>
      <c r="AE1995">
        <v>0.09</v>
      </c>
      <c r="AF1995">
        <v>36</v>
      </c>
      <c r="AG1995">
        <v>900</v>
      </c>
      <c r="AH1995">
        <v>250000</v>
      </c>
      <c r="AI1995">
        <v>36</v>
      </c>
      <c r="AJ1995">
        <v>3562</v>
      </c>
      <c r="AK1995">
        <v>1398924.473</v>
      </c>
      <c r="AN1995" s="20"/>
    </row>
    <row r="1996" spans="1:40">
      <c r="A1996">
        <v>25</v>
      </c>
      <c r="B1996">
        <v>46</v>
      </c>
      <c r="C1996">
        <v>2005</v>
      </c>
      <c r="D1996" t="s">
        <v>1073</v>
      </c>
      <c r="E1996" t="s">
        <v>1074</v>
      </c>
      <c r="F1996" t="s">
        <v>1</v>
      </c>
      <c r="G1996" t="s">
        <v>37</v>
      </c>
      <c r="H1996" t="s">
        <v>38</v>
      </c>
      <c r="I1996" t="s">
        <v>41</v>
      </c>
      <c r="J1996" t="s">
        <v>40</v>
      </c>
      <c r="K1996" t="s">
        <v>40</v>
      </c>
      <c r="L1996" t="s">
        <v>40</v>
      </c>
      <c r="M1996" t="s">
        <v>40</v>
      </c>
      <c r="N1996" t="s">
        <v>40</v>
      </c>
      <c r="O1996" t="s">
        <v>55</v>
      </c>
      <c r="P1996" t="s">
        <v>38</v>
      </c>
      <c r="Q1996" t="s">
        <v>51</v>
      </c>
      <c r="R1996" t="s">
        <v>52</v>
      </c>
      <c r="S1996" t="s">
        <v>43</v>
      </c>
      <c r="T1996" t="s">
        <v>44</v>
      </c>
      <c r="U1996" t="s">
        <v>21</v>
      </c>
      <c r="V1996" t="s">
        <v>1494</v>
      </c>
      <c r="W1996" t="s">
        <v>1495</v>
      </c>
      <c r="X1996" t="s">
        <v>1075</v>
      </c>
      <c r="Y1996">
        <v>226</v>
      </c>
      <c r="Z1996" t="s">
        <v>40</v>
      </c>
      <c r="AA1996" t="s">
        <v>40</v>
      </c>
      <c r="AB1996" t="s">
        <v>40</v>
      </c>
      <c r="AC1996">
        <v>8.1</v>
      </c>
      <c r="AD1996">
        <v>1.1299999999999999</v>
      </c>
      <c r="AE1996">
        <v>0.14000000000000001</v>
      </c>
      <c r="AF1996">
        <v>25</v>
      </c>
      <c r="AG1996">
        <v>1400</v>
      </c>
      <c r="AH1996">
        <v>1130000</v>
      </c>
      <c r="AI1996">
        <v>25</v>
      </c>
      <c r="AJ1996">
        <v>3562</v>
      </c>
      <c r="AK1996">
        <v>1398924.473</v>
      </c>
      <c r="AN1996" s="20"/>
    </row>
    <row r="1997" spans="1:40">
      <c r="A1997">
        <v>25</v>
      </c>
      <c r="B1997">
        <v>46</v>
      </c>
      <c r="C1997">
        <v>2005</v>
      </c>
      <c r="D1997" t="s">
        <v>1073</v>
      </c>
      <c r="E1997" t="s">
        <v>1074</v>
      </c>
      <c r="F1997" t="s">
        <v>1</v>
      </c>
      <c r="G1997" t="s">
        <v>37</v>
      </c>
      <c r="H1997" t="s">
        <v>38</v>
      </c>
      <c r="I1997" t="s">
        <v>41</v>
      </c>
      <c r="J1997" t="s">
        <v>40</v>
      </c>
      <c r="K1997" t="s">
        <v>40</v>
      </c>
      <c r="L1997" t="s">
        <v>40</v>
      </c>
      <c r="M1997" t="s">
        <v>40</v>
      </c>
      <c r="N1997" t="s">
        <v>40</v>
      </c>
      <c r="O1997" t="s">
        <v>55</v>
      </c>
      <c r="P1997" t="s">
        <v>38</v>
      </c>
      <c r="Q1997" t="s">
        <v>51</v>
      </c>
      <c r="R1997" t="s">
        <v>52</v>
      </c>
      <c r="S1997" t="s">
        <v>43</v>
      </c>
      <c r="T1997" t="s">
        <v>44</v>
      </c>
      <c r="U1997" t="s">
        <v>21</v>
      </c>
      <c r="V1997" t="s">
        <v>1494</v>
      </c>
      <c r="W1997" t="s">
        <v>1495</v>
      </c>
      <c r="X1997" t="s">
        <v>1075</v>
      </c>
      <c r="Y1997">
        <v>227</v>
      </c>
      <c r="Z1997" t="s">
        <v>40</v>
      </c>
      <c r="AA1997" t="s">
        <v>40</v>
      </c>
      <c r="AB1997" t="s">
        <v>40</v>
      </c>
      <c r="AC1997">
        <v>1.7</v>
      </c>
      <c r="AD1997">
        <v>0.68</v>
      </c>
      <c r="AE1997">
        <v>0.4</v>
      </c>
      <c r="AF1997">
        <v>53</v>
      </c>
      <c r="AG1997">
        <v>4000</v>
      </c>
      <c r="AH1997">
        <v>680000</v>
      </c>
      <c r="AI1997">
        <v>53</v>
      </c>
      <c r="AJ1997">
        <v>3562</v>
      </c>
      <c r="AK1997">
        <v>1398924.473</v>
      </c>
      <c r="AN1997" s="20"/>
    </row>
    <row r="1998" spans="1:40">
      <c r="A1998">
        <v>25</v>
      </c>
      <c r="B1998">
        <v>46</v>
      </c>
      <c r="C1998">
        <v>2005</v>
      </c>
      <c r="D1998" t="s">
        <v>1073</v>
      </c>
      <c r="E1998" t="s">
        <v>1074</v>
      </c>
      <c r="F1998" t="s">
        <v>1</v>
      </c>
      <c r="G1998" t="s">
        <v>37</v>
      </c>
      <c r="H1998" t="s">
        <v>38</v>
      </c>
      <c r="I1998" t="s">
        <v>41</v>
      </c>
      <c r="J1998" t="s">
        <v>40</v>
      </c>
      <c r="K1998" t="s">
        <v>40</v>
      </c>
      <c r="L1998" t="s">
        <v>40</v>
      </c>
      <c r="M1998" t="s">
        <v>40</v>
      </c>
      <c r="N1998" t="s">
        <v>40</v>
      </c>
      <c r="O1998" t="s">
        <v>55</v>
      </c>
      <c r="P1998" t="s">
        <v>38</v>
      </c>
      <c r="Q1998" t="s">
        <v>51</v>
      </c>
      <c r="R1998" t="s">
        <v>52</v>
      </c>
      <c r="S1998" t="s">
        <v>43</v>
      </c>
      <c r="T1998" t="s">
        <v>44</v>
      </c>
      <c r="U1998" t="s">
        <v>21</v>
      </c>
      <c r="V1998" t="s">
        <v>1494</v>
      </c>
      <c r="W1998" t="s">
        <v>1495</v>
      </c>
      <c r="X1998" t="s">
        <v>1075</v>
      </c>
      <c r="Y1998">
        <v>228</v>
      </c>
      <c r="Z1998" t="s">
        <v>40</v>
      </c>
      <c r="AA1998" t="s">
        <v>40</v>
      </c>
      <c r="AB1998" t="s">
        <v>40</v>
      </c>
      <c r="AC1998">
        <v>5.5</v>
      </c>
      <c r="AD1998">
        <v>19.010000000000002</v>
      </c>
      <c r="AE1998">
        <v>3.46</v>
      </c>
      <c r="AF1998">
        <v>40</v>
      </c>
      <c r="AG1998">
        <v>34600</v>
      </c>
      <c r="AH1998">
        <v>19010000</v>
      </c>
      <c r="AI1998">
        <v>40</v>
      </c>
      <c r="AJ1998">
        <v>3562</v>
      </c>
      <c r="AK1998">
        <v>1398924.473</v>
      </c>
      <c r="AN1998" s="20"/>
    </row>
    <row r="1999" spans="1:40">
      <c r="A1999">
        <v>25</v>
      </c>
      <c r="B1999">
        <v>46</v>
      </c>
      <c r="C1999">
        <v>2005</v>
      </c>
      <c r="D1999" t="s">
        <v>1073</v>
      </c>
      <c r="E1999" t="s">
        <v>1074</v>
      </c>
      <c r="F1999" t="s">
        <v>1</v>
      </c>
      <c r="G1999" t="s">
        <v>37</v>
      </c>
      <c r="H1999" t="s">
        <v>38</v>
      </c>
      <c r="I1999" t="s">
        <v>41</v>
      </c>
      <c r="J1999" t="s">
        <v>40</v>
      </c>
      <c r="K1999" t="s">
        <v>40</v>
      </c>
      <c r="L1999" t="s">
        <v>40</v>
      </c>
      <c r="M1999" t="s">
        <v>40</v>
      </c>
      <c r="N1999" t="s">
        <v>40</v>
      </c>
      <c r="O1999" t="s">
        <v>55</v>
      </c>
      <c r="P1999" t="s">
        <v>38</v>
      </c>
      <c r="Q1999" t="s">
        <v>51</v>
      </c>
      <c r="R1999" t="s">
        <v>52</v>
      </c>
      <c r="S1999" t="s">
        <v>43</v>
      </c>
      <c r="T1999" t="s">
        <v>44</v>
      </c>
      <c r="U1999" t="s">
        <v>21</v>
      </c>
      <c r="V1999" t="s">
        <v>1494</v>
      </c>
      <c r="W1999" t="s">
        <v>1495</v>
      </c>
      <c r="X1999" t="s">
        <v>1075</v>
      </c>
      <c r="Y1999">
        <v>229</v>
      </c>
      <c r="Z1999" t="s">
        <v>40</v>
      </c>
      <c r="AA1999" t="s">
        <v>40</v>
      </c>
      <c r="AB1999" t="s">
        <v>40</v>
      </c>
      <c r="AC1999">
        <v>3.9</v>
      </c>
      <c r="AD1999">
        <v>0.67</v>
      </c>
      <c r="AE1999">
        <v>0.17</v>
      </c>
      <c r="AF1999">
        <v>31</v>
      </c>
      <c r="AG1999">
        <v>1700</v>
      </c>
      <c r="AH1999">
        <v>670000</v>
      </c>
      <c r="AI1999">
        <v>31</v>
      </c>
      <c r="AJ1999">
        <v>3562</v>
      </c>
      <c r="AK1999">
        <v>1398924.473</v>
      </c>
      <c r="AN1999" s="20"/>
    </row>
    <row r="2000" spans="1:40">
      <c r="A2000">
        <v>25</v>
      </c>
      <c r="B2000">
        <v>46</v>
      </c>
      <c r="C2000">
        <v>2005</v>
      </c>
      <c r="D2000" t="s">
        <v>1073</v>
      </c>
      <c r="E2000" t="s">
        <v>1074</v>
      </c>
      <c r="F2000" t="s">
        <v>1</v>
      </c>
      <c r="G2000" t="s">
        <v>37</v>
      </c>
      <c r="H2000" t="s">
        <v>38</v>
      </c>
      <c r="I2000" t="s">
        <v>41</v>
      </c>
      <c r="J2000" t="s">
        <v>40</v>
      </c>
      <c r="K2000" t="s">
        <v>40</v>
      </c>
      <c r="L2000" t="s">
        <v>40</v>
      </c>
      <c r="M2000" t="s">
        <v>40</v>
      </c>
      <c r="N2000" t="s">
        <v>40</v>
      </c>
      <c r="O2000" t="s">
        <v>55</v>
      </c>
      <c r="P2000" t="s">
        <v>38</v>
      </c>
      <c r="Q2000" t="s">
        <v>51</v>
      </c>
      <c r="R2000" t="s">
        <v>52</v>
      </c>
      <c r="S2000" t="s">
        <v>43</v>
      </c>
      <c r="T2000" t="s">
        <v>44</v>
      </c>
      <c r="U2000" t="s">
        <v>21</v>
      </c>
      <c r="V2000" t="s">
        <v>1494</v>
      </c>
      <c r="W2000" t="s">
        <v>1495</v>
      </c>
      <c r="X2000" t="s">
        <v>1075</v>
      </c>
      <c r="Y2000">
        <v>230</v>
      </c>
      <c r="Z2000" t="s">
        <v>40</v>
      </c>
      <c r="AA2000" t="s">
        <v>40</v>
      </c>
      <c r="AB2000" t="s">
        <v>40</v>
      </c>
      <c r="AC2000">
        <v>2</v>
      </c>
      <c r="AD2000">
        <v>1.57</v>
      </c>
      <c r="AE2000">
        <v>0.8</v>
      </c>
      <c r="AF2000">
        <v>45</v>
      </c>
      <c r="AG2000">
        <v>8000</v>
      </c>
      <c r="AH2000">
        <v>1570000</v>
      </c>
      <c r="AI2000">
        <v>45</v>
      </c>
      <c r="AJ2000">
        <v>3562</v>
      </c>
      <c r="AK2000">
        <v>1398924.473</v>
      </c>
      <c r="AN2000" s="20"/>
    </row>
    <row r="2001" spans="1:40">
      <c r="A2001">
        <v>25</v>
      </c>
      <c r="B2001">
        <v>46</v>
      </c>
      <c r="C2001">
        <v>2005</v>
      </c>
      <c r="D2001" t="s">
        <v>1073</v>
      </c>
      <c r="E2001" t="s">
        <v>1074</v>
      </c>
      <c r="F2001" t="s">
        <v>1</v>
      </c>
      <c r="G2001" t="s">
        <v>37</v>
      </c>
      <c r="H2001" t="s">
        <v>38</v>
      </c>
      <c r="I2001" t="s">
        <v>41</v>
      </c>
      <c r="J2001" t="s">
        <v>40</v>
      </c>
      <c r="K2001" t="s">
        <v>40</v>
      </c>
      <c r="L2001" t="s">
        <v>40</v>
      </c>
      <c r="M2001" t="s">
        <v>40</v>
      </c>
      <c r="N2001" t="s">
        <v>40</v>
      </c>
      <c r="O2001" t="s">
        <v>55</v>
      </c>
      <c r="P2001" t="s">
        <v>38</v>
      </c>
      <c r="Q2001" t="s">
        <v>51</v>
      </c>
      <c r="R2001" t="s">
        <v>52</v>
      </c>
      <c r="S2001" t="s">
        <v>43</v>
      </c>
      <c r="T2001" t="s">
        <v>44</v>
      </c>
      <c r="U2001" t="s">
        <v>21</v>
      </c>
      <c r="V2001" t="s">
        <v>1494</v>
      </c>
      <c r="W2001" t="s">
        <v>1495</v>
      </c>
      <c r="X2001" t="s">
        <v>1075</v>
      </c>
      <c r="Y2001">
        <v>231</v>
      </c>
      <c r="Z2001" t="s">
        <v>40</v>
      </c>
      <c r="AA2001" t="s">
        <v>40</v>
      </c>
      <c r="AB2001" t="s">
        <v>40</v>
      </c>
      <c r="AC2001">
        <v>3.6</v>
      </c>
      <c r="AD2001">
        <v>0.4</v>
      </c>
      <c r="AE2001">
        <v>0.11</v>
      </c>
      <c r="AF2001">
        <v>32</v>
      </c>
      <c r="AG2001">
        <v>1100</v>
      </c>
      <c r="AH2001">
        <v>400000</v>
      </c>
      <c r="AI2001">
        <v>32</v>
      </c>
      <c r="AJ2001">
        <v>3562</v>
      </c>
      <c r="AK2001">
        <v>1398924.473</v>
      </c>
      <c r="AN2001" s="20"/>
    </row>
    <row r="2002" spans="1:40">
      <c r="A2002">
        <v>25</v>
      </c>
      <c r="B2002">
        <v>46</v>
      </c>
      <c r="C2002">
        <v>2005</v>
      </c>
      <c r="D2002" t="s">
        <v>1073</v>
      </c>
      <c r="E2002" t="s">
        <v>1074</v>
      </c>
      <c r="F2002" t="s">
        <v>1</v>
      </c>
      <c r="G2002" t="s">
        <v>37</v>
      </c>
      <c r="H2002" t="s">
        <v>38</v>
      </c>
      <c r="I2002" t="s">
        <v>41</v>
      </c>
      <c r="J2002" t="s">
        <v>40</v>
      </c>
      <c r="K2002" t="s">
        <v>40</v>
      </c>
      <c r="L2002" t="s">
        <v>40</v>
      </c>
      <c r="M2002" t="s">
        <v>40</v>
      </c>
      <c r="N2002" t="s">
        <v>40</v>
      </c>
      <c r="O2002" t="s">
        <v>55</v>
      </c>
      <c r="P2002" t="s">
        <v>38</v>
      </c>
      <c r="Q2002" t="s">
        <v>51</v>
      </c>
      <c r="R2002" t="s">
        <v>52</v>
      </c>
      <c r="S2002" t="s">
        <v>43</v>
      </c>
      <c r="T2002" t="s">
        <v>44</v>
      </c>
      <c r="U2002" t="s">
        <v>21</v>
      </c>
      <c r="V2002" t="s">
        <v>1494</v>
      </c>
      <c r="W2002" t="s">
        <v>1495</v>
      </c>
      <c r="X2002" t="s">
        <v>1075</v>
      </c>
      <c r="Y2002">
        <v>232</v>
      </c>
      <c r="Z2002" t="s">
        <v>40</v>
      </c>
      <c r="AA2002" t="s">
        <v>40</v>
      </c>
      <c r="AB2002" t="s">
        <v>40</v>
      </c>
      <c r="AC2002">
        <v>4</v>
      </c>
      <c r="AD2002">
        <v>3.42</v>
      </c>
      <c r="AE2002">
        <v>0.85</v>
      </c>
      <c r="AF2002">
        <v>41</v>
      </c>
      <c r="AG2002">
        <v>8500</v>
      </c>
      <c r="AH2002">
        <v>3420000</v>
      </c>
      <c r="AI2002">
        <v>41</v>
      </c>
      <c r="AJ2002">
        <v>3562</v>
      </c>
      <c r="AK2002">
        <v>1398924.473</v>
      </c>
      <c r="AN2002" s="20"/>
    </row>
    <row r="2003" spans="1:40">
      <c r="A2003">
        <v>25</v>
      </c>
      <c r="B2003">
        <v>46</v>
      </c>
      <c r="C2003">
        <v>2005</v>
      </c>
      <c r="D2003" t="s">
        <v>1073</v>
      </c>
      <c r="E2003" t="s">
        <v>1074</v>
      </c>
      <c r="F2003" t="s">
        <v>1</v>
      </c>
      <c r="G2003" t="s">
        <v>37</v>
      </c>
      <c r="H2003" t="s">
        <v>38</v>
      </c>
      <c r="I2003" t="s">
        <v>41</v>
      </c>
      <c r="J2003" t="s">
        <v>40</v>
      </c>
      <c r="K2003" t="s">
        <v>40</v>
      </c>
      <c r="L2003" t="s">
        <v>40</v>
      </c>
      <c r="M2003" t="s">
        <v>40</v>
      </c>
      <c r="N2003" t="s">
        <v>40</v>
      </c>
      <c r="O2003" t="s">
        <v>55</v>
      </c>
      <c r="P2003" t="s">
        <v>38</v>
      </c>
      <c r="Q2003" t="s">
        <v>51</v>
      </c>
      <c r="R2003" t="s">
        <v>52</v>
      </c>
      <c r="S2003" t="s">
        <v>43</v>
      </c>
      <c r="T2003" t="s">
        <v>44</v>
      </c>
      <c r="U2003" t="s">
        <v>21</v>
      </c>
      <c r="V2003" t="s">
        <v>1494</v>
      </c>
      <c r="W2003" t="s">
        <v>1495</v>
      </c>
      <c r="X2003" t="s">
        <v>1075</v>
      </c>
      <c r="Y2003">
        <v>233</v>
      </c>
      <c r="Z2003" t="s">
        <v>40</v>
      </c>
      <c r="AA2003" t="s">
        <v>40</v>
      </c>
      <c r="AB2003" t="s">
        <v>40</v>
      </c>
      <c r="AC2003">
        <v>1.2</v>
      </c>
      <c r="AD2003">
        <v>0.1</v>
      </c>
      <c r="AE2003">
        <v>0.08</v>
      </c>
      <c r="AF2003">
        <v>30</v>
      </c>
      <c r="AG2003">
        <v>800</v>
      </c>
      <c r="AH2003">
        <v>100000</v>
      </c>
      <c r="AI2003">
        <v>30</v>
      </c>
      <c r="AJ2003">
        <v>3562</v>
      </c>
      <c r="AK2003">
        <v>1398924.473</v>
      </c>
      <c r="AN2003" s="20"/>
    </row>
    <row r="2004" spans="1:40">
      <c r="A2004">
        <v>25</v>
      </c>
      <c r="B2004">
        <v>46</v>
      </c>
      <c r="C2004">
        <v>2005</v>
      </c>
      <c r="D2004" t="s">
        <v>1073</v>
      </c>
      <c r="E2004" t="s">
        <v>1074</v>
      </c>
      <c r="F2004" t="s">
        <v>1</v>
      </c>
      <c r="G2004" t="s">
        <v>37</v>
      </c>
      <c r="H2004" t="s">
        <v>38</v>
      </c>
      <c r="I2004" t="s">
        <v>41</v>
      </c>
      <c r="J2004" t="s">
        <v>40</v>
      </c>
      <c r="K2004" t="s">
        <v>40</v>
      </c>
      <c r="L2004" t="s">
        <v>40</v>
      </c>
      <c r="M2004" t="s">
        <v>40</v>
      </c>
      <c r="N2004" t="s">
        <v>40</v>
      </c>
      <c r="O2004" t="s">
        <v>55</v>
      </c>
      <c r="P2004" t="s">
        <v>38</v>
      </c>
      <c r="Q2004" t="s">
        <v>51</v>
      </c>
      <c r="R2004" t="s">
        <v>52</v>
      </c>
      <c r="S2004" t="s">
        <v>43</v>
      </c>
      <c r="T2004" t="s">
        <v>44</v>
      </c>
      <c r="U2004" t="s">
        <v>21</v>
      </c>
      <c r="V2004" t="s">
        <v>1494</v>
      </c>
      <c r="W2004" t="s">
        <v>1495</v>
      </c>
      <c r="X2004" t="s">
        <v>1075</v>
      </c>
      <c r="Y2004">
        <v>234</v>
      </c>
      <c r="Z2004" t="s">
        <v>40</v>
      </c>
      <c r="AA2004" t="s">
        <v>40</v>
      </c>
      <c r="AB2004" t="s">
        <v>40</v>
      </c>
      <c r="AC2004">
        <v>4.0999999999999996</v>
      </c>
      <c r="AD2004">
        <v>3.61</v>
      </c>
      <c r="AE2004">
        <v>0.87</v>
      </c>
      <c r="AF2004">
        <v>28</v>
      </c>
      <c r="AG2004">
        <v>8700</v>
      </c>
      <c r="AH2004">
        <v>3610000</v>
      </c>
      <c r="AI2004">
        <v>28</v>
      </c>
      <c r="AJ2004">
        <v>3562</v>
      </c>
      <c r="AK2004">
        <v>1398924.473</v>
      </c>
      <c r="AN2004" s="20"/>
    </row>
    <row r="2005" spans="1:40">
      <c r="A2005">
        <v>25</v>
      </c>
      <c r="B2005">
        <v>46</v>
      </c>
      <c r="C2005">
        <v>2005</v>
      </c>
      <c r="D2005" t="s">
        <v>1073</v>
      </c>
      <c r="E2005" t="s">
        <v>1074</v>
      </c>
      <c r="F2005" t="s">
        <v>1</v>
      </c>
      <c r="G2005" t="s">
        <v>37</v>
      </c>
      <c r="H2005" t="s">
        <v>38</v>
      </c>
      <c r="I2005" t="s">
        <v>41</v>
      </c>
      <c r="J2005" t="s">
        <v>40</v>
      </c>
      <c r="K2005" t="s">
        <v>40</v>
      </c>
      <c r="L2005" t="s">
        <v>40</v>
      </c>
      <c r="M2005" t="s">
        <v>40</v>
      </c>
      <c r="N2005" t="s">
        <v>40</v>
      </c>
      <c r="O2005" t="s">
        <v>55</v>
      </c>
      <c r="P2005" t="s">
        <v>38</v>
      </c>
      <c r="Q2005" t="s">
        <v>51</v>
      </c>
      <c r="R2005" t="s">
        <v>52</v>
      </c>
      <c r="S2005" t="s">
        <v>43</v>
      </c>
      <c r="T2005" t="s">
        <v>44</v>
      </c>
      <c r="U2005" t="s">
        <v>21</v>
      </c>
      <c r="V2005" t="s">
        <v>1494</v>
      </c>
      <c r="W2005" t="s">
        <v>1495</v>
      </c>
      <c r="X2005" t="s">
        <v>1075</v>
      </c>
      <c r="Y2005">
        <v>235</v>
      </c>
      <c r="Z2005" t="s">
        <v>40</v>
      </c>
      <c r="AA2005" t="s">
        <v>40</v>
      </c>
      <c r="AB2005" t="s">
        <v>40</v>
      </c>
      <c r="AC2005">
        <v>4.8</v>
      </c>
      <c r="AD2005">
        <v>0.97</v>
      </c>
      <c r="AE2005">
        <v>0.2</v>
      </c>
      <c r="AF2005">
        <v>37</v>
      </c>
      <c r="AG2005">
        <v>2000</v>
      </c>
      <c r="AH2005">
        <v>970000</v>
      </c>
      <c r="AI2005">
        <v>37</v>
      </c>
      <c r="AJ2005">
        <v>3562</v>
      </c>
      <c r="AK2005">
        <v>1398924.473</v>
      </c>
      <c r="AN2005" s="20"/>
    </row>
    <row r="2006" spans="1:40">
      <c r="A2006">
        <v>25</v>
      </c>
      <c r="B2006">
        <v>46</v>
      </c>
      <c r="C2006">
        <v>2005</v>
      </c>
      <c r="D2006" t="s">
        <v>1073</v>
      </c>
      <c r="E2006" t="s">
        <v>1074</v>
      </c>
      <c r="F2006" t="s">
        <v>1</v>
      </c>
      <c r="G2006" t="s">
        <v>37</v>
      </c>
      <c r="H2006" t="s">
        <v>38</v>
      </c>
      <c r="I2006" t="s">
        <v>41</v>
      </c>
      <c r="J2006" t="s">
        <v>40</v>
      </c>
      <c r="K2006" t="s">
        <v>40</v>
      </c>
      <c r="L2006" t="s">
        <v>40</v>
      </c>
      <c r="M2006" t="s">
        <v>40</v>
      </c>
      <c r="N2006" t="s">
        <v>40</v>
      </c>
      <c r="O2006" t="s">
        <v>55</v>
      </c>
      <c r="P2006" t="s">
        <v>38</v>
      </c>
      <c r="Q2006" t="s">
        <v>51</v>
      </c>
      <c r="R2006" t="s">
        <v>52</v>
      </c>
      <c r="S2006" t="s">
        <v>43</v>
      </c>
      <c r="T2006" t="s">
        <v>44</v>
      </c>
      <c r="U2006" t="s">
        <v>21</v>
      </c>
      <c r="V2006" t="s">
        <v>1494</v>
      </c>
      <c r="W2006" t="s">
        <v>1495</v>
      </c>
      <c r="X2006" t="s">
        <v>1075</v>
      </c>
      <c r="Y2006">
        <v>236</v>
      </c>
      <c r="Z2006" t="s">
        <v>40</v>
      </c>
      <c r="AA2006" t="s">
        <v>40</v>
      </c>
      <c r="AB2006" t="s">
        <v>40</v>
      </c>
      <c r="AC2006">
        <v>3.2</v>
      </c>
      <c r="AD2006">
        <v>2.9</v>
      </c>
      <c r="AE2006">
        <v>0.9</v>
      </c>
      <c r="AF2006">
        <v>43</v>
      </c>
      <c r="AG2006">
        <v>9000</v>
      </c>
      <c r="AH2006">
        <v>2900000</v>
      </c>
      <c r="AI2006">
        <v>43</v>
      </c>
      <c r="AJ2006">
        <v>3562</v>
      </c>
      <c r="AK2006">
        <v>1398924.473</v>
      </c>
      <c r="AN2006" s="20"/>
    </row>
    <row r="2007" spans="1:40">
      <c r="A2007">
        <v>25</v>
      </c>
      <c r="B2007">
        <v>46</v>
      </c>
      <c r="C2007">
        <v>2005</v>
      </c>
      <c r="D2007" t="s">
        <v>1073</v>
      </c>
      <c r="E2007" t="s">
        <v>1074</v>
      </c>
      <c r="F2007" t="s">
        <v>1</v>
      </c>
      <c r="G2007" t="s">
        <v>37</v>
      </c>
      <c r="H2007" t="s">
        <v>38</v>
      </c>
      <c r="I2007" t="s">
        <v>41</v>
      </c>
      <c r="J2007" t="s">
        <v>40</v>
      </c>
      <c r="K2007" t="s">
        <v>40</v>
      </c>
      <c r="L2007" t="s">
        <v>40</v>
      </c>
      <c r="M2007" t="s">
        <v>40</v>
      </c>
      <c r="N2007" t="s">
        <v>40</v>
      </c>
      <c r="O2007" t="s">
        <v>55</v>
      </c>
      <c r="P2007" t="s">
        <v>38</v>
      </c>
      <c r="Q2007" t="s">
        <v>51</v>
      </c>
      <c r="R2007" t="s">
        <v>52</v>
      </c>
      <c r="S2007" t="s">
        <v>43</v>
      </c>
      <c r="T2007" t="s">
        <v>44</v>
      </c>
      <c r="U2007" t="s">
        <v>21</v>
      </c>
      <c r="V2007" t="s">
        <v>1494</v>
      </c>
      <c r="W2007" t="s">
        <v>1495</v>
      </c>
      <c r="X2007" t="s">
        <v>1075</v>
      </c>
      <c r="Y2007">
        <v>237</v>
      </c>
      <c r="Z2007" t="s">
        <v>40</v>
      </c>
      <c r="AA2007" t="s">
        <v>40</v>
      </c>
      <c r="AB2007" t="s">
        <v>40</v>
      </c>
      <c r="AC2007">
        <v>1.7</v>
      </c>
      <c r="AD2007">
        <v>0.3</v>
      </c>
      <c r="AE2007">
        <v>0.18</v>
      </c>
      <c r="AF2007">
        <v>21</v>
      </c>
      <c r="AG2007">
        <v>1800</v>
      </c>
      <c r="AH2007">
        <v>300000</v>
      </c>
      <c r="AI2007">
        <v>21</v>
      </c>
      <c r="AJ2007">
        <v>3562</v>
      </c>
      <c r="AK2007">
        <v>1398924.473</v>
      </c>
      <c r="AN2007" s="20"/>
    </row>
    <row r="2008" spans="1:40">
      <c r="A2008">
        <v>25</v>
      </c>
      <c r="B2008">
        <v>46</v>
      </c>
      <c r="C2008">
        <v>2005</v>
      </c>
      <c r="D2008" t="s">
        <v>1073</v>
      </c>
      <c r="E2008" t="s">
        <v>1074</v>
      </c>
      <c r="F2008" t="s">
        <v>1</v>
      </c>
      <c r="G2008" t="s">
        <v>37</v>
      </c>
      <c r="H2008" t="s">
        <v>38</v>
      </c>
      <c r="I2008" t="s">
        <v>41</v>
      </c>
      <c r="J2008" t="s">
        <v>40</v>
      </c>
      <c r="K2008" t="s">
        <v>40</v>
      </c>
      <c r="L2008" t="s">
        <v>40</v>
      </c>
      <c r="M2008" t="s">
        <v>40</v>
      </c>
      <c r="N2008" t="s">
        <v>40</v>
      </c>
      <c r="O2008" t="s">
        <v>55</v>
      </c>
      <c r="P2008" t="s">
        <v>38</v>
      </c>
      <c r="Q2008" t="s">
        <v>51</v>
      </c>
      <c r="R2008" t="s">
        <v>52</v>
      </c>
      <c r="S2008" t="s">
        <v>43</v>
      </c>
      <c r="T2008" t="s">
        <v>44</v>
      </c>
      <c r="U2008" t="s">
        <v>21</v>
      </c>
      <c r="V2008" t="s">
        <v>1494</v>
      </c>
      <c r="W2008" t="s">
        <v>1495</v>
      </c>
      <c r="X2008" t="s">
        <v>1075</v>
      </c>
      <c r="Y2008">
        <v>238</v>
      </c>
      <c r="Z2008" t="s">
        <v>40</v>
      </c>
      <c r="AA2008" t="s">
        <v>40</v>
      </c>
      <c r="AB2008" t="s">
        <v>40</v>
      </c>
      <c r="AC2008">
        <v>2.2000000000000002</v>
      </c>
      <c r="AD2008">
        <v>1.67</v>
      </c>
      <c r="AE2008">
        <v>0.77</v>
      </c>
      <c r="AF2008">
        <v>74</v>
      </c>
      <c r="AG2008">
        <v>7700</v>
      </c>
      <c r="AH2008">
        <v>1670000</v>
      </c>
      <c r="AI2008">
        <v>74</v>
      </c>
      <c r="AJ2008">
        <v>3562</v>
      </c>
      <c r="AK2008">
        <v>1398924.473</v>
      </c>
      <c r="AN2008" s="20"/>
    </row>
    <row r="2009" spans="1:40">
      <c r="A2009">
        <v>25</v>
      </c>
      <c r="B2009">
        <v>46</v>
      </c>
      <c r="C2009">
        <v>2005</v>
      </c>
      <c r="D2009" t="s">
        <v>1073</v>
      </c>
      <c r="E2009" t="s">
        <v>1074</v>
      </c>
      <c r="F2009" t="s">
        <v>1</v>
      </c>
      <c r="G2009" t="s">
        <v>37</v>
      </c>
      <c r="H2009" t="s">
        <v>38</v>
      </c>
      <c r="I2009" t="s">
        <v>41</v>
      </c>
      <c r="J2009" t="s">
        <v>40</v>
      </c>
      <c r="K2009" t="s">
        <v>40</v>
      </c>
      <c r="L2009" t="s">
        <v>40</v>
      </c>
      <c r="M2009" t="s">
        <v>40</v>
      </c>
      <c r="N2009" t="s">
        <v>40</v>
      </c>
      <c r="O2009" t="s">
        <v>55</v>
      </c>
      <c r="P2009" t="s">
        <v>38</v>
      </c>
      <c r="Q2009" t="s">
        <v>51</v>
      </c>
      <c r="R2009" t="s">
        <v>52</v>
      </c>
      <c r="S2009" t="s">
        <v>43</v>
      </c>
      <c r="T2009" t="s">
        <v>44</v>
      </c>
      <c r="U2009" t="s">
        <v>21</v>
      </c>
      <c r="V2009" t="s">
        <v>1494</v>
      </c>
      <c r="W2009" t="s">
        <v>1495</v>
      </c>
      <c r="X2009" t="s">
        <v>1075</v>
      </c>
      <c r="Y2009">
        <v>239</v>
      </c>
      <c r="Z2009" t="s">
        <v>40</v>
      </c>
      <c r="AA2009" t="s">
        <v>40</v>
      </c>
      <c r="AB2009" t="s">
        <v>40</v>
      </c>
      <c r="AC2009">
        <v>2.4</v>
      </c>
      <c r="AD2009">
        <v>0.53</v>
      </c>
      <c r="AE2009">
        <v>0.22</v>
      </c>
      <c r="AF2009">
        <v>49</v>
      </c>
      <c r="AG2009">
        <v>2200</v>
      </c>
      <c r="AH2009">
        <v>530000</v>
      </c>
      <c r="AI2009">
        <v>49</v>
      </c>
      <c r="AJ2009">
        <v>3562</v>
      </c>
      <c r="AK2009">
        <v>1398924.473</v>
      </c>
      <c r="AN2009" s="20"/>
    </row>
    <row r="2010" spans="1:40">
      <c r="A2010">
        <v>25</v>
      </c>
      <c r="B2010">
        <v>46</v>
      </c>
      <c r="C2010">
        <v>2005</v>
      </c>
      <c r="D2010" t="s">
        <v>1073</v>
      </c>
      <c r="E2010" t="s">
        <v>1074</v>
      </c>
      <c r="F2010" t="s">
        <v>1</v>
      </c>
      <c r="G2010" t="s">
        <v>37</v>
      </c>
      <c r="H2010" t="s">
        <v>38</v>
      </c>
      <c r="I2010" t="s">
        <v>41</v>
      </c>
      <c r="J2010" t="s">
        <v>40</v>
      </c>
      <c r="K2010" t="s">
        <v>40</v>
      </c>
      <c r="L2010" t="s">
        <v>40</v>
      </c>
      <c r="M2010" t="s">
        <v>40</v>
      </c>
      <c r="N2010" t="s">
        <v>40</v>
      </c>
      <c r="O2010" t="s">
        <v>55</v>
      </c>
      <c r="P2010" t="s">
        <v>38</v>
      </c>
      <c r="Q2010" t="s">
        <v>51</v>
      </c>
      <c r="R2010" t="s">
        <v>52</v>
      </c>
      <c r="S2010" t="s">
        <v>43</v>
      </c>
      <c r="T2010" t="s">
        <v>44</v>
      </c>
      <c r="U2010" t="s">
        <v>21</v>
      </c>
      <c r="V2010" t="s">
        <v>1494</v>
      </c>
      <c r="W2010" t="s">
        <v>1495</v>
      </c>
      <c r="X2010" t="s">
        <v>1075</v>
      </c>
      <c r="Y2010">
        <v>240</v>
      </c>
      <c r="Z2010" t="s">
        <v>40</v>
      </c>
      <c r="AA2010" t="s">
        <v>40</v>
      </c>
      <c r="AB2010" t="s">
        <v>40</v>
      </c>
      <c r="AC2010">
        <v>0.6</v>
      </c>
      <c r="AD2010">
        <v>0.47</v>
      </c>
      <c r="AE2010">
        <v>0.8</v>
      </c>
      <c r="AF2010">
        <v>58</v>
      </c>
      <c r="AG2010">
        <v>8000</v>
      </c>
      <c r="AH2010">
        <v>470000</v>
      </c>
      <c r="AI2010">
        <v>58</v>
      </c>
      <c r="AJ2010">
        <v>3562</v>
      </c>
      <c r="AK2010">
        <v>1398924.473</v>
      </c>
      <c r="AN2010" s="20"/>
    </row>
    <row r="2011" spans="1:40">
      <c r="A2011">
        <v>25</v>
      </c>
      <c r="B2011">
        <v>46</v>
      </c>
      <c r="C2011">
        <v>2005</v>
      </c>
      <c r="D2011" t="s">
        <v>1073</v>
      </c>
      <c r="E2011" t="s">
        <v>1074</v>
      </c>
      <c r="F2011" t="s">
        <v>1</v>
      </c>
      <c r="G2011" t="s">
        <v>37</v>
      </c>
      <c r="H2011" t="s">
        <v>38</v>
      </c>
      <c r="I2011" t="s">
        <v>41</v>
      </c>
      <c r="J2011" t="s">
        <v>40</v>
      </c>
      <c r="K2011" t="s">
        <v>40</v>
      </c>
      <c r="L2011" t="s">
        <v>40</v>
      </c>
      <c r="M2011" t="s">
        <v>40</v>
      </c>
      <c r="N2011" t="s">
        <v>40</v>
      </c>
      <c r="O2011" t="s">
        <v>55</v>
      </c>
      <c r="P2011" t="s">
        <v>38</v>
      </c>
      <c r="Q2011" t="s">
        <v>51</v>
      </c>
      <c r="R2011" t="s">
        <v>52</v>
      </c>
      <c r="S2011" t="s">
        <v>43</v>
      </c>
      <c r="T2011" t="s">
        <v>44</v>
      </c>
      <c r="U2011" t="s">
        <v>21</v>
      </c>
      <c r="V2011" t="s">
        <v>1494</v>
      </c>
      <c r="W2011" t="s">
        <v>1495</v>
      </c>
      <c r="X2011" t="s">
        <v>1075</v>
      </c>
      <c r="Y2011">
        <v>241</v>
      </c>
      <c r="Z2011" t="s">
        <v>40</v>
      </c>
      <c r="AA2011" t="s">
        <v>40</v>
      </c>
      <c r="AB2011" t="s">
        <v>40</v>
      </c>
      <c r="AC2011">
        <v>2.9</v>
      </c>
      <c r="AD2011">
        <v>0.67</v>
      </c>
      <c r="AE2011">
        <v>0.23</v>
      </c>
      <c r="AF2011">
        <v>66</v>
      </c>
      <c r="AG2011">
        <v>2300</v>
      </c>
      <c r="AH2011">
        <v>670000</v>
      </c>
      <c r="AI2011">
        <v>66</v>
      </c>
      <c r="AJ2011">
        <v>3562</v>
      </c>
      <c r="AK2011">
        <v>1398924.473</v>
      </c>
      <c r="AN2011" s="20"/>
    </row>
    <row r="2012" spans="1:40">
      <c r="A2012">
        <v>25</v>
      </c>
      <c r="B2012">
        <v>46</v>
      </c>
      <c r="C2012">
        <v>2005</v>
      </c>
      <c r="D2012" t="s">
        <v>1073</v>
      </c>
      <c r="E2012" t="s">
        <v>1074</v>
      </c>
      <c r="F2012" t="s">
        <v>1</v>
      </c>
      <c r="G2012" t="s">
        <v>37</v>
      </c>
      <c r="H2012" t="s">
        <v>38</v>
      </c>
      <c r="I2012" t="s">
        <v>41</v>
      </c>
      <c r="J2012" t="s">
        <v>40</v>
      </c>
      <c r="K2012" t="s">
        <v>40</v>
      </c>
      <c r="L2012" t="s">
        <v>40</v>
      </c>
      <c r="M2012" t="s">
        <v>40</v>
      </c>
      <c r="N2012" t="s">
        <v>40</v>
      </c>
      <c r="O2012" t="s">
        <v>55</v>
      </c>
      <c r="P2012" t="s">
        <v>38</v>
      </c>
      <c r="Q2012" t="s">
        <v>51</v>
      </c>
      <c r="R2012" t="s">
        <v>52</v>
      </c>
      <c r="S2012" t="s">
        <v>43</v>
      </c>
      <c r="T2012" t="s">
        <v>44</v>
      </c>
      <c r="U2012" t="s">
        <v>21</v>
      </c>
      <c r="V2012" t="s">
        <v>1494</v>
      </c>
      <c r="W2012" t="s">
        <v>1495</v>
      </c>
      <c r="X2012" t="s">
        <v>1075</v>
      </c>
      <c r="Y2012">
        <v>242</v>
      </c>
      <c r="Z2012" t="s">
        <v>40</v>
      </c>
      <c r="AA2012" t="s">
        <v>40</v>
      </c>
      <c r="AB2012" t="s">
        <v>40</v>
      </c>
      <c r="AC2012">
        <v>6.6</v>
      </c>
      <c r="AD2012">
        <v>1.52</v>
      </c>
      <c r="AE2012">
        <v>0.23</v>
      </c>
      <c r="AF2012">
        <v>36</v>
      </c>
      <c r="AG2012">
        <v>2300</v>
      </c>
      <c r="AH2012">
        <v>1520000</v>
      </c>
      <c r="AI2012">
        <v>36</v>
      </c>
      <c r="AJ2012">
        <v>3562</v>
      </c>
      <c r="AK2012">
        <v>1398924.473</v>
      </c>
      <c r="AN2012" s="20"/>
    </row>
    <row r="2013" spans="1:40">
      <c r="A2013">
        <v>25</v>
      </c>
      <c r="B2013">
        <v>46</v>
      </c>
      <c r="C2013">
        <v>2005</v>
      </c>
      <c r="D2013" t="s">
        <v>1073</v>
      </c>
      <c r="E2013" t="s">
        <v>1074</v>
      </c>
      <c r="F2013" t="s">
        <v>1</v>
      </c>
      <c r="G2013" t="s">
        <v>37</v>
      </c>
      <c r="H2013" t="s">
        <v>38</v>
      </c>
      <c r="I2013" t="s">
        <v>41</v>
      </c>
      <c r="J2013" t="s">
        <v>40</v>
      </c>
      <c r="K2013" t="s">
        <v>40</v>
      </c>
      <c r="L2013" t="s">
        <v>40</v>
      </c>
      <c r="M2013" t="s">
        <v>40</v>
      </c>
      <c r="N2013" t="s">
        <v>40</v>
      </c>
      <c r="O2013" t="s">
        <v>55</v>
      </c>
      <c r="P2013" t="s">
        <v>38</v>
      </c>
      <c r="Q2013" t="s">
        <v>51</v>
      </c>
      <c r="R2013" t="s">
        <v>52</v>
      </c>
      <c r="S2013" t="s">
        <v>43</v>
      </c>
      <c r="T2013" t="s">
        <v>44</v>
      </c>
      <c r="U2013" t="s">
        <v>21</v>
      </c>
      <c r="V2013" t="s">
        <v>1494</v>
      </c>
      <c r="W2013" t="s">
        <v>1495</v>
      </c>
      <c r="X2013" t="s">
        <v>1075</v>
      </c>
      <c r="Y2013">
        <v>243</v>
      </c>
      <c r="Z2013" t="s">
        <v>40</v>
      </c>
      <c r="AA2013" t="s">
        <v>40</v>
      </c>
      <c r="AB2013" t="s">
        <v>40</v>
      </c>
      <c r="AC2013">
        <v>5.5</v>
      </c>
      <c r="AD2013">
        <v>2.0499999999999998</v>
      </c>
      <c r="AE2013">
        <v>0.37</v>
      </c>
      <c r="AF2013">
        <v>28</v>
      </c>
      <c r="AG2013">
        <v>3700</v>
      </c>
      <c r="AH2013">
        <v>2050000</v>
      </c>
      <c r="AI2013">
        <v>28</v>
      </c>
      <c r="AJ2013">
        <v>3562</v>
      </c>
      <c r="AK2013">
        <v>1398924.473</v>
      </c>
      <c r="AN2013" s="20"/>
    </row>
    <row r="2014" spans="1:40">
      <c r="A2014">
        <v>25</v>
      </c>
      <c r="B2014">
        <v>46</v>
      </c>
      <c r="C2014">
        <v>2005</v>
      </c>
      <c r="D2014" t="s">
        <v>1073</v>
      </c>
      <c r="E2014" t="s">
        <v>1074</v>
      </c>
      <c r="F2014" t="s">
        <v>1</v>
      </c>
      <c r="G2014" t="s">
        <v>37</v>
      </c>
      <c r="H2014" t="s">
        <v>38</v>
      </c>
      <c r="I2014" t="s">
        <v>41</v>
      </c>
      <c r="J2014" t="s">
        <v>40</v>
      </c>
      <c r="K2014" t="s">
        <v>40</v>
      </c>
      <c r="L2014" t="s">
        <v>40</v>
      </c>
      <c r="M2014" t="s">
        <v>40</v>
      </c>
      <c r="N2014" t="s">
        <v>40</v>
      </c>
      <c r="O2014" t="s">
        <v>55</v>
      </c>
      <c r="P2014" t="s">
        <v>38</v>
      </c>
      <c r="Q2014" t="s">
        <v>51</v>
      </c>
      <c r="R2014" t="s">
        <v>52</v>
      </c>
      <c r="S2014" t="s">
        <v>43</v>
      </c>
      <c r="T2014" t="s">
        <v>44</v>
      </c>
      <c r="U2014" t="s">
        <v>21</v>
      </c>
      <c r="V2014" t="s">
        <v>1494</v>
      </c>
      <c r="W2014" t="s">
        <v>1495</v>
      </c>
      <c r="X2014" t="s">
        <v>1075</v>
      </c>
      <c r="Y2014">
        <v>245</v>
      </c>
      <c r="Z2014" t="s">
        <v>40</v>
      </c>
      <c r="AA2014" t="s">
        <v>40</v>
      </c>
      <c r="AB2014" t="s">
        <v>40</v>
      </c>
      <c r="AC2014">
        <v>2.4</v>
      </c>
      <c r="AD2014">
        <v>0.33</v>
      </c>
      <c r="AE2014">
        <v>0.14000000000000001</v>
      </c>
      <c r="AF2014">
        <v>39</v>
      </c>
      <c r="AG2014">
        <v>1400</v>
      </c>
      <c r="AH2014">
        <v>330000</v>
      </c>
      <c r="AI2014">
        <v>39</v>
      </c>
      <c r="AJ2014">
        <v>3562</v>
      </c>
      <c r="AK2014">
        <v>1398924.473</v>
      </c>
      <c r="AN2014" s="20"/>
    </row>
    <row r="2015" spans="1:40">
      <c r="A2015">
        <v>25</v>
      </c>
      <c r="B2015">
        <v>46</v>
      </c>
      <c r="C2015">
        <v>2005</v>
      </c>
      <c r="D2015" t="s">
        <v>1073</v>
      </c>
      <c r="E2015" t="s">
        <v>1074</v>
      </c>
      <c r="F2015" t="s">
        <v>1</v>
      </c>
      <c r="G2015" t="s">
        <v>37</v>
      </c>
      <c r="H2015" t="s">
        <v>38</v>
      </c>
      <c r="I2015" t="s">
        <v>41</v>
      </c>
      <c r="J2015" t="s">
        <v>40</v>
      </c>
      <c r="K2015" t="s">
        <v>40</v>
      </c>
      <c r="L2015" t="s">
        <v>40</v>
      </c>
      <c r="M2015" t="s">
        <v>40</v>
      </c>
      <c r="N2015" t="s">
        <v>40</v>
      </c>
      <c r="O2015" t="s">
        <v>55</v>
      </c>
      <c r="P2015" t="s">
        <v>38</v>
      </c>
      <c r="Q2015" t="s">
        <v>51</v>
      </c>
      <c r="R2015" t="s">
        <v>52</v>
      </c>
      <c r="S2015" t="s">
        <v>43</v>
      </c>
      <c r="T2015" t="s">
        <v>44</v>
      </c>
      <c r="U2015" t="s">
        <v>21</v>
      </c>
      <c r="V2015" t="s">
        <v>1494</v>
      </c>
      <c r="W2015" t="s">
        <v>1495</v>
      </c>
      <c r="X2015" t="s">
        <v>1075</v>
      </c>
      <c r="Y2015">
        <v>246</v>
      </c>
      <c r="Z2015" t="s">
        <v>40</v>
      </c>
      <c r="AA2015" t="s">
        <v>40</v>
      </c>
      <c r="AB2015" t="s">
        <v>40</v>
      </c>
      <c r="AC2015">
        <v>8</v>
      </c>
      <c r="AD2015">
        <v>13.15</v>
      </c>
      <c r="AE2015">
        <v>1.64</v>
      </c>
      <c r="AF2015">
        <v>88</v>
      </c>
      <c r="AG2015">
        <v>16400</v>
      </c>
      <c r="AH2015">
        <v>13150000</v>
      </c>
      <c r="AI2015">
        <v>88</v>
      </c>
      <c r="AJ2015">
        <v>3562</v>
      </c>
      <c r="AK2015">
        <v>1398924.473</v>
      </c>
      <c r="AN2015" s="20"/>
    </row>
    <row r="2016" spans="1:40">
      <c r="A2016">
        <v>25</v>
      </c>
      <c r="B2016">
        <v>46</v>
      </c>
      <c r="C2016">
        <v>2005</v>
      </c>
      <c r="D2016" t="s">
        <v>1073</v>
      </c>
      <c r="E2016" t="s">
        <v>1074</v>
      </c>
      <c r="F2016" t="s">
        <v>1</v>
      </c>
      <c r="G2016" t="s">
        <v>37</v>
      </c>
      <c r="H2016" t="s">
        <v>38</v>
      </c>
      <c r="I2016" t="s">
        <v>41</v>
      </c>
      <c r="J2016" t="s">
        <v>40</v>
      </c>
      <c r="K2016" t="s">
        <v>40</v>
      </c>
      <c r="L2016" t="s">
        <v>40</v>
      </c>
      <c r="M2016" t="s">
        <v>40</v>
      </c>
      <c r="N2016" t="s">
        <v>40</v>
      </c>
      <c r="O2016" t="s">
        <v>55</v>
      </c>
      <c r="P2016" t="s">
        <v>38</v>
      </c>
      <c r="Q2016" t="s">
        <v>51</v>
      </c>
      <c r="R2016" t="s">
        <v>52</v>
      </c>
      <c r="S2016" t="s">
        <v>43</v>
      </c>
      <c r="T2016" t="s">
        <v>44</v>
      </c>
      <c r="U2016" t="s">
        <v>21</v>
      </c>
      <c r="V2016" t="s">
        <v>1494</v>
      </c>
      <c r="W2016" t="s">
        <v>1495</v>
      </c>
      <c r="X2016" t="s">
        <v>1075</v>
      </c>
      <c r="Y2016">
        <v>247</v>
      </c>
      <c r="Z2016" t="s">
        <v>40</v>
      </c>
      <c r="AA2016" t="s">
        <v>40</v>
      </c>
      <c r="AB2016" t="s">
        <v>40</v>
      </c>
      <c r="AC2016">
        <v>4</v>
      </c>
      <c r="AD2016">
        <v>0.8</v>
      </c>
      <c r="AE2016">
        <v>0.2</v>
      </c>
      <c r="AF2016">
        <v>21</v>
      </c>
      <c r="AG2016">
        <v>2000</v>
      </c>
      <c r="AH2016">
        <v>800000</v>
      </c>
      <c r="AI2016">
        <v>21</v>
      </c>
      <c r="AJ2016">
        <v>3562</v>
      </c>
      <c r="AK2016">
        <v>1398924.473</v>
      </c>
      <c r="AN2016" s="20"/>
    </row>
    <row r="2017" spans="1:40">
      <c r="A2017">
        <v>25</v>
      </c>
      <c r="B2017">
        <v>46</v>
      </c>
      <c r="C2017">
        <v>2005</v>
      </c>
      <c r="D2017" t="s">
        <v>1073</v>
      </c>
      <c r="E2017" t="s">
        <v>1074</v>
      </c>
      <c r="F2017" t="s">
        <v>1</v>
      </c>
      <c r="G2017" t="s">
        <v>37</v>
      </c>
      <c r="H2017" t="s">
        <v>38</v>
      </c>
      <c r="I2017" t="s">
        <v>41</v>
      </c>
      <c r="J2017" t="s">
        <v>40</v>
      </c>
      <c r="K2017" t="s">
        <v>40</v>
      </c>
      <c r="L2017" t="s">
        <v>40</v>
      </c>
      <c r="M2017" t="s">
        <v>40</v>
      </c>
      <c r="N2017" t="s">
        <v>40</v>
      </c>
      <c r="O2017" t="s">
        <v>55</v>
      </c>
      <c r="P2017" t="s">
        <v>38</v>
      </c>
      <c r="Q2017" t="s">
        <v>51</v>
      </c>
      <c r="R2017" t="s">
        <v>52</v>
      </c>
      <c r="S2017" t="s">
        <v>43</v>
      </c>
      <c r="T2017" t="s">
        <v>44</v>
      </c>
      <c r="U2017" t="s">
        <v>21</v>
      </c>
      <c r="V2017" t="s">
        <v>1494</v>
      </c>
      <c r="W2017" t="s">
        <v>1495</v>
      </c>
      <c r="X2017" t="s">
        <v>1075</v>
      </c>
      <c r="Y2017">
        <v>248</v>
      </c>
      <c r="Z2017" t="s">
        <v>40</v>
      </c>
      <c r="AA2017" t="s">
        <v>40</v>
      </c>
      <c r="AB2017" t="s">
        <v>40</v>
      </c>
      <c r="AC2017">
        <v>4.9000000000000004</v>
      </c>
      <c r="AD2017">
        <v>9.73</v>
      </c>
      <c r="AE2017">
        <v>2</v>
      </c>
      <c r="AF2017">
        <v>41</v>
      </c>
      <c r="AG2017">
        <v>20000</v>
      </c>
      <c r="AH2017">
        <v>9730000</v>
      </c>
      <c r="AI2017">
        <v>41</v>
      </c>
      <c r="AJ2017">
        <v>3562</v>
      </c>
      <c r="AK2017">
        <v>1398924.473</v>
      </c>
      <c r="AN2017" s="20"/>
    </row>
    <row r="2018" spans="1:40">
      <c r="A2018">
        <v>25</v>
      </c>
      <c r="B2018">
        <v>46</v>
      </c>
      <c r="C2018">
        <v>2005</v>
      </c>
      <c r="D2018" t="s">
        <v>1073</v>
      </c>
      <c r="E2018" t="s">
        <v>1074</v>
      </c>
      <c r="F2018" t="s">
        <v>1</v>
      </c>
      <c r="G2018" t="s">
        <v>37</v>
      </c>
      <c r="H2018" t="s">
        <v>38</v>
      </c>
      <c r="I2018" t="s">
        <v>41</v>
      </c>
      <c r="J2018" t="s">
        <v>40</v>
      </c>
      <c r="K2018" t="s">
        <v>40</v>
      </c>
      <c r="L2018" t="s">
        <v>40</v>
      </c>
      <c r="M2018" t="s">
        <v>40</v>
      </c>
      <c r="N2018" t="s">
        <v>40</v>
      </c>
      <c r="O2018" t="s">
        <v>55</v>
      </c>
      <c r="P2018" t="s">
        <v>38</v>
      </c>
      <c r="Q2018" t="s">
        <v>51</v>
      </c>
      <c r="R2018" t="s">
        <v>52</v>
      </c>
      <c r="S2018" t="s">
        <v>43</v>
      </c>
      <c r="T2018" t="s">
        <v>44</v>
      </c>
      <c r="U2018" t="s">
        <v>21</v>
      </c>
      <c r="V2018" t="s">
        <v>1494</v>
      </c>
      <c r="W2018" t="s">
        <v>1495</v>
      </c>
      <c r="X2018" t="s">
        <v>1075</v>
      </c>
      <c r="Y2018">
        <v>249</v>
      </c>
      <c r="Z2018" t="s">
        <v>40</v>
      </c>
      <c r="AA2018" t="s">
        <v>40</v>
      </c>
      <c r="AB2018" t="s">
        <v>40</v>
      </c>
      <c r="AC2018">
        <v>7.7</v>
      </c>
      <c r="AD2018">
        <v>0.85</v>
      </c>
      <c r="AE2018">
        <v>0.11</v>
      </c>
      <c r="AF2018">
        <v>27</v>
      </c>
      <c r="AG2018">
        <v>1100</v>
      </c>
      <c r="AH2018">
        <v>850000</v>
      </c>
      <c r="AI2018">
        <v>27</v>
      </c>
      <c r="AJ2018">
        <v>3562</v>
      </c>
      <c r="AK2018">
        <v>1398924.473</v>
      </c>
      <c r="AN2018" s="20"/>
    </row>
    <row r="2019" spans="1:40">
      <c r="A2019">
        <v>25</v>
      </c>
      <c r="B2019">
        <v>46</v>
      </c>
      <c r="C2019">
        <v>2005</v>
      </c>
      <c r="D2019" t="s">
        <v>1073</v>
      </c>
      <c r="E2019" t="s">
        <v>1074</v>
      </c>
      <c r="F2019" t="s">
        <v>1</v>
      </c>
      <c r="G2019" t="s">
        <v>37</v>
      </c>
      <c r="H2019" t="s">
        <v>38</v>
      </c>
      <c r="I2019" t="s">
        <v>41</v>
      </c>
      <c r="J2019" t="s">
        <v>40</v>
      </c>
      <c r="K2019" t="s">
        <v>40</v>
      </c>
      <c r="L2019" t="s">
        <v>40</v>
      </c>
      <c r="M2019" t="s">
        <v>40</v>
      </c>
      <c r="N2019" t="s">
        <v>40</v>
      </c>
      <c r="O2019" t="s">
        <v>55</v>
      </c>
      <c r="P2019" t="s">
        <v>38</v>
      </c>
      <c r="Q2019" t="s">
        <v>51</v>
      </c>
      <c r="R2019" t="s">
        <v>52</v>
      </c>
      <c r="S2019" t="s">
        <v>43</v>
      </c>
      <c r="T2019" t="s">
        <v>44</v>
      </c>
      <c r="U2019" t="s">
        <v>21</v>
      </c>
      <c r="V2019" t="s">
        <v>1494</v>
      </c>
      <c r="W2019" t="s">
        <v>1495</v>
      </c>
      <c r="X2019" t="s">
        <v>1075</v>
      </c>
      <c r="Y2019">
        <v>250</v>
      </c>
      <c r="Z2019" t="s">
        <v>40</v>
      </c>
      <c r="AA2019" t="s">
        <v>40</v>
      </c>
      <c r="AB2019" t="s">
        <v>40</v>
      </c>
      <c r="AC2019">
        <v>7</v>
      </c>
      <c r="AD2019">
        <v>3.58</v>
      </c>
      <c r="AE2019">
        <v>0.51</v>
      </c>
      <c r="AF2019">
        <v>57</v>
      </c>
      <c r="AG2019">
        <v>5100</v>
      </c>
      <c r="AH2019">
        <v>3580000</v>
      </c>
      <c r="AI2019">
        <v>57</v>
      </c>
      <c r="AJ2019">
        <v>3562</v>
      </c>
      <c r="AK2019">
        <v>1398924.473</v>
      </c>
      <c r="AN2019" s="20"/>
    </row>
    <row r="2020" spans="1:40">
      <c r="A2020">
        <v>25</v>
      </c>
      <c r="B2020">
        <v>46</v>
      </c>
      <c r="C2020">
        <v>2005</v>
      </c>
      <c r="D2020" t="s">
        <v>1073</v>
      </c>
      <c r="E2020" t="s">
        <v>1074</v>
      </c>
      <c r="F2020" t="s">
        <v>1</v>
      </c>
      <c r="G2020" t="s">
        <v>37</v>
      </c>
      <c r="H2020" t="s">
        <v>38</v>
      </c>
      <c r="I2020" t="s">
        <v>41</v>
      </c>
      <c r="J2020" t="s">
        <v>40</v>
      </c>
      <c r="K2020" t="s">
        <v>40</v>
      </c>
      <c r="L2020" t="s">
        <v>40</v>
      </c>
      <c r="M2020" t="s">
        <v>40</v>
      </c>
      <c r="N2020" t="s">
        <v>40</v>
      </c>
      <c r="O2020" t="s">
        <v>55</v>
      </c>
      <c r="P2020" t="s">
        <v>38</v>
      </c>
      <c r="Q2020" t="s">
        <v>51</v>
      </c>
      <c r="R2020" t="s">
        <v>52</v>
      </c>
      <c r="S2020" t="s">
        <v>43</v>
      </c>
      <c r="T2020" t="s">
        <v>44</v>
      </c>
      <c r="U2020" t="s">
        <v>21</v>
      </c>
      <c r="V2020" t="s">
        <v>1494</v>
      </c>
      <c r="W2020" t="s">
        <v>1495</v>
      </c>
      <c r="X2020" t="s">
        <v>1075</v>
      </c>
      <c r="Y2020">
        <v>251</v>
      </c>
      <c r="Z2020" t="s">
        <v>40</v>
      </c>
      <c r="AA2020" t="s">
        <v>40</v>
      </c>
      <c r="AB2020" t="s">
        <v>40</v>
      </c>
      <c r="AC2020">
        <v>3.2</v>
      </c>
      <c r="AD2020">
        <v>0.7</v>
      </c>
      <c r="AE2020">
        <v>0.22</v>
      </c>
      <c r="AF2020">
        <v>74</v>
      </c>
      <c r="AG2020">
        <v>2200</v>
      </c>
      <c r="AH2020">
        <v>700000</v>
      </c>
      <c r="AI2020">
        <v>74</v>
      </c>
      <c r="AJ2020">
        <v>3562</v>
      </c>
      <c r="AK2020">
        <v>1398924.473</v>
      </c>
      <c r="AN2020" s="20"/>
    </row>
    <row r="2021" spans="1:40">
      <c r="A2021">
        <v>25</v>
      </c>
      <c r="B2021">
        <v>46</v>
      </c>
      <c r="C2021">
        <v>2005</v>
      </c>
      <c r="D2021" t="s">
        <v>1073</v>
      </c>
      <c r="E2021" t="s">
        <v>1074</v>
      </c>
      <c r="F2021" t="s">
        <v>1</v>
      </c>
      <c r="G2021" t="s">
        <v>37</v>
      </c>
      <c r="H2021" t="s">
        <v>38</v>
      </c>
      <c r="I2021" t="s">
        <v>41</v>
      </c>
      <c r="J2021" t="s">
        <v>40</v>
      </c>
      <c r="K2021" t="s">
        <v>40</v>
      </c>
      <c r="L2021" t="s">
        <v>40</v>
      </c>
      <c r="M2021" t="s">
        <v>40</v>
      </c>
      <c r="N2021" t="s">
        <v>40</v>
      </c>
      <c r="O2021" t="s">
        <v>55</v>
      </c>
      <c r="P2021" t="s">
        <v>38</v>
      </c>
      <c r="Q2021" t="s">
        <v>51</v>
      </c>
      <c r="R2021" t="s">
        <v>52</v>
      </c>
      <c r="S2021" t="s">
        <v>43</v>
      </c>
      <c r="T2021" t="s">
        <v>44</v>
      </c>
      <c r="U2021" t="s">
        <v>21</v>
      </c>
      <c r="V2021" t="s">
        <v>1494</v>
      </c>
      <c r="W2021" t="s">
        <v>1495</v>
      </c>
      <c r="X2021" t="s">
        <v>1075</v>
      </c>
      <c r="Y2021">
        <v>252</v>
      </c>
      <c r="Z2021" t="s">
        <v>40</v>
      </c>
      <c r="AA2021" t="s">
        <v>40</v>
      </c>
      <c r="AB2021" t="s">
        <v>40</v>
      </c>
      <c r="AC2021">
        <v>0.7</v>
      </c>
      <c r="AD2021">
        <v>1.65</v>
      </c>
      <c r="AE2021">
        <v>2.31</v>
      </c>
      <c r="AF2021">
        <v>12</v>
      </c>
      <c r="AG2021">
        <v>23100</v>
      </c>
      <c r="AH2021">
        <v>1650000</v>
      </c>
      <c r="AI2021">
        <v>12</v>
      </c>
      <c r="AJ2021">
        <v>3562</v>
      </c>
      <c r="AK2021">
        <v>1398924.473</v>
      </c>
      <c r="AN2021" s="20"/>
    </row>
    <row r="2022" spans="1:40">
      <c r="A2022">
        <v>25</v>
      </c>
      <c r="B2022">
        <v>46</v>
      </c>
      <c r="C2022">
        <v>2005</v>
      </c>
      <c r="D2022" t="s">
        <v>1073</v>
      </c>
      <c r="E2022" t="s">
        <v>1074</v>
      </c>
      <c r="F2022" t="s">
        <v>1</v>
      </c>
      <c r="G2022" t="s">
        <v>37</v>
      </c>
      <c r="H2022" t="s">
        <v>38</v>
      </c>
      <c r="I2022" t="s">
        <v>41</v>
      </c>
      <c r="J2022" t="s">
        <v>40</v>
      </c>
      <c r="K2022" t="s">
        <v>40</v>
      </c>
      <c r="L2022" t="s">
        <v>40</v>
      </c>
      <c r="M2022" t="s">
        <v>40</v>
      </c>
      <c r="N2022" t="s">
        <v>40</v>
      </c>
      <c r="O2022" t="s">
        <v>55</v>
      </c>
      <c r="P2022" t="s">
        <v>38</v>
      </c>
      <c r="Q2022" t="s">
        <v>51</v>
      </c>
      <c r="R2022" t="s">
        <v>52</v>
      </c>
      <c r="S2022" t="s">
        <v>43</v>
      </c>
      <c r="T2022" t="s">
        <v>44</v>
      </c>
      <c r="U2022" t="s">
        <v>21</v>
      </c>
      <c r="V2022" t="s">
        <v>1494</v>
      </c>
      <c r="W2022" t="s">
        <v>1495</v>
      </c>
      <c r="X2022" t="s">
        <v>1075</v>
      </c>
      <c r="Y2022">
        <v>253</v>
      </c>
      <c r="Z2022" t="s">
        <v>40</v>
      </c>
      <c r="AA2022" t="s">
        <v>40</v>
      </c>
      <c r="AB2022" t="s">
        <v>40</v>
      </c>
      <c r="AC2022">
        <v>3</v>
      </c>
      <c r="AD2022">
        <v>1.1200000000000001</v>
      </c>
      <c r="AE2022">
        <v>0.37</v>
      </c>
      <c r="AF2022">
        <v>56</v>
      </c>
      <c r="AG2022">
        <v>3700</v>
      </c>
      <c r="AH2022">
        <v>1120000</v>
      </c>
      <c r="AI2022">
        <v>56</v>
      </c>
      <c r="AJ2022">
        <v>3562</v>
      </c>
      <c r="AK2022">
        <v>1398924.473</v>
      </c>
      <c r="AN2022" s="20"/>
    </row>
    <row r="2023" spans="1:40">
      <c r="A2023">
        <v>25</v>
      </c>
      <c r="B2023">
        <v>46</v>
      </c>
      <c r="C2023">
        <v>2005</v>
      </c>
      <c r="D2023" t="s">
        <v>1073</v>
      </c>
      <c r="E2023" t="s">
        <v>1074</v>
      </c>
      <c r="F2023" t="s">
        <v>1</v>
      </c>
      <c r="G2023" t="s">
        <v>37</v>
      </c>
      <c r="H2023" t="s">
        <v>38</v>
      </c>
      <c r="I2023" t="s">
        <v>41</v>
      </c>
      <c r="J2023" t="s">
        <v>40</v>
      </c>
      <c r="K2023" t="s">
        <v>40</v>
      </c>
      <c r="L2023" t="s">
        <v>40</v>
      </c>
      <c r="M2023" t="s">
        <v>40</v>
      </c>
      <c r="N2023" t="s">
        <v>40</v>
      </c>
      <c r="O2023" t="s">
        <v>55</v>
      </c>
      <c r="P2023" t="s">
        <v>38</v>
      </c>
      <c r="Q2023" t="s">
        <v>51</v>
      </c>
      <c r="R2023" t="s">
        <v>52</v>
      </c>
      <c r="S2023" t="s">
        <v>43</v>
      </c>
      <c r="T2023" t="s">
        <v>44</v>
      </c>
      <c r="U2023" t="s">
        <v>21</v>
      </c>
      <c r="V2023" t="s">
        <v>1494</v>
      </c>
      <c r="W2023" t="s">
        <v>1495</v>
      </c>
      <c r="X2023" t="s">
        <v>1075</v>
      </c>
      <c r="Y2023">
        <v>254</v>
      </c>
      <c r="Z2023" t="s">
        <v>40</v>
      </c>
      <c r="AA2023" t="s">
        <v>40</v>
      </c>
      <c r="AB2023" t="s">
        <v>40</v>
      </c>
      <c r="AC2023">
        <v>7.6</v>
      </c>
      <c r="AD2023">
        <v>3.52</v>
      </c>
      <c r="AE2023">
        <v>0.46</v>
      </c>
      <c r="AF2023">
        <v>44</v>
      </c>
      <c r="AG2023">
        <v>4600</v>
      </c>
      <c r="AH2023">
        <v>3520000</v>
      </c>
      <c r="AI2023">
        <v>44</v>
      </c>
      <c r="AJ2023">
        <v>3562</v>
      </c>
      <c r="AK2023">
        <v>1398924.473</v>
      </c>
      <c r="AN2023" s="20"/>
    </row>
    <row r="2024" spans="1:40">
      <c r="A2024">
        <v>25</v>
      </c>
      <c r="B2024">
        <v>46</v>
      </c>
      <c r="C2024">
        <v>2005</v>
      </c>
      <c r="D2024" t="s">
        <v>1073</v>
      </c>
      <c r="E2024" t="s">
        <v>1074</v>
      </c>
      <c r="F2024" t="s">
        <v>1</v>
      </c>
      <c r="G2024" t="s">
        <v>37</v>
      </c>
      <c r="H2024" t="s">
        <v>38</v>
      </c>
      <c r="I2024" t="s">
        <v>41</v>
      </c>
      <c r="J2024" t="s">
        <v>40</v>
      </c>
      <c r="K2024" t="s">
        <v>40</v>
      </c>
      <c r="L2024" t="s">
        <v>40</v>
      </c>
      <c r="M2024" t="s">
        <v>40</v>
      </c>
      <c r="N2024" t="s">
        <v>40</v>
      </c>
      <c r="O2024" t="s">
        <v>55</v>
      </c>
      <c r="P2024" t="s">
        <v>38</v>
      </c>
      <c r="Q2024" t="s">
        <v>51</v>
      </c>
      <c r="R2024" t="s">
        <v>52</v>
      </c>
      <c r="S2024" t="s">
        <v>43</v>
      </c>
      <c r="T2024" t="s">
        <v>44</v>
      </c>
      <c r="U2024" t="s">
        <v>21</v>
      </c>
      <c r="V2024" t="s">
        <v>1494</v>
      </c>
      <c r="W2024" t="s">
        <v>1495</v>
      </c>
      <c r="X2024" t="s">
        <v>1075</v>
      </c>
      <c r="Y2024">
        <v>255</v>
      </c>
      <c r="Z2024" t="s">
        <v>40</v>
      </c>
      <c r="AA2024" t="s">
        <v>40</v>
      </c>
      <c r="AB2024" t="s">
        <v>40</v>
      </c>
      <c r="AC2024">
        <v>5.8</v>
      </c>
      <c r="AD2024">
        <v>10.93</v>
      </c>
      <c r="AE2024">
        <v>1.87</v>
      </c>
      <c r="AF2024">
        <v>29</v>
      </c>
      <c r="AG2024">
        <v>18700</v>
      </c>
      <c r="AH2024">
        <v>10930000</v>
      </c>
      <c r="AI2024">
        <v>29</v>
      </c>
      <c r="AJ2024">
        <v>3562</v>
      </c>
      <c r="AK2024">
        <v>1398924.473</v>
      </c>
      <c r="AN2024" s="20"/>
    </row>
    <row r="2025" spans="1:40">
      <c r="A2025">
        <v>25</v>
      </c>
      <c r="B2025">
        <v>46</v>
      </c>
      <c r="C2025">
        <v>2005</v>
      </c>
      <c r="D2025" t="s">
        <v>1073</v>
      </c>
      <c r="E2025" t="s">
        <v>1074</v>
      </c>
      <c r="F2025" t="s">
        <v>1</v>
      </c>
      <c r="G2025" t="s">
        <v>37</v>
      </c>
      <c r="H2025" t="s">
        <v>38</v>
      </c>
      <c r="I2025" t="s">
        <v>41</v>
      </c>
      <c r="J2025" t="s">
        <v>40</v>
      </c>
      <c r="K2025" t="s">
        <v>40</v>
      </c>
      <c r="L2025" t="s">
        <v>40</v>
      </c>
      <c r="M2025" t="s">
        <v>40</v>
      </c>
      <c r="N2025" t="s">
        <v>40</v>
      </c>
      <c r="O2025" t="s">
        <v>55</v>
      </c>
      <c r="P2025" t="s">
        <v>38</v>
      </c>
      <c r="Q2025" t="s">
        <v>51</v>
      </c>
      <c r="R2025" t="s">
        <v>52</v>
      </c>
      <c r="S2025" t="s">
        <v>43</v>
      </c>
      <c r="T2025" t="s">
        <v>44</v>
      </c>
      <c r="U2025" t="s">
        <v>21</v>
      </c>
      <c r="V2025" t="s">
        <v>1494</v>
      </c>
      <c r="W2025" t="s">
        <v>1495</v>
      </c>
      <c r="X2025" t="s">
        <v>1075</v>
      </c>
      <c r="Y2025">
        <v>256</v>
      </c>
      <c r="Z2025" t="s">
        <v>40</v>
      </c>
      <c r="AA2025" t="s">
        <v>40</v>
      </c>
      <c r="AB2025" t="s">
        <v>40</v>
      </c>
      <c r="AC2025">
        <v>16.600000000000001</v>
      </c>
      <c r="AD2025">
        <v>43.17</v>
      </c>
      <c r="AE2025">
        <v>2.6</v>
      </c>
      <c r="AF2025">
        <v>54</v>
      </c>
      <c r="AG2025">
        <v>26000</v>
      </c>
      <c r="AH2025">
        <v>43170000</v>
      </c>
      <c r="AI2025">
        <v>54</v>
      </c>
      <c r="AJ2025">
        <v>3562</v>
      </c>
      <c r="AK2025">
        <v>1398924.473</v>
      </c>
      <c r="AN2025" s="20"/>
    </row>
    <row r="2026" spans="1:40">
      <c r="A2026">
        <v>25</v>
      </c>
      <c r="B2026">
        <v>46</v>
      </c>
      <c r="C2026">
        <v>2005</v>
      </c>
      <c r="D2026" t="s">
        <v>1073</v>
      </c>
      <c r="E2026" t="s">
        <v>1074</v>
      </c>
      <c r="F2026" t="s">
        <v>1</v>
      </c>
      <c r="G2026" t="s">
        <v>37</v>
      </c>
      <c r="H2026" t="s">
        <v>38</v>
      </c>
      <c r="I2026" t="s">
        <v>41</v>
      </c>
      <c r="J2026" t="s">
        <v>40</v>
      </c>
      <c r="K2026" t="s">
        <v>40</v>
      </c>
      <c r="L2026" t="s">
        <v>40</v>
      </c>
      <c r="M2026" t="s">
        <v>40</v>
      </c>
      <c r="N2026" t="s">
        <v>40</v>
      </c>
      <c r="O2026" t="s">
        <v>55</v>
      </c>
      <c r="P2026" t="s">
        <v>38</v>
      </c>
      <c r="Q2026" t="s">
        <v>51</v>
      </c>
      <c r="R2026" t="s">
        <v>52</v>
      </c>
      <c r="S2026" t="s">
        <v>43</v>
      </c>
      <c r="T2026" t="s">
        <v>44</v>
      </c>
      <c r="U2026" t="s">
        <v>21</v>
      </c>
      <c r="V2026" t="s">
        <v>1494</v>
      </c>
      <c r="W2026" t="s">
        <v>1495</v>
      </c>
      <c r="X2026" t="s">
        <v>1075</v>
      </c>
      <c r="Y2026">
        <v>257</v>
      </c>
      <c r="Z2026" t="s">
        <v>40</v>
      </c>
      <c r="AA2026" t="s">
        <v>40</v>
      </c>
      <c r="AB2026" t="s">
        <v>40</v>
      </c>
      <c r="AC2026">
        <v>8</v>
      </c>
      <c r="AD2026">
        <v>5.22</v>
      </c>
      <c r="AE2026">
        <v>0.65</v>
      </c>
      <c r="AF2026">
        <v>40</v>
      </c>
      <c r="AG2026">
        <v>6500</v>
      </c>
      <c r="AH2026">
        <v>5220000</v>
      </c>
      <c r="AI2026">
        <v>40</v>
      </c>
      <c r="AJ2026">
        <v>3562</v>
      </c>
      <c r="AK2026">
        <v>1398924.473</v>
      </c>
      <c r="AN2026" s="20"/>
    </row>
    <row r="2027" spans="1:40">
      <c r="A2027">
        <v>25</v>
      </c>
      <c r="B2027">
        <v>46</v>
      </c>
      <c r="C2027">
        <v>2005</v>
      </c>
      <c r="D2027" t="s">
        <v>1073</v>
      </c>
      <c r="E2027" t="s">
        <v>1074</v>
      </c>
      <c r="F2027" t="s">
        <v>1</v>
      </c>
      <c r="G2027" t="s">
        <v>37</v>
      </c>
      <c r="H2027" t="s">
        <v>38</v>
      </c>
      <c r="I2027" t="s">
        <v>41</v>
      </c>
      <c r="J2027" t="s">
        <v>40</v>
      </c>
      <c r="K2027" t="s">
        <v>40</v>
      </c>
      <c r="L2027" t="s">
        <v>40</v>
      </c>
      <c r="M2027" t="s">
        <v>40</v>
      </c>
      <c r="N2027" t="s">
        <v>40</v>
      </c>
      <c r="O2027" t="s">
        <v>55</v>
      </c>
      <c r="P2027" t="s">
        <v>38</v>
      </c>
      <c r="Q2027" t="s">
        <v>51</v>
      </c>
      <c r="R2027" t="s">
        <v>52</v>
      </c>
      <c r="S2027" t="s">
        <v>43</v>
      </c>
      <c r="T2027" t="s">
        <v>44</v>
      </c>
      <c r="U2027" t="s">
        <v>21</v>
      </c>
      <c r="V2027" t="s">
        <v>1494</v>
      </c>
      <c r="W2027" t="s">
        <v>1495</v>
      </c>
      <c r="X2027" t="s">
        <v>1075</v>
      </c>
      <c r="Y2027">
        <v>258</v>
      </c>
      <c r="Z2027" t="s">
        <v>40</v>
      </c>
      <c r="AA2027" t="s">
        <v>40</v>
      </c>
      <c r="AB2027" t="s">
        <v>40</v>
      </c>
      <c r="AC2027">
        <v>3.3</v>
      </c>
      <c r="AD2027">
        <v>1.6</v>
      </c>
      <c r="AE2027">
        <v>0.48</v>
      </c>
      <c r="AF2027">
        <v>41</v>
      </c>
      <c r="AG2027">
        <v>4800</v>
      </c>
      <c r="AH2027">
        <v>1600000</v>
      </c>
      <c r="AI2027">
        <v>41</v>
      </c>
      <c r="AJ2027">
        <v>3562</v>
      </c>
      <c r="AK2027">
        <v>1398924.473</v>
      </c>
      <c r="AN2027" s="20"/>
    </row>
    <row r="2028" spans="1:40">
      <c r="A2028">
        <v>25</v>
      </c>
      <c r="B2028">
        <v>46</v>
      </c>
      <c r="C2028">
        <v>2005</v>
      </c>
      <c r="D2028" t="s">
        <v>1073</v>
      </c>
      <c r="E2028" t="s">
        <v>1074</v>
      </c>
      <c r="F2028" t="s">
        <v>1</v>
      </c>
      <c r="G2028" t="s">
        <v>37</v>
      </c>
      <c r="H2028" t="s">
        <v>38</v>
      </c>
      <c r="I2028" t="s">
        <v>41</v>
      </c>
      <c r="J2028" t="s">
        <v>40</v>
      </c>
      <c r="K2028" t="s">
        <v>40</v>
      </c>
      <c r="L2028" t="s">
        <v>40</v>
      </c>
      <c r="M2028" t="s">
        <v>40</v>
      </c>
      <c r="N2028" t="s">
        <v>40</v>
      </c>
      <c r="O2028" t="s">
        <v>55</v>
      </c>
      <c r="P2028" t="s">
        <v>38</v>
      </c>
      <c r="Q2028" t="s">
        <v>51</v>
      </c>
      <c r="R2028" t="s">
        <v>52</v>
      </c>
      <c r="S2028" t="s">
        <v>43</v>
      </c>
      <c r="T2028" t="s">
        <v>44</v>
      </c>
      <c r="U2028" t="s">
        <v>21</v>
      </c>
      <c r="V2028" t="s">
        <v>1494</v>
      </c>
      <c r="W2028" t="s">
        <v>1495</v>
      </c>
      <c r="X2028" t="s">
        <v>1075</v>
      </c>
      <c r="Y2028">
        <v>259</v>
      </c>
      <c r="Z2028" t="s">
        <v>40</v>
      </c>
      <c r="AA2028" t="s">
        <v>40</v>
      </c>
      <c r="AB2028" t="s">
        <v>40</v>
      </c>
      <c r="AC2028">
        <v>5.2</v>
      </c>
      <c r="AD2028">
        <v>5.37</v>
      </c>
      <c r="AE2028">
        <v>1.04</v>
      </c>
      <c r="AF2028">
        <v>37</v>
      </c>
      <c r="AG2028">
        <v>10400</v>
      </c>
      <c r="AH2028">
        <v>5370000</v>
      </c>
      <c r="AI2028">
        <v>37</v>
      </c>
      <c r="AJ2028">
        <v>3562</v>
      </c>
      <c r="AK2028">
        <v>1398924.473</v>
      </c>
      <c r="AN2028" s="20"/>
    </row>
    <row r="2029" spans="1:40">
      <c r="A2029">
        <v>25</v>
      </c>
      <c r="B2029">
        <v>46</v>
      </c>
      <c r="C2029">
        <v>2005</v>
      </c>
      <c r="D2029" t="s">
        <v>1073</v>
      </c>
      <c r="E2029" t="s">
        <v>1074</v>
      </c>
      <c r="F2029" t="s">
        <v>1</v>
      </c>
      <c r="G2029" t="s">
        <v>37</v>
      </c>
      <c r="H2029" t="s">
        <v>38</v>
      </c>
      <c r="I2029" t="s">
        <v>41</v>
      </c>
      <c r="J2029" t="s">
        <v>40</v>
      </c>
      <c r="K2029" t="s">
        <v>40</v>
      </c>
      <c r="L2029" t="s">
        <v>40</v>
      </c>
      <c r="M2029" t="s">
        <v>40</v>
      </c>
      <c r="N2029" t="s">
        <v>40</v>
      </c>
      <c r="O2029" t="s">
        <v>55</v>
      </c>
      <c r="P2029" t="s">
        <v>38</v>
      </c>
      <c r="Q2029" t="s">
        <v>51</v>
      </c>
      <c r="R2029" t="s">
        <v>52</v>
      </c>
      <c r="S2029" t="s">
        <v>43</v>
      </c>
      <c r="T2029" t="s">
        <v>44</v>
      </c>
      <c r="U2029" t="s">
        <v>21</v>
      </c>
      <c r="V2029" t="s">
        <v>1494</v>
      </c>
      <c r="W2029" t="s">
        <v>1495</v>
      </c>
      <c r="X2029" t="s">
        <v>1075</v>
      </c>
      <c r="Y2029">
        <v>260</v>
      </c>
      <c r="Z2029" t="s">
        <v>40</v>
      </c>
      <c r="AA2029" t="s">
        <v>40</v>
      </c>
      <c r="AB2029" t="s">
        <v>40</v>
      </c>
      <c r="AC2029">
        <v>7.1</v>
      </c>
      <c r="AD2029">
        <v>4.59</v>
      </c>
      <c r="AE2029">
        <v>0.65</v>
      </c>
      <c r="AF2029">
        <v>20</v>
      </c>
      <c r="AG2029">
        <v>6500</v>
      </c>
      <c r="AH2029">
        <v>4590000</v>
      </c>
      <c r="AI2029">
        <v>20</v>
      </c>
      <c r="AJ2029">
        <v>3562</v>
      </c>
      <c r="AK2029">
        <v>1398924.473</v>
      </c>
      <c r="AN2029" s="20"/>
    </row>
    <row r="2030" spans="1:40">
      <c r="A2030">
        <v>25</v>
      </c>
      <c r="B2030">
        <v>46</v>
      </c>
      <c r="C2030">
        <v>2005</v>
      </c>
      <c r="D2030" t="s">
        <v>1073</v>
      </c>
      <c r="E2030" t="s">
        <v>1074</v>
      </c>
      <c r="F2030" t="s">
        <v>1</v>
      </c>
      <c r="G2030" t="s">
        <v>37</v>
      </c>
      <c r="H2030" t="s">
        <v>38</v>
      </c>
      <c r="I2030" t="s">
        <v>41</v>
      </c>
      <c r="J2030" t="s">
        <v>40</v>
      </c>
      <c r="K2030" t="s">
        <v>40</v>
      </c>
      <c r="L2030" t="s">
        <v>40</v>
      </c>
      <c r="M2030" t="s">
        <v>40</v>
      </c>
      <c r="N2030" t="s">
        <v>40</v>
      </c>
      <c r="O2030" t="s">
        <v>55</v>
      </c>
      <c r="P2030" t="s">
        <v>38</v>
      </c>
      <c r="Q2030" t="s">
        <v>51</v>
      </c>
      <c r="R2030" t="s">
        <v>52</v>
      </c>
      <c r="S2030" t="s">
        <v>43</v>
      </c>
      <c r="T2030" t="s">
        <v>44</v>
      </c>
      <c r="U2030" t="s">
        <v>21</v>
      </c>
      <c r="V2030" t="s">
        <v>1494</v>
      </c>
      <c r="W2030" t="s">
        <v>1495</v>
      </c>
      <c r="X2030" t="s">
        <v>1075</v>
      </c>
      <c r="Y2030">
        <v>261</v>
      </c>
      <c r="Z2030" t="s">
        <v>40</v>
      </c>
      <c r="AA2030" t="s">
        <v>40</v>
      </c>
      <c r="AB2030" t="s">
        <v>40</v>
      </c>
      <c r="AC2030">
        <v>1.2</v>
      </c>
      <c r="AD2030">
        <v>2.81</v>
      </c>
      <c r="AE2030">
        <v>2.29</v>
      </c>
      <c r="AF2030">
        <v>97</v>
      </c>
      <c r="AG2030">
        <v>22900</v>
      </c>
      <c r="AH2030">
        <v>2810000</v>
      </c>
      <c r="AI2030">
        <v>97</v>
      </c>
      <c r="AJ2030">
        <v>3562</v>
      </c>
      <c r="AK2030">
        <v>1398924.473</v>
      </c>
      <c r="AN2030" s="20"/>
    </row>
    <row r="2031" spans="1:40">
      <c r="A2031">
        <v>25</v>
      </c>
      <c r="B2031">
        <v>46</v>
      </c>
      <c r="C2031">
        <v>2005</v>
      </c>
      <c r="D2031" t="s">
        <v>1073</v>
      </c>
      <c r="E2031" t="s">
        <v>1074</v>
      </c>
      <c r="F2031" t="s">
        <v>1</v>
      </c>
      <c r="G2031" t="s">
        <v>37</v>
      </c>
      <c r="H2031" t="s">
        <v>38</v>
      </c>
      <c r="I2031" t="s">
        <v>41</v>
      </c>
      <c r="J2031" t="s">
        <v>40</v>
      </c>
      <c r="K2031" t="s">
        <v>40</v>
      </c>
      <c r="L2031" t="s">
        <v>40</v>
      </c>
      <c r="M2031" t="s">
        <v>40</v>
      </c>
      <c r="N2031" t="s">
        <v>40</v>
      </c>
      <c r="O2031" t="s">
        <v>55</v>
      </c>
      <c r="P2031" t="s">
        <v>38</v>
      </c>
      <c r="Q2031" t="s">
        <v>51</v>
      </c>
      <c r="R2031" t="s">
        <v>52</v>
      </c>
      <c r="S2031" t="s">
        <v>43</v>
      </c>
      <c r="T2031" t="s">
        <v>44</v>
      </c>
      <c r="U2031" t="s">
        <v>21</v>
      </c>
      <c r="V2031" t="s">
        <v>1494</v>
      </c>
      <c r="W2031" t="s">
        <v>1495</v>
      </c>
      <c r="X2031" t="s">
        <v>1075</v>
      </c>
      <c r="Y2031">
        <v>262</v>
      </c>
      <c r="Z2031" t="s">
        <v>40</v>
      </c>
      <c r="AA2031" t="s">
        <v>40</v>
      </c>
      <c r="AB2031" t="s">
        <v>40</v>
      </c>
      <c r="AC2031">
        <v>1.1000000000000001</v>
      </c>
      <c r="AD2031">
        <v>0.5</v>
      </c>
      <c r="AE2031">
        <v>0.47</v>
      </c>
      <c r="AF2031">
        <v>35</v>
      </c>
      <c r="AG2031">
        <v>4700</v>
      </c>
      <c r="AH2031">
        <v>500000</v>
      </c>
      <c r="AI2031">
        <v>35</v>
      </c>
      <c r="AJ2031">
        <v>3562</v>
      </c>
      <c r="AK2031">
        <v>1398924.473</v>
      </c>
      <c r="AN2031" s="20"/>
    </row>
    <row r="2032" spans="1:40">
      <c r="A2032">
        <v>25</v>
      </c>
      <c r="B2032">
        <v>46</v>
      </c>
      <c r="C2032">
        <v>2005</v>
      </c>
      <c r="D2032" t="s">
        <v>1073</v>
      </c>
      <c r="E2032" t="s">
        <v>1074</v>
      </c>
      <c r="F2032" t="s">
        <v>1</v>
      </c>
      <c r="G2032" t="s">
        <v>37</v>
      </c>
      <c r="H2032" t="s">
        <v>38</v>
      </c>
      <c r="I2032" t="s">
        <v>41</v>
      </c>
      <c r="J2032" t="s">
        <v>40</v>
      </c>
      <c r="K2032" t="s">
        <v>40</v>
      </c>
      <c r="L2032" t="s">
        <v>40</v>
      </c>
      <c r="M2032" t="s">
        <v>40</v>
      </c>
      <c r="N2032" t="s">
        <v>40</v>
      </c>
      <c r="O2032" t="s">
        <v>55</v>
      </c>
      <c r="P2032" t="s">
        <v>38</v>
      </c>
      <c r="Q2032" t="s">
        <v>51</v>
      </c>
      <c r="R2032" t="s">
        <v>52</v>
      </c>
      <c r="S2032" t="s">
        <v>43</v>
      </c>
      <c r="T2032" t="s">
        <v>44</v>
      </c>
      <c r="U2032" t="s">
        <v>21</v>
      </c>
      <c r="V2032" t="s">
        <v>1494</v>
      </c>
      <c r="W2032" t="s">
        <v>1495</v>
      </c>
      <c r="X2032" t="s">
        <v>1075</v>
      </c>
      <c r="Y2032">
        <v>263</v>
      </c>
      <c r="Z2032" t="s">
        <v>40</v>
      </c>
      <c r="AA2032" t="s">
        <v>40</v>
      </c>
      <c r="AB2032" t="s">
        <v>40</v>
      </c>
      <c r="AC2032">
        <v>1.9</v>
      </c>
      <c r="AD2032">
        <v>0.54</v>
      </c>
      <c r="AE2032">
        <v>0.28000000000000003</v>
      </c>
      <c r="AF2032">
        <v>52</v>
      </c>
      <c r="AG2032">
        <v>2800</v>
      </c>
      <c r="AH2032">
        <v>540000</v>
      </c>
      <c r="AI2032">
        <v>52</v>
      </c>
      <c r="AJ2032">
        <v>3562</v>
      </c>
      <c r="AK2032">
        <v>1398924.473</v>
      </c>
      <c r="AN2032" s="20"/>
    </row>
    <row r="2033" spans="1:40">
      <c r="A2033">
        <v>25</v>
      </c>
      <c r="B2033">
        <v>46</v>
      </c>
      <c r="C2033">
        <v>2005</v>
      </c>
      <c r="D2033" t="s">
        <v>1073</v>
      </c>
      <c r="E2033" t="s">
        <v>1074</v>
      </c>
      <c r="F2033" t="s">
        <v>1</v>
      </c>
      <c r="G2033" t="s">
        <v>37</v>
      </c>
      <c r="H2033" t="s">
        <v>38</v>
      </c>
      <c r="I2033" t="s">
        <v>41</v>
      </c>
      <c r="J2033" t="s">
        <v>40</v>
      </c>
      <c r="K2033" t="s">
        <v>40</v>
      </c>
      <c r="L2033" t="s">
        <v>40</v>
      </c>
      <c r="M2033" t="s">
        <v>40</v>
      </c>
      <c r="N2033" t="s">
        <v>40</v>
      </c>
      <c r="O2033" t="s">
        <v>55</v>
      </c>
      <c r="P2033" t="s">
        <v>38</v>
      </c>
      <c r="Q2033" t="s">
        <v>51</v>
      </c>
      <c r="R2033" t="s">
        <v>52</v>
      </c>
      <c r="S2033" t="s">
        <v>43</v>
      </c>
      <c r="T2033" t="s">
        <v>44</v>
      </c>
      <c r="U2033" t="s">
        <v>21</v>
      </c>
      <c r="V2033" t="s">
        <v>1494</v>
      </c>
      <c r="W2033" t="s">
        <v>1495</v>
      </c>
      <c r="X2033" t="s">
        <v>1075</v>
      </c>
      <c r="Y2033">
        <v>264</v>
      </c>
      <c r="Z2033" t="s">
        <v>40</v>
      </c>
      <c r="AA2033" t="s">
        <v>40</v>
      </c>
      <c r="AB2033" t="s">
        <v>40</v>
      </c>
      <c r="AC2033">
        <v>6.1</v>
      </c>
      <c r="AD2033">
        <v>223.52</v>
      </c>
      <c r="AE2033">
        <v>36.200000000000003</v>
      </c>
      <c r="AF2033">
        <v>25</v>
      </c>
      <c r="AG2033">
        <v>362000</v>
      </c>
      <c r="AH2033">
        <v>223520000</v>
      </c>
      <c r="AI2033">
        <v>25</v>
      </c>
      <c r="AJ2033">
        <v>3562</v>
      </c>
      <c r="AK2033">
        <v>1398924.473</v>
      </c>
      <c r="AN2033" s="20"/>
    </row>
    <row r="2034" spans="1:40">
      <c r="A2034">
        <v>25</v>
      </c>
      <c r="B2034">
        <v>46</v>
      </c>
      <c r="C2034">
        <v>2005</v>
      </c>
      <c r="D2034" t="s">
        <v>1073</v>
      </c>
      <c r="E2034" t="s">
        <v>1074</v>
      </c>
      <c r="F2034" t="s">
        <v>1</v>
      </c>
      <c r="G2034" t="s">
        <v>37</v>
      </c>
      <c r="H2034" t="s">
        <v>38</v>
      </c>
      <c r="I2034" t="s">
        <v>41</v>
      </c>
      <c r="J2034" t="s">
        <v>40</v>
      </c>
      <c r="K2034" t="s">
        <v>40</v>
      </c>
      <c r="L2034" t="s">
        <v>40</v>
      </c>
      <c r="M2034" t="s">
        <v>40</v>
      </c>
      <c r="N2034" t="s">
        <v>40</v>
      </c>
      <c r="O2034" t="s">
        <v>55</v>
      </c>
      <c r="P2034" t="s">
        <v>38</v>
      </c>
      <c r="Q2034" t="s">
        <v>51</v>
      </c>
      <c r="R2034" t="s">
        <v>52</v>
      </c>
      <c r="S2034" t="s">
        <v>43</v>
      </c>
      <c r="T2034" t="s">
        <v>44</v>
      </c>
      <c r="U2034" t="s">
        <v>21</v>
      </c>
      <c r="V2034" t="s">
        <v>1494</v>
      </c>
      <c r="W2034" t="s">
        <v>1495</v>
      </c>
      <c r="X2034" t="s">
        <v>1075</v>
      </c>
      <c r="Y2034">
        <v>265</v>
      </c>
      <c r="Z2034" t="s">
        <v>40</v>
      </c>
      <c r="AA2034" t="s">
        <v>40</v>
      </c>
      <c r="AB2034" t="s">
        <v>40</v>
      </c>
      <c r="AC2034">
        <v>2.6</v>
      </c>
      <c r="AD2034">
        <v>5.83</v>
      </c>
      <c r="AE2034">
        <v>2.2599999999999998</v>
      </c>
      <c r="AF2034">
        <v>44</v>
      </c>
      <c r="AG2034">
        <v>22600</v>
      </c>
      <c r="AH2034">
        <v>5830000</v>
      </c>
      <c r="AI2034">
        <v>44</v>
      </c>
      <c r="AJ2034">
        <v>3562</v>
      </c>
      <c r="AK2034">
        <v>1398924.473</v>
      </c>
      <c r="AN2034" s="20"/>
    </row>
    <row r="2035" spans="1:40">
      <c r="A2035">
        <v>25</v>
      </c>
      <c r="B2035">
        <v>46</v>
      </c>
      <c r="C2035">
        <v>2005</v>
      </c>
      <c r="D2035" t="s">
        <v>1073</v>
      </c>
      <c r="E2035" t="s">
        <v>1074</v>
      </c>
      <c r="F2035" t="s">
        <v>1</v>
      </c>
      <c r="G2035" t="s">
        <v>37</v>
      </c>
      <c r="H2035" t="s">
        <v>38</v>
      </c>
      <c r="I2035" t="s">
        <v>41</v>
      </c>
      <c r="J2035" t="s">
        <v>40</v>
      </c>
      <c r="K2035" t="s">
        <v>40</v>
      </c>
      <c r="L2035" t="s">
        <v>40</v>
      </c>
      <c r="M2035" t="s">
        <v>40</v>
      </c>
      <c r="N2035" t="s">
        <v>40</v>
      </c>
      <c r="O2035" t="s">
        <v>55</v>
      </c>
      <c r="P2035" t="s">
        <v>38</v>
      </c>
      <c r="Q2035" t="s">
        <v>51</v>
      </c>
      <c r="R2035" t="s">
        <v>52</v>
      </c>
      <c r="S2035" t="s">
        <v>43</v>
      </c>
      <c r="T2035" t="s">
        <v>44</v>
      </c>
      <c r="U2035" t="s">
        <v>21</v>
      </c>
      <c r="V2035" t="s">
        <v>1494</v>
      </c>
      <c r="W2035" t="s">
        <v>1495</v>
      </c>
      <c r="X2035" t="s">
        <v>1075</v>
      </c>
      <c r="Y2035">
        <v>266</v>
      </c>
      <c r="Z2035" t="s">
        <v>40</v>
      </c>
      <c r="AA2035" t="s">
        <v>40</v>
      </c>
      <c r="AB2035" t="s">
        <v>40</v>
      </c>
      <c r="AC2035">
        <v>0.3</v>
      </c>
      <c r="AD2035">
        <v>0.03</v>
      </c>
      <c r="AE2035">
        <v>0.1</v>
      </c>
      <c r="AF2035">
        <v>25</v>
      </c>
      <c r="AG2035">
        <v>1000</v>
      </c>
      <c r="AH2035">
        <v>30000</v>
      </c>
      <c r="AI2035">
        <v>25</v>
      </c>
      <c r="AJ2035">
        <v>3562</v>
      </c>
      <c r="AK2035">
        <v>1398924.473</v>
      </c>
      <c r="AN2035" s="20"/>
    </row>
    <row r="2036" spans="1:40">
      <c r="A2036">
        <v>25</v>
      </c>
      <c r="B2036">
        <v>46</v>
      </c>
      <c r="C2036">
        <v>2005</v>
      </c>
      <c r="D2036" t="s">
        <v>1073</v>
      </c>
      <c r="E2036" t="s">
        <v>1074</v>
      </c>
      <c r="F2036" t="s">
        <v>1</v>
      </c>
      <c r="G2036" t="s">
        <v>37</v>
      </c>
      <c r="H2036" t="s">
        <v>38</v>
      </c>
      <c r="I2036" t="s">
        <v>41</v>
      </c>
      <c r="J2036" t="s">
        <v>40</v>
      </c>
      <c r="K2036" t="s">
        <v>40</v>
      </c>
      <c r="L2036" t="s">
        <v>40</v>
      </c>
      <c r="M2036" t="s">
        <v>40</v>
      </c>
      <c r="N2036" t="s">
        <v>40</v>
      </c>
      <c r="O2036" t="s">
        <v>55</v>
      </c>
      <c r="P2036" t="s">
        <v>38</v>
      </c>
      <c r="Q2036" t="s">
        <v>51</v>
      </c>
      <c r="R2036" t="s">
        <v>52</v>
      </c>
      <c r="S2036" t="s">
        <v>43</v>
      </c>
      <c r="T2036" t="s">
        <v>44</v>
      </c>
      <c r="U2036" t="s">
        <v>21</v>
      </c>
      <c r="V2036" t="s">
        <v>1494</v>
      </c>
      <c r="W2036" t="s">
        <v>1495</v>
      </c>
      <c r="X2036" t="s">
        <v>1075</v>
      </c>
      <c r="Y2036">
        <v>267</v>
      </c>
      <c r="Z2036" t="s">
        <v>40</v>
      </c>
      <c r="AA2036" t="s">
        <v>40</v>
      </c>
      <c r="AB2036" t="s">
        <v>40</v>
      </c>
      <c r="AC2036">
        <v>3.2</v>
      </c>
      <c r="AD2036">
        <v>1.21</v>
      </c>
      <c r="AE2036">
        <v>0.38</v>
      </c>
      <c r="AF2036">
        <v>14</v>
      </c>
      <c r="AG2036">
        <v>3800</v>
      </c>
      <c r="AH2036">
        <v>1210000</v>
      </c>
      <c r="AI2036">
        <v>14</v>
      </c>
      <c r="AJ2036">
        <v>3562</v>
      </c>
      <c r="AK2036">
        <v>1398924.473</v>
      </c>
      <c r="AN2036" s="20"/>
    </row>
    <row r="2037" spans="1:40">
      <c r="A2037">
        <v>25</v>
      </c>
      <c r="B2037">
        <v>46</v>
      </c>
      <c r="C2037">
        <v>2005</v>
      </c>
      <c r="D2037" t="s">
        <v>1073</v>
      </c>
      <c r="E2037" t="s">
        <v>1074</v>
      </c>
      <c r="F2037" t="s">
        <v>1</v>
      </c>
      <c r="G2037" t="s">
        <v>37</v>
      </c>
      <c r="H2037" t="s">
        <v>38</v>
      </c>
      <c r="I2037" t="s">
        <v>41</v>
      </c>
      <c r="J2037" t="s">
        <v>40</v>
      </c>
      <c r="K2037" t="s">
        <v>40</v>
      </c>
      <c r="L2037" t="s">
        <v>40</v>
      </c>
      <c r="M2037" t="s">
        <v>40</v>
      </c>
      <c r="N2037" t="s">
        <v>40</v>
      </c>
      <c r="O2037" t="s">
        <v>55</v>
      </c>
      <c r="P2037" t="s">
        <v>38</v>
      </c>
      <c r="Q2037" t="s">
        <v>51</v>
      </c>
      <c r="R2037" t="s">
        <v>52</v>
      </c>
      <c r="S2037" t="s">
        <v>43</v>
      </c>
      <c r="T2037" t="s">
        <v>44</v>
      </c>
      <c r="U2037" t="s">
        <v>21</v>
      </c>
      <c r="V2037" t="s">
        <v>1494</v>
      </c>
      <c r="W2037" t="s">
        <v>1495</v>
      </c>
      <c r="X2037" t="s">
        <v>1075</v>
      </c>
      <c r="Y2037">
        <v>268</v>
      </c>
      <c r="Z2037" t="s">
        <v>40</v>
      </c>
      <c r="AA2037" t="s">
        <v>40</v>
      </c>
      <c r="AB2037" t="s">
        <v>40</v>
      </c>
      <c r="AC2037">
        <v>1.9</v>
      </c>
      <c r="AD2037">
        <v>2.1</v>
      </c>
      <c r="AE2037">
        <v>1.05</v>
      </c>
      <c r="AF2037">
        <v>90</v>
      </c>
      <c r="AG2037">
        <v>10500</v>
      </c>
      <c r="AH2037">
        <v>2100000</v>
      </c>
      <c r="AI2037">
        <v>90</v>
      </c>
      <c r="AJ2037">
        <v>3562</v>
      </c>
      <c r="AK2037">
        <v>1398924.473</v>
      </c>
      <c r="AN2037" s="20"/>
    </row>
    <row r="2038" spans="1:40">
      <c r="A2038">
        <v>25</v>
      </c>
      <c r="B2038">
        <v>46</v>
      </c>
      <c r="C2038">
        <v>2005</v>
      </c>
      <c r="D2038" t="s">
        <v>1073</v>
      </c>
      <c r="E2038" t="s">
        <v>1074</v>
      </c>
      <c r="F2038" t="s">
        <v>1</v>
      </c>
      <c r="G2038" t="s">
        <v>37</v>
      </c>
      <c r="H2038" t="s">
        <v>38</v>
      </c>
      <c r="I2038" t="s">
        <v>41</v>
      </c>
      <c r="J2038" t="s">
        <v>40</v>
      </c>
      <c r="K2038" t="s">
        <v>40</v>
      </c>
      <c r="L2038" t="s">
        <v>40</v>
      </c>
      <c r="M2038" t="s">
        <v>40</v>
      </c>
      <c r="N2038" t="s">
        <v>40</v>
      </c>
      <c r="O2038" t="s">
        <v>55</v>
      </c>
      <c r="P2038" t="s">
        <v>38</v>
      </c>
      <c r="Q2038" t="s">
        <v>51</v>
      </c>
      <c r="R2038" t="s">
        <v>52</v>
      </c>
      <c r="S2038" t="s">
        <v>43</v>
      </c>
      <c r="T2038" t="s">
        <v>44</v>
      </c>
      <c r="U2038" t="s">
        <v>21</v>
      </c>
      <c r="V2038" t="s">
        <v>1494</v>
      </c>
      <c r="W2038" t="s">
        <v>1495</v>
      </c>
      <c r="X2038" t="s">
        <v>1075</v>
      </c>
      <c r="Y2038">
        <v>269</v>
      </c>
      <c r="Z2038" t="s">
        <v>40</v>
      </c>
      <c r="AA2038" t="s">
        <v>40</v>
      </c>
      <c r="AB2038" t="s">
        <v>40</v>
      </c>
      <c r="AC2038">
        <v>1.3</v>
      </c>
      <c r="AD2038">
        <v>1.75</v>
      </c>
      <c r="AE2038">
        <v>1.37</v>
      </c>
      <c r="AF2038">
        <v>26</v>
      </c>
      <c r="AG2038">
        <v>13700</v>
      </c>
      <c r="AH2038">
        <v>1750000</v>
      </c>
      <c r="AI2038">
        <v>26</v>
      </c>
      <c r="AJ2038">
        <v>3562</v>
      </c>
      <c r="AK2038">
        <v>1398924.473</v>
      </c>
      <c r="AN2038" s="20"/>
    </row>
    <row r="2039" spans="1:40">
      <c r="A2039">
        <v>25</v>
      </c>
      <c r="B2039">
        <v>46</v>
      </c>
      <c r="C2039">
        <v>2005</v>
      </c>
      <c r="D2039" t="s">
        <v>1073</v>
      </c>
      <c r="E2039" t="s">
        <v>1074</v>
      </c>
      <c r="F2039" t="s">
        <v>1</v>
      </c>
      <c r="G2039" t="s">
        <v>37</v>
      </c>
      <c r="H2039" t="s">
        <v>38</v>
      </c>
      <c r="I2039" t="s">
        <v>41</v>
      </c>
      <c r="J2039" t="s">
        <v>40</v>
      </c>
      <c r="K2039" t="s">
        <v>40</v>
      </c>
      <c r="L2039" t="s">
        <v>40</v>
      </c>
      <c r="M2039" t="s">
        <v>40</v>
      </c>
      <c r="N2039" t="s">
        <v>40</v>
      </c>
      <c r="O2039" t="s">
        <v>55</v>
      </c>
      <c r="P2039" t="s">
        <v>38</v>
      </c>
      <c r="Q2039" t="s">
        <v>51</v>
      </c>
      <c r="R2039" t="s">
        <v>52</v>
      </c>
      <c r="S2039" t="s">
        <v>43</v>
      </c>
      <c r="T2039" t="s">
        <v>44</v>
      </c>
      <c r="U2039" t="s">
        <v>21</v>
      </c>
      <c r="V2039" t="s">
        <v>1494</v>
      </c>
      <c r="W2039" t="s">
        <v>1495</v>
      </c>
      <c r="X2039" t="s">
        <v>1075</v>
      </c>
      <c r="Y2039">
        <v>270</v>
      </c>
      <c r="Z2039" t="s">
        <v>40</v>
      </c>
      <c r="AA2039" t="s">
        <v>40</v>
      </c>
      <c r="AB2039" t="s">
        <v>40</v>
      </c>
      <c r="AC2039">
        <v>4.4000000000000004</v>
      </c>
      <c r="AD2039">
        <v>66.95</v>
      </c>
      <c r="AE2039">
        <v>16.059999999999999</v>
      </c>
      <c r="AF2039">
        <v>104</v>
      </c>
      <c r="AG2039">
        <v>160600</v>
      </c>
      <c r="AH2039">
        <v>66950000</v>
      </c>
      <c r="AI2039">
        <v>104</v>
      </c>
      <c r="AJ2039">
        <v>3562</v>
      </c>
      <c r="AK2039">
        <v>1398924.473</v>
      </c>
      <c r="AN2039" s="20"/>
    </row>
    <row r="2040" spans="1:40">
      <c r="A2040">
        <v>25</v>
      </c>
      <c r="B2040">
        <v>46</v>
      </c>
      <c r="C2040">
        <v>2005</v>
      </c>
      <c r="D2040" t="s">
        <v>1073</v>
      </c>
      <c r="E2040" t="s">
        <v>1074</v>
      </c>
      <c r="F2040" t="s">
        <v>1</v>
      </c>
      <c r="G2040" t="s">
        <v>37</v>
      </c>
      <c r="H2040" t="s">
        <v>38</v>
      </c>
      <c r="I2040" t="s">
        <v>41</v>
      </c>
      <c r="J2040" t="s">
        <v>40</v>
      </c>
      <c r="K2040" t="s">
        <v>40</v>
      </c>
      <c r="L2040" t="s">
        <v>40</v>
      </c>
      <c r="M2040" t="s">
        <v>40</v>
      </c>
      <c r="N2040" t="s">
        <v>40</v>
      </c>
      <c r="O2040" t="s">
        <v>55</v>
      </c>
      <c r="P2040" t="s">
        <v>38</v>
      </c>
      <c r="Q2040" t="s">
        <v>51</v>
      </c>
      <c r="R2040" t="s">
        <v>52</v>
      </c>
      <c r="S2040" t="s">
        <v>43</v>
      </c>
      <c r="T2040" t="s">
        <v>44</v>
      </c>
      <c r="U2040" t="s">
        <v>21</v>
      </c>
      <c r="V2040" t="s">
        <v>1494</v>
      </c>
      <c r="W2040" t="s">
        <v>1495</v>
      </c>
      <c r="X2040" t="s">
        <v>1075</v>
      </c>
      <c r="Y2040">
        <v>271</v>
      </c>
      <c r="Z2040" t="s">
        <v>40</v>
      </c>
      <c r="AA2040" t="s">
        <v>40</v>
      </c>
      <c r="AB2040" t="s">
        <v>40</v>
      </c>
      <c r="AC2040">
        <v>2.6</v>
      </c>
      <c r="AD2040">
        <v>1.19</v>
      </c>
      <c r="AE2040">
        <v>0.46</v>
      </c>
      <c r="AF2040">
        <v>66</v>
      </c>
      <c r="AG2040">
        <v>4600</v>
      </c>
      <c r="AH2040">
        <v>1190000</v>
      </c>
      <c r="AI2040">
        <v>66</v>
      </c>
      <c r="AJ2040">
        <v>3562</v>
      </c>
      <c r="AK2040">
        <v>1398924.473</v>
      </c>
      <c r="AN2040" s="20"/>
    </row>
    <row r="2041" spans="1:40">
      <c r="A2041">
        <v>25</v>
      </c>
      <c r="B2041">
        <v>46</v>
      </c>
      <c r="C2041">
        <v>2005</v>
      </c>
      <c r="D2041" t="s">
        <v>1073</v>
      </c>
      <c r="E2041" t="s">
        <v>1074</v>
      </c>
      <c r="F2041" t="s">
        <v>1</v>
      </c>
      <c r="G2041" t="s">
        <v>37</v>
      </c>
      <c r="H2041" t="s">
        <v>38</v>
      </c>
      <c r="I2041" t="s">
        <v>41</v>
      </c>
      <c r="J2041" t="s">
        <v>40</v>
      </c>
      <c r="K2041" t="s">
        <v>40</v>
      </c>
      <c r="L2041" t="s">
        <v>40</v>
      </c>
      <c r="M2041" t="s">
        <v>40</v>
      </c>
      <c r="N2041" t="s">
        <v>40</v>
      </c>
      <c r="O2041" t="s">
        <v>55</v>
      </c>
      <c r="P2041" t="s">
        <v>38</v>
      </c>
      <c r="Q2041" t="s">
        <v>51</v>
      </c>
      <c r="R2041" t="s">
        <v>52</v>
      </c>
      <c r="S2041" t="s">
        <v>43</v>
      </c>
      <c r="T2041" t="s">
        <v>44</v>
      </c>
      <c r="U2041" t="s">
        <v>21</v>
      </c>
      <c r="V2041" t="s">
        <v>1494</v>
      </c>
      <c r="W2041" t="s">
        <v>1495</v>
      </c>
      <c r="X2041" t="s">
        <v>1075</v>
      </c>
      <c r="Y2041">
        <v>272</v>
      </c>
      <c r="Z2041" t="s">
        <v>40</v>
      </c>
      <c r="AA2041" t="s">
        <v>40</v>
      </c>
      <c r="AB2041" t="s">
        <v>40</v>
      </c>
      <c r="AC2041">
        <v>1.5</v>
      </c>
      <c r="AD2041">
        <v>8.52</v>
      </c>
      <c r="AE2041">
        <v>5.42</v>
      </c>
      <c r="AF2041">
        <v>9</v>
      </c>
      <c r="AG2041">
        <v>54200</v>
      </c>
      <c r="AH2041">
        <v>8520000</v>
      </c>
      <c r="AI2041">
        <v>9</v>
      </c>
      <c r="AJ2041">
        <v>3562</v>
      </c>
      <c r="AK2041">
        <v>1398924.473</v>
      </c>
      <c r="AN2041" s="20"/>
    </row>
    <row r="2042" spans="1:40">
      <c r="A2042">
        <v>25</v>
      </c>
      <c r="B2042">
        <v>46</v>
      </c>
      <c r="C2042">
        <v>2005</v>
      </c>
      <c r="D2042" t="s">
        <v>1073</v>
      </c>
      <c r="E2042" t="s">
        <v>1074</v>
      </c>
      <c r="F2042" t="s">
        <v>1</v>
      </c>
      <c r="G2042" t="s">
        <v>37</v>
      </c>
      <c r="H2042" t="s">
        <v>38</v>
      </c>
      <c r="I2042" t="s">
        <v>41</v>
      </c>
      <c r="J2042" t="s">
        <v>40</v>
      </c>
      <c r="K2042" t="s">
        <v>40</v>
      </c>
      <c r="L2042" t="s">
        <v>40</v>
      </c>
      <c r="M2042" t="s">
        <v>40</v>
      </c>
      <c r="N2042" t="s">
        <v>40</v>
      </c>
      <c r="O2042" t="s">
        <v>55</v>
      </c>
      <c r="P2042" t="s">
        <v>38</v>
      </c>
      <c r="Q2042" t="s">
        <v>51</v>
      </c>
      <c r="R2042" t="s">
        <v>52</v>
      </c>
      <c r="S2042" t="s">
        <v>43</v>
      </c>
      <c r="T2042" t="s">
        <v>44</v>
      </c>
      <c r="U2042" t="s">
        <v>21</v>
      </c>
      <c r="V2042" t="s">
        <v>1494</v>
      </c>
      <c r="W2042" t="s">
        <v>1495</v>
      </c>
      <c r="X2042" t="s">
        <v>1075</v>
      </c>
      <c r="Y2042">
        <v>273</v>
      </c>
      <c r="Z2042" t="s">
        <v>40</v>
      </c>
      <c r="AA2042" t="s">
        <v>40</v>
      </c>
      <c r="AB2042" t="s">
        <v>40</v>
      </c>
      <c r="AC2042">
        <v>4.5999999999999996</v>
      </c>
      <c r="AD2042">
        <v>2.2109999999999999</v>
      </c>
      <c r="AE2042">
        <v>0.46</v>
      </c>
      <c r="AF2042">
        <v>51</v>
      </c>
      <c r="AG2042">
        <v>4600</v>
      </c>
      <c r="AH2042">
        <v>2211000</v>
      </c>
      <c r="AI2042">
        <v>51</v>
      </c>
      <c r="AJ2042">
        <v>3562</v>
      </c>
      <c r="AK2042">
        <v>1398924.473</v>
      </c>
      <c r="AN2042" s="20"/>
    </row>
    <row r="2043" spans="1:40">
      <c r="A2043">
        <v>25</v>
      </c>
      <c r="B2043">
        <v>46</v>
      </c>
      <c r="C2043">
        <v>2005</v>
      </c>
      <c r="D2043" t="s">
        <v>1073</v>
      </c>
      <c r="E2043" t="s">
        <v>1074</v>
      </c>
      <c r="F2043" t="s">
        <v>1</v>
      </c>
      <c r="G2043" t="s">
        <v>37</v>
      </c>
      <c r="H2043" t="s">
        <v>38</v>
      </c>
      <c r="I2043" t="s">
        <v>41</v>
      </c>
      <c r="J2043" t="s">
        <v>40</v>
      </c>
      <c r="K2043" t="s">
        <v>40</v>
      </c>
      <c r="L2043" t="s">
        <v>40</v>
      </c>
      <c r="M2043" t="s">
        <v>40</v>
      </c>
      <c r="N2043" t="s">
        <v>40</v>
      </c>
      <c r="O2043" t="s">
        <v>55</v>
      </c>
      <c r="P2043" t="s">
        <v>38</v>
      </c>
      <c r="Q2043" t="s">
        <v>51</v>
      </c>
      <c r="R2043" t="s">
        <v>52</v>
      </c>
      <c r="S2043" t="s">
        <v>43</v>
      </c>
      <c r="T2043" t="s">
        <v>44</v>
      </c>
      <c r="U2043" t="s">
        <v>21</v>
      </c>
      <c r="V2043" t="s">
        <v>1494</v>
      </c>
      <c r="W2043" t="s">
        <v>1495</v>
      </c>
      <c r="X2043" t="s">
        <v>1075</v>
      </c>
      <c r="Y2043">
        <v>274</v>
      </c>
      <c r="Z2043" t="s">
        <v>40</v>
      </c>
      <c r="AA2043" t="s">
        <v>40</v>
      </c>
      <c r="AB2043" t="s">
        <v>40</v>
      </c>
      <c r="AC2043">
        <v>5</v>
      </c>
      <c r="AD2043">
        <v>2.14</v>
      </c>
      <c r="AE2043">
        <v>0.43</v>
      </c>
      <c r="AF2043">
        <v>35</v>
      </c>
      <c r="AG2043">
        <v>4300</v>
      </c>
      <c r="AH2043">
        <v>2140000</v>
      </c>
      <c r="AI2043">
        <v>35</v>
      </c>
      <c r="AJ2043">
        <v>3562</v>
      </c>
      <c r="AK2043">
        <v>1398924.473</v>
      </c>
      <c r="AN2043" s="20"/>
    </row>
    <row r="2044" spans="1:40">
      <c r="A2044">
        <v>25</v>
      </c>
      <c r="B2044">
        <v>46</v>
      </c>
      <c r="C2044">
        <v>2005</v>
      </c>
      <c r="D2044" t="s">
        <v>1073</v>
      </c>
      <c r="E2044" t="s">
        <v>1074</v>
      </c>
      <c r="F2044" t="s">
        <v>1</v>
      </c>
      <c r="G2044" t="s">
        <v>37</v>
      </c>
      <c r="H2044" t="s">
        <v>38</v>
      </c>
      <c r="I2044" t="s">
        <v>41</v>
      </c>
      <c r="J2044" t="s">
        <v>40</v>
      </c>
      <c r="K2044" t="s">
        <v>40</v>
      </c>
      <c r="L2044" t="s">
        <v>40</v>
      </c>
      <c r="M2044" t="s">
        <v>40</v>
      </c>
      <c r="N2044" t="s">
        <v>40</v>
      </c>
      <c r="O2044" t="s">
        <v>55</v>
      </c>
      <c r="P2044" t="s">
        <v>38</v>
      </c>
      <c r="Q2044" t="s">
        <v>51</v>
      </c>
      <c r="R2044" t="s">
        <v>52</v>
      </c>
      <c r="S2044" t="s">
        <v>43</v>
      </c>
      <c r="T2044" t="s">
        <v>44</v>
      </c>
      <c r="U2044" t="s">
        <v>21</v>
      </c>
      <c r="V2044" t="s">
        <v>1494</v>
      </c>
      <c r="W2044" t="s">
        <v>1495</v>
      </c>
      <c r="X2044" t="s">
        <v>1075</v>
      </c>
      <c r="Y2044">
        <v>275</v>
      </c>
      <c r="Z2044" t="s">
        <v>40</v>
      </c>
      <c r="AA2044" t="s">
        <v>40</v>
      </c>
      <c r="AB2044" t="s">
        <v>40</v>
      </c>
      <c r="AC2044">
        <v>2</v>
      </c>
      <c r="AD2044">
        <v>1.56</v>
      </c>
      <c r="AE2044">
        <v>0.78</v>
      </c>
      <c r="AF2044">
        <v>75</v>
      </c>
      <c r="AG2044">
        <v>7800</v>
      </c>
      <c r="AH2044">
        <v>1560000</v>
      </c>
      <c r="AI2044">
        <v>75</v>
      </c>
      <c r="AJ2044">
        <v>3562</v>
      </c>
      <c r="AK2044">
        <v>1398924.473</v>
      </c>
      <c r="AN2044" s="20"/>
    </row>
    <row r="2045" spans="1:40">
      <c r="A2045">
        <v>25</v>
      </c>
      <c r="B2045">
        <v>46</v>
      </c>
      <c r="C2045">
        <v>2005</v>
      </c>
      <c r="D2045" t="s">
        <v>1073</v>
      </c>
      <c r="E2045" t="s">
        <v>1074</v>
      </c>
      <c r="F2045" t="s">
        <v>1</v>
      </c>
      <c r="G2045" t="s">
        <v>37</v>
      </c>
      <c r="H2045" t="s">
        <v>38</v>
      </c>
      <c r="I2045" t="s">
        <v>41</v>
      </c>
      <c r="J2045" t="s">
        <v>40</v>
      </c>
      <c r="K2045" t="s">
        <v>40</v>
      </c>
      <c r="L2045" t="s">
        <v>40</v>
      </c>
      <c r="M2045" t="s">
        <v>40</v>
      </c>
      <c r="N2045" t="s">
        <v>40</v>
      </c>
      <c r="O2045" t="s">
        <v>55</v>
      </c>
      <c r="P2045" t="s">
        <v>38</v>
      </c>
      <c r="Q2045" t="s">
        <v>51</v>
      </c>
      <c r="R2045" t="s">
        <v>52</v>
      </c>
      <c r="S2045" t="s">
        <v>43</v>
      </c>
      <c r="T2045" t="s">
        <v>44</v>
      </c>
      <c r="U2045" t="s">
        <v>21</v>
      </c>
      <c r="V2045" t="s">
        <v>1494</v>
      </c>
      <c r="W2045" t="s">
        <v>1495</v>
      </c>
      <c r="X2045" t="s">
        <v>1075</v>
      </c>
      <c r="Y2045">
        <v>276</v>
      </c>
      <c r="Z2045" t="s">
        <v>40</v>
      </c>
      <c r="AA2045" t="s">
        <v>40</v>
      </c>
      <c r="AB2045" t="s">
        <v>40</v>
      </c>
      <c r="AC2045">
        <v>6.8</v>
      </c>
      <c r="AD2045">
        <v>3.94</v>
      </c>
      <c r="AE2045">
        <v>0.56999999999999995</v>
      </c>
      <c r="AF2045">
        <v>68</v>
      </c>
      <c r="AG2045">
        <v>5700</v>
      </c>
      <c r="AH2045">
        <v>3940000</v>
      </c>
      <c r="AI2045">
        <v>68</v>
      </c>
      <c r="AJ2045">
        <v>3562</v>
      </c>
      <c r="AK2045">
        <v>1398924.473</v>
      </c>
      <c r="AN2045" s="20"/>
    </row>
    <row r="2046" spans="1:40">
      <c r="A2046">
        <v>25</v>
      </c>
      <c r="B2046">
        <v>46</v>
      </c>
      <c r="C2046">
        <v>2005</v>
      </c>
      <c r="D2046" t="s">
        <v>1073</v>
      </c>
      <c r="E2046" t="s">
        <v>1074</v>
      </c>
      <c r="F2046" t="s">
        <v>1</v>
      </c>
      <c r="G2046" t="s">
        <v>37</v>
      </c>
      <c r="H2046" t="s">
        <v>38</v>
      </c>
      <c r="I2046" t="s">
        <v>41</v>
      </c>
      <c r="J2046" t="s">
        <v>40</v>
      </c>
      <c r="K2046" t="s">
        <v>40</v>
      </c>
      <c r="L2046" t="s">
        <v>40</v>
      </c>
      <c r="M2046" t="s">
        <v>40</v>
      </c>
      <c r="N2046" t="s">
        <v>40</v>
      </c>
      <c r="O2046" t="s">
        <v>55</v>
      </c>
      <c r="P2046" t="s">
        <v>38</v>
      </c>
      <c r="Q2046" t="s">
        <v>51</v>
      </c>
      <c r="R2046" t="s">
        <v>52</v>
      </c>
      <c r="S2046" t="s">
        <v>43</v>
      </c>
      <c r="T2046" t="s">
        <v>44</v>
      </c>
      <c r="U2046" t="s">
        <v>21</v>
      </c>
      <c r="V2046" t="s">
        <v>1494</v>
      </c>
      <c r="W2046" t="s">
        <v>1495</v>
      </c>
      <c r="X2046" t="s">
        <v>1075</v>
      </c>
      <c r="Y2046">
        <v>277</v>
      </c>
      <c r="Z2046" t="s">
        <v>40</v>
      </c>
      <c r="AA2046" t="s">
        <v>40</v>
      </c>
      <c r="AB2046" t="s">
        <v>40</v>
      </c>
      <c r="AC2046">
        <v>1.4</v>
      </c>
      <c r="AD2046">
        <v>11.87</v>
      </c>
      <c r="AE2046">
        <v>8.8800000000000008</v>
      </c>
      <c r="AF2046">
        <v>71</v>
      </c>
      <c r="AG2046">
        <v>88800</v>
      </c>
      <c r="AH2046">
        <v>11870000</v>
      </c>
      <c r="AI2046">
        <v>71</v>
      </c>
      <c r="AJ2046">
        <v>3562</v>
      </c>
      <c r="AK2046">
        <v>1398924.473</v>
      </c>
      <c r="AN2046" s="20"/>
    </row>
    <row r="2047" spans="1:40">
      <c r="A2047">
        <v>25</v>
      </c>
      <c r="B2047">
        <v>46</v>
      </c>
      <c r="C2047">
        <v>2005</v>
      </c>
      <c r="D2047" t="s">
        <v>1073</v>
      </c>
      <c r="E2047" t="s">
        <v>1074</v>
      </c>
      <c r="F2047" t="s">
        <v>1</v>
      </c>
      <c r="G2047" t="s">
        <v>37</v>
      </c>
      <c r="H2047" t="s">
        <v>38</v>
      </c>
      <c r="I2047" t="s">
        <v>41</v>
      </c>
      <c r="J2047" t="s">
        <v>40</v>
      </c>
      <c r="K2047" t="s">
        <v>40</v>
      </c>
      <c r="L2047" t="s">
        <v>40</v>
      </c>
      <c r="M2047" t="s">
        <v>40</v>
      </c>
      <c r="N2047" t="s">
        <v>40</v>
      </c>
      <c r="O2047" t="s">
        <v>55</v>
      </c>
      <c r="P2047" t="s">
        <v>38</v>
      </c>
      <c r="Q2047" t="s">
        <v>51</v>
      </c>
      <c r="R2047" t="s">
        <v>52</v>
      </c>
      <c r="S2047" t="s">
        <v>43</v>
      </c>
      <c r="T2047" t="s">
        <v>44</v>
      </c>
      <c r="U2047" t="s">
        <v>21</v>
      </c>
      <c r="V2047" t="s">
        <v>1494</v>
      </c>
      <c r="W2047" t="s">
        <v>1495</v>
      </c>
      <c r="X2047" t="s">
        <v>1075</v>
      </c>
      <c r="Y2047">
        <v>278</v>
      </c>
      <c r="Z2047" t="s">
        <v>40</v>
      </c>
      <c r="AA2047" t="s">
        <v>40</v>
      </c>
      <c r="AB2047" t="s">
        <v>40</v>
      </c>
      <c r="AC2047">
        <v>5.4</v>
      </c>
      <c r="AD2047">
        <v>2.68</v>
      </c>
      <c r="AE2047">
        <v>0.49</v>
      </c>
      <c r="AF2047">
        <v>49</v>
      </c>
      <c r="AG2047">
        <v>4900</v>
      </c>
      <c r="AH2047">
        <v>2680000</v>
      </c>
      <c r="AI2047">
        <v>49</v>
      </c>
      <c r="AJ2047">
        <v>3562</v>
      </c>
      <c r="AK2047">
        <v>1398924.473</v>
      </c>
      <c r="AN2047" s="20"/>
    </row>
    <row r="2048" spans="1:40">
      <c r="A2048">
        <v>25</v>
      </c>
      <c r="B2048">
        <v>46</v>
      </c>
      <c r="C2048">
        <v>2005</v>
      </c>
      <c r="D2048" t="s">
        <v>1073</v>
      </c>
      <c r="E2048" t="s">
        <v>1074</v>
      </c>
      <c r="F2048" t="s">
        <v>1</v>
      </c>
      <c r="G2048" t="s">
        <v>37</v>
      </c>
      <c r="H2048" t="s">
        <v>38</v>
      </c>
      <c r="I2048" t="s">
        <v>41</v>
      </c>
      <c r="J2048" t="s">
        <v>40</v>
      </c>
      <c r="K2048" t="s">
        <v>40</v>
      </c>
      <c r="L2048" t="s">
        <v>40</v>
      </c>
      <c r="M2048" t="s">
        <v>40</v>
      </c>
      <c r="N2048" t="s">
        <v>40</v>
      </c>
      <c r="O2048" t="s">
        <v>55</v>
      </c>
      <c r="P2048" t="s">
        <v>38</v>
      </c>
      <c r="Q2048" t="s">
        <v>51</v>
      </c>
      <c r="R2048" t="s">
        <v>52</v>
      </c>
      <c r="S2048" t="s">
        <v>43</v>
      </c>
      <c r="T2048" t="s">
        <v>44</v>
      </c>
      <c r="U2048" t="s">
        <v>21</v>
      </c>
      <c r="V2048" t="s">
        <v>1494</v>
      </c>
      <c r="W2048" t="s">
        <v>1495</v>
      </c>
      <c r="X2048" t="s">
        <v>1075</v>
      </c>
      <c r="Y2048">
        <v>279</v>
      </c>
      <c r="Z2048" t="s">
        <v>40</v>
      </c>
      <c r="AA2048" t="s">
        <v>40</v>
      </c>
      <c r="AB2048" t="s">
        <v>40</v>
      </c>
      <c r="AC2048">
        <v>1.2</v>
      </c>
      <c r="AD2048">
        <v>0.52</v>
      </c>
      <c r="AE2048">
        <v>0.45</v>
      </c>
      <c r="AF2048">
        <v>70</v>
      </c>
      <c r="AG2048">
        <v>4500</v>
      </c>
      <c r="AH2048">
        <v>520000</v>
      </c>
      <c r="AI2048">
        <v>70</v>
      </c>
      <c r="AJ2048">
        <v>3562</v>
      </c>
      <c r="AK2048">
        <v>1398924.473</v>
      </c>
      <c r="AN2048" s="20"/>
    </row>
    <row r="2049" spans="1:40">
      <c r="A2049">
        <v>25</v>
      </c>
      <c r="B2049">
        <v>46</v>
      </c>
      <c r="C2049">
        <v>2005</v>
      </c>
      <c r="D2049" t="s">
        <v>1073</v>
      </c>
      <c r="E2049" t="s">
        <v>1074</v>
      </c>
      <c r="F2049" t="s">
        <v>1</v>
      </c>
      <c r="G2049" t="s">
        <v>37</v>
      </c>
      <c r="H2049" t="s">
        <v>38</v>
      </c>
      <c r="I2049" t="s">
        <v>41</v>
      </c>
      <c r="J2049" t="s">
        <v>40</v>
      </c>
      <c r="K2049" t="s">
        <v>40</v>
      </c>
      <c r="L2049" t="s">
        <v>40</v>
      </c>
      <c r="M2049" t="s">
        <v>40</v>
      </c>
      <c r="N2049" t="s">
        <v>40</v>
      </c>
      <c r="O2049" t="s">
        <v>55</v>
      </c>
      <c r="P2049" t="s">
        <v>38</v>
      </c>
      <c r="Q2049" t="s">
        <v>51</v>
      </c>
      <c r="R2049" t="s">
        <v>52</v>
      </c>
      <c r="S2049" t="s">
        <v>43</v>
      </c>
      <c r="T2049" t="s">
        <v>44</v>
      </c>
      <c r="U2049" t="s">
        <v>21</v>
      </c>
      <c r="V2049" t="s">
        <v>1494</v>
      </c>
      <c r="W2049" t="s">
        <v>1495</v>
      </c>
      <c r="X2049" t="s">
        <v>1075</v>
      </c>
      <c r="Y2049">
        <v>280</v>
      </c>
      <c r="Z2049" t="s">
        <v>40</v>
      </c>
      <c r="AA2049" t="s">
        <v>40</v>
      </c>
      <c r="AB2049" t="s">
        <v>40</v>
      </c>
      <c r="AC2049">
        <v>1.5</v>
      </c>
      <c r="AD2049">
        <v>2.4</v>
      </c>
      <c r="AE2049">
        <v>1.59</v>
      </c>
      <c r="AF2049">
        <v>23</v>
      </c>
      <c r="AG2049">
        <v>15900</v>
      </c>
      <c r="AH2049">
        <v>2400000</v>
      </c>
      <c r="AI2049">
        <v>23</v>
      </c>
      <c r="AJ2049">
        <v>3562</v>
      </c>
      <c r="AK2049">
        <v>1398924.473</v>
      </c>
      <c r="AN2049" s="20"/>
    </row>
    <row r="2050" spans="1:40">
      <c r="A2050">
        <v>25</v>
      </c>
      <c r="B2050">
        <v>46</v>
      </c>
      <c r="C2050">
        <v>2005</v>
      </c>
      <c r="D2050" t="s">
        <v>1073</v>
      </c>
      <c r="E2050" t="s">
        <v>1074</v>
      </c>
      <c r="F2050" t="s">
        <v>1</v>
      </c>
      <c r="G2050" t="s">
        <v>37</v>
      </c>
      <c r="H2050" t="s">
        <v>38</v>
      </c>
      <c r="I2050" t="s">
        <v>41</v>
      </c>
      <c r="J2050" t="s">
        <v>40</v>
      </c>
      <c r="K2050" t="s">
        <v>40</v>
      </c>
      <c r="L2050" t="s">
        <v>40</v>
      </c>
      <c r="M2050" t="s">
        <v>40</v>
      </c>
      <c r="N2050" t="s">
        <v>40</v>
      </c>
      <c r="O2050" t="s">
        <v>55</v>
      </c>
      <c r="P2050" t="s">
        <v>38</v>
      </c>
      <c r="Q2050" t="s">
        <v>51</v>
      </c>
      <c r="R2050" t="s">
        <v>52</v>
      </c>
      <c r="S2050" t="s">
        <v>43</v>
      </c>
      <c r="T2050" t="s">
        <v>44</v>
      </c>
      <c r="U2050" t="s">
        <v>21</v>
      </c>
      <c r="V2050" t="s">
        <v>1494</v>
      </c>
      <c r="W2050" t="s">
        <v>1495</v>
      </c>
      <c r="X2050" t="s">
        <v>1075</v>
      </c>
      <c r="Y2050">
        <v>281</v>
      </c>
      <c r="Z2050" t="s">
        <v>40</v>
      </c>
      <c r="AA2050" t="s">
        <v>40</v>
      </c>
      <c r="AB2050" t="s">
        <v>40</v>
      </c>
      <c r="AC2050">
        <v>3.9</v>
      </c>
      <c r="AD2050">
        <v>1.1599999999999999</v>
      </c>
      <c r="AE2050">
        <v>0.3</v>
      </c>
      <c r="AF2050">
        <v>66</v>
      </c>
      <c r="AG2050">
        <v>3000</v>
      </c>
      <c r="AH2050">
        <v>1160000</v>
      </c>
      <c r="AI2050">
        <v>66</v>
      </c>
      <c r="AJ2050">
        <v>3562</v>
      </c>
      <c r="AK2050">
        <v>1398924.473</v>
      </c>
      <c r="AN2050" s="20"/>
    </row>
    <row r="2051" spans="1:40">
      <c r="A2051">
        <v>25</v>
      </c>
      <c r="B2051">
        <v>46</v>
      </c>
      <c r="C2051">
        <v>2005</v>
      </c>
      <c r="D2051" t="s">
        <v>1073</v>
      </c>
      <c r="E2051" t="s">
        <v>1074</v>
      </c>
      <c r="F2051" t="s">
        <v>1</v>
      </c>
      <c r="G2051" t="s">
        <v>37</v>
      </c>
      <c r="H2051" t="s">
        <v>38</v>
      </c>
      <c r="I2051" t="s">
        <v>41</v>
      </c>
      <c r="J2051" t="s">
        <v>40</v>
      </c>
      <c r="K2051" t="s">
        <v>40</v>
      </c>
      <c r="L2051" t="s">
        <v>40</v>
      </c>
      <c r="M2051" t="s">
        <v>40</v>
      </c>
      <c r="N2051" t="s">
        <v>40</v>
      </c>
      <c r="O2051" t="s">
        <v>55</v>
      </c>
      <c r="P2051" t="s">
        <v>38</v>
      </c>
      <c r="Q2051" t="s">
        <v>51</v>
      </c>
      <c r="R2051" t="s">
        <v>52</v>
      </c>
      <c r="S2051" t="s">
        <v>43</v>
      </c>
      <c r="T2051" t="s">
        <v>44</v>
      </c>
      <c r="U2051" t="s">
        <v>21</v>
      </c>
      <c r="V2051" t="s">
        <v>1494</v>
      </c>
      <c r="W2051" t="s">
        <v>1495</v>
      </c>
      <c r="X2051" t="s">
        <v>1075</v>
      </c>
      <c r="Y2051">
        <v>282</v>
      </c>
      <c r="Z2051" t="s">
        <v>40</v>
      </c>
      <c r="AA2051" t="s">
        <v>40</v>
      </c>
      <c r="AB2051" t="s">
        <v>40</v>
      </c>
      <c r="AC2051">
        <v>3.2</v>
      </c>
      <c r="AD2051">
        <v>1.1499999999999999</v>
      </c>
      <c r="AE2051">
        <v>0.36</v>
      </c>
      <c r="AF2051">
        <v>63</v>
      </c>
      <c r="AG2051">
        <v>3600</v>
      </c>
      <c r="AH2051">
        <v>1150000</v>
      </c>
      <c r="AI2051">
        <v>63</v>
      </c>
      <c r="AJ2051">
        <v>3562</v>
      </c>
      <c r="AK2051">
        <v>1398924.473</v>
      </c>
      <c r="AN2051" s="20"/>
    </row>
    <row r="2052" spans="1:40">
      <c r="A2052">
        <v>25</v>
      </c>
      <c r="B2052">
        <v>46</v>
      </c>
      <c r="C2052">
        <v>2005</v>
      </c>
      <c r="D2052" t="s">
        <v>1073</v>
      </c>
      <c r="E2052" t="s">
        <v>1074</v>
      </c>
      <c r="F2052" t="s">
        <v>1</v>
      </c>
      <c r="G2052" t="s">
        <v>37</v>
      </c>
      <c r="H2052" t="s">
        <v>38</v>
      </c>
      <c r="I2052" t="s">
        <v>41</v>
      </c>
      <c r="J2052" t="s">
        <v>40</v>
      </c>
      <c r="K2052" t="s">
        <v>40</v>
      </c>
      <c r="L2052" t="s">
        <v>40</v>
      </c>
      <c r="M2052" t="s">
        <v>40</v>
      </c>
      <c r="N2052" t="s">
        <v>40</v>
      </c>
      <c r="O2052" t="s">
        <v>55</v>
      </c>
      <c r="P2052" t="s">
        <v>38</v>
      </c>
      <c r="Q2052" t="s">
        <v>51</v>
      </c>
      <c r="R2052" t="s">
        <v>52</v>
      </c>
      <c r="S2052" t="s">
        <v>43</v>
      </c>
      <c r="T2052" t="s">
        <v>44</v>
      </c>
      <c r="U2052" t="s">
        <v>21</v>
      </c>
      <c r="V2052" t="s">
        <v>1494</v>
      </c>
      <c r="W2052" t="s">
        <v>1495</v>
      </c>
      <c r="X2052" t="s">
        <v>1075</v>
      </c>
      <c r="Y2052">
        <v>283</v>
      </c>
      <c r="Z2052" t="s">
        <v>40</v>
      </c>
      <c r="AA2052" t="s">
        <v>40</v>
      </c>
      <c r="AB2052" t="s">
        <v>40</v>
      </c>
      <c r="AC2052">
        <v>5.5</v>
      </c>
      <c r="AD2052">
        <v>5.04</v>
      </c>
      <c r="AE2052">
        <v>0.93</v>
      </c>
      <c r="AF2052">
        <v>74</v>
      </c>
      <c r="AG2052">
        <v>9300</v>
      </c>
      <c r="AH2052">
        <v>5040000</v>
      </c>
      <c r="AI2052">
        <v>74</v>
      </c>
      <c r="AJ2052">
        <v>3562</v>
      </c>
      <c r="AK2052">
        <v>1398924.473</v>
      </c>
      <c r="AN2052" s="20"/>
    </row>
    <row r="2053" spans="1:40">
      <c r="A2053">
        <v>25</v>
      </c>
      <c r="B2053">
        <v>46</v>
      </c>
      <c r="C2053">
        <v>2005</v>
      </c>
      <c r="D2053" t="s">
        <v>1073</v>
      </c>
      <c r="E2053" t="s">
        <v>1074</v>
      </c>
      <c r="F2053" t="s">
        <v>1</v>
      </c>
      <c r="G2053" t="s">
        <v>37</v>
      </c>
      <c r="H2053" t="s">
        <v>38</v>
      </c>
      <c r="I2053" t="s">
        <v>41</v>
      </c>
      <c r="J2053" t="s">
        <v>40</v>
      </c>
      <c r="K2053" t="s">
        <v>40</v>
      </c>
      <c r="L2053" t="s">
        <v>40</v>
      </c>
      <c r="M2053" t="s">
        <v>40</v>
      </c>
      <c r="N2053" t="s">
        <v>40</v>
      </c>
      <c r="O2053" t="s">
        <v>55</v>
      </c>
      <c r="P2053" t="s">
        <v>38</v>
      </c>
      <c r="Q2053" t="s">
        <v>51</v>
      </c>
      <c r="R2053" t="s">
        <v>52</v>
      </c>
      <c r="S2053" t="s">
        <v>43</v>
      </c>
      <c r="T2053" t="s">
        <v>44</v>
      </c>
      <c r="U2053" t="s">
        <v>21</v>
      </c>
      <c r="V2053" t="s">
        <v>1494</v>
      </c>
      <c r="W2053" t="s">
        <v>1495</v>
      </c>
      <c r="X2053" t="s">
        <v>1075</v>
      </c>
      <c r="Y2053">
        <v>284</v>
      </c>
      <c r="Z2053" t="s">
        <v>40</v>
      </c>
      <c r="AA2053" t="s">
        <v>40</v>
      </c>
      <c r="AB2053" t="s">
        <v>40</v>
      </c>
      <c r="AC2053">
        <v>4</v>
      </c>
      <c r="AD2053">
        <v>3.07</v>
      </c>
      <c r="AE2053">
        <v>0.77</v>
      </c>
      <c r="AF2053">
        <v>46</v>
      </c>
      <c r="AG2053">
        <v>7700</v>
      </c>
      <c r="AH2053">
        <v>3070000</v>
      </c>
      <c r="AI2053">
        <v>46</v>
      </c>
      <c r="AJ2053">
        <v>3562</v>
      </c>
      <c r="AK2053">
        <v>1398924.473</v>
      </c>
      <c r="AN2053" s="20"/>
    </row>
    <row r="2054" spans="1:40">
      <c r="A2054">
        <v>25</v>
      </c>
      <c r="B2054">
        <v>46</v>
      </c>
      <c r="C2054">
        <v>2005</v>
      </c>
      <c r="D2054" t="s">
        <v>1073</v>
      </c>
      <c r="E2054" t="s">
        <v>1074</v>
      </c>
      <c r="F2054" t="s">
        <v>1</v>
      </c>
      <c r="G2054" t="s">
        <v>37</v>
      </c>
      <c r="H2054" t="s">
        <v>38</v>
      </c>
      <c r="I2054" t="s">
        <v>41</v>
      </c>
      <c r="J2054" t="s">
        <v>40</v>
      </c>
      <c r="K2054" t="s">
        <v>40</v>
      </c>
      <c r="L2054" t="s">
        <v>40</v>
      </c>
      <c r="M2054" t="s">
        <v>40</v>
      </c>
      <c r="N2054" t="s">
        <v>40</v>
      </c>
      <c r="O2054" t="s">
        <v>55</v>
      </c>
      <c r="P2054" t="s">
        <v>38</v>
      </c>
      <c r="Q2054" t="s">
        <v>51</v>
      </c>
      <c r="R2054" t="s">
        <v>52</v>
      </c>
      <c r="S2054" t="s">
        <v>43</v>
      </c>
      <c r="T2054" t="s">
        <v>44</v>
      </c>
      <c r="U2054" t="s">
        <v>21</v>
      </c>
      <c r="V2054" t="s">
        <v>1494</v>
      </c>
      <c r="W2054" t="s">
        <v>1495</v>
      </c>
      <c r="X2054" t="s">
        <v>1075</v>
      </c>
      <c r="Y2054">
        <v>285</v>
      </c>
      <c r="Z2054" t="s">
        <v>40</v>
      </c>
      <c r="AA2054" t="s">
        <v>40</v>
      </c>
      <c r="AB2054" t="s">
        <v>40</v>
      </c>
      <c r="AC2054">
        <v>4.9000000000000004</v>
      </c>
      <c r="AD2054">
        <v>1.17</v>
      </c>
      <c r="AE2054">
        <v>0.24</v>
      </c>
      <c r="AF2054">
        <v>28</v>
      </c>
      <c r="AG2054">
        <v>2400</v>
      </c>
      <c r="AH2054">
        <v>1170000</v>
      </c>
      <c r="AI2054">
        <v>28</v>
      </c>
      <c r="AJ2054">
        <v>3562</v>
      </c>
      <c r="AK2054">
        <v>1398924.473</v>
      </c>
      <c r="AN2054" s="20"/>
    </row>
    <row r="2055" spans="1:40">
      <c r="A2055">
        <v>25</v>
      </c>
      <c r="B2055">
        <v>46</v>
      </c>
      <c r="C2055">
        <v>2005</v>
      </c>
      <c r="D2055" t="s">
        <v>1073</v>
      </c>
      <c r="E2055" t="s">
        <v>1074</v>
      </c>
      <c r="F2055" t="s">
        <v>1</v>
      </c>
      <c r="G2055" t="s">
        <v>37</v>
      </c>
      <c r="H2055" t="s">
        <v>38</v>
      </c>
      <c r="I2055" t="s">
        <v>41</v>
      </c>
      <c r="J2055" t="s">
        <v>40</v>
      </c>
      <c r="K2055" t="s">
        <v>40</v>
      </c>
      <c r="L2055" t="s">
        <v>40</v>
      </c>
      <c r="M2055" t="s">
        <v>40</v>
      </c>
      <c r="N2055" t="s">
        <v>40</v>
      </c>
      <c r="O2055" t="s">
        <v>55</v>
      </c>
      <c r="P2055" t="s">
        <v>38</v>
      </c>
      <c r="Q2055" t="s">
        <v>51</v>
      </c>
      <c r="R2055" t="s">
        <v>52</v>
      </c>
      <c r="S2055" t="s">
        <v>43</v>
      </c>
      <c r="T2055" t="s">
        <v>44</v>
      </c>
      <c r="U2055" t="s">
        <v>21</v>
      </c>
      <c r="V2055" t="s">
        <v>1494</v>
      </c>
      <c r="W2055" t="s">
        <v>1495</v>
      </c>
      <c r="X2055" t="s">
        <v>1075</v>
      </c>
      <c r="Y2055">
        <v>286</v>
      </c>
      <c r="Z2055" t="s">
        <v>40</v>
      </c>
      <c r="AA2055" t="s">
        <v>40</v>
      </c>
      <c r="AB2055" t="s">
        <v>40</v>
      </c>
      <c r="AC2055">
        <v>2.5</v>
      </c>
      <c r="AD2055">
        <v>0.79</v>
      </c>
      <c r="AE2055">
        <v>0.37</v>
      </c>
      <c r="AF2055">
        <v>62</v>
      </c>
      <c r="AG2055">
        <v>3700</v>
      </c>
      <c r="AH2055">
        <v>790000</v>
      </c>
      <c r="AI2055">
        <v>62</v>
      </c>
      <c r="AJ2055">
        <v>3562</v>
      </c>
      <c r="AK2055">
        <v>1398924.473</v>
      </c>
      <c r="AN2055" s="20"/>
    </row>
    <row r="2056" spans="1:40">
      <c r="A2056">
        <v>25</v>
      </c>
      <c r="B2056">
        <v>46</v>
      </c>
      <c r="C2056">
        <v>2005</v>
      </c>
      <c r="D2056" t="s">
        <v>1073</v>
      </c>
      <c r="E2056" t="s">
        <v>1074</v>
      </c>
      <c r="F2056" t="s">
        <v>1</v>
      </c>
      <c r="G2056" t="s">
        <v>37</v>
      </c>
      <c r="H2056" t="s">
        <v>38</v>
      </c>
      <c r="I2056" t="s">
        <v>41</v>
      </c>
      <c r="J2056" t="s">
        <v>40</v>
      </c>
      <c r="K2056" t="s">
        <v>40</v>
      </c>
      <c r="L2056" t="s">
        <v>40</v>
      </c>
      <c r="M2056" t="s">
        <v>40</v>
      </c>
      <c r="N2056" t="s">
        <v>40</v>
      </c>
      <c r="O2056" t="s">
        <v>55</v>
      </c>
      <c r="P2056" t="s">
        <v>38</v>
      </c>
      <c r="Q2056" t="s">
        <v>51</v>
      </c>
      <c r="R2056" t="s">
        <v>52</v>
      </c>
      <c r="S2056" t="s">
        <v>43</v>
      </c>
      <c r="T2056" t="s">
        <v>44</v>
      </c>
      <c r="U2056" t="s">
        <v>21</v>
      </c>
      <c r="V2056" t="s">
        <v>1494</v>
      </c>
      <c r="W2056" t="s">
        <v>1495</v>
      </c>
      <c r="X2056" t="s">
        <v>1075</v>
      </c>
      <c r="Y2056">
        <v>287</v>
      </c>
      <c r="Z2056" t="s">
        <v>40</v>
      </c>
      <c r="AA2056" t="s">
        <v>40</v>
      </c>
      <c r="AB2056" t="s">
        <v>40</v>
      </c>
      <c r="AC2056">
        <v>6.4</v>
      </c>
      <c r="AD2056">
        <v>23.11</v>
      </c>
      <c r="AE2056">
        <v>3.61</v>
      </c>
      <c r="AF2056">
        <v>63</v>
      </c>
      <c r="AG2056">
        <v>36100</v>
      </c>
      <c r="AH2056">
        <v>23110000</v>
      </c>
      <c r="AI2056">
        <v>63</v>
      </c>
      <c r="AJ2056">
        <v>3562</v>
      </c>
      <c r="AK2056">
        <v>1398924.473</v>
      </c>
      <c r="AN2056" s="20"/>
    </row>
    <row r="2057" spans="1:40">
      <c r="A2057">
        <v>25</v>
      </c>
      <c r="B2057">
        <v>46</v>
      </c>
      <c r="C2057">
        <v>2005</v>
      </c>
      <c r="D2057" t="s">
        <v>1073</v>
      </c>
      <c r="E2057" t="s">
        <v>1074</v>
      </c>
      <c r="F2057" t="s">
        <v>1</v>
      </c>
      <c r="G2057" t="s">
        <v>37</v>
      </c>
      <c r="H2057" t="s">
        <v>38</v>
      </c>
      <c r="I2057" t="s">
        <v>41</v>
      </c>
      <c r="J2057" t="s">
        <v>40</v>
      </c>
      <c r="K2057" t="s">
        <v>40</v>
      </c>
      <c r="L2057" t="s">
        <v>40</v>
      </c>
      <c r="M2057" t="s">
        <v>40</v>
      </c>
      <c r="N2057" t="s">
        <v>40</v>
      </c>
      <c r="O2057" t="s">
        <v>55</v>
      </c>
      <c r="P2057" t="s">
        <v>38</v>
      </c>
      <c r="Q2057" t="s">
        <v>51</v>
      </c>
      <c r="R2057" t="s">
        <v>52</v>
      </c>
      <c r="S2057" t="s">
        <v>43</v>
      </c>
      <c r="T2057" t="s">
        <v>44</v>
      </c>
      <c r="U2057" t="s">
        <v>21</v>
      </c>
      <c r="V2057" t="s">
        <v>1494</v>
      </c>
      <c r="W2057" t="s">
        <v>1495</v>
      </c>
      <c r="X2057" t="s">
        <v>1075</v>
      </c>
      <c r="Y2057">
        <v>288</v>
      </c>
      <c r="Z2057" t="s">
        <v>40</v>
      </c>
      <c r="AA2057" t="s">
        <v>40</v>
      </c>
      <c r="AB2057" t="s">
        <v>40</v>
      </c>
      <c r="AC2057">
        <v>4.2</v>
      </c>
      <c r="AD2057">
        <v>1.0900000000000001</v>
      </c>
      <c r="AE2057">
        <v>0.26</v>
      </c>
      <c r="AF2057">
        <v>38</v>
      </c>
      <c r="AG2057">
        <v>2600</v>
      </c>
      <c r="AH2057">
        <v>1090000</v>
      </c>
      <c r="AI2057">
        <v>38</v>
      </c>
      <c r="AJ2057">
        <v>3562</v>
      </c>
      <c r="AK2057">
        <v>1398924.473</v>
      </c>
      <c r="AN2057" s="20"/>
    </row>
    <row r="2058" spans="1:40">
      <c r="A2058">
        <v>25</v>
      </c>
      <c r="B2058">
        <v>46</v>
      </c>
      <c r="C2058">
        <v>2005</v>
      </c>
      <c r="D2058" t="s">
        <v>1073</v>
      </c>
      <c r="E2058" t="s">
        <v>1074</v>
      </c>
      <c r="F2058" t="s">
        <v>1</v>
      </c>
      <c r="G2058" t="s">
        <v>37</v>
      </c>
      <c r="H2058" t="s">
        <v>38</v>
      </c>
      <c r="I2058" t="s">
        <v>41</v>
      </c>
      <c r="J2058" t="s">
        <v>40</v>
      </c>
      <c r="K2058" t="s">
        <v>40</v>
      </c>
      <c r="L2058" t="s">
        <v>40</v>
      </c>
      <c r="M2058" t="s">
        <v>40</v>
      </c>
      <c r="N2058" t="s">
        <v>40</v>
      </c>
      <c r="O2058" t="s">
        <v>55</v>
      </c>
      <c r="P2058" t="s">
        <v>38</v>
      </c>
      <c r="Q2058" t="s">
        <v>51</v>
      </c>
      <c r="R2058" t="s">
        <v>52</v>
      </c>
      <c r="S2058" t="s">
        <v>43</v>
      </c>
      <c r="T2058" t="s">
        <v>44</v>
      </c>
      <c r="U2058" t="s">
        <v>21</v>
      </c>
      <c r="V2058" t="s">
        <v>1494</v>
      </c>
      <c r="W2058" t="s">
        <v>1495</v>
      </c>
      <c r="X2058" t="s">
        <v>1075</v>
      </c>
      <c r="Y2058">
        <v>289</v>
      </c>
      <c r="Z2058" t="s">
        <v>40</v>
      </c>
      <c r="AA2058" t="s">
        <v>40</v>
      </c>
      <c r="AB2058" t="s">
        <v>40</v>
      </c>
      <c r="AC2058">
        <v>4.8</v>
      </c>
      <c r="AD2058">
        <v>1.39</v>
      </c>
      <c r="AE2058">
        <v>0.28999999999999998</v>
      </c>
      <c r="AF2058">
        <v>59</v>
      </c>
      <c r="AG2058">
        <v>2900</v>
      </c>
      <c r="AH2058">
        <v>1390000</v>
      </c>
      <c r="AI2058">
        <v>59</v>
      </c>
      <c r="AJ2058">
        <v>3562</v>
      </c>
      <c r="AK2058">
        <v>1398924.473</v>
      </c>
      <c r="AN2058" s="20"/>
    </row>
    <row r="2059" spans="1:40">
      <c r="A2059">
        <v>25</v>
      </c>
      <c r="B2059">
        <v>46</v>
      </c>
      <c r="C2059">
        <v>2005</v>
      </c>
      <c r="D2059" t="s">
        <v>1073</v>
      </c>
      <c r="E2059" t="s">
        <v>1074</v>
      </c>
      <c r="F2059" t="s">
        <v>1</v>
      </c>
      <c r="G2059" t="s">
        <v>37</v>
      </c>
      <c r="H2059" t="s">
        <v>38</v>
      </c>
      <c r="I2059" t="s">
        <v>41</v>
      </c>
      <c r="J2059" t="s">
        <v>40</v>
      </c>
      <c r="K2059" t="s">
        <v>40</v>
      </c>
      <c r="L2059" t="s">
        <v>40</v>
      </c>
      <c r="M2059" t="s">
        <v>40</v>
      </c>
      <c r="N2059" t="s">
        <v>40</v>
      </c>
      <c r="O2059" t="s">
        <v>55</v>
      </c>
      <c r="P2059" t="s">
        <v>38</v>
      </c>
      <c r="Q2059" t="s">
        <v>51</v>
      </c>
      <c r="R2059" t="s">
        <v>52</v>
      </c>
      <c r="S2059" t="s">
        <v>43</v>
      </c>
      <c r="T2059" t="s">
        <v>44</v>
      </c>
      <c r="U2059" t="s">
        <v>21</v>
      </c>
      <c r="V2059" t="s">
        <v>1494</v>
      </c>
      <c r="W2059" t="s">
        <v>1495</v>
      </c>
      <c r="X2059" t="s">
        <v>1075</v>
      </c>
      <c r="Y2059">
        <v>290</v>
      </c>
      <c r="Z2059" t="s">
        <v>40</v>
      </c>
      <c r="AA2059" t="s">
        <v>40</v>
      </c>
      <c r="AB2059" t="s">
        <v>40</v>
      </c>
      <c r="AC2059">
        <v>1.9</v>
      </c>
      <c r="AD2059">
        <v>2.4900000000000002</v>
      </c>
      <c r="AE2059">
        <v>1.28</v>
      </c>
      <c r="AF2059">
        <v>38</v>
      </c>
      <c r="AG2059">
        <v>12800</v>
      </c>
      <c r="AH2059">
        <v>2490000</v>
      </c>
      <c r="AI2059">
        <v>38</v>
      </c>
      <c r="AJ2059">
        <v>3562</v>
      </c>
      <c r="AK2059">
        <v>1398924.473</v>
      </c>
      <c r="AN2059" s="20"/>
    </row>
    <row r="2060" spans="1:40">
      <c r="A2060">
        <v>25</v>
      </c>
      <c r="B2060">
        <v>46</v>
      </c>
      <c r="C2060">
        <v>2005</v>
      </c>
      <c r="D2060" t="s">
        <v>1073</v>
      </c>
      <c r="E2060" t="s">
        <v>1074</v>
      </c>
      <c r="F2060" t="s">
        <v>1</v>
      </c>
      <c r="G2060" t="s">
        <v>37</v>
      </c>
      <c r="H2060" t="s">
        <v>38</v>
      </c>
      <c r="I2060" t="s">
        <v>41</v>
      </c>
      <c r="J2060" t="s">
        <v>40</v>
      </c>
      <c r="K2060" t="s">
        <v>40</v>
      </c>
      <c r="L2060" t="s">
        <v>40</v>
      </c>
      <c r="M2060" t="s">
        <v>40</v>
      </c>
      <c r="N2060" t="s">
        <v>40</v>
      </c>
      <c r="O2060" t="s">
        <v>55</v>
      </c>
      <c r="P2060" t="s">
        <v>38</v>
      </c>
      <c r="Q2060" t="s">
        <v>51</v>
      </c>
      <c r="R2060" t="s">
        <v>52</v>
      </c>
      <c r="S2060" t="s">
        <v>43</v>
      </c>
      <c r="T2060" t="s">
        <v>44</v>
      </c>
      <c r="U2060" t="s">
        <v>21</v>
      </c>
      <c r="V2060" t="s">
        <v>1494</v>
      </c>
      <c r="W2060" t="s">
        <v>1495</v>
      </c>
      <c r="X2060" t="s">
        <v>1075</v>
      </c>
      <c r="Y2060">
        <v>291</v>
      </c>
      <c r="Z2060" t="s">
        <v>40</v>
      </c>
      <c r="AA2060" t="s">
        <v>40</v>
      </c>
      <c r="AB2060" t="s">
        <v>40</v>
      </c>
      <c r="AC2060">
        <v>3.7</v>
      </c>
      <c r="AD2060">
        <v>1.28</v>
      </c>
      <c r="AE2060">
        <v>0.35</v>
      </c>
      <c r="AF2060">
        <v>45</v>
      </c>
      <c r="AG2060">
        <v>3500</v>
      </c>
      <c r="AH2060">
        <v>1280000</v>
      </c>
      <c r="AI2060">
        <v>45</v>
      </c>
      <c r="AJ2060">
        <v>3562</v>
      </c>
      <c r="AK2060">
        <v>1398924.473</v>
      </c>
      <c r="AN2060" s="20"/>
    </row>
    <row r="2061" spans="1:40">
      <c r="A2061">
        <v>25</v>
      </c>
      <c r="B2061">
        <v>46</v>
      </c>
      <c r="C2061">
        <v>2005</v>
      </c>
      <c r="D2061" t="s">
        <v>1073</v>
      </c>
      <c r="E2061" t="s">
        <v>1074</v>
      </c>
      <c r="F2061" t="s">
        <v>1</v>
      </c>
      <c r="G2061" t="s">
        <v>37</v>
      </c>
      <c r="H2061" t="s">
        <v>38</v>
      </c>
      <c r="I2061" t="s">
        <v>41</v>
      </c>
      <c r="J2061" t="s">
        <v>40</v>
      </c>
      <c r="K2061" t="s">
        <v>40</v>
      </c>
      <c r="L2061" t="s">
        <v>40</v>
      </c>
      <c r="M2061" t="s">
        <v>40</v>
      </c>
      <c r="N2061" t="s">
        <v>40</v>
      </c>
      <c r="O2061" t="s">
        <v>55</v>
      </c>
      <c r="P2061" t="s">
        <v>38</v>
      </c>
      <c r="Q2061" t="s">
        <v>51</v>
      </c>
      <c r="R2061" t="s">
        <v>52</v>
      </c>
      <c r="S2061" t="s">
        <v>43</v>
      </c>
      <c r="T2061" t="s">
        <v>44</v>
      </c>
      <c r="U2061" t="s">
        <v>21</v>
      </c>
      <c r="V2061" t="s">
        <v>1494</v>
      </c>
      <c r="W2061" t="s">
        <v>1495</v>
      </c>
      <c r="X2061" t="s">
        <v>1075</v>
      </c>
      <c r="Y2061">
        <v>292</v>
      </c>
      <c r="Z2061" t="s">
        <v>40</v>
      </c>
      <c r="AA2061" t="s">
        <v>40</v>
      </c>
      <c r="AB2061" t="s">
        <v>40</v>
      </c>
      <c r="AC2061">
        <v>2.2000000000000002</v>
      </c>
      <c r="AD2061">
        <v>0.56999999999999995</v>
      </c>
      <c r="AE2061">
        <v>0.26</v>
      </c>
      <c r="AF2061">
        <v>22</v>
      </c>
      <c r="AG2061">
        <v>2600</v>
      </c>
      <c r="AH2061">
        <v>570000</v>
      </c>
      <c r="AI2061">
        <v>22</v>
      </c>
      <c r="AJ2061">
        <v>3562</v>
      </c>
      <c r="AK2061">
        <v>1398924.473</v>
      </c>
      <c r="AN2061" s="20"/>
    </row>
    <row r="2062" spans="1:40">
      <c r="A2062">
        <v>25</v>
      </c>
      <c r="B2062">
        <v>46</v>
      </c>
      <c r="C2062">
        <v>2005</v>
      </c>
      <c r="D2062" t="s">
        <v>1073</v>
      </c>
      <c r="E2062" t="s">
        <v>1074</v>
      </c>
      <c r="F2062" t="s">
        <v>1</v>
      </c>
      <c r="G2062" t="s">
        <v>37</v>
      </c>
      <c r="H2062" t="s">
        <v>38</v>
      </c>
      <c r="I2062" t="s">
        <v>41</v>
      </c>
      <c r="J2062" t="s">
        <v>40</v>
      </c>
      <c r="K2062" t="s">
        <v>40</v>
      </c>
      <c r="L2062" t="s">
        <v>40</v>
      </c>
      <c r="M2062" t="s">
        <v>40</v>
      </c>
      <c r="N2062" t="s">
        <v>40</v>
      </c>
      <c r="O2062" t="s">
        <v>55</v>
      </c>
      <c r="P2062" t="s">
        <v>38</v>
      </c>
      <c r="Q2062" t="s">
        <v>51</v>
      </c>
      <c r="R2062" t="s">
        <v>52</v>
      </c>
      <c r="S2062" t="s">
        <v>43</v>
      </c>
      <c r="T2062" t="s">
        <v>44</v>
      </c>
      <c r="U2062" t="s">
        <v>21</v>
      </c>
      <c r="V2062" t="s">
        <v>1494</v>
      </c>
      <c r="W2062" t="s">
        <v>1495</v>
      </c>
      <c r="X2062" t="s">
        <v>1075</v>
      </c>
      <c r="Y2062">
        <v>293</v>
      </c>
      <c r="Z2062" t="s">
        <v>40</v>
      </c>
      <c r="AA2062" t="s">
        <v>40</v>
      </c>
      <c r="AB2062" t="s">
        <v>40</v>
      </c>
      <c r="AC2062">
        <v>6.1</v>
      </c>
      <c r="AD2062">
        <v>8.7799999999999994</v>
      </c>
      <c r="AE2062">
        <v>1.5</v>
      </c>
      <c r="AF2062">
        <v>51</v>
      </c>
      <c r="AG2062">
        <v>15000</v>
      </c>
      <c r="AH2062">
        <v>8780000</v>
      </c>
      <c r="AI2062">
        <v>51</v>
      </c>
      <c r="AJ2062">
        <v>3562</v>
      </c>
      <c r="AK2062">
        <v>1398924.473</v>
      </c>
      <c r="AN2062" s="20"/>
    </row>
    <row r="2063" spans="1:40">
      <c r="A2063">
        <v>25</v>
      </c>
      <c r="B2063">
        <v>46</v>
      </c>
      <c r="C2063">
        <v>2005</v>
      </c>
      <c r="D2063" t="s">
        <v>1073</v>
      </c>
      <c r="E2063" t="s">
        <v>1074</v>
      </c>
      <c r="F2063" t="s">
        <v>1</v>
      </c>
      <c r="G2063" t="s">
        <v>37</v>
      </c>
      <c r="H2063" t="s">
        <v>38</v>
      </c>
      <c r="I2063" t="s">
        <v>41</v>
      </c>
      <c r="J2063" t="s">
        <v>40</v>
      </c>
      <c r="K2063" t="s">
        <v>40</v>
      </c>
      <c r="L2063" t="s">
        <v>40</v>
      </c>
      <c r="M2063" t="s">
        <v>40</v>
      </c>
      <c r="N2063" t="s">
        <v>40</v>
      </c>
      <c r="O2063" t="s">
        <v>55</v>
      </c>
      <c r="P2063" t="s">
        <v>38</v>
      </c>
      <c r="Q2063" t="s">
        <v>51</v>
      </c>
      <c r="R2063" t="s">
        <v>52</v>
      </c>
      <c r="S2063" t="s">
        <v>43</v>
      </c>
      <c r="T2063" t="s">
        <v>44</v>
      </c>
      <c r="U2063" t="s">
        <v>21</v>
      </c>
      <c r="V2063" t="s">
        <v>1494</v>
      </c>
      <c r="W2063" t="s">
        <v>1495</v>
      </c>
      <c r="X2063" t="s">
        <v>1075</v>
      </c>
      <c r="Y2063">
        <v>294</v>
      </c>
      <c r="Z2063" t="s">
        <v>40</v>
      </c>
      <c r="AA2063" t="s">
        <v>40</v>
      </c>
      <c r="AB2063" t="s">
        <v>40</v>
      </c>
      <c r="AC2063">
        <v>3.5</v>
      </c>
      <c r="AD2063">
        <v>1.0900000000000001</v>
      </c>
      <c r="AE2063">
        <v>0.31</v>
      </c>
      <c r="AF2063">
        <v>41</v>
      </c>
      <c r="AG2063">
        <v>3100</v>
      </c>
      <c r="AH2063">
        <v>1090000</v>
      </c>
      <c r="AI2063">
        <v>41</v>
      </c>
      <c r="AJ2063">
        <v>3562</v>
      </c>
      <c r="AK2063">
        <v>1398924.473</v>
      </c>
      <c r="AN2063" s="20"/>
    </row>
    <row r="2064" spans="1:40">
      <c r="A2064">
        <v>25</v>
      </c>
      <c r="B2064">
        <v>46</v>
      </c>
      <c r="C2064">
        <v>2005</v>
      </c>
      <c r="D2064" t="s">
        <v>1073</v>
      </c>
      <c r="E2064" t="s">
        <v>1074</v>
      </c>
      <c r="F2064" t="s">
        <v>1</v>
      </c>
      <c r="G2064" t="s">
        <v>37</v>
      </c>
      <c r="H2064" t="s">
        <v>38</v>
      </c>
      <c r="I2064" t="s">
        <v>41</v>
      </c>
      <c r="J2064" t="s">
        <v>40</v>
      </c>
      <c r="K2064" t="s">
        <v>40</v>
      </c>
      <c r="L2064" t="s">
        <v>40</v>
      </c>
      <c r="M2064" t="s">
        <v>40</v>
      </c>
      <c r="N2064" t="s">
        <v>40</v>
      </c>
      <c r="O2064" t="s">
        <v>55</v>
      </c>
      <c r="P2064" t="s">
        <v>38</v>
      </c>
      <c r="Q2064" t="s">
        <v>51</v>
      </c>
      <c r="R2064" t="s">
        <v>52</v>
      </c>
      <c r="S2064" t="s">
        <v>43</v>
      </c>
      <c r="T2064" t="s">
        <v>44</v>
      </c>
      <c r="U2064" t="s">
        <v>21</v>
      </c>
      <c r="V2064" t="s">
        <v>1494</v>
      </c>
      <c r="W2064" t="s">
        <v>1495</v>
      </c>
      <c r="X2064" t="s">
        <v>1075</v>
      </c>
      <c r="Y2064">
        <v>296</v>
      </c>
      <c r="Z2064" t="s">
        <v>40</v>
      </c>
      <c r="AA2064" t="s">
        <v>40</v>
      </c>
      <c r="AB2064" t="s">
        <v>40</v>
      </c>
      <c r="AC2064">
        <v>4.3</v>
      </c>
      <c r="AD2064">
        <v>2.4700000000000002</v>
      </c>
      <c r="AE2064">
        <v>0.57999999999999996</v>
      </c>
      <c r="AF2064">
        <v>44</v>
      </c>
      <c r="AG2064">
        <v>5800</v>
      </c>
      <c r="AH2064">
        <v>2470000</v>
      </c>
      <c r="AI2064">
        <v>44</v>
      </c>
      <c r="AJ2064">
        <v>3562</v>
      </c>
      <c r="AK2064">
        <v>1398924.473</v>
      </c>
      <c r="AN2064" s="20"/>
    </row>
    <row r="2065" spans="1:40">
      <c r="A2065">
        <v>25</v>
      </c>
      <c r="B2065">
        <v>46</v>
      </c>
      <c r="C2065">
        <v>2005</v>
      </c>
      <c r="D2065" t="s">
        <v>1073</v>
      </c>
      <c r="E2065" t="s">
        <v>1074</v>
      </c>
      <c r="F2065" t="s">
        <v>1</v>
      </c>
      <c r="G2065" t="s">
        <v>37</v>
      </c>
      <c r="H2065" t="s">
        <v>38</v>
      </c>
      <c r="I2065" t="s">
        <v>41</v>
      </c>
      <c r="J2065" t="s">
        <v>40</v>
      </c>
      <c r="K2065" t="s">
        <v>40</v>
      </c>
      <c r="L2065" t="s">
        <v>40</v>
      </c>
      <c r="M2065" t="s">
        <v>40</v>
      </c>
      <c r="N2065" t="s">
        <v>40</v>
      </c>
      <c r="O2065" t="s">
        <v>55</v>
      </c>
      <c r="P2065" t="s">
        <v>38</v>
      </c>
      <c r="Q2065" t="s">
        <v>51</v>
      </c>
      <c r="R2065" t="s">
        <v>52</v>
      </c>
      <c r="S2065" t="s">
        <v>43</v>
      </c>
      <c r="T2065" t="s">
        <v>44</v>
      </c>
      <c r="U2065" t="s">
        <v>21</v>
      </c>
      <c r="V2065" t="s">
        <v>1494</v>
      </c>
      <c r="W2065" t="s">
        <v>1495</v>
      </c>
      <c r="X2065" t="s">
        <v>1075</v>
      </c>
      <c r="Y2065">
        <v>297</v>
      </c>
      <c r="Z2065" t="s">
        <v>40</v>
      </c>
      <c r="AA2065" t="s">
        <v>40</v>
      </c>
      <c r="AB2065" t="s">
        <v>40</v>
      </c>
      <c r="AC2065">
        <v>1.2</v>
      </c>
      <c r="AD2065">
        <v>1.33</v>
      </c>
      <c r="AE2065">
        <v>1.1299999999999999</v>
      </c>
      <c r="AF2065">
        <v>66</v>
      </c>
      <c r="AG2065">
        <v>11300</v>
      </c>
      <c r="AH2065">
        <v>1330000</v>
      </c>
      <c r="AI2065">
        <v>66</v>
      </c>
      <c r="AJ2065">
        <v>3562</v>
      </c>
      <c r="AK2065">
        <v>1398924.473</v>
      </c>
      <c r="AN2065" s="20"/>
    </row>
    <row r="2066" spans="1:40">
      <c r="A2066">
        <v>25</v>
      </c>
      <c r="B2066">
        <v>46</v>
      </c>
      <c r="C2066">
        <v>2005</v>
      </c>
      <c r="D2066" t="s">
        <v>1073</v>
      </c>
      <c r="E2066" t="s">
        <v>1074</v>
      </c>
      <c r="F2066" t="s">
        <v>1</v>
      </c>
      <c r="G2066" t="s">
        <v>37</v>
      </c>
      <c r="H2066" t="s">
        <v>38</v>
      </c>
      <c r="I2066" t="s">
        <v>41</v>
      </c>
      <c r="J2066" t="s">
        <v>40</v>
      </c>
      <c r="K2066" t="s">
        <v>40</v>
      </c>
      <c r="L2066" t="s">
        <v>40</v>
      </c>
      <c r="M2066" t="s">
        <v>40</v>
      </c>
      <c r="N2066" t="s">
        <v>40</v>
      </c>
      <c r="O2066" t="s">
        <v>55</v>
      </c>
      <c r="P2066" t="s">
        <v>38</v>
      </c>
      <c r="Q2066" t="s">
        <v>51</v>
      </c>
      <c r="R2066" t="s">
        <v>52</v>
      </c>
      <c r="S2066" t="s">
        <v>43</v>
      </c>
      <c r="T2066" t="s">
        <v>44</v>
      </c>
      <c r="U2066" t="s">
        <v>21</v>
      </c>
      <c r="V2066" t="s">
        <v>1494</v>
      </c>
      <c r="W2066" t="s">
        <v>1495</v>
      </c>
      <c r="X2066" t="s">
        <v>1075</v>
      </c>
      <c r="Y2066">
        <v>298</v>
      </c>
      <c r="Z2066" t="s">
        <v>40</v>
      </c>
      <c r="AA2066" t="s">
        <v>40</v>
      </c>
      <c r="AB2066" t="s">
        <v>40</v>
      </c>
      <c r="AC2066">
        <v>1.5</v>
      </c>
      <c r="AD2066">
        <v>1.8</v>
      </c>
      <c r="AE2066">
        <v>1.21</v>
      </c>
      <c r="AF2066">
        <v>51</v>
      </c>
      <c r="AG2066">
        <v>12100</v>
      </c>
      <c r="AH2066">
        <v>1800000</v>
      </c>
      <c r="AI2066">
        <v>51</v>
      </c>
      <c r="AJ2066">
        <v>3562</v>
      </c>
      <c r="AK2066">
        <v>1398924.473</v>
      </c>
      <c r="AN2066" s="20"/>
    </row>
    <row r="2067" spans="1:40">
      <c r="A2067">
        <v>25</v>
      </c>
      <c r="B2067">
        <v>46</v>
      </c>
      <c r="C2067">
        <v>2005</v>
      </c>
      <c r="D2067" t="s">
        <v>1073</v>
      </c>
      <c r="E2067" t="s">
        <v>1074</v>
      </c>
      <c r="F2067" t="s">
        <v>1</v>
      </c>
      <c r="G2067" t="s">
        <v>37</v>
      </c>
      <c r="H2067" t="s">
        <v>38</v>
      </c>
      <c r="I2067" t="s">
        <v>41</v>
      </c>
      <c r="J2067" t="s">
        <v>40</v>
      </c>
      <c r="K2067" t="s">
        <v>40</v>
      </c>
      <c r="L2067" t="s">
        <v>40</v>
      </c>
      <c r="M2067" t="s">
        <v>40</v>
      </c>
      <c r="N2067" t="s">
        <v>40</v>
      </c>
      <c r="O2067" t="s">
        <v>55</v>
      </c>
      <c r="P2067" t="s">
        <v>38</v>
      </c>
      <c r="Q2067" t="s">
        <v>51</v>
      </c>
      <c r="R2067" t="s">
        <v>52</v>
      </c>
      <c r="S2067" t="s">
        <v>43</v>
      </c>
      <c r="T2067" t="s">
        <v>44</v>
      </c>
      <c r="U2067" t="s">
        <v>21</v>
      </c>
      <c r="V2067" t="s">
        <v>1494</v>
      </c>
      <c r="W2067" t="s">
        <v>1495</v>
      </c>
      <c r="X2067" t="s">
        <v>1075</v>
      </c>
      <c r="Y2067">
        <v>299</v>
      </c>
      <c r="Z2067" t="s">
        <v>40</v>
      </c>
      <c r="AA2067" t="s">
        <v>40</v>
      </c>
      <c r="AB2067" t="s">
        <v>40</v>
      </c>
      <c r="AC2067">
        <v>3.3</v>
      </c>
      <c r="AD2067">
        <v>7.94</v>
      </c>
      <c r="AE2067">
        <v>2.39</v>
      </c>
      <c r="AF2067">
        <v>61</v>
      </c>
      <c r="AG2067">
        <v>23900</v>
      </c>
      <c r="AH2067">
        <v>7940000</v>
      </c>
      <c r="AI2067">
        <v>61</v>
      </c>
      <c r="AJ2067">
        <v>3562</v>
      </c>
      <c r="AK2067">
        <v>1398924.473</v>
      </c>
      <c r="AN2067" s="20"/>
    </row>
    <row r="2068" spans="1:40">
      <c r="A2068">
        <v>25</v>
      </c>
      <c r="B2068">
        <v>46</v>
      </c>
      <c r="C2068">
        <v>2005</v>
      </c>
      <c r="D2068" t="s">
        <v>1073</v>
      </c>
      <c r="E2068" t="s">
        <v>1074</v>
      </c>
      <c r="F2068" t="s">
        <v>1</v>
      </c>
      <c r="G2068" t="s">
        <v>37</v>
      </c>
      <c r="H2068" t="s">
        <v>38</v>
      </c>
      <c r="I2068" t="s">
        <v>41</v>
      </c>
      <c r="J2068" t="s">
        <v>40</v>
      </c>
      <c r="K2068" t="s">
        <v>40</v>
      </c>
      <c r="L2068" t="s">
        <v>40</v>
      </c>
      <c r="M2068" t="s">
        <v>40</v>
      </c>
      <c r="N2068" t="s">
        <v>40</v>
      </c>
      <c r="O2068" t="s">
        <v>55</v>
      </c>
      <c r="P2068" t="s">
        <v>38</v>
      </c>
      <c r="Q2068" t="s">
        <v>51</v>
      </c>
      <c r="R2068" t="s">
        <v>52</v>
      </c>
      <c r="S2068" t="s">
        <v>43</v>
      </c>
      <c r="T2068" t="s">
        <v>44</v>
      </c>
      <c r="U2068" t="s">
        <v>21</v>
      </c>
      <c r="V2068" t="s">
        <v>1494</v>
      </c>
      <c r="W2068" t="s">
        <v>1495</v>
      </c>
      <c r="X2068" t="s">
        <v>1075</v>
      </c>
      <c r="Y2068">
        <v>300</v>
      </c>
      <c r="Z2068" t="s">
        <v>40</v>
      </c>
      <c r="AA2068" t="s">
        <v>40</v>
      </c>
      <c r="AB2068" t="s">
        <v>40</v>
      </c>
      <c r="AC2068">
        <v>6</v>
      </c>
      <c r="AD2068">
        <v>2.72</v>
      </c>
      <c r="AE2068">
        <v>0.45</v>
      </c>
      <c r="AF2068">
        <v>29</v>
      </c>
      <c r="AG2068">
        <v>4500</v>
      </c>
      <c r="AH2068">
        <v>2720000</v>
      </c>
      <c r="AI2068">
        <v>29</v>
      </c>
      <c r="AJ2068">
        <v>3562</v>
      </c>
      <c r="AK2068">
        <v>1398924.473</v>
      </c>
      <c r="AN2068" s="20"/>
    </row>
    <row r="2069" spans="1:40">
      <c r="A2069">
        <v>25</v>
      </c>
      <c r="B2069">
        <v>46</v>
      </c>
      <c r="C2069">
        <v>2005</v>
      </c>
      <c r="D2069" t="s">
        <v>1073</v>
      </c>
      <c r="E2069" t="s">
        <v>1074</v>
      </c>
      <c r="F2069" t="s">
        <v>1</v>
      </c>
      <c r="G2069" t="s">
        <v>37</v>
      </c>
      <c r="H2069" t="s">
        <v>38</v>
      </c>
      <c r="I2069" t="s">
        <v>41</v>
      </c>
      <c r="J2069" t="s">
        <v>40</v>
      </c>
      <c r="K2069" t="s">
        <v>40</v>
      </c>
      <c r="L2069" t="s">
        <v>40</v>
      </c>
      <c r="M2069" t="s">
        <v>40</v>
      </c>
      <c r="N2069" t="s">
        <v>40</v>
      </c>
      <c r="O2069" t="s">
        <v>55</v>
      </c>
      <c r="P2069" t="s">
        <v>38</v>
      </c>
      <c r="Q2069" t="s">
        <v>51</v>
      </c>
      <c r="R2069" t="s">
        <v>52</v>
      </c>
      <c r="S2069" t="s">
        <v>43</v>
      </c>
      <c r="T2069" t="s">
        <v>44</v>
      </c>
      <c r="U2069" t="s">
        <v>21</v>
      </c>
      <c r="V2069" t="s">
        <v>1494</v>
      </c>
      <c r="W2069" t="s">
        <v>1495</v>
      </c>
      <c r="X2069" t="s">
        <v>1075</v>
      </c>
      <c r="Y2069">
        <v>302</v>
      </c>
      <c r="Z2069" t="s">
        <v>40</v>
      </c>
      <c r="AA2069" t="s">
        <v>40</v>
      </c>
      <c r="AB2069" t="s">
        <v>40</v>
      </c>
      <c r="AC2069">
        <v>3.1</v>
      </c>
      <c r="AD2069">
        <v>0.61</v>
      </c>
      <c r="AE2069">
        <v>0.2</v>
      </c>
      <c r="AF2069">
        <v>39</v>
      </c>
      <c r="AG2069">
        <v>2000</v>
      </c>
      <c r="AH2069">
        <v>610000</v>
      </c>
      <c r="AI2069">
        <v>39</v>
      </c>
      <c r="AJ2069">
        <v>3562</v>
      </c>
      <c r="AK2069">
        <v>1398924.473</v>
      </c>
      <c r="AN2069" s="20"/>
    </row>
    <row r="2070" spans="1:40">
      <c r="A2070">
        <v>25</v>
      </c>
      <c r="B2070">
        <v>46</v>
      </c>
      <c r="C2070">
        <v>2005</v>
      </c>
      <c r="D2070" t="s">
        <v>1073</v>
      </c>
      <c r="E2070" t="s">
        <v>1074</v>
      </c>
      <c r="F2070" t="s">
        <v>1</v>
      </c>
      <c r="G2070" t="s">
        <v>37</v>
      </c>
      <c r="H2070" t="s">
        <v>38</v>
      </c>
      <c r="I2070" t="s">
        <v>41</v>
      </c>
      <c r="J2070" t="s">
        <v>40</v>
      </c>
      <c r="K2070" t="s">
        <v>40</v>
      </c>
      <c r="L2070" t="s">
        <v>40</v>
      </c>
      <c r="M2070" t="s">
        <v>40</v>
      </c>
      <c r="N2070" t="s">
        <v>40</v>
      </c>
      <c r="O2070" t="s">
        <v>55</v>
      </c>
      <c r="P2070" t="s">
        <v>38</v>
      </c>
      <c r="Q2070" t="s">
        <v>51</v>
      </c>
      <c r="R2070" t="s">
        <v>52</v>
      </c>
      <c r="S2070" t="s">
        <v>43</v>
      </c>
      <c r="T2070" t="s">
        <v>44</v>
      </c>
      <c r="U2070" t="s">
        <v>21</v>
      </c>
      <c r="V2070" t="s">
        <v>1494</v>
      </c>
      <c r="W2070" t="s">
        <v>1495</v>
      </c>
      <c r="X2070" t="s">
        <v>1075</v>
      </c>
      <c r="Y2070">
        <v>303</v>
      </c>
      <c r="Z2070" t="s">
        <v>40</v>
      </c>
      <c r="AA2070" t="s">
        <v>40</v>
      </c>
      <c r="AB2070" t="s">
        <v>40</v>
      </c>
      <c r="AC2070">
        <v>5.2</v>
      </c>
      <c r="AD2070">
        <v>6.6</v>
      </c>
      <c r="AE2070">
        <v>1.27</v>
      </c>
      <c r="AF2070">
        <v>49</v>
      </c>
      <c r="AG2070">
        <v>12700</v>
      </c>
      <c r="AH2070">
        <v>6600000</v>
      </c>
      <c r="AI2070">
        <v>49</v>
      </c>
      <c r="AJ2070">
        <v>3562</v>
      </c>
      <c r="AK2070">
        <v>1398924.473</v>
      </c>
      <c r="AN2070" s="20"/>
    </row>
    <row r="2071" spans="1:40">
      <c r="A2071">
        <v>25</v>
      </c>
      <c r="B2071">
        <v>46</v>
      </c>
      <c r="C2071">
        <v>2005</v>
      </c>
      <c r="D2071" t="s">
        <v>1073</v>
      </c>
      <c r="E2071" t="s">
        <v>1074</v>
      </c>
      <c r="F2071" t="s">
        <v>1</v>
      </c>
      <c r="G2071" t="s">
        <v>37</v>
      </c>
      <c r="H2071" t="s">
        <v>38</v>
      </c>
      <c r="I2071" t="s">
        <v>41</v>
      </c>
      <c r="J2071" t="s">
        <v>40</v>
      </c>
      <c r="K2071" t="s">
        <v>40</v>
      </c>
      <c r="L2071" t="s">
        <v>40</v>
      </c>
      <c r="M2071" t="s">
        <v>40</v>
      </c>
      <c r="N2071" t="s">
        <v>40</v>
      </c>
      <c r="O2071" t="s">
        <v>55</v>
      </c>
      <c r="P2071" t="s">
        <v>38</v>
      </c>
      <c r="Q2071" t="s">
        <v>51</v>
      </c>
      <c r="R2071" t="s">
        <v>52</v>
      </c>
      <c r="S2071" t="s">
        <v>43</v>
      </c>
      <c r="T2071" t="s">
        <v>44</v>
      </c>
      <c r="U2071" t="s">
        <v>21</v>
      </c>
      <c r="V2071" t="s">
        <v>1494</v>
      </c>
      <c r="W2071" t="s">
        <v>1495</v>
      </c>
      <c r="X2071" t="s">
        <v>1075</v>
      </c>
      <c r="Y2071">
        <v>304</v>
      </c>
      <c r="Z2071" t="s">
        <v>40</v>
      </c>
      <c r="AA2071" t="s">
        <v>40</v>
      </c>
      <c r="AB2071" t="s">
        <v>40</v>
      </c>
      <c r="AC2071">
        <v>7.9</v>
      </c>
      <c r="AD2071">
        <v>4.84</v>
      </c>
      <c r="AE2071">
        <v>0.61</v>
      </c>
      <c r="AF2071">
        <v>23</v>
      </c>
      <c r="AG2071">
        <v>6100</v>
      </c>
      <c r="AH2071">
        <v>4840000</v>
      </c>
      <c r="AI2071">
        <v>23</v>
      </c>
      <c r="AJ2071">
        <v>3562</v>
      </c>
      <c r="AK2071">
        <v>1398924.473</v>
      </c>
      <c r="AN2071" s="20"/>
    </row>
    <row r="2072" spans="1:40">
      <c r="A2072">
        <v>25</v>
      </c>
      <c r="B2072">
        <v>46</v>
      </c>
      <c r="C2072">
        <v>2005</v>
      </c>
      <c r="D2072" t="s">
        <v>1073</v>
      </c>
      <c r="E2072" t="s">
        <v>1074</v>
      </c>
      <c r="F2072" t="s">
        <v>1</v>
      </c>
      <c r="G2072" t="s">
        <v>37</v>
      </c>
      <c r="H2072" t="s">
        <v>38</v>
      </c>
      <c r="I2072" t="s">
        <v>41</v>
      </c>
      <c r="J2072" t="s">
        <v>40</v>
      </c>
      <c r="K2072" t="s">
        <v>40</v>
      </c>
      <c r="L2072" t="s">
        <v>40</v>
      </c>
      <c r="M2072" t="s">
        <v>40</v>
      </c>
      <c r="N2072" t="s">
        <v>40</v>
      </c>
      <c r="O2072" t="s">
        <v>55</v>
      </c>
      <c r="P2072" t="s">
        <v>38</v>
      </c>
      <c r="Q2072" t="s">
        <v>51</v>
      </c>
      <c r="R2072" t="s">
        <v>52</v>
      </c>
      <c r="S2072" t="s">
        <v>43</v>
      </c>
      <c r="T2072" t="s">
        <v>44</v>
      </c>
      <c r="U2072" t="s">
        <v>21</v>
      </c>
      <c r="V2072" t="s">
        <v>1494</v>
      </c>
      <c r="W2072" t="s">
        <v>1495</v>
      </c>
      <c r="X2072" t="s">
        <v>1075</v>
      </c>
      <c r="Y2072">
        <v>305</v>
      </c>
      <c r="Z2072" t="s">
        <v>40</v>
      </c>
      <c r="AA2072" t="s">
        <v>40</v>
      </c>
      <c r="AB2072" t="s">
        <v>40</v>
      </c>
      <c r="AC2072">
        <v>0.6</v>
      </c>
      <c r="AD2072">
        <v>0.22</v>
      </c>
      <c r="AE2072">
        <v>0.38</v>
      </c>
      <c r="AF2072">
        <v>26</v>
      </c>
      <c r="AG2072">
        <v>3800</v>
      </c>
      <c r="AH2072">
        <v>220000</v>
      </c>
      <c r="AI2072">
        <v>26</v>
      </c>
      <c r="AJ2072">
        <v>3562</v>
      </c>
      <c r="AK2072">
        <v>1398924.473</v>
      </c>
      <c r="AN2072" s="20"/>
    </row>
    <row r="2073" spans="1:40">
      <c r="A2073">
        <v>25</v>
      </c>
      <c r="B2073">
        <v>46</v>
      </c>
      <c r="C2073">
        <v>2005</v>
      </c>
      <c r="D2073" t="s">
        <v>1073</v>
      </c>
      <c r="E2073" t="s">
        <v>1074</v>
      </c>
      <c r="F2073" t="s">
        <v>1</v>
      </c>
      <c r="G2073" t="s">
        <v>37</v>
      </c>
      <c r="H2073" t="s">
        <v>38</v>
      </c>
      <c r="I2073" t="s">
        <v>41</v>
      </c>
      <c r="J2073" t="s">
        <v>40</v>
      </c>
      <c r="K2073" t="s">
        <v>40</v>
      </c>
      <c r="L2073" t="s">
        <v>40</v>
      </c>
      <c r="M2073" t="s">
        <v>40</v>
      </c>
      <c r="N2073" t="s">
        <v>40</v>
      </c>
      <c r="O2073" t="s">
        <v>55</v>
      </c>
      <c r="P2073" t="s">
        <v>38</v>
      </c>
      <c r="Q2073" t="s">
        <v>51</v>
      </c>
      <c r="R2073" t="s">
        <v>52</v>
      </c>
      <c r="S2073" t="s">
        <v>43</v>
      </c>
      <c r="T2073" t="s">
        <v>44</v>
      </c>
      <c r="U2073" t="s">
        <v>21</v>
      </c>
      <c r="V2073" t="s">
        <v>1494</v>
      </c>
      <c r="W2073" t="s">
        <v>1495</v>
      </c>
      <c r="X2073" t="s">
        <v>1075</v>
      </c>
      <c r="Y2073">
        <v>306</v>
      </c>
      <c r="Z2073" t="s">
        <v>40</v>
      </c>
      <c r="AA2073" t="s">
        <v>40</v>
      </c>
      <c r="AB2073" t="s">
        <v>40</v>
      </c>
      <c r="AC2073">
        <v>7.6</v>
      </c>
      <c r="AD2073">
        <v>3.26</v>
      </c>
      <c r="AE2073">
        <v>0.43</v>
      </c>
      <c r="AF2073">
        <v>33</v>
      </c>
      <c r="AG2073">
        <v>4300</v>
      </c>
      <c r="AH2073">
        <v>3260000</v>
      </c>
      <c r="AI2073">
        <v>33</v>
      </c>
      <c r="AJ2073">
        <v>3562</v>
      </c>
      <c r="AK2073">
        <v>1398924.473</v>
      </c>
      <c r="AN2073" s="20"/>
    </row>
    <row r="2074" spans="1:40">
      <c r="A2074">
        <v>25</v>
      </c>
      <c r="B2074">
        <v>46</v>
      </c>
      <c r="C2074">
        <v>2005</v>
      </c>
      <c r="D2074" t="s">
        <v>1073</v>
      </c>
      <c r="E2074" t="s">
        <v>1074</v>
      </c>
      <c r="F2074" t="s">
        <v>1</v>
      </c>
      <c r="G2074" t="s">
        <v>37</v>
      </c>
      <c r="H2074" t="s">
        <v>38</v>
      </c>
      <c r="I2074" t="s">
        <v>41</v>
      </c>
      <c r="J2074" t="s">
        <v>40</v>
      </c>
      <c r="K2074" t="s">
        <v>40</v>
      </c>
      <c r="L2074" t="s">
        <v>40</v>
      </c>
      <c r="M2074" t="s">
        <v>40</v>
      </c>
      <c r="N2074" t="s">
        <v>40</v>
      </c>
      <c r="O2074" t="s">
        <v>55</v>
      </c>
      <c r="P2074" t="s">
        <v>38</v>
      </c>
      <c r="Q2074" t="s">
        <v>51</v>
      </c>
      <c r="R2074" t="s">
        <v>52</v>
      </c>
      <c r="S2074" t="s">
        <v>43</v>
      </c>
      <c r="T2074" t="s">
        <v>44</v>
      </c>
      <c r="U2074" t="s">
        <v>21</v>
      </c>
      <c r="V2074" t="s">
        <v>1494</v>
      </c>
      <c r="W2074" t="s">
        <v>1495</v>
      </c>
      <c r="X2074" t="s">
        <v>1075</v>
      </c>
      <c r="Y2074">
        <v>307</v>
      </c>
      <c r="Z2074" t="s">
        <v>40</v>
      </c>
      <c r="AA2074" t="s">
        <v>40</v>
      </c>
      <c r="AB2074" t="s">
        <v>40</v>
      </c>
      <c r="AC2074">
        <v>10.6</v>
      </c>
      <c r="AD2074">
        <v>8.2899999999999991</v>
      </c>
      <c r="AE2074">
        <v>0.78</v>
      </c>
      <c r="AF2074">
        <v>18</v>
      </c>
      <c r="AG2074">
        <v>7800</v>
      </c>
      <c r="AH2074">
        <v>8290000</v>
      </c>
      <c r="AI2074">
        <v>18</v>
      </c>
      <c r="AJ2074">
        <v>3562</v>
      </c>
      <c r="AK2074">
        <v>1398924.473</v>
      </c>
      <c r="AN2074" s="20"/>
    </row>
    <row r="2075" spans="1:40">
      <c r="A2075">
        <v>25</v>
      </c>
      <c r="B2075">
        <v>46</v>
      </c>
      <c r="C2075">
        <v>2005</v>
      </c>
      <c r="D2075" t="s">
        <v>1073</v>
      </c>
      <c r="E2075" t="s">
        <v>1074</v>
      </c>
      <c r="F2075" t="s">
        <v>1</v>
      </c>
      <c r="G2075" t="s">
        <v>37</v>
      </c>
      <c r="H2075" t="s">
        <v>38</v>
      </c>
      <c r="I2075" t="s">
        <v>41</v>
      </c>
      <c r="J2075" t="s">
        <v>40</v>
      </c>
      <c r="K2075" t="s">
        <v>40</v>
      </c>
      <c r="L2075" t="s">
        <v>40</v>
      </c>
      <c r="M2075" t="s">
        <v>40</v>
      </c>
      <c r="N2075" t="s">
        <v>40</v>
      </c>
      <c r="O2075" t="s">
        <v>55</v>
      </c>
      <c r="P2075" t="s">
        <v>38</v>
      </c>
      <c r="Q2075" t="s">
        <v>51</v>
      </c>
      <c r="R2075" t="s">
        <v>52</v>
      </c>
      <c r="S2075" t="s">
        <v>43</v>
      </c>
      <c r="T2075" t="s">
        <v>44</v>
      </c>
      <c r="U2075" t="s">
        <v>21</v>
      </c>
      <c r="V2075" t="s">
        <v>1494</v>
      </c>
      <c r="W2075" t="s">
        <v>1495</v>
      </c>
      <c r="X2075" t="s">
        <v>1075</v>
      </c>
      <c r="Y2075">
        <v>308</v>
      </c>
      <c r="Z2075" t="s">
        <v>40</v>
      </c>
      <c r="AA2075" t="s">
        <v>40</v>
      </c>
      <c r="AB2075" t="s">
        <v>40</v>
      </c>
      <c r="AC2075">
        <v>2.8</v>
      </c>
      <c r="AD2075">
        <v>1.65</v>
      </c>
      <c r="AE2075">
        <v>0.6</v>
      </c>
      <c r="AF2075">
        <v>39</v>
      </c>
      <c r="AG2075">
        <v>6000</v>
      </c>
      <c r="AH2075">
        <v>1650000</v>
      </c>
      <c r="AI2075">
        <v>39</v>
      </c>
      <c r="AJ2075">
        <v>3562</v>
      </c>
      <c r="AK2075">
        <v>1398924.473</v>
      </c>
      <c r="AN2075" s="20"/>
    </row>
    <row r="2076" spans="1:40">
      <c r="A2076">
        <v>25</v>
      </c>
      <c r="B2076">
        <v>46</v>
      </c>
      <c r="C2076">
        <v>2005</v>
      </c>
      <c r="D2076" t="s">
        <v>1073</v>
      </c>
      <c r="E2076" t="s">
        <v>1074</v>
      </c>
      <c r="F2076" t="s">
        <v>1</v>
      </c>
      <c r="G2076" t="s">
        <v>37</v>
      </c>
      <c r="H2076" t="s">
        <v>38</v>
      </c>
      <c r="I2076" t="s">
        <v>41</v>
      </c>
      <c r="J2076" t="s">
        <v>40</v>
      </c>
      <c r="K2076" t="s">
        <v>40</v>
      </c>
      <c r="L2076" t="s">
        <v>40</v>
      </c>
      <c r="M2076" t="s">
        <v>40</v>
      </c>
      <c r="N2076" t="s">
        <v>40</v>
      </c>
      <c r="O2076" t="s">
        <v>55</v>
      </c>
      <c r="P2076" t="s">
        <v>38</v>
      </c>
      <c r="Q2076" t="s">
        <v>51</v>
      </c>
      <c r="R2076" t="s">
        <v>52</v>
      </c>
      <c r="S2076" t="s">
        <v>43</v>
      </c>
      <c r="T2076" t="s">
        <v>44</v>
      </c>
      <c r="U2076" t="s">
        <v>21</v>
      </c>
      <c r="V2076" t="s">
        <v>1494</v>
      </c>
      <c r="W2076" t="s">
        <v>1495</v>
      </c>
      <c r="X2076" t="s">
        <v>1075</v>
      </c>
      <c r="Y2076">
        <v>309</v>
      </c>
      <c r="Z2076" t="s">
        <v>40</v>
      </c>
      <c r="AA2076" t="s">
        <v>40</v>
      </c>
      <c r="AB2076" t="s">
        <v>40</v>
      </c>
      <c r="AC2076">
        <v>4.3</v>
      </c>
      <c r="AD2076">
        <v>2.78</v>
      </c>
      <c r="AE2076">
        <v>0.64</v>
      </c>
      <c r="AF2076">
        <v>38</v>
      </c>
      <c r="AG2076">
        <v>6400</v>
      </c>
      <c r="AH2076">
        <v>2780000</v>
      </c>
      <c r="AI2076">
        <v>38</v>
      </c>
      <c r="AJ2076">
        <v>3562</v>
      </c>
      <c r="AK2076">
        <v>1398924.473</v>
      </c>
      <c r="AN2076" s="20"/>
    </row>
    <row r="2077" spans="1:40">
      <c r="A2077">
        <v>25</v>
      </c>
      <c r="B2077">
        <v>46</v>
      </c>
      <c r="C2077">
        <v>2005</v>
      </c>
      <c r="D2077" t="s">
        <v>1073</v>
      </c>
      <c r="E2077" t="s">
        <v>1074</v>
      </c>
      <c r="F2077" t="s">
        <v>1</v>
      </c>
      <c r="G2077" t="s">
        <v>37</v>
      </c>
      <c r="H2077" t="s">
        <v>38</v>
      </c>
      <c r="I2077" t="s">
        <v>41</v>
      </c>
      <c r="J2077" t="s">
        <v>40</v>
      </c>
      <c r="K2077" t="s">
        <v>40</v>
      </c>
      <c r="L2077" t="s">
        <v>40</v>
      </c>
      <c r="M2077" t="s">
        <v>40</v>
      </c>
      <c r="N2077" t="s">
        <v>40</v>
      </c>
      <c r="O2077" t="s">
        <v>55</v>
      </c>
      <c r="P2077" t="s">
        <v>38</v>
      </c>
      <c r="Q2077" t="s">
        <v>51</v>
      </c>
      <c r="R2077" t="s">
        <v>52</v>
      </c>
      <c r="S2077" t="s">
        <v>43</v>
      </c>
      <c r="T2077" t="s">
        <v>44</v>
      </c>
      <c r="U2077" t="s">
        <v>21</v>
      </c>
      <c r="V2077" t="s">
        <v>1494</v>
      </c>
      <c r="W2077" t="s">
        <v>1495</v>
      </c>
      <c r="X2077" t="s">
        <v>1075</v>
      </c>
      <c r="Y2077">
        <v>310</v>
      </c>
      <c r="Z2077" t="s">
        <v>40</v>
      </c>
      <c r="AA2077" t="s">
        <v>40</v>
      </c>
      <c r="AB2077" t="s">
        <v>40</v>
      </c>
      <c r="AC2077">
        <v>1.8</v>
      </c>
      <c r="AD2077">
        <v>0.81</v>
      </c>
      <c r="AE2077">
        <v>0.45</v>
      </c>
      <c r="AF2077">
        <v>51</v>
      </c>
      <c r="AG2077">
        <v>4500</v>
      </c>
      <c r="AH2077">
        <v>810000</v>
      </c>
      <c r="AI2077">
        <v>51</v>
      </c>
      <c r="AJ2077">
        <v>3562</v>
      </c>
      <c r="AK2077">
        <v>1398924.473</v>
      </c>
      <c r="AN2077" s="20"/>
    </row>
    <row r="2078" spans="1:40">
      <c r="A2078">
        <v>25</v>
      </c>
      <c r="B2078">
        <v>46</v>
      </c>
      <c r="C2078">
        <v>2005</v>
      </c>
      <c r="D2078" t="s">
        <v>1073</v>
      </c>
      <c r="E2078" t="s">
        <v>1074</v>
      </c>
      <c r="F2078" t="s">
        <v>1</v>
      </c>
      <c r="G2078" t="s">
        <v>37</v>
      </c>
      <c r="H2078" t="s">
        <v>38</v>
      </c>
      <c r="I2078" t="s">
        <v>41</v>
      </c>
      <c r="J2078" t="s">
        <v>40</v>
      </c>
      <c r="K2078" t="s">
        <v>40</v>
      </c>
      <c r="L2078" t="s">
        <v>40</v>
      </c>
      <c r="M2078" t="s">
        <v>40</v>
      </c>
      <c r="N2078" t="s">
        <v>40</v>
      </c>
      <c r="O2078" t="s">
        <v>55</v>
      </c>
      <c r="P2078" t="s">
        <v>38</v>
      </c>
      <c r="Q2078" t="s">
        <v>51</v>
      </c>
      <c r="R2078" t="s">
        <v>52</v>
      </c>
      <c r="S2078" t="s">
        <v>43</v>
      </c>
      <c r="T2078" t="s">
        <v>44</v>
      </c>
      <c r="U2078" t="s">
        <v>21</v>
      </c>
      <c r="V2078" t="s">
        <v>1494</v>
      </c>
      <c r="W2078" t="s">
        <v>1495</v>
      </c>
      <c r="X2078" t="s">
        <v>1075</v>
      </c>
      <c r="Y2078">
        <v>311</v>
      </c>
      <c r="Z2078" t="s">
        <v>40</v>
      </c>
      <c r="AA2078" t="s">
        <v>40</v>
      </c>
      <c r="AB2078" t="s">
        <v>40</v>
      </c>
      <c r="AC2078">
        <v>2.4</v>
      </c>
      <c r="AD2078">
        <v>4.1500000000000004</v>
      </c>
      <c r="AE2078">
        <v>1.74</v>
      </c>
      <c r="AF2078">
        <v>73</v>
      </c>
      <c r="AG2078">
        <v>17400</v>
      </c>
      <c r="AH2078">
        <v>4150000</v>
      </c>
      <c r="AI2078">
        <v>73</v>
      </c>
      <c r="AJ2078">
        <v>3562</v>
      </c>
      <c r="AK2078">
        <v>1398924.473</v>
      </c>
      <c r="AN2078" s="20"/>
    </row>
    <row r="2079" spans="1:40">
      <c r="A2079">
        <v>25</v>
      </c>
      <c r="B2079">
        <v>46</v>
      </c>
      <c r="C2079">
        <v>2005</v>
      </c>
      <c r="D2079" t="s">
        <v>1073</v>
      </c>
      <c r="E2079" t="s">
        <v>1074</v>
      </c>
      <c r="F2079" t="s">
        <v>1</v>
      </c>
      <c r="G2079" t="s">
        <v>37</v>
      </c>
      <c r="H2079" t="s">
        <v>38</v>
      </c>
      <c r="I2079" t="s">
        <v>41</v>
      </c>
      <c r="J2079" t="s">
        <v>40</v>
      </c>
      <c r="K2079" t="s">
        <v>40</v>
      </c>
      <c r="L2079" t="s">
        <v>40</v>
      </c>
      <c r="M2079" t="s">
        <v>40</v>
      </c>
      <c r="N2079" t="s">
        <v>40</v>
      </c>
      <c r="O2079" t="s">
        <v>55</v>
      </c>
      <c r="P2079" t="s">
        <v>38</v>
      </c>
      <c r="Q2079" t="s">
        <v>51</v>
      </c>
      <c r="R2079" t="s">
        <v>52</v>
      </c>
      <c r="S2079" t="s">
        <v>43</v>
      </c>
      <c r="T2079" t="s">
        <v>44</v>
      </c>
      <c r="U2079" t="s">
        <v>21</v>
      </c>
      <c r="V2079" t="s">
        <v>1494</v>
      </c>
      <c r="W2079" t="s">
        <v>1495</v>
      </c>
      <c r="X2079" t="s">
        <v>1075</v>
      </c>
      <c r="Y2079">
        <v>312</v>
      </c>
      <c r="Z2079" t="s">
        <v>40</v>
      </c>
      <c r="AA2079" t="s">
        <v>40</v>
      </c>
      <c r="AB2079" t="s">
        <v>40</v>
      </c>
      <c r="AC2079">
        <v>1.2</v>
      </c>
      <c r="AD2079">
        <v>0.15</v>
      </c>
      <c r="AE2079">
        <v>0.12</v>
      </c>
      <c r="AF2079">
        <v>25</v>
      </c>
      <c r="AG2079">
        <v>1200</v>
      </c>
      <c r="AH2079">
        <v>150000</v>
      </c>
      <c r="AI2079">
        <v>25</v>
      </c>
      <c r="AJ2079">
        <v>3562</v>
      </c>
      <c r="AK2079">
        <v>1398924.473</v>
      </c>
      <c r="AN2079" s="20"/>
    </row>
    <row r="2080" spans="1:40">
      <c r="A2080">
        <v>25</v>
      </c>
      <c r="B2080">
        <v>46</v>
      </c>
      <c r="C2080">
        <v>2005</v>
      </c>
      <c r="D2080" t="s">
        <v>1073</v>
      </c>
      <c r="E2080" t="s">
        <v>1074</v>
      </c>
      <c r="F2080" t="s">
        <v>1</v>
      </c>
      <c r="G2080" t="s">
        <v>37</v>
      </c>
      <c r="H2080" t="s">
        <v>38</v>
      </c>
      <c r="I2080" t="s">
        <v>41</v>
      </c>
      <c r="J2080" t="s">
        <v>40</v>
      </c>
      <c r="K2080" t="s">
        <v>40</v>
      </c>
      <c r="L2080" t="s">
        <v>40</v>
      </c>
      <c r="M2080" t="s">
        <v>40</v>
      </c>
      <c r="N2080" t="s">
        <v>40</v>
      </c>
      <c r="O2080" t="s">
        <v>55</v>
      </c>
      <c r="P2080" t="s">
        <v>38</v>
      </c>
      <c r="Q2080" t="s">
        <v>51</v>
      </c>
      <c r="R2080" t="s">
        <v>52</v>
      </c>
      <c r="S2080" t="s">
        <v>43</v>
      </c>
      <c r="T2080" t="s">
        <v>44</v>
      </c>
      <c r="U2080" t="s">
        <v>21</v>
      </c>
      <c r="V2080" t="s">
        <v>1494</v>
      </c>
      <c r="W2080" t="s">
        <v>1495</v>
      </c>
      <c r="X2080" t="s">
        <v>1075</v>
      </c>
      <c r="Y2080">
        <v>313</v>
      </c>
      <c r="Z2080" t="s">
        <v>40</v>
      </c>
      <c r="AA2080" t="s">
        <v>40</v>
      </c>
      <c r="AB2080" t="s">
        <v>40</v>
      </c>
      <c r="AC2080">
        <v>1.4</v>
      </c>
      <c r="AD2080">
        <v>0.32</v>
      </c>
      <c r="AE2080">
        <v>0.28000000000000003</v>
      </c>
      <c r="AF2080">
        <v>44</v>
      </c>
      <c r="AG2080">
        <v>2800</v>
      </c>
      <c r="AH2080">
        <v>320000</v>
      </c>
      <c r="AI2080">
        <v>44</v>
      </c>
      <c r="AJ2080">
        <v>3562</v>
      </c>
      <c r="AK2080">
        <v>1398924.473</v>
      </c>
      <c r="AN2080" s="20"/>
    </row>
    <row r="2081" spans="1:40">
      <c r="A2081">
        <v>25</v>
      </c>
      <c r="B2081">
        <v>46</v>
      </c>
      <c r="C2081">
        <v>2005</v>
      </c>
      <c r="D2081" t="s">
        <v>1073</v>
      </c>
      <c r="E2081" t="s">
        <v>1074</v>
      </c>
      <c r="F2081" t="s">
        <v>1</v>
      </c>
      <c r="G2081" t="s">
        <v>37</v>
      </c>
      <c r="H2081" t="s">
        <v>38</v>
      </c>
      <c r="I2081" t="s">
        <v>41</v>
      </c>
      <c r="J2081" t="s">
        <v>40</v>
      </c>
      <c r="K2081" t="s">
        <v>40</v>
      </c>
      <c r="L2081" t="s">
        <v>40</v>
      </c>
      <c r="M2081" t="s">
        <v>40</v>
      </c>
      <c r="N2081" t="s">
        <v>40</v>
      </c>
      <c r="O2081" t="s">
        <v>55</v>
      </c>
      <c r="P2081" t="s">
        <v>38</v>
      </c>
      <c r="Q2081" t="s">
        <v>51</v>
      </c>
      <c r="R2081" t="s">
        <v>52</v>
      </c>
      <c r="S2081" t="s">
        <v>43</v>
      </c>
      <c r="T2081" t="s">
        <v>44</v>
      </c>
      <c r="U2081" t="s">
        <v>21</v>
      </c>
      <c r="V2081" t="s">
        <v>1494</v>
      </c>
      <c r="W2081" t="s">
        <v>1495</v>
      </c>
      <c r="X2081" t="s">
        <v>1075</v>
      </c>
      <c r="Y2081">
        <v>314</v>
      </c>
      <c r="Z2081" t="s">
        <v>40</v>
      </c>
      <c r="AA2081" t="s">
        <v>40</v>
      </c>
      <c r="AB2081" t="s">
        <v>40</v>
      </c>
      <c r="AC2081">
        <v>2.5</v>
      </c>
      <c r="AD2081">
        <v>1.66</v>
      </c>
      <c r="AE2081">
        <v>0.67</v>
      </c>
      <c r="AF2081">
        <v>60</v>
      </c>
      <c r="AG2081">
        <v>6700</v>
      </c>
      <c r="AH2081">
        <v>1660000</v>
      </c>
      <c r="AI2081">
        <v>60</v>
      </c>
      <c r="AJ2081">
        <v>3562</v>
      </c>
      <c r="AK2081">
        <v>1398924.473</v>
      </c>
      <c r="AN2081" s="20"/>
    </row>
    <row r="2082" spans="1:40">
      <c r="A2082">
        <v>25</v>
      </c>
      <c r="B2082">
        <v>46</v>
      </c>
      <c r="C2082">
        <v>2005</v>
      </c>
      <c r="D2082" t="s">
        <v>1073</v>
      </c>
      <c r="E2082" t="s">
        <v>1074</v>
      </c>
      <c r="F2082" t="s">
        <v>1</v>
      </c>
      <c r="G2082" t="s">
        <v>37</v>
      </c>
      <c r="H2082" t="s">
        <v>38</v>
      </c>
      <c r="I2082" t="s">
        <v>41</v>
      </c>
      <c r="J2082" t="s">
        <v>40</v>
      </c>
      <c r="K2082" t="s">
        <v>40</v>
      </c>
      <c r="L2082" t="s">
        <v>40</v>
      </c>
      <c r="M2082" t="s">
        <v>40</v>
      </c>
      <c r="N2082" t="s">
        <v>40</v>
      </c>
      <c r="O2082" t="s">
        <v>55</v>
      </c>
      <c r="P2082" t="s">
        <v>38</v>
      </c>
      <c r="Q2082" t="s">
        <v>51</v>
      </c>
      <c r="R2082" t="s">
        <v>52</v>
      </c>
      <c r="S2082" t="s">
        <v>43</v>
      </c>
      <c r="T2082" t="s">
        <v>44</v>
      </c>
      <c r="U2082" t="s">
        <v>21</v>
      </c>
      <c r="V2082" t="s">
        <v>1494</v>
      </c>
      <c r="W2082" t="s">
        <v>1495</v>
      </c>
      <c r="X2082" t="s">
        <v>1075</v>
      </c>
      <c r="Y2082">
        <v>315</v>
      </c>
      <c r="Z2082" t="s">
        <v>40</v>
      </c>
      <c r="AA2082" t="s">
        <v>40</v>
      </c>
      <c r="AB2082" t="s">
        <v>40</v>
      </c>
      <c r="AC2082">
        <v>3</v>
      </c>
      <c r="AD2082">
        <v>0.68</v>
      </c>
      <c r="AE2082">
        <v>0.23</v>
      </c>
      <c r="AF2082">
        <v>62</v>
      </c>
      <c r="AG2082">
        <v>2300</v>
      </c>
      <c r="AH2082">
        <v>680000</v>
      </c>
      <c r="AI2082">
        <v>62</v>
      </c>
      <c r="AJ2082">
        <v>3562</v>
      </c>
      <c r="AK2082">
        <v>1398924.473</v>
      </c>
      <c r="AN2082" s="20"/>
    </row>
    <row r="2083" spans="1:40">
      <c r="A2083">
        <v>25</v>
      </c>
      <c r="B2083">
        <v>46</v>
      </c>
      <c r="C2083">
        <v>2005</v>
      </c>
      <c r="D2083" t="s">
        <v>1073</v>
      </c>
      <c r="E2083" t="s">
        <v>1074</v>
      </c>
      <c r="F2083" t="s">
        <v>1</v>
      </c>
      <c r="G2083" t="s">
        <v>37</v>
      </c>
      <c r="H2083" t="s">
        <v>38</v>
      </c>
      <c r="I2083" t="s">
        <v>41</v>
      </c>
      <c r="J2083" t="s">
        <v>40</v>
      </c>
      <c r="K2083" t="s">
        <v>40</v>
      </c>
      <c r="L2083" t="s">
        <v>40</v>
      </c>
      <c r="M2083" t="s">
        <v>40</v>
      </c>
      <c r="N2083" t="s">
        <v>40</v>
      </c>
      <c r="O2083" t="s">
        <v>55</v>
      </c>
      <c r="P2083" t="s">
        <v>38</v>
      </c>
      <c r="Q2083" t="s">
        <v>51</v>
      </c>
      <c r="R2083" t="s">
        <v>52</v>
      </c>
      <c r="S2083" t="s">
        <v>43</v>
      </c>
      <c r="T2083" t="s">
        <v>44</v>
      </c>
      <c r="U2083" t="s">
        <v>21</v>
      </c>
      <c r="V2083" t="s">
        <v>1494</v>
      </c>
      <c r="W2083" t="s">
        <v>1495</v>
      </c>
      <c r="X2083" t="s">
        <v>1075</v>
      </c>
      <c r="Y2083">
        <v>316</v>
      </c>
      <c r="Z2083" t="s">
        <v>40</v>
      </c>
      <c r="AA2083" t="s">
        <v>40</v>
      </c>
      <c r="AB2083" t="s">
        <v>40</v>
      </c>
      <c r="AC2083">
        <v>3.3</v>
      </c>
      <c r="AD2083">
        <v>2.14</v>
      </c>
      <c r="AE2083">
        <v>0.65</v>
      </c>
      <c r="AF2083">
        <v>61</v>
      </c>
      <c r="AG2083">
        <v>6500</v>
      </c>
      <c r="AH2083">
        <v>2140000</v>
      </c>
      <c r="AI2083">
        <v>61</v>
      </c>
      <c r="AJ2083">
        <v>3562</v>
      </c>
      <c r="AK2083">
        <v>1398924.473</v>
      </c>
      <c r="AN2083" s="20"/>
    </row>
    <row r="2084" spans="1:40">
      <c r="A2084">
        <v>25</v>
      </c>
      <c r="B2084">
        <v>46</v>
      </c>
      <c r="C2084">
        <v>2005</v>
      </c>
      <c r="D2084" t="s">
        <v>1073</v>
      </c>
      <c r="E2084" t="s">
        <v>1074</v>
      </c>
      <c r="F2084" t="s">
        <v>1</v>
      </c>
      <c r="G2084" t="s">
        <v>37</v>
      </c>
      <c r="H2084" t="s">
        <v>38</v>
      </c>
      <c r="I2084" t="s">
        <v>41</v>
      </c>
      <c r="J2084" t="s">
        <v>40</v>
      </c>
      <c r="K2084" t="s">
        <v>40</v>
      </c>
      <c r="L2084" t="s">
        <v>40</v>
      </c>
      <c r="M2084" t="s">
        <v>40</v>
      </c>
      <c r="N2084" t="s">
        <v>40</v>
      </c>
      <c r="O2084" t="s">
        <v>55</v>
      </c>
      <c r="P2084" t="s">
        <v>38</v>
      </c>
      <c r="Q2084" t="s">
        <v>51</v>
      </c>
      <c r="R2084" t="s">
        <v>52</v>
      </c>
      <c r="S2084" t="s">
        <v>43</v>
      </c>
      <c r="T2084" t="s">
        <v>44</v>
      </c>
      <c r="U2084" t="s">
        <v>21</v>
      </c>
      <c r="V2084" t="s">
        <v>1494</v>
      </c>
      <c r="W2084" t="s">
        <v>1495</v>
      </c>
      <c r="X2084" t="s">
        <v>1075</v>
      </c>
      <c r="Y2084">
        <v>317</v>
      </c>
      <c r="Z2084" t="s">
        <v>40</v>
      </c>
      <c r="AA2084" t="s">
        <v>40</v>
      </c>
      <c r="AB2084" t="s">
        <v>40</v>
      </c>
      <c r="AC2084">
        <v>8.6</v>
      </c>
      <c r="AD2084">
        <v>4.79</v>
      </c>
      <c r="AE2084">
        <v>0.56000000000000005</v>
      </c>
      <c r="AF2084">
        <v>49</v>
      </c>
      <c r="AG2084">
        <v>5600</v>
      </c>
      <c r="AH2084">
        <v>4790000</v>
      </c>
      <c r="AI2084">
        <v>49</v>
      </c>
      <c r="AJ2084">
        <v>3562</v>
      </c>
      <c r="AK2084">
        <v>1398924.473</v>
      </c>
      <c r="AN2084" s="20"/>
    </row>
    <row r="2085" spans="1:40">
      <c r="A2085">
        <v>25</v>
      </c>
      <c r="B2085">
        <v>46</v>
      </c>
      <c r="C2085">
        <v>2005</v>
      </c>
      <c r="D2085" t="s">
        <v>1073</v>
      </c>
      <c r="E2085" t="s">
        <v>1074</v>
      </c>
      <c r="F2085" t="s">
        <v>1</v>
      </c>
      <c r="G2085" t="s">
        <v>37</v>
      </c>
      <c r="H2085" t="s">
        <v>38</v>
      </c>
      <c r="I2085" t="s">
        <v>41</v>
      </c>
      <c r="J2085" t="s">
        <v>40</v>
      </c>
      <c r="K2085" t="s">
        <v>40</v>
      </c>
      <c r="L2085" t="s">
        <v>40</v>
      </c>
      <c r="M2085" t="s">
        <v>40</v>
      </c>
      <c r="N2085" t="s">
        <v>40</v>
      </c>
      <c r="O2085" t="s">
        <v>55</v>
      </c>
      <c r="P2085" t="s">
        <v>38</v>
      </c>
      <c r="Q2085" t="s">
        <v>51</v>
      </c>
      <c r="R2085" t="s">
        <v>52</v>
      </c>
      <c r="S2085" t="s">
        <v>43</v>
      </c>
      <c r="T2085" t="s">
        <v>44</v>
      </c>
      <c r="U2085" t="s">
        <v>21</v>
      </c>
      <c r="V2085" t="s">
        <v>1494</v>
      </c>
      <c r="W2085" t="s">
        <v>1495</v>
      </c>
      <c r="X2085" t="s">
        <v>1075</v>
      </c>
      <c r="Y2085">
        <v>318</v>
      </c>
      <c r="Z2085" t="s">
        <v>40</v>
      </c>
      <c r="AA2085" t="s">
        <v>40</v>
      </c>
      <c r="AB2085" t="s">
        <v>40</v>
      </c>
      <c r="AC2085">
        <v>3.5</v>
      </c>
      <c r="AD2085">
        <v>14.39</v>
      </c>
      <c r="AE2085">
        <v>4.1500000000000004</v>
      </c>
      <c r="AF2085">
        <v>112</v>
      </c>
      <c r="AG2085">
        <v>41500</v>
      </c>
      <c r="AH2085">
        <v>14390000</v>
      </c>
      <c r="AI2085">
        <v>112</v>
      </c>
      <c r="AJ2085">
        <v>3562</v>
      </c>
      <c r="AK2085">
        <v>1398924.473</v>
      </c>
      <c r="AN2085" s="20"/>
    </row>
    <row r="2086" spans="1:40">
      <c r="A2086">
        <v>25</v>
      </c>
      <c r="B2086">
        <v>46</v>
      </c>
      <c r="C2086">
        <v>2005</v>
      </c>
      <c r="D2086" t="s">
        <v>1073</v>
      </c>
      <c r="E2086" t="s">
        <v>1074</v>
      </c>
      <c r="F2086" t="s">
        <v>1</v>
      </c>
      <c r="G2086" t="s">
        <v>37</v>
      </c>
      <c r="H2086" t="s">
        <v>38</v>
      </c>
      <c r="I2086" t="s">
        <v>41</v>
      </c>
      <c r="J2086" t="s">
        <v>40</v>
      </c>
      <c r="K2086" t="s">
        <v>40</v>
      </c>
      <c r="L2086" t="s">
        <v>40</v>
      </c>
      <c r="M2086" t="s">
        <v>40</v>
      </c>
      <c r="N2086" t="s">
        <v>40</v>
      </c>
      <c r="O2086" t="s">
        <v>55</v>
      </c>
      <c r="P2086" t="s">
        <v>38</v>
      </c>
      <c r="Q2086" t="s">
        <v>51</v>
      </c>
      <c r="R2086" t="s">
        <v>52</v>
      </c>
      <c r="S2086" t="s">
        <v>43</v>
      </c>
      <c r="T2086" t="s">
        <v>44</v>
      </c>
      <c r="U2086" t="s">
        <v>21</v>
      </c>
      <c r="V2086" t="s">
        <v>1494</v>
      </c>
      <c r="W2086" t="s">
        <v>1495</v>
      </c>
      <c r="X2086" t="s">
        <v>1075</v>
      </c>
      <c r="Y2086">
        <v>319</v>
      </c>
      <c r="Z2086" t="s">
        <v>40</v>
      </c>
      <c r="AA2086" t="s">
        <v>40</v>
      </c>
      <c r="AB2086" t="s">
        <v>40</v>
      </c>
      <c r="AC2086">
        <v>1.6</v>
      </c>
      <c r="AD2086">
        <v>2.2400000000000002</v>
      </c>
      <c r="AE2086">
        <v>1.37</v>
      </c>
      <c r="AF2086">
        <v>31</v>
      </c>
      <c r="AG2086">
        <v>13700</v>
      </c>
      <c r="AH2086">
        <v>2240000</v>
      </c>
      <c r="AI2086">
        <v>31</v>
      </c>
      <c r="AJ2086">
        <v>3562</v>
      </c>
      <c r="AK2086">
        <v>1398924.473</v>
      </c>
      <c r="AN2086" s="20"/>
    </row>
    <row r="2087" spans="1:40">
      <c r="A2087">
        <v>25</v>
      </c>
      <c r="B2087">
        <v>46</v>
      </c>
      <c r="C2087">
        <v>2005</v>
      </c>
      <c r="D2087" t="s">
        <v>1073</v>
      </c>
      <c r="E2087" t="s">
        <v>1074</v>
      </c>
      <c r="F2087" t="s">
        <v>1</v>
      </c>
      <c r="G2087" t="s">
        <v>37</v>
      </c>
      <c r="H2087" t="s">
        <v>38</v>
      </c>
      <c r="I2087" t="s">
        <v>41</v>
      </c>
      <c r="J2087" t="s">
        <v>40</v>
      </c>
      <c r="K2087" t="s">
        <v>40</v>
      </c>
      <c r="L2087" t="s">
        <v>40</v>
      </c>
      <c r="M2087" t="s">
        <v>40</v>
      </c>
      <c r="N2087" t="s">
        <v>40</v>
      </c>
      <c r="O2087" t="s">
        <v>55</v>
      </c>
      <c r="P2087" t="s">
        <v>38</v>
      </c>
      <c r="Q2087" t="s">
        <v>51</v>
      </c>
      <c r="R2087" t="s">
        <v>52</v>
      </c>
      <c r="S2087" t="s">
        <v>43</v>
      </c>
      <c r="T2087" t="s">
        <v>44</v>
      </c>
      <c r="U2087" t="s">
        <v>21</v>
      </c>
      <c r="V2087" t="s">
        <v>1494</v>
      </c>
      <c r="W2087" t="s">
        <v>1495</v>
      </c>
      <c r="X2087" t="s">
        <v>1075</v>
      </c>
      <c r="Y2087">
        <v>320</v>
      </c>
      <c r="Z2087" t="s">
        <v>40</v>
      </c>
      <c r="AA2087" t="s">
        <v>40</v>
      </c>
      <c r="AB2087" t="s">
        <v>40</v>
      </c>
      <c r="AC2087">
        <v>9.6</v>
      </c>
      <c r="AD2087">
        <v>42.98</v>
      </c>
      <c r="AE2087">
        <v>4.5</v>
      </c>
      <c r="AF2087">
        <v>88</v>
      </c>
      <c r="AG2087">
        <v>45000</v>
      </c>
      <c r="AH2087">
        <v>42980000</v>
      </c>
      <c r="AI2087">
        <v>88</v>
      </c>
      <c r="AJ2087">
        <v>3562</v>
      </c>
      <c r="AK2087">
        <v>1398924.473</v>
      </c>
      <c r="AN2087" s="20"/>
    </row>
    <row r="2088" spans="1:40">
      <c r="A2088">
        <v>25</v>
      </c>
      <c r="B2088">
        <v>46</v>
      </c>
      <c r="C2088">
        <v>2005</v>
      </c>
      <c r="D2088" t="s">
        <v>1073</v>
      </c>
      <c r="E2088" t="s">
        <v>1074</v>
      </c>
      <c r="F2088" t="s">
        <v>1</v>
      </c>
      <c r="G2088" t="s">
        <v>37</v>
      </c>
      <c r="H2088" t="s">
        <v>38</v>
      </c>
      <c r="I2088" t="s">
        <v>41</v>
      </c>
      <c r="J2088" t="s">
        <v>40</v>
      </c>
      <c r="K2088" t="s">
        <v>40</v>
      </c>
      <c r="L2088" t="s">
        <v>40</v>
      </c>
      <c r="M2088" t="s">
        <v>40</v>
      </c>
      <c r="N2088" t="s">
        <v>40</v>
      </c>
      <c r="O2088" t="s">
        <v>55</v>
      </c>
      <c r="P2088" t="s">
        <v>38</v>
      </c>
      <c r="Q2088" t="s">
        <v>51</v>
      </c>
      <c r="R2088" t="s">
        <v>52</v>
      </c>
      <c r="S2088" t="s">
        <v>43</v>
      </c>
      <c r="T2088" t="s">
        <v>44</v>
      </c>
      <c r="U2088" t="s">
        <v>21</v>
      </c>
      <c r="V2088" t="s">
        <v>1494</v>
      </c>
      <c r="W2088" t="s">
        <v>1495</v>
      </c>
      <c r="X2088" t="s">
        <v>1075</v>
      </c>
      <c r="Y2088">
        <v>321</v>
      </c>
      <c r="Z2088" t="s">
        <v>40</v>
      </c>
      <c r="AA2088" t="s">
        <v>40</v>
      </c>
      <c r="AB2088" t="s">
        <v>40</v>
      </c>
      <c r="AC2088">
        <v>9</v>
      </c>
      <c r="AD2088">
        <v>3.58</v>
      </c>
      <c r="AE2088">
        <v>0.4</v>
      </c>
      <c r="AF2088">
        <v>25</v>
      </c>
      <c r="AG2088">
        <v>4000</v>
      </c>
      <c r="AH2088">
        <v>3580000</v>
      </c>
      <c r="AI2088">
        <v>25</v>
      </c>
      <c r="AJ2088">
        <v>3562</v>
      </c>
      <c r="AK2088">
        <v>1398924.473</v>
      </c>
      <c r="AN2088" s="20"/>
    </row>
    <row r="2089" spans="1:40">
      <c r="A2089">
        <v>25</v>
      </c>
      <c r="B2089">
        <v>46</v>
      </c>
      <c r="C2089">
        <v>2005</v>
      </c>
      <c r="D2089" t="s">
        <v>1073</v>
      </c>
      <c r="E2089" t="s">
        <v>1074</v>
      </c>
      <c r="F2089" t="s">
        <v>1</v>
      </c>
      <c r="G2089" t="s">
        <v>37</v>
      </c>
      <c r="H2089" t="s">
        <v>38</v>
      </c>
      <c r="I2089" t="s">
        <v>41</v>
      </c>
      <c r="J2089" t="s">
        <v>40</v>
      </c>
      <c r="K2089" t="s">
        <v>40</v>
      </c>
      <c r="L2089" t="s">
        <v>40</v>
      </c>
      <c r="M2089" t="s">
        <v>40</v>
      </c>
      <c r="N2089" t="s">
        <v>40</v>
      </c>
      <c r="O2089" t="s">
        <v>55</v>
      </c>
      <c r="P2089" t="s">
        <v>38</v>
      </c>
      <c r="Q2089" t="s">
        <v>51</v>
      </c>
      <c r="R2089" t="s">
        <v>52</v>
      </c>
      <c r="S2089" t="s">
        <v>43</v>
      </c>
      <c r="T2089" t="s">
        <v>44</v>
      </c>
      <c r="U2089" t="s">
        <v>21</v>
      </c>
      <c r="V2089" t="s">
        <v>1494</v>
      </c>
      <c r="W2089" t="s">
        <v>1495</v>
      </c>
      <c r="X2089" t="s">
        <v>1075</v>
      </c>
      <c r="Y2089">
        <v>322</v>
      </c>
      <c r="Z2089" t="s">
        <v>40</v>
      </c>
      <c r="AA2089" t="s">
        <v>40</v>
      </c>
      <c r="AB2089" t="s">
        <v>40</v>
      </c>
      <c r="AC2089">
        <v>2.9</v>
      </c>
      <c r="AD2089">
        <v>0.8</v>
      </c>
      <c r="AE2089">
        <v>0.27</v>
      </c>
      <c r="AF2089">
        <v>36</v>
      </c>
      <c r="AG2089">
        <v>2700</v>
      </c>
      <c r="AH2089">
        <v>800000</v>
      </c>
      <c r="AI2089">
        <v>36</v>
      </c>
      <c r="AJ2089">
        <v>3562</v>
      </c>
      <c r="AK2089">
        <v>1398924.473</v>
      </c>
      <c r="AN2089" s="20"/>
    </row>
    <row r="2090" spans="1:40">
      <c r="A2090">
        <v>25</v>
      </c>
      <c r="B2090">
        <v>46</v>
      </c>
      <c r="C2090">
        <v>2005</v>
      </c>
      <c r="D2090" t="s">
        <v>1073</v>
      </c>
      <c r="E2090" t="s">
        <v>1074</v>
      </c>
      <c r="F2090" t="s">
        <v>1</v>
      </c>
      <c r="G2090" t="s">
        <v>37</v>
      </c>
      <c r="H2090" t="s">
        <v>38</v>
      </c>
      <c r="I2090" t="s">
        <v>41</v>
      </c>
      <c r="J2090" t="s">
        <v>40</v>
      </c>
      <c r="K2090" t="s">
        <v>40</v>
      </c>
      <c r="L2090" t="s">
        <v>40</v>
      </c>
      <c r="M2090" t="s">
        <v>40</v>
      </c>
      <c r="N2090" t="s">
        <v>40</v>
      </c>
      <c r="O2090" t="s">
        <v>55</v>
      </c>
      <c r="P2090" t="s">
        <v>38</v>
      </c>
      <c r="Q2090" t="s">
        <v>51</v>
      </c>
      <c r="R2090" t="s">
        <v>52</v>
      </c>
      <c r="S2090" t="s">
        <v>43</v>
      </c>
      <c r="T2090" t="s">
        <v>44</v>
      </c>
      <c r="U2090" t="s">
        <v>21</v>
      </c>
      <c r="V2090" t="s">
        <v>1494</v>
      </c>
      <c r="W2090" t="s">
        <v>1495</v>
      </c>
      <c r="X2090" t="s">
        <v>1075</v>
      </c>
      <c r="Y2090">
        <v>323</v>
      </c>
      <c r="Z2090" t="s">
        <v>40</v>
      </c>
      <c r="AA2090" t="s">
        <v>40</v>
      </c>
      <c r="AB2090" t="s">
        <v>40</v>
      </c>
      <c r="AC2090">
        <v>2.7</v>
      </c>
      <c r="AD2090">
        <v>0.48</v>
      </c>
      <c r="AE2090">
        <v>0.18</v>
      </c>
      <c r="AF2090">
        <v>62</v>
      </c>
      <c r="AG2090">
        <v>1800</v>
      </c>
      <c r="AH2090">
        <v>480000</v>
      </c>
      <c r="AI2090">
        <v>62</v>
      </c>
      <c r="AJ2090">
        <v>3562</v>
      </c>
      <c r="AK2090">
        <v>1398924.473</v>
      </c>
      <c r="AN2090" s="20"/>
    </row>
    <row r="2091" spans="1:40">
      <c r="A2091">
        <v>25</v>
      </c>
      <c r="B2091">
        <v>46</v>
      </c>
      <c r="C2091">
        <v>2005</v>
      </c>
      <c r="D2091" t="s">
        <v>1073</v>
      </c>
      <c r="E2091" t="s">
        <v>1074</v>
      </c>
      <c r="F2091" t="s">
        <v>1</v>
      </c>
      <c r="G2091" t="s">
        <v>37</v>
      </c>
      <c r="H2091" t="s">
        <v>38</v>
      </c>
      <c r="I2091" t="s">
        <v>41</v>
      </c>
      <c r="J2091" t="s">
        <v>40</v>
      </c>
      <c r="K2091" t="s">
        <v>40</v>
      </c>
      <c r="L2091" t="s">
        <v>40</v>
      </c>
      <c r="M2091" t="s">
        <v>40</v>
      </c>
      <c r="N2091" t="s">
        <v>40</v>
      </c>
      <c r="O2091" t="s">
        <v>55</v>
      </c>
      <c r="P2091" t="s">
        <v>38</v>
      </c>
      <c r="Q2091" t="s">
        <v>51</v>
      </c>
      <c r="R2091" t="s">
        <v>52</v>
      </c>
      <c r="S2091" t="s">
        <v>43</v>
      </c>
      <c r="T2091" t="s">
        <v>44</v>
      </c>
      <c r="U2091" t="s">
        <v>21</v>
      </c>
      <c r="V2091" t="s">
        <v>1494</v>
      </c>
      <c r="W2091" t="s">
        <v>1495</v>
      </c>
      <c r="X2091" t="s">
        <v>1075</v>
      </c>
      <c r="Y2091">
        <v>324</v>
      </c>
      <c r="Z2091" t="s">
        <v>40</v>
      </c>
      <c r="AA2091" t="s">
        <v>40</v>
      </c>
      <c r="AB2091" t="s">
        <v>40</v>
      </c>
      <c r="AC2091">
        <v>2.4</v>
      </c>
      <c r="AD2091">
        <v>1.65</v>
      </c>
      <c r="AE2091">
        <v>0.69</v>
      </c>
      <c r="AF2091">
        <v>38</v>
      </c>
      <c r="AG2091">
        <v>6900</v>
      </c>
      <c r="AH2091">
        <v>1650000</v>
      </c>
      <c r="AI2091">
        <v>38</v>
      </c>
      <c r="AJ2091">
        <v>3562</v>
      </c>
      <c r="AK2091">
        <v>1398924.473</v>
      </c>
      <c r="AN2091" s="20"/>
    </row>
    <row r="2092" spans="1:40">
      <c r="A2092">
        <v>25</v>
      </c>
      <c r="B2092">
        <v>46</v>
      </c>
      <c r="C2092">
        <v>2005</v>
      </c>
      <c r="D2092" t="s">
        <v>1073</v>
      </c>
      <c r="E2092" t="s">
        <v>1074</v>
      </c>
      <c r="F2092" t="s">
        <v>1</v>
      </c>
      <c r="G2092" t="s">
        <v>37</v>
      </c>
      <c r="H2092" t="s">
        <v>38</v>
      </c>
      <c r="I2092" t="s">
        <v>41</v>
      </c>
      <c r="J2092" t="s">
        <v>40</v>
      </c>
      <c r="K2092" t="s">
        <v>40</v>
      </c>
      <c r="L2092" t="s">
        <v>40</v>
      </c>
      <c r="M2092" t="s">
        <v>40</v>
      </c>
      <c r="N2092" t="s">
        <v>40</v>
      </c>
      <c r="O2092" t="s">
        <v>55</v>
      </c>
      <c r="P2092" t="s">
        <v>38</v>
      </c>
      <c r="Q2092" t="s">
        <v>51</v>
      </c>
      <c r="R2092" t="s">
        <v>52</v>
      </c>
      <c r="S2092" t="s">
        <v>43</v>
      </c>
      <c r="T2092" t="s">
        <v>44</v>
      </c>
      <c r="U2092" t="s">
        <v>21</v>
      </c>
      <c r="V2092" t="s">
        <v>1494</v>
      </c>
      <c r="W2092" t="s">
        <v>1495</v>
      </c>
      <c r="X2092" t="s">
        <v>1075</v>
      </c>
      <c r="Y2092">
        <v>325</v>
      </c>
      <c r="Z2092" t="s">
        <v>40</v>
      </c>
      <c r="AA2092" t="s">
        <v>40</v>
      </c>
      <c r="AB2092" t="s">
        <v>40</v>
      </c>
      <c r="AC2092">
        <v>0.7</v>
      </c>
      <c r="AD2092">
        <v>0.14000000000000001</v>
      </c>
      <c r="AE2092">
        <v>0.3</v>
      </c>
      <c r="AF2092">
        <v>49</v>
      </c>
      <c r="AG2092">
        <v>3000</v>
      </c>
      <c r="AH2092">
        <v>140000</v>
      </c>
      <c r="AI2092">
        <v>49</v>
      </c>
      <c r="AJ2092">
        <v>3562</v>
      </c>
      <c r="AK2092">
        <v>1398924.473</v>
      </c>
      <c r="AN2092" s="20"/>
    </row>
    <row r="2093" spans="1:40">
      <c r="A2093">
        <v>25</v>
      </c>
      <c r="B2093">
        <v>46</v>
      </c>
      <c r="C2093">
        <v>2005</v>
      </c>
      <c r="D2093" t="s">
        <v>1073</v>
      </c>
      <c r="E2093" t="s">
        <v>1074</v>
      </c>
      <c r="F2093" t="s">
        <v>1</v>
      </c>
      <c r="G2093" t="s">
        <v>37</v>
      </c>
      <c r="H2093" t="s">
        <v>38</v>
      </c>
      <c r="I2093" t="s">
        <v>41</v>
      </c>
      <c r="J2093" t="s">
        <v>40</v>
      </c>
      <c r="K2093" t="s">
        <v>40</v>
      </c>
      <c r="L2093" t="s">
        <v>40</v>
      </c>
      <c r="M2093" t="s">
        <v>40</v>
      </c>
      <c r="N2093" t="s">
        <v>40</v>
      </c>
      <c r="O2093" t="s">
        <v>55</v>
      </c>
      <c r="P2093" t="s">
        <v>38</v>
      </c>
      <c r="Q2093" t="s">
        <v>51</v>
      </c>
      <c r="R2093" t="s">
        <v>52</v>
      </c>
      <c r="S2093" t="s">
        <v>43</v>
      </c>
      <c r="T2093" t="s">
        <v>44</v>
      </c>
      <c r="U2093" t="s">
        <v>21</v>
      </c>
      <c r="V2093" t="s">
        <v>1494</v>
      </c>
      <c r="W2093" t="s">
        <v>1495</v>
      </c>
      <c r="X2093" t="s">
        <v>1075</v>
      </c>
      <c r="Y2093">
        <v>326</v>
      </c>
      <c r="Z2093" t="s">
        <v>40</v>
      </c>
      <c r="AA2093" t="s">
        <v>40</v>
      </c>
      <c r="AB2093" t="s">
        <v>40</v>
      </c>
      <c r="AC2093">
        <v>5.6</v>
      </c>
      <c r="AD2093">
        <v>3.45</v>
      </c>
      <c r="AE2093">
        <v>0.61</v>
      </c>
      <c r="AF2093">
        <v>26</v>
      </c>
      <c r="AG2093">
        <v>6100</v>
      </c>
      <c r="AH2093">
        <v>3450000</v>
      </c>
      <c r="AI2093">
        <v>26</v>
      </c>
      <c r="AJ2093">
        <v>3562</v>
      </c>
      <c r="AK2093">
        <v>1398924.473</v>
      </c>
      <c r="AN2093" s="20"/>
    </row>
    <row r="2094" spans="1:40">
      <c r="A2094">
        <v>25</v>
      </c>
      <c r="B2094">
        <v>46</v>
      </c>
      <c r="C2094">
        <v>2005</v>
      </c>
      <c r="D2094" t="s">
        <v>1073</v>
      </c>
      <c r="E2094" t="s">
        <v>1074</v>
      </c>
      <c r="F2094" t="s">
        <v>1</v>
      </c>
      <c r="G2094" t="s">
        <v>37</v>
      </c>
      <c r="H2094" t="s">
        <v>38</v>
      </c>
      <c r="I2094" t="s">
        <v>41</v>
      </c>
      <c r="J2094" t="s">
        <v>40</v>
      </c>
      <c r="K2094" t="s">
        <v>40</v>
      </c>
      <c r="L2094" t="s">
        <v>40</v>
      </c>
      <c r="M2094" t="s">
        <v>40</v>
      </c>
      <c r="N2094" t="s">
        <v>40</v>
      </c>
      <c r="O2094" t="s">
        <v>55</v>
      </c>
      <c r="P2094" t="s">
        <v>38</v>
      </c>
      <c r="Q2094" t="s">
        <v>51</v>
      </c>
      <c r="R2094" t="s">
        <v>52</v>
      </c>
      <c r="S2094" t="s">
        <v>43</v>
      </c>
      <c r="T2094" t="s">
        <v>44</v>
      </c>
      <c r="U2094" t="s">
        <v>21</v>
      </c>
      <c r="V2094" t="s">
        <v>1494</v>
      </c>
      <c r="W2094" t="s">
        <v>1495</v>
      </c>
      <c r="X2094" t="s">
        <v>1075</v>
      </c>
      <c r="Y2094">
        <v>327</v>
      </c>
      <c r="Z2094" t="s">
        <v>40</v>
      </c>
      <c r="AA2094" t="s">
        <v>40</v>
      </c>
      <c r="AB2094" t="s">
        <v>40</v>
      </c>
      <c r="AC2094">
        <v>2.2999999999999998</v>
      </c>
      <c r="AD2094">
        <v>1.1000000000000001</v>
      </c>
      <c r="AE2094">
        <v>0.47</v>
      </c>
      <c r="AF2094">
        <v>47</v>
      </c>
      <c r="AG2094">
        <v>4700</v>
      </c>
      <c r="AH2094">
        <v>1100000</v>
      </c>
      <c r="AI2094">
        <v>47</v>
      </c>
      <c r="AJ2094">
        <v>3562</v>
      </c>
      <c r="AK2094">
        <v>1398924.473</v>
      </c>
      <c r="AN2094" s="20"/>
    </row>
    <row r="2095" spans="1:40">
      <c r="A2095">
        <v>25</v>
      </c>
      <c r="B2095">
        <v>46</v>
      </c>
      <c r="C2095">
        <v>2005</v>
      </c>
      <c r="D2095" t="s">
        <v>1073</v>
      </c>
      <c r="E2095" t="s">
        <v>1074</v>
      </c>
      <c r="F2095" t="s">
        <v>1</v>
      </c>
      <c r="G2095" t="s">
        <v>37</v>
      </c>
      <c r="H2095" t="s">
        <v>38</v>
      </c>
      <c r="I2095" t="s">
        <v>41</v>
      </c>
      <c r="J2095" t="s">
        <v>40</v>
      </c>
      <c r="K2095" t="s">
        <v>40</v>
      </c>
      <c r="L2095" t="s">
        <v>40</v>
      </c>
      <c r="M2095" t="s">
        <v>40</v>
      </c>
      <c r="N2095" t="s">
        <v>40</v>
      </c>
      <c r="O2095" t="s">
        <v>55</v>
      </c>
      <c r="P2095" t="s">
        <v>38</v>
      </c>
      <c r="Q2095" t="s">
        <v>51</v>
      </c>
      <c r="R2095" t="s">
        <v>52</v>
      </c>
      <c r="S2095" t="s">
        <v>43</v>
      </c>
      <c r="T2095" t="s">
        <v>44</v>
      </c>
      <c r="U2095" t="s">
        <v>21</v>
      </c>
      <c r="V2095" t="s">
        <v>1494</v>
      </c>
      <c r="W2095" t="s">
        <v>1495</v>
      </c>
      <c r="X2095" t="s">
        <v>1075</v>
      </c>
      <c r="Y2095">
        <v>328</v>
      </c>
      <c r="Z2095" t="s">
        <v>40</v>
      </c>
      <c r="AA2095" t="s">
        <v>40</v>
      </c>
      <c r="AB2095" t="s">
        <v>40</v>
      </c>
      <c r="AC2095">
        <v>0.6</v>
      </c>
      <c r="AD2095">
        <v>0.13</v>
      </c>
      <c r="AE2095">
        <v>0.21</v>
      </c>
      <c r="AF2095">
        <v>20</v>
      </c>
      <c r="AG2095">
        <v>2100</v>
      </c>
      <c r="AH2095">
        <v>130000</v>
      </c>
      <c r="AI2095">
        <v>20</v>
      </c>
      <c r="AJ2095">
        <v>3562</v>
      </c>
      <c r="AK2095">
        <v>1398924.473</v>
      </c>
      <c r="AN2095" s="20"/>
    </row>
    <row r="2096" spans="1:40">
      <c r="A2096">
        <v>25</v>
      </c>
      <c r="B2096">
        <v>46</v>
      </c>
      <c r="C2096">
        <v>2005</v>
      </c>
      <c r="D2096" t="s">
        <v>1073</v>
      </c>
      <c r="E2096" t="s">
        <v>1074</v>
      </c>
      <c r="F2096" t="s">
        <v>1</v>
      </c>
      <c r="G2096" t="s">
        <v>37</v>
      </c>
      <c r="H2096" t="s">
        <v>38</v>
      </c>
      <c r="I2096" t="s">
        <v>41</v>
      </c>
      <c r="J2096" t="s">
        <v>40</v>
      </c>
      <c r="K2096" t="s">
        <v>40</v>
      </c>
      <c r="L2096" t="s">
        <v>40</v>
      </c>
      <c r="M2096" t="s">
        <v>40</v>
      </c>
      <c r="N2096" t="s">
        <v>40</v>
      </c>
      <c r="O2096" t="s">
        <v>55</v>
      </c>
      <c r="P2096" t="s">
        <v>38</v>
      </c>
      <c r="Q2096" t="s">
        <v>51</v>
      </c>
      <c r="R2096" t="s">
        <v>52</v>
      </c>
      <c r="S2096" t="s">
        <v>43</v>
      </c>
      <c r="T2096" t="s">
        <v>44</v>
      </c>
      <c r="U2096" t="s">
        <v>21</v>
      </c>
      <c r="V2096" t="s">
        <v>1494</v>
      </c>
      <c r="W2096" t="s">
        <v>1495</v>
      </c>
      <c r="X2096" t="s">
        <v>1075</v>
      </c>
      <c r="Y2096">
        <v>329</v>
      </c>
      <c r="Z2096" t="s">
        <v>40</v>
      </c>
      <c r="AA2096" t="s">
        <v>40</v>
      </c>
      <c r="AB2096" t="s">
        <v>40</v>
      </c>
      <c r="AC2096">
        <v>4.5</v>
      </c>
      <c r="AD2096">
        <v>41.2</v>
      </c>
      <c r="AE2096">
        <v>9.23</v>
      </c>
      <c r="AF2096">
        <v>24</v>
      </c>
      <c r="AG2096">
        <v>92300</v>
      </c>
      <c r="AH2096">
        <v>41200000</v>
      </c>
      <c r="AI2096">
        <v>24</v>
      </c>
      <c r="AJ2096">
        <v>3562</v>
      </c>
      <c r="AK2096">
        <v>1398924.473</v>
      </c>
      <c r="AN2096" s="20"/>
    </row>
    <row r="2097" spans="1:40">
      <c r="A2097">
        <v>25</v>
      </c>
      <c r="B2097">
        <v>46</v>
      </c>
      <c r="C2097">
        <v>2005</v>
      </c>
      <c r="D2097" t="s">
        <v>1073</v>
      </c>
      <c r="E2097" t="s">
        <v>1074</v>
      </c>
      <c r="F2097" t="s">
        <v>1</v>
      </c>
      <c r="G2097" t="s">
        <v>37</v>
      </c>
      <c r="H2097" t="s">
        <v>38</v>
      </c>
      <c r="I2097" t="s">
        <v>41</v>
      </c>
      <c r="J2097" t="s">
        <v>40</v>
      </c>
      <c r="K2097" t="s">
        <v>40</v>
      </c>
      <c r="L2097" t="s">
        <v>40</v>
      </c>
      <c r="M2097" t="s">
        <v>40</v>
      </c>
      <c r="N2097" t="s">
        <v>40</v>
      </c>
      <c r="O2097" t="s">
        <v>55</v>
      </c>
      <c r="P2097" t="s">
        <v>38</v>
      </c>
      <c r="Q2097" t="s">
        <v>51</v>
      </c>
      <c r="R2097" t="s">
        <v>52</v>
      </c>
      <c r="S2097" t="s">
        <v>43</v>
      </c>
      <c r="T2097" t="s">
        <v>44</v>
      </c>
      <c r="U2097" t="s">
        <v>21</v>
      </c>
      <c r="V2097" t="s">
        <v>1494</v>
      </c>
      <c r="W2097" t="s">
        <v>1495</v>
      </c>
      <c r="X2097" t="s">
        <v>1075</v>
      </c>
      <c r="Y2097">
        <v>330</v>
      </c>
      <c r="Z2097" t="s">
        <v>40</v>
      </c>
      <c r="AA2097" t="s">
        <v>40</v>
      </c>
      <c r="AB2097" t="s">
        <v>40</v>
      </c>
      <c r="AC2097">
        <v>6.7</v>
      </c>
      <c r="AD2097">
        <v>4.83</v>
      </c>
      <c r="AE2097">
        <v>0.72</v>
      </c>
      <c r="AF2097">
        <v>33</v>
      </c>
      <c r="AG2097">
        <v>7200</v>
      </c>
      <c r="AH2097">
        <v>4830000</v>
      </c>
      <c r="AI2097">
        <v>33</v>
      </c>
      <c r="AJ2097">
        <v>3562</v>
      </c>
      <c r="AK2097">
        <v>1398924.473</v>
      </c>
      <c r="AN2097" s="20"/>
    </row>
    <row r="2098" spans="1:40">
      <c r="A2098">
        <v>25</v>
      </c>
      <c r="B2098">
        <v>46</v>
      </c>
      <c r="C2098">
        <v>2005</v>
      </c>
      <c r="D2098" t="s">
        <v>1073</v>
      </c>
      <c r="E2098" t="s">
        <v>1074</v>
      </c>
      <c r="F2098" t="s">
        <v>1</v>
      </c>
      <c r="G2098" t="s">
        <v>37</v>
      </c>
      <c r="H2098" t="s">
        <v>38</v>
      </c>
      <c r="I2098" t="s">
        <v>41</v>
      </c>
      <c r="J2098" t="s">
        <v>40</v>
      </c>
      <c r="K2098" t="s">
        <v>40</v>
      </c>
      <c r="L2098" t="s">
        <v>40</v>
      </c>
      <c r="M2098" t="s">
        <v>40</v>
      </c>
      <c r="N2098" t="s">
        <v>40</v>
      </c>
      <c r="O2098" t="s">
        <v>55</v>
      </c>
      <c r="P2098" t="s">
        <v>38</v>
      </c>
      <c r="Q2098" t="s">
        <v>51</v>
      </c>
      <c r="R2098" t="s">
        <v>52</v>
      </c>
      <c r="S2098" t="s">
        <v>43</v>
      </c>
      <c r="T2098" t="s">
        <v>44</v>
      </c>
      <c r="U2098" t="s">
        <v>21</v>
      </c>
      <c r="V2098" t="s">
        <v>1494</v>
      </c>
      <c r="W2098" t="s">
        <v>1495</v>
      </c>
      <c r="X2098" t="s">
        <v>1075</v>
      </c>
      <c r="Y2098">
        <v>331</v>
      </c>
      <c r="Z2098" t="s">
        <v>40</v>
      </c>
      <c r="AA2098" t="s">
        <v>40</v>
      </c>
      <c r="AB2098" t="s">
        <v>40</v>
      </c>
      <c r="AC2098">
        <v>1.9</v>
      </c>
      <c r="AD2098">
        <v>1.72</v>
      </c>
      <c r="AE2098">
        <v>0.97</v>
      </c>
      <c r="AF2098">
        <v>79</v>
      </c>
      <c r="AG2098">
        <v>9700</v>
      </c>
      <c r="AH2098">
        <v>1720000</v>
      </c>
      <c r="AI2098">
        <v>79</v>
      </c>
      <c r="AJ2098">
        <v>3562</v>
      </c>
      <c r="AK2098">
        <v>1398924.473</v>
      </c>
      <c r="AN2098" s="20"/>
    </row>
    <row r="2099" spans="1:40">
      <c r="A2099">
        <v>25</v>
      </c>
      <c r="B2099">
        <v>46</v>
      </c>
      <c r="C2099">
        <v>2005</v>
      </c>
      <c r="D2099" t="s">
        <v>1073</v>
      </c>
      <c r="E2099" t="s">
        <v>1074</v>
      </c>
      <c r="F2099" t="s">
        <v>1</v>
      </c>
      <c r="G2099" t="s">
        <v>37</v>
      </c>
      <c r="H2099" t="s">
        <v>38</v>
      </c>
      <c r="I2099" t="s">
        <v>41</v>
      </c>
      <c r="J2099" t="s">
        <v>40</v>
      </c>
      <c r="K2099" t="s">
        <v>40</v>
      </c>
      <c r="L2099" t="s">
        <v>40</v>
      </c>
      <c r="M2099" t="s">
        <v>40</v>
      </c>
      <c r="N2099" t="s">
        <v>40</v>
      </c>
      <c r="O2099" t="s">
        <v>55</v>
      </c>
      <c r="P2099" t="s">
        <v>38</v>
      </c>
      <c r="Q2099" t="s">
        <v>51</v>
      </c>
      <c r="R2099" t="s">
        <v>52</v>
      </c>
      <c r="S2099" t="s">
        <v>43</v>
      </c>
      <c r="T2099" t="s">
        <v>44</v>
      </c>
      <c r="U2099" t="s">
        <v>21</v>
      </c>
      <c r="V2099" t="s">
        <v>1494</v>
      </c>
      <c r="W2099" t="s">
        <v>1495</v>
      </c>
      <c r="X2099" t="s">
        <v>1075</v>
      </c>
      <c r="Y2099">
        <v>332</v>
      </c>
      <c r="Z2099" t="s">
        <v>40</v>
      </c>
      <c r="AA2099" t="s">
        <v>40</v>
      </c>
      <c r="AB2099" t="s">
        <v>40</v>
      </c>
      <c r="AC2099">
        <v>2.7</v>
      </c>
      <c r="AD2099">
        <v>0.84</v>
      </c>
      <c r="AE2099">
        <v>0.31</v>
      </c>
      <c r="AF2099">
        <v>53</v>
      </c>
      <c r="AG2099">
        <v>3100</v>
      </c>
      <c r="AH2099">
        <v>840000</v>
      </c>
      <c r="AI2099">
        <v>53</v>
      </c>
      <c r="AJ2099">
        <v>3562</v>
      </c>
      <c r="AK2099">
        <v>1398924.473</v>
      </c>
      <c r="AN2099" s="20"/>
    </row>
    <row r="2100" spans="1:40">
      <c r="A2100">
        <v>25</v>
      </c>
      <c r="B2100">
        <v>46</v>
      </c>
      <c r="C2100">
        <v>2005</v>
      </c>
      <c r="D2100" t="s">
        <v>1073</v>
      </c>
      <c r="E2100" t="s">
        <v>1074</v>
      </c>
      <c r="F2100" t="s">
        <v>1</v>
      </c>
      <c r="G2100" t="s">
        <v>37</v>
      </c>
      <c r="H2100" t="s">
        <v>38</v>
      </c>
      <c r="I2100" t="s">
        <v>41</v>
      </c>
      <c r="J2100" t="s">
        <v>40</v>
      </c>
      <c r="K2100" t="s">
        <v>40</v>
      </c>
      <c r="L2100" t="s">
        <v>40</v>
      </c>
      <c r="M2100" t="s">
        <v>40</v>
      </c>
      <c r="N2100" t="s">
        <v>40</v>
      </c>
      <c r="O2100" t="s">
        <v>55</v>
      </c>
      <c r="P2100" t="s">
        <v>38</v>
      </c>
      <c r="Q2100" t="s">
        <v>51</v>
      </c>
      <c r="R2100" t="s">
        <v>52</v>
      </c>
      <c r="S2100" t="s">
        <v>43</v>
      </c>
      <c r="T2100" t="s">
        <v>44</v>
      </c>
      <c r="U2100" t="s">
        <v>21</v>
      </c>
      <c r="V2100" t="s">
        <v>1494</v>
      </c>
      <c r="W2100" t="s">
        <v>1495</v>
      </c>
      <c r="X2100" t="s">
        <v>1075</v>
      </c>
      <c r="Y2100">
        <v>333</v>
      </c>
      <c r="Z2100" t="s">
        <v>40</v>
      </c>
      <c r="AA2100" t="s">
        <v>40</v>
      </c>
      <c r="AB2100" t="s">
        <v>40</v>
      </c>
      <c r="AC2100">
        <v>3.2</v>
      </c>
      <c r="AD2100">
        <v>3.78</v>
      </c>
      <c r="AE2100">
        <v>1.21</v>
      </c>
      <c r="AF2100">
        <v>77</v>
      </c>
      <c r="AG2100">
        <v>12100</v>
      </c>
      <c r="AH2100">
        <v>3780000</v>
      </c>
      <c r="AI2100">
        <v>77</v>
      </c>
      <c r="AJ2100">
        <v>3562</v>
      </c>
      <c r="AK2100">
        <v>1398924.473</v>
      </c>
      <c r="AN2100" s="20"/>
    </row>
    <row r="2101" spans="1:40">
      <c r="A2101">
        <v>25</v>
      </c>
      <c r="B2101">
        <v>46</v>
      </c>
      <c r="C2101">
        <v>2005</v>
      </c>
      <c r="D2101" t="s">
        <v>1073</v>
      </c>
      <c r="E2101" t="s">
        <v>1074</v>
      </c>
      <c r="F2101" t="s">
        <v>1</v>
      </c>
      <c r="G2101" t="s">
        <v>37</v>
      </c>
      <c r="H2101" t="s">
        <v>38</v>
      </c>
      <c r="I2101" t="s">
        <v>41</v>
      </c>
      <c r="J2101" t="s">
        <v>40</v>
      </c>
      <c r="K2101" t="s">
        <v>40</v>
      </c>
      <c r="L2101" t="s">
        <v>40</v>
      </c>
      <c r="M2101" t="s">
        <v>40</v>
      </c>
      <c r="N2101" t="s">
        <v>40</v>
      </c>
      <c r="O2101" t="s">
        <v>55</v>
      </c>
      <c r="P2101" t="s">
        <v>38</v>
      </c>
      <c r="Q2101" t="s">
        <v>51</v>
      </c>
      <c r="R2101" t="s">
        <v>52</v>
      </c>
      <c r="S2101" t="s">
        <v>43</v>
      </c>
      <c r="T2101" t="s">
        <v>44</v>
      </c>
      <c r="U2101" t="s">
        <v>21</v>
      </c>
      <c r="V2101" t="s">
        <v>1494</v>
      </c>
      <c r="W2101" t="s">
        <v>1495</v>
      </c>
      <c r="X2101" t="s">
        <v>1075</v>
      </c>
      <c r="Y2101">
        <v>334</v>
      </c>
      <c r="Z2101" t="s">
        <v>40</v>
      </c>
      <c r="AA2101" t="s">
        <v>40</v>
      </c>
      <c r="AB2101" t="s">
        <v>40</v>
      </c>
      <c r="AC2101">
        <v>6.3</v>
      </c>
      <c r="AD2101">
        <v>7.28</v>
      </c>
      <c r="AE2101">
        <v>1.1399999999999999</v>
      </c>
      <c r="AF2101">
        <v>66</v>
      </c>
      <c r="AG2101">
        <v>11400</v>
      </c>
      <c r="AH2101">
        <v>7280000</v>
      </c>
      <c r="AI2101">
        <v>66</v>
      </c>
      <c r="AJ2101">
        <v>3562</v>
      </c>
      <c r="AK2101">
        <v>1398924.473</v>
      </c>
      <c r="AN2101" s="20"/>
    </row>
    <row r="2102" spans="1:40">
      <c r="A2102">
        <v>25</v>
      </c>
      <c r="B2102">
        <v>46</v>
      </c>
      <c r="C2102">
        <v>2005</v>
      </c>
      <c r="D2102" t="s">
        <v>1073</v>
      </c>
      <c r="E2102" t="s">
        <v>1074</v>
      </c>
      <c r="F2102" t="s">
        <v>1</v>
      </c>
      <c r="G2102" t="s">
        <v>37</v>
      </c>
      <c r="H2102" t="s">
        <v>38</v>
      </c>
      <c r="I2102" t="s">
        <v>41</v>
      </c>
      <c r="J2102" t="s">
        <v>40</v>
      </c>
      <c r="K2102" t="s">
        <v>40</v>
      </c>
      <c r="L2102" t="s">
        <v>40</v>
      </c>
      <c r="M2102" t="s">
        <v>40</v>
      </c>
      <c r="N2102" t="s">
        <v>40</v>
      </c>
      <c r="O2102" t="s">
        <v>55</v>
      </c>
      <c r="P2102" t="s">
        <v>38</v>
      </c>
      <c r="Q2102" t="s">
        <v>51</v>
      </c>
      <c r="R2102" t="s">
        <v>52</v>
      </c>
      <c r="S2102" t="s">
        <v>43</v>
      </c>
      <c r="T2102" t="s">
        <v>44</v>
      </c>
      <c r="U2102" t="s">
        <v>21</v>
      </c>
      <c r="V2102" t="s">
        <v>1494</v>
      </c>
      <c r="W2102" t="s">
        <v>1495</v>
      </c>
      <c r="X2102" t="s">
        <v>1075</v>
      </c>
      <c r="Y2102">
        <v>335</v>
      </c>
      <c r="Z2102" t="s">
        <v>40</v>
      </c>
      <c r="AA2102" t="s">
        <v>40</v>
      </c>
      <c r="AB2102" t="s">
        <v>40</v>
      </c>
      <c r="AC2102">
        <v>2.7</v>
      </c>
      <c r="AD2102">
        <v>2.2799999999999998</v>
      </c>
      <c r="AE2102">
        <v>0.85</v>
      </c>
      <c r="AF2102">
        <v>71</v>
      </c>
      <c r="AG2102">
        <v>8500</v>
      </c>
      <c r="AH2102">
        <v>2280000</v>
      </c>
      <c r="AI2102">
        <v>71</v>
      </c>
      <c r="AJ2102">
        <v>3562</v>
      </c>
      <c r="AK2102">
        <v>1398924.473</v>
      </c>
      <c r="AN2102" s="20"/>
    </row>
    <row r="2103" spans="1:40">
      <c r="A2103">
        <v>25</v>
      </c>
      <c r="B2103">
        <v>46</v>
      </c>
      <c r="C2103">
        <v>2005</v>
      </c>
      <c r="D2103" t="s">
        <v>1073</v>
      </c>
      <c r="E2103" t="s">
        <v>1074</v>
      </c>
      <c r="F2103" t="s">
        <v>1</v>
      </c>
      <c r="G2103" t="s">
        <v>37</v>
      </c>
      <c r="H2103" t="s">
        <v>38</v>
      </c>
      <c r="I2103" t="s">
        <v>41</v>
      </c>
      <c r="J2103" t="s">
        <v>40</v>
      </c>
      <c r="K2103" t="s">
        <v>40</v>
      </c>
      <c r="L2103" t="s">
        <v>40</v>
      </c>
      <c r="M2103" t="s">
        <v>40</v>
      </c>
      <c r="N2103" t="s">
        <v>40</v>
      </c>
      <c r="O2103" t="s">
        <v>55</v>
      </c>
      <c r="P2103" t="s">
        <v>38</v>
      </c>
      <c r="Q2103" t="s">
        <v>51</v>
      </c>
      <c r="R2103" t="s">
        <v>52</v>
      </c>
      <c r="S2103" t="s">
        <v>43</v>
      </c>
      <c r="T2103" t="s">
        <v>44</v>
      </c>
      <c r="U2103" t="s">
        <v>21</v>
      </c>
      <c r="V2103" t="s">
        <v>1494</v>
      </c>
      <c r="W2103" t="s">
        <v>1495</v>
      </c>
      <c r="X2103" t="s">
        <v>1075</v>
      </c>
      <c r="Y2103">
        <v>337</v>
      </c>
      <c r="Z2103" t="s">
        <v>40</v>
      </c>
      <c r="AA2103" t="s">
        <v>40</v>
      </c>
      <c r="AB2103" t="s">
        <v>40</v>
      </c>
      <c r="AC2103">
        <v>4</v>
      </c>
      <c r="AD2103">
        <v>4.13</v>
      </c>
      <c r="AE2103">
        <v>1.03</v>
      </c>
      <c r="AF2103">
        <v>98</v>
      </c>
      <c r="AG2103">
        <v>10300</v>
      </c>
      <c r="AH2103">
        <v>4130000</v>
      </c>
      <c r="AI2103">
        <v>98</v>
      </c>
      <c r="AJ2103">
        <v>3562</v>
      </c>
      <c r="AK2103">
        <v>1398924.473</v>
      </c>
      <c r="AN2103" s="20"/>
    </row>
    <row r="2104" spans="1:40">
      <c r="A2104">
        <v>25</v>
      </c>
      <c r="B2104">
        <v>46</v>
      </c>
      <c r="C2104">
        <v>2005</v>
      </c>
      <c r="D2104" t="s">
        <v>1073</v>
      </c>
      <c r="E2104" t="s">
        <v>1074</v>
      </c>
      <c r="F2104" t="s">
        <v>1</v>
      </c>
      <c r="G2104" t="s">
        <v>37</v>
      </c>
      <c r="H2104" t="s">
        <v>38</v>
      </c>
      <c r="I2104" t="s">
        <v>41</v>
      </c>
      <c r="J2104" t="s">
        <v>40</v>
      </c>
      <c r="K2104" t="s">
        <v>40</v>
      </c>
      <c r="L2104" t="s">
        <v>40</v>
      </c>
      <c r="M2104" t="s">
        <v>40</v>
      </c>
      <c r="N2104" t="s">
        <v>40</v>
      </c>
      <c r="O2104" t="s">
        <v>55</v>
      </c>
      <c r="P2104" t="s">
        <v>38</v>
      </c>
      <c r="Q2104" t="s">
        <v>51</v>
      </c>
      <c r="R2104" t="s">
        <v>52</v>
      </c>
      <c r="S2104" t="s">
        <v>43</v>
      </c>
      <c r="T2104" t="s">
        <v>44</v>
      </c>
      <c r="U2104" t="s">
        <v>21</v>
      </c>
      <c r="V2104" t="s">
        <v>1494</v>
      </c>
      <c r="W2104" t="s">
        <v>1495</v>
      </c>
      <c r="X2104" t="s">
        <v>1075</v>
      </c>
      <c r="Y2104">
        <v>338</v>
      </c>
      <c r="Z2104" t="s">
        <v>40</v>
      </c>
      <c r="AA2104" t="s">
        <v>40</v>
      </c>
      <c r="AB2104" t="s">
        <v>40</v>
      </c>
      <c r="AC2104">
        <v>1.8</v>
      </c>
      <c r="AD2104">
        <v>1.0900000000000001</v>
      </c>
      <c r="AE2104">
        <v>0.6</v>
      </c>
      <c r="AF2104">
        <v>32</v>
      </c>
      <c r="AG2104">
        <v>6000</v>
      </c>
      <c r="AH2104">
        <v>1090000</v>
      </c>
      <c r="AI2104">
        <v>32</v>
      </c>
      <c r="AJ2104">
        <v>3562</v>
      </c>
      <c r="AK2104">
        <v>1398924.473</v>
      </c>
      <c r="AN2104" s="20"/>
    </row>
    <row r="2105" spans="1:40">
      <c r="A2105">
        <v>25</v>
      </c>
      <c r="B2105">
        <v>46</v>
      </c>
      <c r="C2105">
        <v>2005</v>
      </c>
      <c r="D2105" t="s">
        <v>1073</v>
      </c>
      <c r="E2105" t="s">
        <v>1074</v>
      </c>
      <c r="F2105" t="s">
        <v>1</v>
      </c>
      <c r="G2105" t="s">
        <v>37</v>
      </c>
      <c r="H2105" t="s">
        <v>38</v>
      </c>
      <c r="I2105" t="s">
        <v>41</v>
      </c>
      <c r="J2105" t="s">
        <v>40</v>
      </c>
      <c r="K2105" t="s">
        <v>40</v>
      </c>
      <c r="L2105" t="s">
        <v>40</v>
      </c>
      <c r="M2105" t="s">
        <v>40</v>
      </c>
      <c r="N2105" t="s">
        <v>40</v>
      </c>
      <c r="O2105" t="s">
        <v>55</v>
      </c>
      <c r="P2105" t="s">
        <v>38</v>
      </c>
      <c r="Q2105" t="s">
        <v>51</v>
      </c>
      <c r="R2105" t="s">
        <v>52</v>
      </c>
      <c r="S2105" t="s">
        <v>43</v>
      </c>
      <c r="T2105" t="s">
        <v>44</v>
      </c>
      <c r="U2105" t="s">
        <v>21</v>
      </c>
      <c r="V2105" t="s">
        <v>1494</v>
      </c>
      <c r="W2105" t="s">
        <v>1495</v>
      </c>
      <c r="X2105" t="s">
        <v>1075</v>
      </c>
      <c r="Y2105">
        <v>339</v>
      </c>
      <c r="Z2105" t="s">
        <v>40</v>
      </c>
      <c r="AA2105" t="s">
        <v>40</v>
      </c>
      <c r="AB2105" t="s">
        <v>40</v>
      </c>
      <c r="AC2105">
        <v>7.2</v>
      </c>
      <c r="AD2105">
        <v>82</v>
      </c>
      <c r="AE2105">
        <v>11.42</v>
      </c>
      <c r="AF2105">
        <v>58</v>
      </c>
      <c r="AG2105">
        <v>114200</v>
      </c>
      <c r="AH2105">
        <v>82000000</v>
      </c>
      <c r="AI2105">
        <v>58</v>
      </c>
      <c r="AJ2105">
        <v>3562</v>
      </c>
      <c r="AK2105">
        <v>1398924.473</v>
      </c>
      <c r="AN2105" s="20"/>
    </row>
    <row r="2106" spans="1:40">
      <c r="A2106">
        <v>25</v>
      </c>
      <c r="B2106">
        <v>46</v>
      </c>
      <c r="C2106">
        <v>2005</v>
      </c>
      <c r="D2106" t="s">
        <v>1073</v>
      </c>
      <c r="E2106" t="s">
        <v>1074</v>
      </c>
      <c r="F2106" t="s">
        <v>1</v>
      </c>
      <c r="G2106" t="s">
        <v>37</v>
      </c>
      <c r="H2106" t="s">
        <v>38</v>
      </c>
      <c r="I2106" t="s">
        <v>41</v>
      </c>
      <c r="J2106" t="s">
        <v>40</v>
      </c>
      <c r="K2106" t="s">
        <v>40</v>
      </c>
      <c r="L2106" t="s">
        <v>40</v>
      </c>
      <c r="M2106" t="s">
        <v>40</v>
      </c>
      <c r="N2106" t="s">
        <v>40</v>
      </c>
      <c r="O2106" t="s">
        <v>55</v>
      </c>
      <c r="P2106" t="s">
        <v>38</v>
      </c>
      <c r="Q2106" t="s">
        <v>51</v>
      </c>
      <c r="R2106" t="s">
        <v>52</v>
      </c>
      <c r="S2106" t="s">
        <v>43</v>
      </c>
      <c r="T2106" t="s">
        <v>44</v>
      </c>
      <c r="U2106" t="s">
        <v>21</v>
      </c>
      <c r="V2106" t="s">
        <v>1494</v>
      </c>
      <c r="W2106" t="s">
        <v>1495</v>
      </c>
      <c r="X2106" t="s">
        <v>1075</v>
      </c>
      <c r="Y2106">
        <v>340</v>
      </c>
      <c r="Z2106" t="s">
        <v>40</v>
      </c>
      <c r="AA2106" t="s">
        <v>40</v>
      </c>
      <c r="AB2106" t="s">
        <v>40</v>
      </c>
      <c r="AC2106">
        <v>6.7</v>
      </c>
      <c r="AD2106">
        <v>2.81</v>
      </c>
      <c r="AE2106">
        <v>0.42</v>
      </c>
      <c r="AF2106">
        <v>31</v>
      </c>
      <c r="AG2106">
        <v>4200</v>
      </c>
      <c r="AH2106">
        <v>2810000</v>
      </c>
      <c r="AI2106">
        <v>31</v>
      </c>
      <c r="AJ2106">
        <v>3562</v>
      </c>
      <c r="AK2106">
        <v>1398924.473</v>
      </c>
      <c r="AN2106" s="20"/>
    </row>
    <row r="2107" spans="1:40">
      <c r="A2107">
        <v>25</v>
      </c>
      <c r="B2107">
        <v>46</v>
      </c>
      <c r="C2107">
        <v>2005</v>
      </c>
      <c r="D2107" t="s">
        <v>1073</v>
      </c>
      <c r="E2107" t="s">
        <v>1074</v>
      </c>
      <c r="F2107" t="s">
        <v>1</v>
      </c>
      <c r="G2107" t="s">
        <v>37</v>
      </c>
      <c r="H2107" t="s">
        <v>38</v>
      </c>
      <c r="I2107" t="s">
        <v>41</v>
      </c>
      <c r="J2107" t="s">
        <v>40</v>
      </c>
      <c r="K2107" t="s">
        <v>40</v>
      </c>
      <c r="L2107" t="s">
        <v>40</v>
      </c>
      <c r="M2107" t="s">
        <v>40</v>
      </c>
      <c r="N2107" t="s">
        <v>40</v>
      </c>
      <c r="O2107" t="s">
        <v>55</v>
      </c>
      <c r="P2107" t="s">
        <v>38</v>
      </c>
      <c r="Q2107" t="s">
        <v>51</v>
      </c>
      <c r="R2107" t="s">
        <v>52</v>
      </c>
      <c r="S2107" t="s">
        <v>43</v>
      </c>
      <c r="T2107" t="s">
        <v>44</v>
      </c>
      <c r="U2107" t="s">
        <v>21</v>
      </c>
      <c r="V2107" t="s">
        <v>1494</v>
      </c>
      <c r="W2107" t="s">
        <v>1495</v>
      </c>
      <c r="X2107" t="s">
        <v>1075</v>
      </c>
      <c r="Y2107">
        <v>341</v>
      </c>
      <c r="Z2107" t="s">
        <v>40</v>
      </c>
      <c r="AA2107" t="s">
        <v>40</v>
      </c>
      <c r="AB2107" t="s">
        <v>40</v>
      </c>
      <c r="AC2107">
        <v>4.0999999999999996</v>
      </c>
      <c r="AD2107">
        <v>1.62</v>
      </c>
      <c r="AE2107">
        <v>0.4</v>
      </c>
      <c r="AF2107">
        <v>73</v>
      </c>
      <c r="AG2107">
        <v>4000</v>
      </c>
      <c r="AH2107">
        <v>1620000</v>
      </c>
      <c r="AI2107">
        <v>73</v>
      </c>
      <c r="AJ2107">
        <v>3562</v>
      </c>
      <c r="AK2107">
        <v>1398924.473</v>
      </c>
      <c r="AN2107" s="20"/>
    </row>
    <row r="2108" spans="1:40">
      <c r="A2108">
        <v>25</v>
      </c>
      <c r="B2108">
        <v>46</v>
      </c>
      <c r="C2108">
        <v>2005</v>
      </c>
      <c r="D2108" t="s">
        <v>1073</v>
      </c>
      <c r="E2108" t="s">
        <v>1074</v>
      </c>
      <c r="F2108" t="s">
        <v>1</v>
      </c>
      <c r="G2108" t="s">
        <v>37</v>
      </c>
      <c r="H2108" t="s">
        <v>38</v>
      </c>
      <c r="I2108" t="s">
        <v>41</v>
      </c>
      <c r="J2108" t="s">
        <v>40</v>
      </c>
      <c r="K2108" t="s">
        <v>40</v>
      </c>
      <c r="L2108" t="s">
        <v>40</v>
      </c>
      <c r="M2108" t="s">
        <v>40</v>
      </c>
      <c r="N2108" t="s">
        <v>40</v>
      </c>
      <c r="O2108" t="s">
        <v>55</v>
      </c>
      <c r="P2108" t="s">
        <v>38</v>
      </c>
      <c r="Q2108" t="s">
        <v>51</v>
      </c>
      <c r="R2108" t="s">
        <v>52</v>
      </c>
      <c r="S2108" t="s">
        <v>43</v>
      </c>
      <c r="T2108" t="s">
        <v>44</v>
      </c>
      <c r="U2108" t="s">
        <v>21</v>
      </c>
      <c r="V2108" t="s">
        <v>1494</v>
      </c>
      <c r="W2108" t="s">
        <v>1495</v>
      </c>
      <c r="X2108" t="s">
        <v>1075</v>
      </c>
      <c r="Y2108">
        <v>342</v>
      </c>
      <c r="Z2108" t="s">
        <v>40</v>
      </c>
      <c r="AA2108" t="s">
        <v>40</v>
      </c>
      <c r="AB2108" t="s">
        <v>40</v>
      </c>
      <c r="AC2108">
        <v>3.3</v>
      </c>
      <c r="AD2108">
        <v>11.4</v>
      </c>
      <c r="AE2108">
        <v>3.5</v>
      </c>
      <c r="AF2108">
        <v>44</v>
      </c>
      <c r="AG2108">
        <v>35000</v>
      </c>
      <c r="AH2108">
        <v>11400000</v>
      </c>
      <c r="AI2108">
        <v>44</v>
      </c>
      <c r="AJ2108">
        <v>3562</v>
      </c>
      <c r="AK2108">
        <v>1398924.473</v>
      </c>
      <c r="AN2108" s="20"/>
    </row>
    <row r="2109" spans="1:40">
      <c r="A2109">
        <v>25</v>
      </c>
      <c r="B2109">
        <v>46</v>
      </c>
      <c r="C2109">
        <v>2005</v>
      </c>
      <c r="D2109" t="s">
        <v>1073</v>
      </c>
      <c r="E2109" t="s">
        <v>1074</v>
      </c>
      <c r="F2109" t="s">
        <v>1</v>
      </c>
      <c r="G2109" t="s">
        <v>37</v>
      </c>
      <c r="H2109" t="s">
        <v>38</v>
      </c>
      <c r="I2109" t="s">
        <v>41</v>
      </c>
      <c r="J2109" t="s">
        <v>40</v>
      </c>
      <c r="K2109" t="s">
        <v>40</v>
      </c>
      <c r="L2109" t="s">
        <v>40</v>
      </c>
      <c r="M2109" t="s">
        <v>40</v>
      </c>
      <c r="N2109" t="s">
        <v>40</v>
      </c>
      <c r="O2109" t="s">
        <v>55</v>
      </c>
      <c r="P2109" t="s">
        <v>38</v>
      </c>
      <c r="Q2109" t="s">
        <v>51</v>
      </c>
      <c r="R2109" t="s">
        <v>52</v>
      </c>
      <c r="S2109" t="s">
        <v>43</v>
      </c>
      <c r="T2109" t="s">
        <v>44</v>
      </c>
      <c r="U2109" t="s">
        <v>21</v>
      </c>
      <c r="V2109" t="s">
        <v>1494</v>
      </c>
      <c r="W2109" t="s">
        <v>1495</v>
      </c>
      <c r="X2109" t="s">
        <v>1075</v>
      </c>
      <c r="Y2109">
        <v>343</v>
      </c>
      <c r="Z2109" t="s">
        <v>40</v>
      </c>
      <c r="AA2109" t="s">
        <v>40</v>
      </c>
      <c r="AB2109" t="s">
        <v>40</v>
      </c>
      <c r="AC2109">
        <v>6.6</v>
      </c>
      <c r="AD2109">
        <v>243</v>
      </c>
      <c r="AE2109">
        <v>36.700000000000003</v>
      </c>
      <c r="AF2109">
        <v>55</v>
      </c>
      <c r="AG2109">
        <v>367000</v>
      </c>
      <c r="AH2109">
        <v>243000000</v>
      </c>
      <c r="AI2109">
        <v>55</v>
      </c>
      <c r="AJ2109">
        <v>3562</v>
      </c>
      <c r="AK2109">
        <v>1398924.473</v>
      </c>
      <c r="AN2109" s="20"/>
    </row>
    <row r="2110" spans="1:40">
      <c r="A2110">
        <v>25</v>
      </c>
      <c r="B2110">
        <v>46</v>
      </c>
      <c r="C2110">
        <v>2005</v>
      </c>
      <c r="D2110" t="s">
        <v>1073</v>
      </c>
      <c r="E2110" t="s">
        <v>1074</v>
      </c>
      <c r="F2110" t="s">
        <v>1</v>
      </c>
      <c r="G2110" t="s">
        <v>37</v>
      </c>
      <c r="H2110" t="s">
        <v>38</v>
      </c>
      <c r="I2110" t="s">
        <v>41</v>
      </c>
      <c r="J2110" t="s">
        <v>40</v>
      </c>
      <c r="K2110" t="s">
        <v>40</v>
      </c>
      <c r="L2110" t="s">
        <v>40</v>
      </c>
      <c r="M2110" t="s">
        <v>40</v>
      </c>
      <c r="N2110" t="s">
        <v>40</v>
      </c>
      <c r="O2110" t="s">
        <v>55</v>
      </c>
      <c r="P2110" t="s">
        <v>38</v>
      </c>
      <c r="Q2110" t="s">
        <v>51</v>
      </c>
      <c r="R2110" t="s">
        <v>52</v>
      </c>
      <c r="S2110" t="s">
        <v>43</v>
      </c>
      <c r="T2110" t="s">
        <v>44</v>
      </c>
      <c r="U2110" t="s">
        <v>21</v>
      </c>
      <c r="V2110" t="s">
        <v>1494</v>
      </c>
      <c r="W2110" t="s">
        <v>1495</v>
      </c>
      <c r="X2110" t="s">
        <v>1075</v>
      </c>
      <c r="Y2110">
        <v>344</v>
      </c>
      <c r="Z2110" t="s">
        <v>40</v>
      </c>
      <c r="AA2110" t="s">
        <v>40</v>
      </c>
      <c r="AB2110" t="s">
        <v>40</v>
      </c>
      <c r="AC2110">
        <v>2</v>
      </c>
      <c r="AD2110">
        <v>0.96</v>
      </c>
      <c r="AE2110">
        <v>0.47</v>
      </c>
      <c r="AF2110">
        <v>48</v>
      </c>
      <c r="AG2110">
        <v>4700</v>
      </c>
      <c r="AH2110">
        <v>960000</v>
      </c>
      <c r="AI2110">
        <v>48</v>
      </c>
      <c r="AJ2110">
        <v>3562</v>
      </c>
      <c r="AK2110">
        <v>1398924.473</v>
      </c>
      <c r="AN2110" s="20"/>
    </row>
    <row r="2111" spans="1:40">
      <c r="A2111">
        <v>25</v>
      </c>
      <c r="B2111">
        <v>46</v>
      </c>
      <c r="C2111">
        <v>2005</v>
      </c>
      <c r="D2111" t="s">
        <v>1073</v>
      </c>
      <c r="E2111" t="s">
        <v>1074</v>
      </c>
      <c r="F2111" t="s">
        <v>1</v>
      </c>
      <c r="G2111" t="s">
        <v>37</v>
      </c>
      <c r="H2111" t="s">
        <v>38</v>
      </c>
      <c r="I2111" t="s">
        <v>41</v>
      </c>
      <c r="J2111" t="s">
        <v>40</v>
      </c>
      <c r="K2111" t="s">
        <v>40</v>
      </c>
      <c r="L2111" t="s">
        <v>40</v>
      </c>
      <c r="M2111" t="s">
        <v>40</v>
      </c>
      <c r="N2111" t="s">
        <v>40</v>
      </c>
      <c r="O2111" t="s">
        <v>55</v>
      </c>
      <c r="P2111" t="s">
        <v>38</v>
      </c>
      <c r="Q2111" t="s">
        <v>51</v>
      </c>
      <c r="R2111" t="s">
        <v>52</v>
      </c>
      <c r="S2111" t="s">
        <v>43</v>
      </c>
      <c r="T2111" t="s">
        <v>44</v>
      </c>
      <c r="U2111" t="s">
        <v>21</v>
      </c>
      <c r="V2111" t="s">
        <v>1494</v>
      </c>
      <c r="W2111" t="s">
        <v>1495</v>
      </c>
      <c r="X2111" t="s">
        <v>1075</v>
      </c>
      <c r="Y2111">
        <v>345</v>
      </c>
      <c r="Z2111" t="s">
        <v>40</v>
      </c>
      <c r="AA2111" t="s">
        <v>40</v>
      </c>
      <c r="AB2111" t="s">
        <v>40</v>
      </c>
      <c r="AC2111">
        <v>1.8</v>
      </c>
      <c r="AD2111">
        <v>4.38</v>
      </c>
      <c r="AE2111">
        <v>2.6</v>
      </c>
      <c r="AF2111">
        <v>74</v>
      </c>
      <c r="AG2111">
        <v>26000</v>
      </c>
      <c r="AH2111">
        <v>4380000</v>
      </c>
      <c r="AI2111">
        <v>74</v>
      </c>
      <c r="AJ2111">
        <v>3562</v>
      </c>
      <c r="AK2111">
        <v>1398924.473</v>
      </c>
      <c r="AN2111" s="20"/>
    </row>
    <row r="2112" spans="1:40">
      <c r="A2112">
        <v>25</v>
      </c>
      <c r="B2112">
        <v>46</v>
      </c>
      <c r="C2112">
        <v>2005</v>
      </c>
      <c r="D2112" t="s">
        <v>1073</v>
      </c>
      <c r="E2112" t="s">
        <v>1074</v>
      </c>
      <c r="F2112" t="s">
        <v>1</v>
      </c>
      <c r="G2112" t="s">
        <v>37</v>
      </c>
      <c r="H2112" t="s">
        <v>38</v>
      </c>
      <c r="I2112" t="s">
        <v>41</v>
      </c>
      <c r="J2112" t="s">
        <v>40</v>
      </c>
      <c r="K2112" t="s">
        <v>40</v>
      </c>
      <c r="L2112" t="s">
        <v>40</v>
      </c>
      <c r="M2112" t="s">
        <v>40</v>
      </c>
      <c r="N2112" t="s">
        <v>40</v>
      </c>
      <c r="O2112" t="s">
        <v>55</v>
      </c>
      <c r="P2112" t="s">
        <v>38</v>
      </c>
      <c r="Q2112" t="s">
        <v>51</v>
      </c>
      <c r="R2112" t="s">
        <v>52</v>
      </c>
      <c r="S2112" t="s">
        <v>43</v>
      </c>
      <c r="T2112" t="s">
        <v>44</v>
      </c>
      <c r="U2112" t="s">
        <v>21</v>
      </c>
      <c r="V2112" t="s">
        <v>1494</v>
      </c>
      <c r="W2112" t="s">
        <v>1495</v>
      </c>
      <c r="X2112" t="s">
        <v>1075</v>
      </c>
      <c r="Y2112">
        <v>346</v>
      </c>
      <c r="Z2112" t="s">
        <v>40</v>
      </c>
      <c r="AA2112" t="s">
        <v>40</v>
      </c>
      <c r="AB2112" t="s">
        <v>40</v>
      </c>
      <c r="AC2112">
        <v>4.3</v>
      </c>
      <c r="AD2112">
        <v>1.97</v>
      </c>
      <c r="AE2112">
        <v>0.46</v>
      </c>
      <c r="AF2112">
        <v>29</v>
      </c>
      <c r="AG2112">
        <v>4600</v>
      </c>
      <c r="AH2112">
        <v>1970000</v>
      </c>
      <c r="AI2112">
        <v>29</v>
      </c>
      <c r="AJ2112">
        <v>3562</v>
      </c>
      <c r="AK2112">
        <v>1398924.473</v>
      </c>
      <c r="AN2112" s="20"/>
    </row>
    <row r="2113" spans="1:40">
      <c r="A2113">
        <v>25</v>
      </c>
      <c r="B2113">
        <v>46</v>
      </c>
      <c r="C2113">
        <v>2005</v>
      </c>
      <c r="D2113" t="s">
        <v>1073</v>
      </c>
      <c r="E2113" t="s">
        <v>1074</v>
      </c>
      <c r="F2113" t="s">
        <v>1</v>
      </c>
      <c r="G2113" t="s">
        <v>37</v>
      </c>
      <c r="H2113" t="s">
        <v>38</v>
      </c>
      <c r="I2113" t="s">
        <v>41</v>
      </c>
      <c r="J2113" t="s">
        <v>40</v>
      </c>
      <c r="K2113" t="s">
        <v>40</v>
      </c>
      <c r="L2113" t="s">
        <v>40</v>
      </c>
      <c r="M2113" t="s">
        <v>40</v>
      </c>
      <c r="N2113" t="s">
        <v>40</v>
      </c>
      <c r="O2113" t="s">
        <v>55</v>
      </c>
      <c r="P2113" t="s">
        <v>38</v>
      </c>
      <c r="Q2113" t="s">
        <v>51</v>
      </c>
      <c r="R2113" t="s">
        <v>52</v>
      </c>
      <c r="S2113" t="s">
        <v>43</v>
      </c>
      <c r="T2113" t="s">
        <v>44</v>
      </c>
      <c r="U2113" t="s">
        <v>21</v>
      </c>
      <c r="V2113" t="s">
        <v>1494</v>
      </c>
      <c r="W2113" t="s">
        <v>1495</v>
      </c>
      <c r="X2113" t="s">
        <v>1075</v>
      </c>
      <c r="Y2113">
        <v>347</v>
      </c>
      <c r="Z2113" t="s">
        <v>40</v>
      </c>
      <c r="AA2113" t="s">
        <v>40</v>
      </c>
      <c r="AB2113" t="s">
        <v>40</v>
      </c>
      <c r="AC2113">
        <v>1.2</v>
      </c>
      <c r="AD2113">
        <v>0.37</v>
      </c>
      <c r="AE2113">
        <v>0.31</v>
      </c>
      <c r="AF2113">
        <v>24</v>
      </c>
      <c r="AG2113">
        <v>3100</v>
      </c>
      <c r="AH2113">
        <v>370000</v>
      </c>
      <c r="AI2113">
        <v>24</v>
      </c>
      <c r="AJ2113">
        <v>3562</v>
      </c>
      <c r="AK2113">
        <v>1398924.473</v>
      </c>
      <c r="AN2113" s="20"/>
    </row>
    <row r="2114" spans="1:40">
      <c r="A2114">
        <v>25</v>
      </c>
      <c r="B2114">
        <v>46</v>
      </c>
      <c r="C2114">
        <v>2005</v>
      </c>
      <c r="D2114" t="s">
        <v>1073</v>
      </c>
      <c r="E2114" t="s">
        <v>1074</v>
      </c>
      <c r="F2114" t="s">
        <v>1</v>
      </c>
      <c r="G2114" t="s">
        <v>37</v>
      </c>
      <c r="H2114" t="s">
        <v>38</v>
      </c>
      <c r="I2114" t="s">
        <v>41</v>
      </c>
      <c r="J2114" t="s">
        <v>40</v>
      </c>
      <c r="K2114" t="s">
        <v>40</v>
      </c>
      <c r="L2114" t="s">
        <v>40</v>
      </c>
      <c r="M2114" t="s">
        <v>40</v>
      </c>
      <c r="N2114" t="s">
        <v>40</v>
      </c>
      <c r="O2114" t="s">
        <v>55</v>
      </c>
      <c r="P2114" t="s">
        <v>38</v>
      </c>
      <c r="Q2114" t="s">
        <v>51</v>
      </c>
      <c r="R2114" t="s">
        <v>52</v>
      </c>
      <c r="S2114" t="s">
        <v>43</v>
      </c>
      <c r="T2114" t="s">
        <v>44</v>
      </c>
      <c r="U2114" t="s">
        <v>21</v>
      </c>
      <c r="V2114" t="s">
        <v>1494</v>
      </c>
      <c r="W2114" t="s">
        <v>1495</v>
      </c>
      <c r="X2114" t="s">
        <v>1075</v>
      </c>
      <c r="Y2114">
        <v>348</v>
      </c>
      <c r="Z2114" t="s">
        <v>40</v>
      </c>
      <c r="AA2114" t="s">
        <v>40</v>
      </c>
      <c r="AB2114" t="s">
        <v>40</v>
      </c>
      <c r="AC2114">
        <v>4.8</v>
      </c>
      <c r="AD2114">
        <v>2.0699999999999998</v>
      </c>
      <c r="AE2114">
        <v>0.43</v>
      </c>
      <c r="AF2114">
        <v>48</v>
      </c>
      <c r="AG2114">
        <v>4300</v>
      </c>
      <c r="AH2114">
        <v>2070000</v>
      </c>
      <c r="AI2114">
        <v>48</v>
      </c>
      <c r="AJ2114">
        <v>3562</v>
      </c>
      <c r="AK2114">
        <v>1398924.473</v>
      </c>
      <c r="AN2114" s="20"/>
    </row>
    <row r="2115" spans="1:40">
      <c r="A2115">
        <v>25</v>
      </c>
      <c r="B2115">
        <v>46</v>
      </c>
      <c r="C2115">
        <v>2005</v>
      </c>
      <c r="D2115" t="s">
        <v>1073</v>
      </c>
      <c r="E2115" t="s">
        <v>1074</v>
      </c>
      <c r="F2115" t="s">
        <v>1</v>
      </c>
      <c r="G2115" t="s">
        <v>37</v>
      </c>
      <c r="H2115" t="s">
        <v>38</v>
      </c>
      <c r="I2115" t="s">
        <v>41</v>
      </c>
      <c r="J2115" t="s">
        <v>40</v>
      </c>
      <c r="K2115" t="s">
        <v>40</v>
      </c>
      <c r="L2115" t="s">
        <v>40</v>
      </c>
      <c r="M2115" t="s">
        <v>40</v>
      </c>
      <c r="N2115" t="s">
        <v>40</v>
      </c>
      <c r="O2115" t="s">
        <v>55</v>
      </c>
      <c r="P2115" t="s">
        <v>38</v>
      </c>
      <c r="Q2115" t="s">
        <v>51</v>
      </c>
      <c r="R2115" t="s">
        <v>52</v>
      </c>
      <c r="S2115" t="s">
        <v>43</v>
      </c>
      <c r="T2115" t="s">
        <v>44</v>
      </c>
      <c r="U2115" t="s">
        <v>21</v>
      </c>
      <c r="V2115" t="s">
        <v>1494</v>
      </c>
      <c r="W2115" t="s">
        <v>1495</v>
      </c>
      <c r="X2115" t="s">
        <v>1075</v>
      </c>
      <c r="Y2115">
        <v>349</v>
      </c>
      <c r="Z2115" t="s">
        <v>40</v>
      </c>
      <c r="AA2115" t="s">
        <v>40</v>
      </c>
      <c r="AB2115" t="s">
        <v>40</v>
      </c>
      <c r="AC2115">
        <v>7.5</v>
      </c>
      <c r="AD2115">
        <v>4.3499999999999996</v>
      </c>
      <c r="AE2115">
        <v>0.57999999999999996</v>
      </c>
      <c r="AF2115">
        <v>29</v>
      </c>
      <c r="AG2115">
        <v>5800</v>
      </c>
      <c r="AH2115">
        <v>4350000</v>
      </c>
      <c r="AI2115">
        <v>29</v>
      </c>
      <c r="AJ2115">
        <v>3562</v>
      </c>
      <c r="AK2115">
        <v>1398924.473</v>
      </c>
      <c r="AN2115" s="20"/>
    </row>
    <row r="2116" spans="1:40">
      <c r="A2116">
        <v>25</v>
      </c>
      <c r="B2116">
        <v>46</v>
      </c>
      <c r="C2116">
        <v>2005</v>
      </c>
      <c r="D2116" t="s">
        <v>1073</v>
      </c>
      <c r="E2116" t="s">
        <v>1074</v>
      </c>
      <c r="F2116" t="s">
        <v>1</v>
      </c>
      <c r="G2116" t="s">
        <v>37</v>
      </c>
      <c r="H2116" t="s">
        <v>38</v>
      </c>
      <c r="I2116" t="s">
        <v>41</v>
      </c>
      <c r="J2116" t="s">
        <v>40</v>
      </c>
      <c r="K2116" t="s">
        <v>40</v>
      </c>
      <c r="L2116" t="s">
        <v>40</v>
      </c>
      <c r="M2116" t="s">
        <v>40</v>
      </c>
      <c r="N2116" t="s">
        <v>40</v>
      </c>
      <c r="O2116" t="s">
        <v>55</v>
      </c>
      <c r="P2116" t="s">
        <v>38</v>
      </c>
      <c r="Q2116" t="s">
        <v>51</v>
      </c>
      <c r="R2116" t="s">
        <v>52</v>
      </c>
      <c r="S2116" t="s">
        <v>43</v>
      </c>
      <c r="T2116" t="s">
        <v>44</v>
      </c>
      <c r="U2116" t="s">
        <v>21</v>
      </c>
      <c r="V2116" t="s">
        <v>1494</v>
      </c>
      <c r="W2116" t="s">
        <v>1495</v>
      </c>
      <c r="X2116" t="s">
        <v>1075</v>
      </c>
      <c r="Y2116">
        <v>350</v>
      </c>
      <c r="Z2116" t="s">
        <v>40</v>
      </c>
      <c r="AA2116" t="s">
        <v>40</v>
      </c>
      <c r="AB2116" t="s">
        <v>40</v>
      </c>
      <c r="AC2116">
        <v>0.7</v>
      </c>
      <c r="AD2116">
        <v>0.96</v>
      </c>
      <c r="AE2116">
        <v>1.44</v>
      </c>
      <c r="AF2116">
        <v>20</v>
      </c>
      <c r="AG2116">
        <v>14400</v>
      </c>
      <c r="AH2116">
        <v>960000</v>
      </c>
      <c r="AI2116">
        <v>20</v>
      </c>
      <c r="AJ2116">
        <v>3562</v>
      </c>
      <c r="AK2116">
        <v>1398924.473</v>
      </c>
      <c r="AN2116" s="20"/>
    </row>
    <row r="2117" spans="1:40">
      <c r="A2117">
        <v>25</v>
      </c>
      <c r="B2117">
        <v>46</v>
      </c>
      <c r="C2117">
        <v>2005</v>
      </c>
      <c r="D2117" t="s">
        <v>1073</v>
      </c>
      <c r="E2117" t="s">
        <v>1074</v>
      </c>
      <c r="F2117" t="s">
        <v>1</v>
      </c>
      <c r="G2117" t="s">
        <v>37</v>
      </c>
      <c r="H2117" t="s">
        <v>38</v>
      </c>
      <c r="I2117" t="s">
        <v>41</v>
      </c>
      <c r="J2117" t="s">
        <v>40</v>
      </c>
      <c r="K2117" t="s">
        <v>40</v>
      </c>
      <c r="L2117" t="s">
        <v>40</v>
      </c>
      <c r="M2117" t="s">
        <v>40</v>
      </c>
      <c r="N2117" t="s">
        <v>40</v>
      </c>
      <c r="O2117" t="s">
        <v>55</v>
      </c>
      <c r="P2117" t="s">
        <v>38</v>
      </c>
      <c r="Q2117" t="s">
        <v>51</v>
      </c>
      <c r="R2117" t="s">
        <v>52</v>
      </c>
      <c r="S2117" t="s">
        <v>43</v>
      </c>
      <c r="T2117" t="s">
        <v>44</v>
      </c>
      <c r="U2117" t="s">
        <v>21</v>
      </c>
      <c r="V2117" t="s">
        <v>1494</v>
      </c>
      <c r="W2117" t="s">
        <v>1495</v>
      </c>
      <c r="X2117" t="s">
        <v>1075</v>
      </c>
      <c r="Y2117">
        <v>351</v>
      </c>
      <c r="Z2117" t="s">
        <v>40</v>
      </c>
      <c r="AA2117" t="s">
        <v>40</v>
      </c>
      <c r="AB2117" t="s">
        <v>40</v>
      </c>
      <c r="AC2117">
        <v>1.3</v>
      </c>
      <c r="AD2117">
        <v>0.46</v>
      </c>
      <c r="AE2117">
        <v>0.36</v>
      </c>
      <c r="AF2117">
        <v>59</v>
      </c>
      <c r="AG2117">
        <v>3600</v>
      </c>
      <c r="AH2117">
        <v>460000</v>
      </c>
      <c r="AI2117">
        <v>59</v>
      </c>
      <c r="AJ2117">
        <v>3562</v>
      </c>
      <c r="AK2117">
        <v>1398924.473</v>
      </c>
      <c r="AN2117" s="20"/>
    </row>
    <row r="2118" spans="1:40">
      <c r="A2118">
        <v>25</v>
      </c>
      <c r="B2118">
        <v>46</v>
      </c>
      <c r="C2118">
        <v>2005</v>
      </c>
      <c r="D2118" t="s">
        <v>1073</v>
      </c>
      <c r="E2118" t="s">
        <v>1074</v>
      </c>
      <c r="F2118" t="s">
        <v>1</v>
      </c>
      <c r="G2118" t="s">
        <v>37</v>
      </c>
      <c r="H2118" t="s">
        <v>38</v>
      </c>
      <c r="I2118" t="s">
        <v>41</v>
      </c>
      <c r="J2118" t="s">
        <v>40</v>
      </c>
      <c r="K2118" t="s">
        <v>40</v>
      </c>
      <c r="L2118" t="s">
        <v>40</v>
      </c>
      <c r="M2118" t="s">
        <v>40</v>
      </c>
      <c r="N2118" t="s">
        <v>40</v>
      </c>
      <c r="O2118" t="s">
        <v>55</v>
      </c>
      <c r="P2118" t="s">
        <v>38</v>
      </c>
      <c r="Q2118" t="s">
        <v>51</v>
      </c>
      <c r="R2118" t="s">
        <v>52</v>
      </c>
      <c r="S2118" t="s">
        <v>43</v>
      </c>
      <c r="T2118" t="s">
        <v>44</v>
      </c>
      <c r="U2118" t="s">
        <v>21</v>
      </c>
      <c r="V2118" t="s">
        <v>1494</v>
      </c>
      <c r="W2118" t="s">
        <v>1495</v>
      </c>
      <c r="X2118" t="s">
        <v>1075</v>
      </c>
      <c r="Y2118">
        <v>352</v>
      </c>
      <c r="Z2118" t="s">
        <v>40</v>
      </c>
      <c r="AA2118" t="s">
        <v>40</v>
      </c>
      <c r="AB2118" t="s">
        <v>40</v>
      </c>
      <c r="AC2118">
        <v>3.5</v>
      </c>
      <c r="AD2118">
        <v>4.8899999999999997</v>
      </c>
      <c r="AE2118">
        <v>1.39</v>
      </c>
      <c r="AF2118">
        <v>30</v>
      </c>
      <c r="AG2118">
        <v>13900</v>
      </c>
      <c r="AH2118">
        <v>4890000</v>
      </c>
      <c r="AI2118">
        <v>30</v>
      </c>
      <c r="AJ2118">
        <v>3562</v>
      </c>
      <c r="AK2118">
        <v>1398924.473</v>
      </c>
      <c r="AN2118" s="20"/>
    </row>
    <row r="2119" spans="1:40">
      <c r="A2119">
        <v>25</v>
      </c>
      <c r="B2119">
        <v>46</v>
      </c>
      <c r="C2119">
        <v>2005</v>
      </c>
      <c r="D2119" t="s">
        <v>1073</v>
      </c>
      <c r="E2119" t="s">
        <v>1074</v>
      </c>
      <c r="F2119" t="s">
        <v>1</v>
      </c>
      <c r="G2119" t="s">
        <v>37</v>
      </c>
      <c r="H2119" t="s">
        <v>38</v>
      </c>
      <c r="I2119" t="s">
        <v>41</v>
      </c>
      <c r="J2119" t="s">
        <v>40</v>
      </c>
      <c r="K2119" t="s">
        <v>40</v>
      </c>
      <c r="L2119" t="s">
        <v>40</v>
      </c>
      <c r="M2119" t="s">
        <v>40</v>
      </c>
      <c r="N2119" t="s">
        <v>40</v>
      </c>
      <c r="O2119" t="s">
        <v>55</v>
      </c>
      <c r="P2119" t="s">
        <v>38</v>
      </c>
      <c r="Q2119" t="s">
        <v>51</v>
      </c>
      <c r="R2119" t="s">
        <v>52</v>
      </c>
      <c r="S2119" t="s">
        <v>43</v>
      </c>
      <c r="T2119" t="s">
        <v>44</v>
      </c>
      <c r="U2119" t="s">
        <v>21</v>
      </c>
      <c r="V2119" t="s">
        <v>1494</v>
      </c>
      <c r="W2119" t="s">
        <v>1495</v>
      </c>
      <c r="X2119" t="s">
        <v>1075</v>
      </c>
      <c r="Y2119">
        <v>353</v>
      </c>
      <c r="Z2119" t="s">
        <v>40</v>
      </c>
      <c r="AA2119" t="s">
        <v>40</v>
      </c>
      <c r="AB2119" t="s">
        <v>40</v>
      </c>
      <c r="AC2119">
        <v>4.3</v>
      </c>
      <c r="AD2119">
        <v>1.91</v>
      </c>
      <c r="AE2119">
        <v>0.44</v>
      </c>
      <c r="AF2119">
        <v>11</v>
      </c>
      <c r="AG2119">
        <v>4400</v>
      </c>
      <c r="AH2119">
        <v>1910000</v>
      </c>
      <c r="AI2119">
        <v>11</v>
      </c>
      <c r="AJ2119">
        <v>3562</v>
      </c>
      <c r="AK2119">
        <v>1398924.473</v>
      </c>
      <c r="AN2119" s="20"/>
    </row>
    <row r="2120" spans="1:40">
      <c r="A2120">
        <v>25</v>
      </c>
      <c r="B2120">
        <v>46</v>
      </c>
      <c r="C2120">
        <v>2005</v>
      </c>
      <c r="D2120" t="s">
        <v>1073</v>
      </c>
      <c r="E2120" t="s">
        <v>1074</v>
      </c>
      <c r="F2120" t="s">
        <v>1</v>
      </c>
      <c r="G2120" t="s">
        <v>37</v>
      </c>
      <c r="H2120" t="s">
        <v>38</v>
      </c>
      <c r="I2120" t="s">
        <v>41</v>
      </c>
      <c r="J2120" t="s">
        <v>40</v>
      </c>
      <c r="K2120" t="s">
        <v>40</v>
      </c>
      <c r="L2120" t="s">
        <v>40</v>
      </c>
      <c r="M2120" t="s">
        <v>40</v>
      </c>
      <c r="N2120" t="s">
        <v>40</v>
      </c>
      <c r="O2120" t="s">
        <v>55</v>
      </c>
      <c r="P2120" t="s">
        <v>38</v>
      </c>
      <c r="Q2120" t="s">
        <v>51</v>
      </c>
      <c r="R2120" t="s">
        <v>52</v>
      </c>
      <c r="S2120" t="s">
        <v>43</v>
      </c>
      <c r="T2120" t="s">
        <v>44</v>
      </c>
      <c r="U2120" t="s">
        <v>21</v>
      </c>
      <c r="V2120" t="s">
        <v>1494</v>
      </c>
      <c r="W2120" t="s">
        <v>1495</v>
      </c>
      <c r="X2120" t="s">
        <v>1075</v>
      </c>
      <c r="Y2120">
        <v>354</v>
      </c>
      <c r="Z2120" t="s">
        <v>40</v>
      </c>
      <c r="AA2120" t="s">
        <v>40</v>
      </c>
      <c r="AB2120" t="s">
        <v>40</v>
      </c>
      <c r="AC2120">
        <v>2.8</v>
      </c>
      <c r="AD2120">
        <v>4.1399999999999997</v>
      </c>
      <c r="AE2120">
        <v>1.47</v>
      </c>
      <c r="AF2120">
        <v>60</v>
      </c>
      <c r="AG2120">
        <v>14700</v>
      </c>
      <c r="AH2120">
        <v>4140000</v>
      </c>
      <c r="AI2120">
        <v>60</v>
      </c>
      <c r="AJ2120">
        <v>3562</v>
      </c>
      <c r="AK2120">
        <v>1398924.473</v>
      </c>
      <c r="AN2120" s="20"/>
    </row>
    <row r="2121" spans="1:40">
      <c r="A2121">
        <v>25</v>
      </c>
      <c r="B2121">
        <v>46</v>
      </c>
      <c r="C2121">
        <v>2005</v>
      </c>
      <c r="D2121" t="s">
        <v>1073</v>
      </c>
      <c r="E2121" t="s">
        <v>1074</v>
      </c>
      <c r="F2121" t="s">
        <v>1</v>
      </c>
      <c r="G2121" t="s">
        <v>37</v>
      </c>
      <c r="H2121" t="s">
        <v>38</v>
      </c>
      <c r="I2121" t="s">
        <v>41</v>
      </c>
      <c r="J2121" t="s">
        <v>40</v>
      </c>
      <c r="K2121" t="s">
        <v>40</v>
      </c>
      <c r="L2121" t="s">
        <v>40</v>
      </c>
      <c r="M2121" t="s">
        <v>40</v>
      </c>
      <c r="N2121" t="s">
        <v>40</v>
      </c>
      <c r="O2121" t="s">
        <v>55</v>
      </c>
      <c r="P2121" t="s">
        <v>38</v>
      </c>
      <c r="Q2121" t="s">
        <v>51</v>
      </c>
      <c r="R2121" t="s">
        <v>52</v>
      </c>
      <c r="S2121" t="s">
        <v>43</v>
      </c>
      <c r="T2121" t="s">
        <v>44</v>
      </c>
      <c r="U2121" t="s">
        <v>21</v>
      </c>
      <c r="V2121" t="s">
        <v>1494</v>
      </c>
      <c r="W2121" t="s">
        <v>1495</v>
      </c>
      <c r="X2121" t="s">
        <v>1075</v>
      </c>
      <c r="Y2121">
        <v>355</v>
      </c>
      <c r="Z2121" t="s">
        <v>40</v>
      </c>
      <c r="AA2121" t="s">
        <v>40</v>
      </c>
      <c r="AB2121" t="s">
        <v>40</v>
      </c>
      <c r="AC2121">
        <v>2.7</v>
      </c>
      <c r="AD2121">
        <v>8.1</v>
      </c>
      <c r="AE2121">
        <v>3.02</v>
      </c>
      <c r="AF2121">
        <v>27</v>
      </c>
      <c r="AG2121">
        <v>30200</v>
      </c>
      <c r="AH2121">
        <v>8100000</v>
      </c>
      <c r="AI2121">
        <v>27</v>
      </c>
      <c r="AJ2121">
        <v>3562</v>
      </c>
      <c r="AK2121">
        <v>1398924.473</v>
      </c>
      <c r="AN2121" s="20"/>
    </row>
    <row r="2122" spans="1:40">
      <c r="A2122">
        <v>25</v>
      </c>
      <c r="B2122">
        <v>46</v>
      </c>
      <c r="C2122">
        <v>2005</v>
      </c>
      <c r="D2122" t="s">
        <v>1073</v>
      </c>
      <c r="E2122" t="s">
        <v>1074</v>
      </c>
      <c r="F2122" t="s">
        <v>1</v>
      </c>
      <c r="G2122" t="s">
        <v>37</v>
      </c>
      <c r="H2122" t="s">
        <v>38</v>
      </c>
      <c r="I2122" t="s">
        <v>41</v>
      </c>
      <c r="J2122" t="s">
        <v>40</v>
      </c>
      <c r="K2122" t="s">
        <v>40</v>
      </c>
      <c r="L2122" t="s">
        <v>40</v>
      </c>
      <c r="M2122" t="s">
        <v>40</v>
      </c>
      <c r="N2122" t="s">
        <v>40</v>
      </c>
      <c r="O2122" t="s">
        <v>55</v>
      </c>
      <c r="P2122" t="s">
        <v>38</v>
      </c>
      <c r="Q2122" t="s">
        <v>51</v>
      </c>
      <c r="R2122" t="s">
        <v>52</v>
      </c>
      <c r="S2122" t="s">
        <v>43</v>
      </c>
      <c r="T2122" t="s">
        <v>44</v>
      </c>
      <c r="U2122" t="s">
        <v>21</v>
      </c>
      <c r="V2122" t="s">
        <v>1494</v>
      </c>
      <c r="W2122" t="s">
        <v>1495</v>
      </c>
      <c r="X2122" t="s">
        <v>1075</v>
      </c>
      <c r="Y2122">
        <v>356</v>
      </c>
      <c r="Z2122" t="s">
        <v>40</v>
      </c>
      <c r="AA2122" t="s">
        <v>40</v>
      </c>
      <c r="AB2122" t="s">
        <v>40</v>
      </c>
      <c r="AC2122">
        <v>0.6</v>
      </c>
      <c r="AD2122">
        <v>0.51</v>
      </c>
      <c r="AE2122">
        <v>0.79</v>
      </c>
      <c r="AF2122">
        <v>66</v>
      </c>
      <c r="AG2122">
        <v>7900</v>
      </c>
      <c r="AH2122">
        <v>510000</v>
      </c>
      <c r="AI2122">
        <v>66</v>
      </c>
      <c r="AJ2122">
        <v>3562</v>
      </c>
      <c r="AK2122">
        <v>1398924.473</v>
      </c>
      <c r="AN2122" s="20"/>
    </row>
    <row r="2123" spans="1:40">
      <c r="A2123">
        <v>25</v>
      </c>
      <c r="B2123">
        <v>46</v>
      </c>
      <c r="C2123">
        <v>2005</v>
      </c>
      <c r="D2123" t="s">
        <v>1073</v>
      </c>
      <c r="E2123" t="s">
        <v>1074</v>
      </c>
      <c r="F2123" t="s">
        <v>1</v>
      </c>
      <c r="G2123" t="s">
        <v>37</v>
      </c>
      <c r="H2123" t="s">
        <v>38</v>
      </c>
      <c r="I2123" t="s">
        <v>41</v>
      </c>
      <c r="J2123" t="s">
        <v>40</v>
      </c>
      <c r="K2123" t="s">
        <v>40</v>
      </c>
      <c r="L2123" t="s">
        <v>40</v>
      </c>
      <c r="M2123" t="s">
        <v>40</v>
      </c>
      <c r="N2123" t="s">
        <v>40</v>
      </c>
      <c r="O2123" t="s">
        <v>55</v>
      </c>
      <c r="P2123" t="s">
        <v>38</v>
      </c>
      <c r="Q2123" t="s">
        <v>51</v>
      </c>
      <c r="R2123" t="s">
        <v>52</v>
      </c>
      <c r="S2123" t="s">
        <v>43</v>
      </c>
      <c r="T2123" t="s">
        <v>44</v>
      </c>
      <c r="U2123" t="s">
        <v>21</v>
      </c>
      <c r="V2123" t="s">
        <v>1494</v>
      </c>
      <c r="W2123" t="s">
        <v>1495</v>
      </c>
      <c r="X2123" t="s">
        <v>1075</v>
      </c>
      <c r="Y2123">
        <v>357</v>
      </c>
      <c r="Z2123" t="s">
        <v>40</v>
      </c>
      <c r="AA2123" t="s">
        <v>40</v>
      </c>
      <c r="AB2123" t="s">
        <v>40</v>
      </c>
      <c r="AC2123">
        <v>2.2999999999999998</v>
      </c>
      <c r="AD2123">
        <v>4.71</v>
      </c>
      <c r="AE2123">
        <v>2.11</v>
      </c>
      <c r="AF2123">
        <v>60</v>
      </c>
      <c r="AG2123">
        <v>21100</v>
      </c>
      <c r="AH2123">
        <v>4710000</v>
      </c>
      <c r="AI2123">
        <v>60</v>
      </c>
      <c r="AJ2123">
        <v>3562</v>
      </c>
      <c r="AK2123">
        <v>1398924.473</v>
      </c>
      <c r="AN2123" s="20"/>
    </row>
    <row r="2124" spans="1:40">
      <c r="A2124">
        <v>25</v>
      </c>
      <c r="B2124">
        <v>46</v>
      </c>
      <c r="C2124">
        <v>2005</v>
      </c>
      <c r="D2124" t="s">
        <v>1073</v>
      </c>
      <c r="E2124" t="s">
        <v>1074</v>
      </c>
      <c r="F2124" t="s">
        <v>1</v>
      </c>
      <c r="G2124" t="s">
        <v>37</v>
      </c>
      <c r="H2124" t="s">
        <v>38</v>
      </c>
      <c r="I2124" t="s">
        <v>41</v>
      </c>
      <c r="J2124" t="s">
        <v>40</v>
      </c>
      <c r="K2124" t="s">
        <v>40</v>
      </c>
      <c r="L2124" t="s">
        <v>40</v>
      </c>
      <c r="M2124" t="s">
        <v>40</v>
      </c>
      <c r="N2124" t="s">
        <v>40</v>
      </c>
      <c r="O2124" t="s">
        <v>55</v>
      </c>
      <c r="P2124" t="s">
        <v>38</v>
      </c>
      <c r="Q2124" t="s">
        <v>51</v>
      </c>
      <c r="R2124" t="s">
        <v>52</v>
      </c>
      <c r="S2124" t="s">
        <v>43</v>
      </c>
      <c r="T2124" t="s">
        <v>44</v>
      </c>
      <c r="U2124" t="s">
        <v>21</v>
      </c>
      <c r="V2124" t="s">
        <v>1494</v>
      </c>
      <c r="W2124" t="s">
        <v>1495</v>
      </c>
      <c r="X2124" t="s">
        <v>1075</v>
      </c>
      <c r="Y2124">
        <v>358</v>
      </c>
      <c r="Z2124" t="s">
        <v>40</v>
      </c>
      <c r="AA2124" t="s">
        <v>40</v>
      </c>
      <c r="AB2124" t="s">
        <v>40</v>
      </c>
      <c r="AC2124">
        <v>3.4</v>
      </c>
      <c r="AD2124">
        <v>4.59</v>
      </c>
      <c r="AE2124">
        <v>1.34</v>
      </c>
      <c r="AF2124">
        <v>29</v>
      </c>
      <c r="AG2124">
        <v>13400</v>
      </c>
      <c r="AH2124">
        <v>4590000</v>
      </c>
      <c r="AI2124">
        <v>29</v>
      </c>
      <c r="AJ2124">
        <v>3562</v>
      </c>
      <c r="AK2124">
        <v>1398924.473</v>
      </c>
      <c r="AN2124" s="20"/>
    </row>
    <row r="2125" spans="1:40">
      <c r="A2125">
        <v>25</v>
      </c>
      <c r="B2125">
        <v>46</v>
      </c>
      <c r="C2125">
        <v>2005</v>
      </c>
      <c r="D2125" t="s">
        <v>1073</v>
      </c>
      <c r="E2125" t="s">
        <v>1074</v>
      </c>
      <c r="F2125" t="s">
        <v>1</v>
      </c>
      <c r="G2125" t="s">
        <v>37</v>
      </c>
      <c r="H2125" t="s">
        <v>38</v>
      </c>
      <c r="I2125" t="s">
        <v>41</v>
      </c>
      <c r="J2125" t="s">
        <v>40</v>
      </c>
      <c r="K2125" t="s">
        <v>40</v>
      </c>
      <c r="L2125" t="s">
        <v>40</v>
      </c>
      <c r="M2125" t="s">
        <v>40</v>
      </c>
      <c r="N2125" t="s">
        <v>40</v>
      </c>
      <c r="O2125" t="s">
        <v>55</v>
      </c>
      <c r="P2125" t="s">
        <v>38</v>
      </c>
      <c r="Q2125" t="s">
        <v>51</v>
      </c>
      <c r="R2125" t="s">
        <v>52</v>
      </c>
      <c r="S2125" t="s">
        <v>43</v>
      </c>
      <c r="T2125" t="s">
        <v>44</v>
      </c>
      <c r="U2125" t="s">
        <v>21</v>
      </c>
      <c r="V2125" t="s">
        <v>1494</v>
      </c>
      <c r="W2125" t="s">
        <v>1495</v>
      </c>
      <c r="X2125" t="s">
        <v>1075</v>
      </c>
      <c r="Y2125">
        <v>359</v>
      </c>
      <c r="Z2125" t="s">
        <v>40</v>
      </c>
      <c r="AA2125" t="s">
        <v>40</v>
      </c>
      <c r="AB2125" t="s">
        <v>40</v>
      </c>
      <c r="AC2125">
        <v>0.6</v>
      </c>
      <c r="AD2125">
        <v>1.82</v>
      </c>
      <c r="AE2125">
        <v>2.9</v>
      </c>
      <c r="AF2125">
        <v>13</v>
      </c>
      <c r="AG2125">
        <v>29000</v>
      </c>
      <c r="AH2125">
        <v>1820000</v>
      </c>
      <c r="AI2125">
        <v>13</v>
      </c>
      <c r="AJ2125">
        <v>3562</v>
      </c>
      <c r="AK2125">
        <v>1398924.473</v>
      </c>
      <c r="AN2125" s="20"/>
    </row>
    <row r="2126" spans="1:40">
      <c r="A2126">
        <v>25</v>
      </c>
      <c r="B2126">
        <v>46</v>
      </c>
      <c r="C2126">
        <v>2005</v>
      </c>
      <c r="D2126" t="s">
        <v>1073</v>
      </c>
      <c r="E2126" t="s">
        <v>1074</v>
      </c>
      <c r="F2126" t="s">
        <v>1</v>
      </c>
      <c r="G2126" t="s">
        <v>37</v>
      </c>
      <c r="H2126" t="s">
        <v>38</v>
      </c>
      <c r="I2126" t="s">
        <v>41</v>
      </c>
      <c r="J2126" t="s">
        <v>40</v>
      </c>
      <c r="K2126" t="s">
        <v>40</v>
      </c>
      <c r="L2126" t="s">
        <v>40</v>
      </c>
      <c r="M2126" t="s">
        <v>40</v>
      </c>
      <c r="N2126" t="s">
        <v>40</v>
      </c>
      <c r="O2126" t="s">
        <v>55</v>
      </c>
      <c r="P2126" t="s">
        <v>38</v>
      </c>
      <c r="Q2126" t="s">
        <v>51</v>
      </c>
      <c r="R2126" t="s">
        <v>52</v>
      </c>
      <c r="S2126" t="s">
        <v>43</v>
      </c>
      <c r="T2126" t="s">
        <v>44</v>
      </c>
      <c r="U2126" t="s">
        <v>21</v>
      </c>
      <c r="V2126" t="s">
        <v>1494</v>
      </c>
      <c r="W2126" t="s">
        <v>1495</v>
      </c>
      <c r="X2126" t="s">
        <v>1075</v>
      </c>
      <c r="Y2126">
        <v>360</v>
      </c>
      <c r="Z2126" t="s">
        <v>40</v>
      </c>
      <c r="AA2126" t="s">
        <v>40</v>
      </c>
      <c r="AB2126" t="s">
        <v>40</v>
      </c>
      <c r="AC2126">
        <v>2</v>
      </c>
      <c r="AD2126">
        <v>0.77</v>
      </c>
      <c r="AE2126">
        <v>0.39</v>
      </c>
      <c r="AF2126">
        <v>69</v>
      </c>
      <c r="AG2126">
        <v>3900</v>
      </c>
      <c r="AH2126">
        <v>770000</v>
      </c>
      <c r="AI2126">
        <v>69</v>
      </c>
      <c r="AJ2126">
        <v>3562</v>
      </c>
      <c r="AK2126">
        <v>1398924.473</v>
      </c>
      <c r="AN2126" s="20"/>
    </row>
    <row r="2127" spans="1:40">
      <c r="A2127">
        <v>25</v>
      </c>
      <c r="B2127">
        <v>46</v>
      </c>
      <c r="C2127">
        <v>2005</v>
      </c>
      <c r="D2127" t="s">
        <v>1073</v>
      </c>
      <c r="E2127" t="s">
        <v>1074</v>
      </c>
      <c r="F2127" t="s">
        <v>1</v>
      </c>
      <c r="G2127" t="s">
        <v>37</v>
      </c>
      <c r="H2127" t="s">
        <v>38</v>
      </c>
      <c r="I2127" t="s">
        <v>41</v>
      </c>
      <c r="J2127" t="s">
        <v>40</v>
      </c>
      <c r="K2127" t="s">
        <v>40</v>
      </c>
      <c r="L2127" t="s">
        <v>40</v>
      </c>
      <c r="M2127" t="s">
        <v>40</v>
      </c>
      <c r="N2127" t="s">
        <v>40</v>
      </c>
      <c r="O2127" t="s">
        <v>55</v>
      </c>
      <c r="P2127" t="s">
        <v>38</v>
      </c>
      <c r="Q2127" t="s">
        <v>51</v>
      </c>
      <c r="R2127" t="s">
        <v>52</v>
      </c>
      <c r="S2127" t="s">
        <v>43</v>
      </c>
      <c r="T2127" t="s">
        <v>44</v>
      </c>
      <c r="U2127" t="s">
        <v>21</v>
      </c>
      <c r="V2127" t="s">
        <v>1494</v>
      </c>
      <c r="W2127" t="s">
        <v>1495</v>
      </c>
      <c r="X2127" t="s">
        <v>1075</v>
      </c>
      <c r="Y2127">
        <v>361</v>
      </c>
      <c r="Z2127" t="s">
        <v>40</v>
      </c>
      <c r="AA2127" t="s">
        <v>40</v>
      </c>
      <c r="AB2127" t="s">
        <v>40</v>
      </c>
      <c r="AC2127">
        <v>3.6</v>
      </c>
      <c r="AD2127">
        <v>2.5</v>
      </c>
      <c r="AE2127">
        <v>0.7</v>
      </c>
      <c r="AF2127">
        <v>23</v>
      </c>
      <c r="AG2127">
        <v>7000</v>
      </c>
      <c r="AH2127">
        <v>2500000</v>
      </c>
      <c r="AI2127">
        <v>23</v>
      </c>
      <c r="AJ2127">
        <v>3562</v>
      </c>
      <c r="AK2127">
        <v>1398924.473</v>
      </c>
      <c r="AN2127" s="20"/>
    </row>
    <row r="2128" spans="1:40">
      <c r="A2128">
        <v>25</v>
      </c>
      <c r="B2128">
        <v>46</v>
      </c>
      <c r="C2128">
        <v>2005</v>
      </c>
      <c r="D2128" t="s">
        <v>1073</v>
      </c>
      <c r="E2128" t="s">
        <v>1074</v>
      </c>
      <c r="F2128" t="s">
        <v>1</v>
      </c>
      <c r="G2128" t="s">
        <v>37</v>
      </c>
      <c r="H2128" t="s">
        <v>38</v>
      </c>
      <c r="I2128" t="s">
        <v>41</v>
      </c>
      <c r="J2128" t="s">
        <v>40</v>
      </c>
      <c r="K2128" t="s">
        <v>40</v>
      </c>
      <c r="L2128" t="s">
        <v>40</v>
      </c>
      <c r="M2128" t="s">
        <v>40</v>
      </c>
      <c r="N2128" t="s">
        <v>40</v>
      </c>
      <c r="O2128" t="s">
        <v>55</v>
      </c>
      <c r="P2128" t="s">
        <v>38</v>
      </c>
      <c r="Q2128" t="s">
        <v>51</v>
      </c>
      <c r="R2128" t="s">
        <v>52</v>
      </c>
      <c r="S2128" t="s">
        <v>43</v>
      </c>
      <c r="T2128" t="s">
        <v>44</v>
      </c>
      <c r="U2128" t="s">
        <v>21</v>
      </c>
      <c r="V2128" t="s">
        <v>1494</v>
      </c>
      <c r="W2128" t="s">
        <v>1495</v>
      </c>
      <c r="X2128" t="s">
        <v>1075</v>
      </c>
      <c r="Y2128">
        <v>362</v>
      </c>
      <c r="Z2128" t="s">
        <v>40</v>
      </c>
      <c r="AA2128" t="s">
        <v>40</v>
      </c>
      <c r="AB2128" t="s">
        <v>40</v>
      </c>
      <c r="AC2128">
        <v>4.5</v>
      </c>
      <c r="AD2128">
        <v>5.24</v>
      </c>
      <c r="AE2128">
        <v>1.19</v>
      </c>
      <c r="AF2128">
        <v>75</v>
      </c>
      <c r="AG2128">
        <v>11900</v>
      </c>
      <c r="AH2128">
        <v>5240000</v>
      </c>
      <c r="AI2128">
        <v>75</v>
      </c>
      <c r="AJ2128">
        <v>3562</v>
      </c>
      <c r="AK2128">
        <v>1398924.473</v>
      </c>
      <c r="AN2128" s="20"/>
    </row>
    <row r="2129" spans="1:40">
      <c r="A2129">
        <v>25</v>
      </c>
      <c r="B2129">
        <v>46</v>
      </c>
      <c r="C2129">
        <v>2005</v>
      </c>
      <c r="D2129" t="s">
        <v>1073</v>
      </c>
      <c r="E2129" t="s">
        <v>1074</v>
      </c>
      <c r="F2129" t="s">
        <v>1</v>
      </c>
      <c r="G2129" t="s">
        <v>37</v>
      </c>
      <c r="H2129" t="s">
        <v>38</v>
      </c>
      <c r="I2129" t="s">
        <v>41</v>
      </c>
      <c r="J2129" t="s">
        <v>40</v>
      </c>
      <c r="K2129" t="s">
        <v>40</v>
      </c>
      <c r="L2129" t="s">
        <v>40</v>
      </c>
      <c r="M2129" t="s">
        <v>40</v>
      </c>
      <c r="N2129" t="s">
        <v>40</v>
      </c>
      <c r="O2129" t="s">
        <v>55</v>
      </c>
      <c r="P2129" t="s">
        <v>38</v>
      </c>
      <c r="Q2129" t="s">
        <v>51</v>
      </c>
      <c r="R2129" t="s">
        <v>52</v>
      </c>
      <c r="S2129" t="s">
        <v>43</v>
      </c>
      <c r="T2129" t="s">
        <v>44</v>
      </c>
      <c r="U2129" t="s">
        <v>21</v>
      </c>
      <c r="V2129" t="s">
        <v>1494</v>
      </c>
      <c r="W2129" t="s">
        <v>1495</v>
      </c>
      <c r="X2129" t="s">
        <v>1075</v>
      </c>
      <c r="Y2129">
        <v>363</v>
      </c>
      <c r="Z2129" t="s">
        <v>40</v>
      </c>
      <c r="AA2129" t="s">
        <v>40</v>
      </c>
      <c r="AB2129" t="s">
        <v>40</v>
      </c>
      <c r="AC2129">
        <v>5.2</v>
      </c>
      <c r="AD2129">
        <v>4.9000000000000004</v>
      </c>
      <c r="AE2129">
        <v>0.96</v>
      </c>
      <c r="AF2129">
        <v>109</v>
      </c>
      <c r="AG2129">
        <v>9600</v>
      </c>
      <c r="AH2129">
        <v>4900000</v>
      </c>
      <c r="AI2129">
        <v>109</v>
      </c>
      <c r="AJ2129">
        <v>3562</v>
      </c>
      <c r="AK2129">
        <v>1398924.473</v>
      </c>
      <c r="AN2129" s="20"/>
    </row>
    <row r="2130" spans="1:40">
      <c r="A2130">
        <v>25</v>
      </c>
      <c r="B2130">
        <v>46</v>
      </c>
      <c r="C2130">
        <v>2005</v>
      </c>
      <c r="D2130" t="s">
        <v>1073</v>
      </c>
      <c r="E2130" t="s">
        <v>1074</v>
      </c>
      <c r="F2130" t="s">
        <v>1</v>
      </c>
      <c r="G2130" t="s">
        <v>37</v>
      </c>
      <c r="H2130" t="s">
        <v>38</v>
      </c>
      <c r="I2130" t="s">
        <v>41</v>
      </c>
      <c r="J2130" t="s">
        <v>40</v>
      </c>
      <c r="K2130" t="s">
        <v>40</v>
      </c>
      <c r="L2130" t="s">
        <v>40</v>
      </c>
      <c r="M2130" t="s">
        <v>40</v>
      </c>
      <c r="N2130" t="s">
        <v>40</v>
      </c>
      <c r="O2130" t="s">
        <v>55</v>
      </c>
      <c r="P2130" t="s">
        <v>38</v>
      </c>
      <c r="Q2130" t="s">
        <v>51</v>
      </c>
      <c r="R2130" t="s">
        <v>52</v>
      </c>
      <c r="S2130" t="s">
        <v>43</v>
      </c>
      <c r="T2130" t="s">
        <v>44</v>
      </c>
      <c r="U2130" t="s">
        <v>21</v>
      </c>
      <c r="V2130" t="s">
        <v>1494</v>
      </c>
      <c r="W2130" t="s">
        <v>1495</v>
      </c>
      <c r="X2130" t="s">
        <v>1075</v>
      </c>
      <c r="Y2130">
        <v>364</v>
      </c>
      <c r="Z2130" t="s">
        <v>40</v>
      </c>
      <c r="AA2130" t="s">
        <v>40</v>
      </c>
      <c r="AB2130" t="s">
        <v>40</v>
      </c>
      <c r="AC2130">
        <v>2.5</v>
      </c>
      <c r="AD2130">
        <v>1.68</v>
      </c>
      <c r="AE2130">
        <v>0.66</v>
      </c>
      <c r="AF2130">
        <v>60</v>
      </c>
      <c r="AG2130">
        <v>6600</v>
      </c>
      <c r="AH2130">
        <v>1680000</v>
      </c>
      <c r="AI2130">
        <v>60</v>
      </c>
      <c r="AJ2130">
        <v>3562</v>
      </c>
      <c r="AK2130">
        <v>1398924.473</v>
      </c>
      <c r="AN2130" s="20"/>
    </row>
    <row r="2131" spans="1:40">
      <c r="A2131">
        <v>25</v>
      </c>
      <c r="B2131">
        <v>46</v>
      </c>
      <c r="C2131">
        <v>2005</v>
      </c>
      <c r="D2131" t="s">
        <v>1073</v>
      </c>
      <c r="E2131" t="s">
        <v>1074</v>
      </c>
      <c r="F2131" t="s">
        <v>1</v>
      </c>
      <c r="G2131" t="s">
        <v>37</v>
      </c>
      <c r="H2131" t="s">
        <v>38</v>
      </c>
      <c r="I2131" t="s">
        <v>41</v>
      </c>
      <c r="J2131" t="s">
        <v>40</v>
      </c>
      <c r="K2131" t="s">
        <v>40</v>
      </c>
      <c r="L2131" t="s">
        <v>40</v>
      </c>
      <c r="M2131" t="s">
        <v>40</v>
      </c>
      <c r="N2131" t="s">
        <v>40</v>
      </c>
      <c r="O2131" t="s">
        <v>55</v>
      </c>
      <c r="P2131" t="s">
        <v>38</v>
      </c>
      <c r="Q2131" t="s">
        <v>51</v>
      </c>
      <c r="R2131" t="s">
        <v>52</v>
      </c>
      <c r="S2131" t="s">
        <v>43</v>
      </c>
      <c r="T2131" t="s">
        <v>44</v>
      </c>
      <c r="U2131" t="s">
        <v>21</v>
      </c>
      <c r="V2131" t="s">
        <v>1494</v>
      </c>
      <c r="W2131" t="s">
        <v>1495</v>
      </c>
      <c r="X2131" t="s">
        <v>1075</v>
      </c>
      <c r="Y2131">
        <v>365</v>
      </c>
      <c r="Z2131" t="s">
        <v>40</v>
      </c>
      <c r="AA2131" t="s">
        <v>40</v>
      </c>
      <c r="AB2131" t="s">
        <v>40</v>
      </c>
      <c r="AC2131">
        <v>1.2</v>
      </c>
      <c r="AD2131">
        <v>0.41</v>
      </c>
      <c r="AE2131">
        <v>0.33</v>
      </c>
      <c r="AF2131">
        <v>19</v>
      </c>
      <c r="AG2131">
        <v>3300</v>
      </c>
      <c r="AH2131">
        <v>410000</v>
      </c>
      <c r="AI2131">
        <v>19</v>
      </c>
      <c r="AJ2131">
        <v>3562</v>
      </c>
      <c r="AK2131">
        <v>1398924.473</v>
      </c>
      <c r="AN2131" s="20"/>
    </row>
    <row r="2132" spans="1:40">
      <c r="A2132">
        <v>25</v>
      </c>
      <c r="B2132">
        <v>46</v>
      </c>
      <c r="C2132">
        <v>2005</v>
      </c>
      <c r="D2132" t="s">
        <v>1073</v>
      </c>
      <c r="E2132" t="s">
        <v>1074</v>
      </c>
      <c r="F2132" t="s">
        <v>1</v>
      </c>
      <c r="G2132" t="s">
        <v>37</v>
      </c>
      <c r="H2132" t="s">
        <v>38</v>
      </c>
      <c r="I2132" t="s">
        <v>41</v>
      </c>
      <c r="J2132" t="s">
        <v>40</v>
      </c>
      <c r="K2132" t="s">
        <v>40</v>
      </c>
      <c r="L2132" t="s">
        <v>40</v>
      </c>
      <c r="M2132" t="s">
        <v>40</v>
      </c>
      <c r="N2132" t="s">
        <v>40</v>
      </c>
      <c r="O2132" t="s">
        <v>55</v>
      </c>
      <c r="P2132" t="s">
        <v>38</v>
      </c>
      <c r="Q2132" t="s">
        <v>51</v>
      </c>
      <c r="R2132" t="s">
        <v>52</v>
      </c>
      <c r="S2132" t="s">
        <v>43</v>
      </c>
      <c r="T2132" t="s">
        <v>44</v>
      </c>
      <c r="U2132" t="s">
        <v>21</v>
      </c>
      <c r="V2132" t="s">
        <v>1494</v>
      </c>
      <c r="W2132" t="s">
        <v>1495</v>
      </c>
      <c r="X2132" t="s">
        <v>1075</v>
      </c>
      <c r="Y2132">
        <v>366</v>
      </c>
      <c r="Z2132" t="s">
        <v>40</v>
      </c>
      <c r="AA2132" t="s">
        <v>40</v>
      </c>
      <c r="AB2132" t="s">
        <v>40</v>
      </c>
      <c r="AC2132">
        <v>1.8</v>
      </c>
      <c r="AD2132">
        <v>1.88</v>
      </c>
      <c r="AE2132">
        <v>1.07</v>
      </c>
      <c r="AF2132">
        <v>59</v>
      </c>
      <c r="AG2132">
        <v>10700</v>
      </c>
      <c r="AH2132">
        <v>1880000</v>
      </c>
      <c r="AI2132">
        <v>59</v>
      </c>
      <c r="AJ2132">
        <v>3562</v>
      </c>
      <c r="AK2132">
        <v>1398924.473</v>
      </c>
      <c r="AN2132" s="20"/>
    </row>
    <row r="2133" spans="1:40">
      <c r="A2133">
        <v>25</v>
      </c>
      <c r="B2133">
        <v>46</v>
      </c>
      <c r="C2133">
        <v>2005</v>
      </c>
      <c r="D2133" t="s">
        <v>1073</v>
      </c>
      <c r="E2133" t="s">
        <v>1074</v>
      </c>
      <c r="F2133" t="s">
        <v>1</v>
      </c>
      <c r="G2133" t="s">
        <v>37</v>
      </c>
      <c r="H2133" t="s">
        <v>38</v>
      </c>
      <c r="I2133" t="s">
        <v>41</v>
      </c>
      <c r="J2133" t="s">
        <v>40</v>
      </c>
      <c r="K2133" t="s">
        <v>40</v>
      </c>
      <c r="L2133" t="s">
        <v>40</v>
      </c>
      <c r="M2133" t="s">
        <v>40</v>
      </c>
      <c r="N2133" t="s">
        <v>40</v>
      </c>
      <c r="O2133" t="s">
        <v>55</v>
      </c>
      <c r="P2133" t="s">
        <v>38</v>
      </c>
      <c r="Q2133" t="s">
        <v>51</v>
      </c>
      <c r="R2133" t="s">
        <v>52</v>
      </c>
      <c r="S2133" t="s">
        <v>43</v>
      </c>
      <c r="T2133" t="s">
        <v>44</v>
      </c>
      <c r="U2133" t="s">
        <v>21</v>
      </c>
      <c r="V2133" t="s">
        <v>1494</v>
      </c>
      <c r="W2133" t="s">
        <v>1495</v>
      </c>
      <c r="X2133" t="s">
        <v>1075</v>
      </c>
      <c r="Y2133">
        <v>367</v>
      </c>
      <c r="Z2133" t="s">
        <v>40</v>
      </c>
      <c r="AA2133" t="s">
        <v>40</v>
      </c>
      <c r="AB2133" t="s">
        <v>40</v>
      </c>
      <c r="AC2133">
        <v>2.2999999999999998</v>
      </c>
      <c r="AD2133">
        <v>1.51</v>
      </c>
      <c r="AE2133">
        <v>0.65</v>
      </c>
      <c r="AF2133">
        <v>48</v>
      </c>
      <c r="AG2133">
        <v>6500</v>
      </c>
      <c r="AH2133">
        <v>1510000</v>
      </c>
      <c r="AI2133">
        <v>48</v>
      </c>
      <c r="AJ2133">
        <v>3562</v>
      </c>
      <c r="AK2133">
        <v>1398924.473</v>
      </c>
      <c r="AN2133" s="20"/>
    </row>
    <row r="2134" spans="1:40">
      <c r="A2134">
        <v>25</v>
      </c>
      <c r="B2134">
        <v>46</v>
      </c>
      <c r="C2134">
        <v>2005</v>
      </c>
      <c r="D2134" t="s">
        <v>1073</v>
      </c>
      <c r="E2134" t="s">
        <v>1074</v>
      </c>
      <c r="F2134" t="s">
        <v>1</v>
      </c>
      <c r="G2134" t="s">
        <v>37</v>
      </c>
      <c r="H2134" t="s">
        <v>38</v>
      </c>
      <c r="I2134" t="s">
        <v>41</v>
      </c>
      <c r="J2134" t="s">
        <v>40</v>
      </c>
      <c r="K2134" t="s">
        <v>40</v>
      </c>
      <c r="L2134" t="s">
        <v>40</v>
      </c>
      <c r="M2134" t="s">
        <v>40</v>
      </c>
      <c r="N2134" t="s">
        <v>40</v>
      </c>
      <c r="O2134" t="s">
        <v>55</v>
      </c>
      <c r="P2134" t="s">
        <v>38</v>
      </c>
      <c r="Q2134" t="s">
        <v>51</v>
      </c>
      <c r="R2134" t="s">
        <v>52</v>
      </c>
      <c r="S2134" t="s">
        <v>43</v>
      </c>
      <c r="T2134" t="s">
        <v>44</v>
      </c>
      <c r="U2134" t="s">
        <v>21</v>
      </c>
      <c r="V2134" t="s">
        <v>1494</v>
      </c>
      <c r="W2134" t="s">
        <v>1495</v>
      </c>
      <c r="X2134" t="s">
        <v>1075</v>
      </c>
      <c r="Y2134">
        <v>368</v>
      </c>
      <c r="Z2134" t="s">
        <v>40</v>
      </c>
      <c r="AA2134" t="s">
        <v>40</v>
      </c>
      <c r="AB2134" t="s">
        <v>40</v>
      </c>
      <c r="AC2134">
        <v>5.6</v>
      </c>
      <c r="AD2134">
        <v>8.31</v>
      </c>
      <c r="AE2134">
        <v>1.47</v>
      </c>
      <c r="AF2134">
        <v>18</v>
      </c>
      <c r="AG2134">
        <v>14700</v>
      </c>
      <c r="AH2134">
        <v>8310000</v>
      </c>
      <c r="AI2134">
        <v>18</v>
      </c>
      <c r="AJ2134">
        <v>3562</v>
      </c>
      <c r="AK2134">
        <v>1398924.473</v>
      </c>
      <c r="AN2134" s="20"/>
    </row>
    <row r="2135" spans="1:40">
      <c r="A2135">
        <v>25</v>
      </c>
      <c r="B2135">
        <v>46</v>
      </c>
      <c r="C2135">
        <v>2005</v>
      </c>
      <c r="D2135" t="s">
        <v>1073</v>
      </c>
      <c r="E2135" t="s">
        <v>1074</v>
      </c>
      <c r="F2135" t="s">
        <v>1</v>
      </c>
      <c r="G2135" t="s">
        <v>37</v>
      </c>
      <c r="H2135" t="s">
        <v>38</v>
      </c>
      <c r="I2135" t="s">
        <v>41</v>
      </c>
      <c r="J2135" t="s">
        <v>40</v>
      </c>
      <c r="K2135" t="s">
        <v>40</v>
      </c>
      <c r="L2135" t="s">
        <v>40</v>
      </c>
      <c r="M2135" t="s">
        <v>40</v>
      </c>
      <c r="N2135" t="s">
        <v>40</v>
      </c>
      <c r="O2135" t="s">
        <v>55</v>
      </c>
      <c r="P2135" t="s">
        <v>38</v>
      </c>
      <c r="Q2135" t="s">
        <v>51</v>
      </c>
      <c r="R2135" t="s">
        <v>52</v>
      </c>
      <c r="S2135" t="s">
        <v>43</v>
      </c>
      <c r="T2135" t="s">
        <v>44</v>
      </c>
      <c r="U2135" t="s">
        <v>21</v>
      </c>
      <c r="V2135" t="s">
        <v>1494</v>
      </c>
      <c r="W2135" t="s">
        <v>1495</v>
      </c>
      <c r="X2135" t="s">
        <v>1075</v>
      </c>
      <c r="Y2135">
        <v>369</v>
      </c>
      <c r="Z2135" t="s">
        <v>40</v>
      </c>
      <c r="AA2135" t="s">
        <v>40</v>
      </c>
      <c r="AB2135" t="s">
        <v>40</v>
      </c>
      <c r="AC2135">
        <v>2.6</v>
      </c>
      <c r="AD2135">
        <v>4.16</v>
      </c>
      <c r="AE2135">
        <v>1.61</v>
      </c>
      <c r="AF2135">
        <v>65</v>
      </c>
      <c r="AG2135">
        <v>16100</v>
      </c>
      <c r="AH2135">
        <v>4160000</v>
      </c>
      <c r="AI2135">
        <v>65</v>
      </c>
      <c r="AJ2135">
        <v>3562</v>
      </c>
      <c r="AK2135">
        <v>1398924.473</v>
      </c>
      <c r="AN2135" s="20"/>
    </row>
    <row r="2136" spans="1:40">
      <c r="A2136">
        <v>25</v>
      </c>
      <c r="B2136">
        <v>46</v>
      </c>
      <c r="C2136">
        <v>2005</v>
      </c>
      <c r="D2136" t="s">
        <v>1073</v>
      </c>
      <c r="E2136" t="s">
        <v>1074</v>
      </c>
      <c r="F2136" t="s">
        <v>1</v>
      </c>
      <c r="G2136" t="s">
        <v>37</v>
      </c>
      <c r="H2136" t="s">
        <v>38</v>
      </c>
      <c r="I2136" t="s">
        <v>41</v>
      </c>
      <c r="J2136" t="s">
        <v>40</v>
      </c>
      <c r="K2136" t="s">
        <v>40</v>
      </c>
      <c r="L2136" t="s">
        <v>40</v>
      </c>
      <c r="M2136" t="s">
        <v>40</v>
      </c>
      <c r="N2136" t="s">
        <v>40</v>
      </c>
      <c r="O2136" t="s">
        <v>55</v>
      </c>
      <c r="P2136" t="s">
        <v>38</v>
      </c>
      <c r="Q2136" t="s">
        <v>51</v>
      </c>
      <c r="R2136" t="s">
        <v>52</v>
      </c>
      <c r="S2136" t="s">
        <v>43</v>
      </c>
      <c r="T2136" t="s">
        <v>44</v>
      </c>
      <c r="U2136" t="s">
        <v>21</v>
      </c>
      <c r="V2136" t="s">
        <v>1494</v>
      </c>
      <c r="W2136" t="s">
        <v>1495</v>
      </c>
      <c r="X2136" t="s">
        <v>1075</v>
      </c>
      <c r="Y2136">
        <v>370</v>
      </c>
      <c r="Z2136" t="s">
        <v>40</v>
      </c>
      <c r="AA2136" t="s">
        <v>40</v>
      </c>
      <c r="AB2136" t="s">
        <v>40</v>
      </c>
      <c r="AC2136">
        <v>5.8</v>
      </c>
      <c r="AD2136">
        <v>3.38</v>
      </c>
      <c r="AE2136">
        <v>0.59</v>
      </c>
      <c r="AF2136">
        <v>50</v>
      </c>
      <c r="AG2136">
        <v>5900</v>
      </c>
      <c r="AH2136">
        <v>3380000</v>
      </c>
      <c r="AI2136">
        <v>50</v>
      </c>
      <c r="AJ2136">
        <v>3562</v>
      </c>
      <c r="AK2136">
        <v>1398924.473</v>
      </c>
      <c r="AN2136" s="20"/>
    </row>
    <row r="2137" spans="1:40">
      <c r="A2137">
        <v>25</v>
      </c>
      <c r="B2137">
        <v>46</v>
      </c>
      <c r="C2137">
        <v>2005</v>
      </c>
      <c r="D2137" t="s">
        <v>1073</v>
      </c>
      <c r="E2137" t="s">
        <v>1074</v>
      </c>
      <c r="F2137" t="s">
        <v>1</v>
      </c>
      <c r="G2137" t="s">
        <v>37</v>
      </c>
      <c r="H2137" t="s">
        <v>38</v>
      </c>
      <c r="I2137" t="s">
        <v>41</v>
      </c>
      <c r="J2137" t="s">
        <v>40</v>
      </c>
      <c r="K2137" t="s">
        <v>40</v>
      </c>
      <c r="L2137" t="s">
        <v>40</v>
      </c>
      <c r="M2137" t="s">
        <v>40</v>
      </c>
      <c r="N2137" t="s">
        <v>40</v>
      </c>
      <c r="O2137" t="s">
        <v>55</v>
      </c>
      <c r="P2137" t="s">
        <v>38</v>
      </c>
      <c r="Q2137" t="s">
        <v>51</v>
      </c>
      <c r="R2137" t="s">
        <v>52</v>
      </c>
      <c r="S2137" t="s">
        <v>43</v>
      </c>
      <c r="T2137" t="s">
        <v>44</v>
      </c>
      <c r="U2137" t="s">
        <v>21</v>
      </c>
      <c r="V2137" t="s">
        <v>1494</v>
      </c>
      <c r="W2137" t="s">
        <v>1495</v>
      </c>
      <c r="X2137" t="s">
        <v>1075</v>
      </c>
      <c r="Y2137">
        <v>371</v>
      </c>
      <c r="Z2137" t="s">
        <v>40</v>
      </c>
      <c r="AA2137" t="s">
        <v>40</v>
      </c>
      <c r="AB2137" t="s">
        <v>40</v>
      </c>
      <c r="AC2137">
        <v>1.8</v>
      </c>
      <c r="AD2137">
        <v>0.47</v>
      </c>
      <c r="AE2137">
        <v>0.26</v>
      </c>
      <c r="AF2137">
        <v>45</v>
      </c>
      <c r="AG2137">
        <v>2600</v>
      </c>
      <c r="AH2137">
        <v>470000</v>
      </c>
      <c r="AI2137">
        <v>45</v>
      </c>
      <c r="AJ2137">
        <v>3562</v>
      </c>
      <c r="AK2137">
        <v>1398924.473</v>
      </c>
      <c r="AN2137" s="20"/>
    </row>
    <row r="2138" spans="1:40">
      <c r="A2138">
        <v>25</v>
      </c>
      <c r="B2138">
        <v>46</v>
      </c>
      <c r="C2138">
        <v>2005</v>
      </c>
      <c r="D2138" t="s">
        <v>1073</v>
      </c>
      <c r="E2138" t="s">
        <v>1074</v>
      </c>
      <c r="F2138" t="s">
        <v>1</v>
      </c>
      <c r="G2138" t="s">
        <v>37</v>
      </c>
      <c r="H2138" t="s">
        <v>38</v>
      </c>
      <c r="I2138" t="s">
        <v>41</v>
      </c>
      <c r="J2138" t="s">
        <v>40</v>
      </c>
      <c r="K2138" t="s">
        <v>40</v>
      </c>
      <c r="L2138" t="s">
        <v>40</v>
      </c>
      <c r="M2138" t="s">
        <v>40</v>
      </c>
      <c r="N2138" t="s">
        <v>40</v>
      </c>
      <c r="O2138" t="s">
        <v>55</v>
      </c>
      <c r="P2138" t="s">
        <v>38</v>
      </c>
      <c r="Q2138" t="s">
        <v>51</v>
      </c>
      <c r="R2138" t="s">
        <v>52</v>
      </c>
      <c r="S2138" t="s">
        <v>43</v>
      </c>
      <c r="T2138" t="s">
        <v>44</v>
      </c>
      <c r="U2138" t="s">
        <v>21</v>
      </c>
      <c r="V2138" t="s">
        <v>1494</v>
      </c>
      <c r="W2138" t="s">
        <v>1495</v>
      </c>
      <c r="X2138" t="s">
        <v>1075</v>
      </c>
      <c r="Y2138">
        <v>372</v>
      </c>
      <c r="Z2138" t="s">
        <v>40</v>
      </c>
      <c r="AA2138" t="s">
        <v>40</v>
      </c>
      <c r="AB2138" t="s">
        <v>40</v>
      </c>
      <c r="AC2138">
        <v>6.4</v>
      </c>
      <c r="AD2138">
        <v>2.16</v>
      </c>
      <c r="AE2138">
        <v>0.34</v>
      </c>
      <c r="AF2138">
        <v>79</v>
      </c>
      <c r="AG2138">
        <v>3400</v>
      </c>
      <c r="AH2138">
        <v>2160000</v>
      </c>
      <c r="AI2138">
        <v>79</v>
      </c>
      <c r="AJ2138">
        <v>3562</v>
      </c>
      <c r="AK2138">
        <v>1398924.473</v>
      </c>
      <c r="AN2138" s="20"/>
    </row>
    <row r="2139" spans="1:40">
      <c r="A2139">
        <v>25</v>
      </c>
      <c r="B2139">
        <v>46</v>
      </c>
      <c r="C2139">
        <v>2005</v>
      </c>
      <c r="D2139" t="s">
        <v>1073</v>
      </c>
      <c r="E2139" t="s">
        <v>1074</v>
      </c>
      <c r="F2139" t="s">
        <v>1</v>
      </c>
      <c r="G2139" t="s">
        <v>37</v>
      </c>
      <c r="H2139" t="s">
        <v>38</v>
      </c>
      <c r="I2139" t="s">
        <v>41</v>
      </c>
      <c r="J2139" t="s">
        <v>40</v>
      </c>
      <c r="K2139" t="s">
        <v>40</v>
      </c>
      <c r="L2139" t="s">
        <v>40</v>
      </c>
      <c r="M2139" t="s">
        <v>40</v>
      </c>
      <c r="N2139" t="s">
        <v>40</v>
      </c>
      <c r="O2139" t="s">
        <v>55</v>
      </c>
      <c r="P2139" t="s">
        <v>38</v>
      </c>
      <c r="Q2139" t="s">
        <v>51</v>
      </c>
      <c r="R2139" t="s">
        <v>52</v>
      </c>
      <c r="S2139" t="s">
        <v>43</v>
      </c>
      <c r="T2139" t="s">
        <v>44</v>
      </c>
      <c r="U2139" t="s">
        <v>21</v>
      </c>
      <c r="V2139" t="s">
        <v>1494</v>
      </c>
      <c r="W2139" t="s">
        <v>1495</v>
      </c>
      <c r="X2139" t="s">
        <v>1075</v>
      </c>
      <c r="Y2139">
        <v>373</v>
      </c>
      <c r="Z2139" t="s">
        <v>40</v>
      </c>
      <c r="AA2139" t="s">
        <v>40</v>
      </c>
      <c r="AB2139" t="s">
        <v>40</v>
      </c>
      <c r="AC2139">
        <v>6.3</v>
      </c>
      <c r="AD2139">
        <v>102</v>
      </c>
      <c r="AE2139">
        <v>16.440000000000001</v>
      </c>
      <c r="AF2139">
        <v>31</v>
      </c>
      <c r="AG2139">
        <v>164400</v>
      </c>
      <c r="AH2139">
        <v>102000000</v>
      </c>
      <c r="AI2139">
        <v>31</v>
      </c>
      <c r="AJ2139">
        <v>3562</v>
      </c>
      <c r="AK2139">
        <v>1398924.473</v>
      </c>
      <c r="AN2139" s="20"/>
    </row>
    <row r="2140" spans="1:40">
      <c r="A2140">
        <v>25</v>
      </c>
      <c r="B2140">
        <v>46</v>
      </c>
      <c r="C2140">
        <v>2005</v>
      </c>
      <c r="D2140" t="s">
        <v>1073</v>
      </c>
      <c r="E2140" t="s">
        <v>1074</v>
      </c>
      <c r="F2140" t="s">
        <v>1</v>
      </c>
      <c r="G2140" t="s">
        <v>37</v>
      </c>
      <c r="H2140" t="s">
        <v>38</v>
      </c>
      <c r="I2140" t="s">
        <v>41</v>
      </c>
      <c r="J2140" t="s">
        <v>40</v>
      </c>
      <c r="K2140" t="s">
        <v>40</v>
      </c>
      <c r="L2140" t="s">
        <v>40</v>
      </c>
      <c r="M2140" t="s">
        <v>40</v>
      </c>
      <c r="N2140" t="s">
        <v>40</v>
      </c>
      <c r="O2140" t="s">
        <v>55</v>
      </c>
      <c r="P2140" t="s">
        <v>38</v>
      </c>
      <c r="Q2140" t="s">
        <v>51</v>
      </c>
      <c r="R2140" t="s">
        <v>52</v>
      </c>
      <c r="S2140" t="s">
        <v>43</v>
      </c>
      <c r="T2140" t="s">
        <v>44</v>
      </c>
      <c r="U2140" t="s">
        <v>21</v>
      </c>
      <c r="V2140" t="s">
        <v>1494</v>
      </c>
      <c r="W2140" t="s">
        <v>1495</v>
      </c>
      <c r="X2140" t="s">
        <v>1075</v>
      </c>
      <c r="Y2140">
        <v>375</v>
      </c>
      <c r="Z2140" t="s">
        <v>40</v>
      </c>
      <c r="AA2140" t="s">
        <v>40</v>
      </c>
      <c r="AB2140" t="s">
        <v>40</v>
      </c>
      <c r="AC2140">
        <v>6.1</v>
      </c>
      <c r="AD2140">
        <v>23.49</v>
      </c>
      <c r="AE2140">
        <v>3.86</v>
      </c>
      <c r="AF2140">
        <v>39</v>
      </c>
      <c r="AG2140">
        <v>38600</v>
      </c>
      <c r="AH2140">
        <v>23490000</v>
      </c>
      <c r="AI2140">
        <v>39</v>
      </c>
      <c r="AJ2140">
        <v>3562</v>
      </c>
      <c r="AK2140">
        <v>1398924.473</v>
      </c>
      <c r="AN2140" s="20"/>
    </row>
    <row r="2141" spans="1:40">
      <c r="A2141">
        <v>25</v>
      </c>
      <c r="B2141">
        <v>46</v>
      </c>
      <c r="C2141">
        <v>2005</v>
      </c>
      <c r="D2141" t="s">
        <v>1073</v>
      </c>
      <c r="E2141" t="s">
        <v>1074</v>
      </c>
      <c r="F2141" t="s">
        <v>1</v>
      </c>
      <c r="G2141" t="s">
        <v>37</v>
      </c>
      <c r="H2141" t="s">
        <v>38</v>
      </c>
      <c r="I2141" t="s">
        <v>41</v>
      </c>
      <c r="J2141" t="s">
        <v>40</v>
      </c>
      <c r="K2141" t="s">
        <v>40</v>
      </c>
      <c r="L2141" t="s">
        <v>40</v>
      </c>
      <c r="M2141" t="s">
        <v>40</v>
      </c>
      <c r="N2141" t="s">
        <v>40</v>
      </c>
      <c r="O2141" t="s">
        <v>55</v>
      </c>
      <c r="P2141" t="s">
        <v>38</v>
      </c>
      <c r="Q2141" t="s">
        <v>51</v>
      </c>
      <c r="R2141" t="s">
        <v>52</v>
      </c>
      <c r="S2141" t="s">
        <v>43</v>
      </c>
      <c r="T2141" t="s">
        <v>44</v>
      </c>
      <c r="U2141" t="s">
        <v>21</v>
      </c>
      <c r="V2141" t="s">
        <v>1494</v>
      </c>
      <c r="W2141" t="s">
        <v>1495</v>
      </c>
      <c r="X2141" t="s">
        <v>1075</v>
      </c>
      <c r="Y2141">
        <v>377</v>
      </c>
      <c r="Z2141" t="s">
        <v>40</v>
      </c>
      <c r="AA2141" t="s">
        <v>40</v>
      </c>
      <c r="AB2141" t="s">
        <v>40</v>
      </c>
      <c r="AC2141">
        <v>4.5999999999999996</v>
      </c>
      <c r="AD2141">
        <v>4.96</v>
      </c>
      <c r="AE2141">
        <v>1.0900000000000001</v>
      </c>
      <c r="AF2141">
        <v>34</v>
      </c>
      <c r="AG2141">
        <v>10900</v>
      </c>
      <c r="AH2141">
        <v>4960000</v>
      </c>
      <c r="AI2141">
        <v>34</v>
      </c>
      <c r="AJ2141">
        <v>3562</v>
      </c>
      <c r="AK2141">
        <v>1398924.473</v>
      </c>
      <c r="AN2141" s="20"/>
    </row>
    <row r="2142" spans="1:40">
      <c r="A2142">
        <v>25</v>
      </c>
      <c r="B2142">
        <v>46</v>
      </c>
      <c r="C2142">
        <v>2005</v>
      </c>
      <c r="D2142" t="s">
        <v>1073</v>
      </c>
      <c r="E2142" t="s">
        <v>1074</v>
      </c>
      <c r="F2142" t="s">
        <v>1</v>
      </c>
      <c r="G2142" t="s">
        <v>37</v>
      </c>
      <c r="H2142" t="s">
        <v>38</v>
      </c>
      <c r="I2142" t="s">
        <v>41</v>
      </c>
      <c r="J2142" t="s">
        <v>40</v>
      </c>
      <c r="K2142" t="s">
        <v>40</v>
      </c>
      <c r="L2142" t="s">
        <v>40</v>
      </c>
      <c r="M2142" t="s">
        <v>40</v>
      </c>
      <c r="N2142" t="s">
        <v>40</v>
      </c>
      <c r="O2142" t="s">
        <v>55</v>
      </c>
      <c r="P2142" t="s">
        <v>38</v>
      </c>
      <c r="Q2142" t="s">
        <v>51</v>
      </c>
      <c r="R2142" t="s">
        <v>52</v>
      </c>
      <c r="S2142" t="s">
        <v>43</v>
      </c>
      <c r="T2142" t="s">
        <v>44</v>
      </c>
      <c r="U2142" t="s">
        <v>21</v>
      </c>
      <c r="V2142" t="s">
        <v>1494</v>
      </c>
      <c r="W2142" t="s">
        <v>1495</v>
      </c>
      <c r="X2142" t="s">
        <v>1075</v>
      </c>
      <c r="Y2142">
        <v>378</v>
      </c>
      <c r="Z2142" t="s">
        <v>40</v>
      </c>
      <c r="AA2142" t="s">
        <v>40</v>
      </c>
      <c r="AB2142" t="s">
        <v>40</v>
      </c>
      <c r="AC2142">
        <v>4.9000000000000004</v>
      </c>
      <c r="AD2142">
        <v>17.84</v>
      </c>
      <c r="AE2142">
        <v>3.72</v>
      </c>
      <c r="AF2142">
        <v>98</v>
      </c>
      <c r="AG2142">
        <v>37200</v>
      </c>
      <c r="AH2142">
        <v>17840000</v>
      </c>
      <c r="AI2142">
        <v>98</v>
      </c>
      <c r="AJ2142">
        <v>3562</v>
      </c>
      <c r="AK2142">
        <v>1398924.473</v>
      </c>
      <c r="AN2142" s="20"/>
    </row>
    <row r="2143" spans="1:40">
      <c r="A2143">
        <v>25</v>
      </c>
      <c r="B2143">
        <v>46</v>
      </c>
      <c r="C2143">
        <v>2005</v>
      </c>
      <c r="D2143" t="s">
        <v>1073</v>
      </c>
      <c r="E2143" t="s">
        <v>1074</v>
      </c>
      <c r="F2143" t="s">
        <v>1</v>
      </c>
      <c r="G2143" t="s">
        <v>37</v>
      </c>
      <c r="H2143" t="s">
        <v>38</v>
      </c>
      <c r="I2143" t="s">
        <v>41</v>
      </c>
      <c r="J2143" t="s">
        <v>40</v>
      </c>
      <c r="K2143" t="s">
        <v>40</v>
      </c>
      <c r="L2143" t="s">
        <v>40</v>
      </c>
      <c r="M2143" t="s">
        <v>40</v>
      </c>
      <c r="N2143" t="s">
        <v>40</v>
      </c>
      <c r="O2143" t="s">
        <v>55</v>
      </c>
      <c r="P2143" t="s">
        <v>38</v>
      </c>
      <c r="Q2143" t="s">
        <v>51</v>
      </c>
      <c r="R2143" t="s">
        <v>52</v>
      </c>
      <c r="S2143" t="s">
        <v>43</v>
      </c>
      <c r="T2143" t="s">
        <v>44</v>
      </c>
      <c r="U2143" t="s">
        <v>21</v>
      </c>
      <c r="V2143" t="s">
        <v>1494</v>
      </c>
      <c r="W2143" t="s">
        <v>1495</v>
      </c>
      <c r="X2143" t="s">
        <v>1075</v>
      </c>
      <c r="Y2143">
        <v>379</v>
      </c>
      <c r="Z2143" t="s">
        <v>40</v>
      </c>
      <c r="AA2143" t="s">
        <v>40</v>
      </c>
      <c r="AB2143" t="s">
        <v>40</v>
      </c>
      <c r="AC2143">
        <v>2.9</v>
      </c>
      <c r="AD2143">
        <v>2.77</v>
      </c>
      <c r="AE2143">
        <v>0.95</v>
      </c>
      <c r="AF2143">
        <v>59</v>
      </c>
      <c r="AG2143">
        <v>9500</v>
      </c>
      <c r="AH2143">
        <v>2770000</v>
      </c>
      <c r="AI2143">
        <v>59</v>
      </c>
      <c r="AJ2143">
        <v>3562</v>
      </c>
      <c r="AK2143">
        <v>1398924.473</v>
      </c>
      <c r="AN2143" s="20"/>
    </row>
    <row r="2144" spans="1:40">
      <c r="A2144">
        <v>25</v>
      </c>
      <c r="B2144">
        <v>46</v>
      </c>
      <c r="C2144">
        <v>2005</v>
      </c>
      <c r="D2144" t="s">
        <v>1073</v>
      </c>
      <c r="E2144" t="s">
        <v>1074</v>
      </c>
      <c r="F2144" t="s">
        <v>1</v>
      </c>
      <c r="G2144" t="s">
        <v>37</v>
      </c>
      <c r="H2144" t="s">
        <v>38</v>
      </c>
      <c r="I2144" t="s">
        <v>41</v>
      </c>
      <c r="J2144" t="s">
        <v>40</v>
      </c>
      <c r="K2144" t="s">
        <v>40</v>
      </c>
      <c r="L2144" t="s">
        <v>40</v>
      </c>
      <c r="M2144" t="s">
        <v>40</v>
      </c>
      <c r="N2144" t="s">
        <v>40</v>
      </c>
      <c r="O2144" t="s">
        <v>55</v>
      </c>
      <c r="P2144" t="s">
        <v>38</v>
      </c>
      <c r="Q2144" t="s">
        <v>51</v>
      </c>
      <c r="R2144" t="s">
        <v>52</v>
      </c>
      <c r="S2144" t="s">
        <v>43</v>
      </c>
      <c r="T2144" t="s">
        <v>44</v>
      </c>
      <c r="U2144" t="s">
        <v>21</v>
      </c>
      <c r="V2144" t="s">
        <v>1494</v>
      </c>
      <c r="W2144" t="s">
        <v>1495</v>
      </c>
      <c r="X2144" t="s">
        <v>1075</v>
      </c>
      <c r="Y2144">
        <v>380</v>
      </c>
      <c r="Z2144" t="s">
        <v>40</v>
      </c>
      <c r="AA2144" t="s">
        <v>40</v>
      </c>
      <c r="AB2144" t="s">
        <v>40</v>
      </c>
      <c r="AC2144">
        <v>2.8</v>
      </c>
      <c r="AD2144">
        <v>1.47</v>
      </c>
      <c r="AE2144">
        <v>0.53</v>
      </c>
      <c r="AF2144">
        <v>64</v>
      </c>
      <c r="AG2144">
        <v>5300</v>
      </c>
      <c r="AH2144">
        <v>1470000</v>
      </c>
      <c r="AI2144">
        <v>64</v>
      </c>
      <c r="AJ2144">
        <v>3562</v>
      </c>
      <c r="AK2144">
        <v>1398924.473</v>
      </c>
      <c r="AN2144" s="20"/>
    </row>
    <row r="2145" spans="1:40">
      <c r="A2145">
        <v>25</v>
      </c>
      <c r="B2145">
        <v>46</v>
      </c>
      <c r="C2145">
        <v>2005</v>
      </c>
      <c r="D2145" t="s">
        <v>1073</v>
      </c>
      <c r="E2145" t="s">
        <v>1074</v>
      </c>
      <c r="F2145" t="s">
        <v>1</v>
      </c>
      <c r="G2145" t="s">
        <v>37</v>
      </c>
      <c r="H2145" t="s">
        <v>38</v>
      </c>
      <c r="I2145" t="s">
        <v>41</v>
      </c>
      <c r="J2145" t="s">
        <v>40</v>
      </c>
      <c r="K2145" t="s">
        <v>40</v>
      </c>
      <c r="L2145" t="s">
        <v>40</v>
      </c>
      <c r="M2145" t="s">
        <v>40</v>
      </c>
      <c r="N2145" t="s">
        <v>40</v>
      </c>
      <c r="O2145" t="s">
        <v>55</v>
      </c>
      <c r="P2145" t="s">
        <v>38</v>
      </c>
      <c r="Q2145" t="s">
        <v>51</v>
      </c>
      <c r="R2145" t="s">
        <v>52</v>
      </c>
      <c r="S2145" t="s">
        <v>43</v>
      </c>
      <c r="T2145" t="s">
        <v>44</v>
      </c>
      <c r="U2145" t="s">
        <v>21</v>
      </c>
      <c r="V2145" t="s">
        <v>1494</v>
      </c>
      <c r="W2145" t="s">
        <v>1495</v>
      </c>
      <c r="X2145" t="s">
        <v>1075</v>
      </c>
      <c r="Y2145">
        <v>381</v>
      </c>
      <c r="Z2145" t="s">
        <v>40</v>
      </c>
      <c r="AA2145" t="s">
        <v>40</v>
      </c>
      <c r="AB2145" t="s">
        <v>40</v>
      </c>
      <c r="AC2145">
        <v>3.2</v>
      </c>
      <c r="AD2145">
        <v>13.75</v>
      </c>
      <c r="AE2145">
        <v>4.57</v>
      </c>
      <c r="AF2145">
        <v>69</v>
      </c>
      <c r="AG2145">
        <v>45700</v>
      </c>
      <c r="AH2145">
        <v>13750000</v>
      </c>
      <c r="AI2145">
        <v>69</v>
      </c>
      <c r="AJ2145">
        <v>3562</v>
      </c>
      <c r="AK2145">
        <v>1398924.473</v>
      </c>
      <c r="AN2145" s="20"/>
    </row>
    <row r="2146" spans="1:40">
      <c r="A2146">
        <v>25</v>
      </c>
      <c r="B2146">
        <v>46</v>
      </c>
      <c r="C2146">
        <v>2005</v>
      </c>
      <c r="D2146" t="s">
        <v>1073</v>
      </c>
      <c r="E2146" t="s">
        <v>1074</v>
      </c>
      <c r="F2146" t="s">
        <v>1</v>
      </c>
      <c r="G2146" t="s">
        <v>37</v>
      </c>
      <c r="H2146" t="s">
        <v>38</v>
      </c>
      <c r="I2146" t="s">
        <v>41</v>
      </c>
      <c r="J2146" t="s">
        <v>40</v>
      </c>
      <c r="K2146" t="s">
        <v>40</v>
      </c>
      <c r="L2146" t="s">
        <v>40</v>
      </c>
      <c r="M2146" t="s">
        <v>40</v>
      </c>
      <c r="N2146" t="s">
        <v>40</v>
      </c>
      <c r="O2146" t="s">
        <v>55</v>
      </c>
      <c r="P2146" t="s">
        <v>38</v>
      </c>
      <c r="Q2146" t="s">
        <v>51</v>
      </c>
      <c r="R2146" t="s">
        <v>52</v>
      </c>
      <c r="S2146" t="s">
        <v>43</v>
      </c>
      <c r="T2146" t="s">
        <v>44</v>
      </c>
      <c r="U2146" t="s">
        <v>21</v>
      </c>
      <c r="V2146" t="s">
        <v>1494</v>
      </c>
      <c r="W2146" t="s">
        <v>1495</v>
      </c>
      <c r="X2146" t="s">
        <v>1075</v>
      </c>
      <c r="Y2146">
        <v>382</v>
      </c>
      <c r="Z2146" t="s">
        <v>40</v>
      </c>
      <c r="AA2146" t="s">
        <v>40</v>
      </c>
      <c r="AB2146" t="s">
        <v>40</v>
      </c>
      <c r="AC2146">
        <v>3.4</v>
      </c>
      <c r="AD2146">
        <v>84.72</v>
      </c>
      <c r="AE2146">
        <v>24.85</v>
      </c>
      <c r="AF2146">
        <v>91</v>
      </c>
      <c r="AG2146">
        <v>248500</v>
      </c>
      <c r="AH2146">
        <v>84720000</v>
      </c>
      <c r="AI2146">
        <v>91</v>
      </c>
      <c r="AJ2146">
        <v>3562</v>
      </c>
      <c r="AK2146">
        <v>1398924.473</v>
      </c>
      <c r="AN2146" s="20"/>
    </row>
    <row r="2147" spans="1:40">
      <c r="A2147">
        <v>25</v>
      </c>
      <c r="B2147">
        <v>46</v>
      </c>
      <c r="C2147">
        <v>2005</v>
      </c>
      <c r="D2147" t="s">
        <v>1073</v>
      </c>
      <c r="E2147" t="s">
        <v>1074</v>
      </c>
      <c r="F2147" t="s">
        <v>1</v>
      </c>
      <c r="G2147" t="s">
        <v>37</v>
      </c>
      <c r="H2147" t="s">
        <v>38</v>
      </c>
      <c r="I2147" t="s">
        <v>41</v>
      </c>
      <c r="J2147" t="s">
        <v>40</v>
      </c>
      <c r="K2147" t="s">
        <v>40</v>
      </c>
      <c r="L2147" t="s">
        <v>40</v>
      </c>
      <c r="M2147" t="s">
        <v>40</v>
      </c>
      <c r="N2147" t="s">
        <v>40</v>
      </c>
      <c r="O2147" t="s">
        <v>55</v>
      </c>
      <c r="P2147" t="s">
        <v>38</v>
      </c>
      <c r="Q2147" t="s">
        <v>51</v>
      </c>
      <c r="R2147" t="s">
        <v>52</v>
      </c>
      <c r="S2147" t="s">
        <v>43</v>
      </c>
      <c r="T2147" t="s">
        <v>44</v>
      </c>
      <c r="U2147" t="s">
        <v>21</v>
      </c>
      <c r="V2147" t="s">
        <v>1494</v>
      </c>
      <c r="W2147" t="s">
        <v>1495</v>
      </c>
      <c r="X2147" t="s">
        <v>1075</v>
      </c>
      <c r="Y2147">
        <v>383</v>
      </c>
      <c r="Z2147" t="s">
        <v>40</v>
      </c>
      <c r="AA2147" t="s">
        <v>40</v>
      </c>
      <c r="AB2147" t="s">
        <v>40</v>
      </c>
      <c r="AC2147">
        <v>1.4</v>
      </c>
      <c r="AD2147">
        <v>0.41</v>
      </c>
      <c r="AE2147">
        <v>0.3</v>
      </c>
      <c r="AF2147">
        <v>27</v>
      </c>
      <c r="AG2147">
        <v>3000</v>
      </c>
      <c r="AH2147">
        <v>410000</v>
      </c>
      <c r="AI2147">
        <v>27</v>
      </c>
      <c r="AJ2147">
        <v>3562</v>
      </c>
      <c r="AK2147">
        <v>1398924.473</v>
      </c>
      <c r="AN2147" s="20"/>
    </row>
    <row r="2148" spans="1:40">
      <c r="A2148">
        <v>25</v>
      </c>
      <c r="B2148">
        <v>46</v>
      </c>
      <c r="C2148">
        <v>2005</v>
      </c>
      <c r="D2148" t="s">
        <v>1073</v>
      </c>
      <c r="E2148" t="s">
        <v>1074</v>
      </c>
      <c r="F2148" t="s">
        <v>1</v>
      </c>
      <c r="G2148" t="s">
        <v>37</v>
      </c>
      <c r="H2148" t="s">
        <v>38</v>
      </c>
      <c r="I2148" t="s">
        <v>41</v>
      </c>
      <c r="J2148" t="s">
        <v>40</v>
      </c>
      <c r="K2148" t="s">
        <v>40</v>
      </c>
      <c r="L2148" t="s">
        <v>40</v>
      </c>
      <c r="M2148" t="s">
        <v>40</v>
      </c>
      <c r="N2148" t="s">
        <v>40</v>
      </c>
      <c r="O2148" t="s">
        <v>55</v>
      </c>
      <c r="P2148" t="s">
        <v>38</v>
      </c>
      <c r="Q2148" t="s">
        <v>51</v>
      </c>
      <c r="R2148" t="s">
        <v>52</v>
      </c>
      <c r="S2148" t="s">
        <v>43</v>
      </c>
      <c r="T2148" t="s">
        <v>44</v>
      </c>
      <c r="U2148" t="s">
        <v>21</v>
      </c>
      <c r="V2148" t="s">
        <v>1494</v>
      </c>
      <c r="W2148" t="s">
        <v>1495</v>
      </c>
      <c r="X2148" t="s">
        <v>1075</v>
      </c>
      <c r="Y2148">
        <v>384</v>
      </c>
      <c r="Z2148" t="s">
        <v>40</v>
      </c>
      <c r="AA2148" t="s">
        <v>40</v>
      </c>
      <c r="AB2148" t="s">
        <v>40</v>
      </c>
      <c r="AC2148">
        <v>1.2</v>
      </c>
      <c r="AD2148">
        <v>4.37</v>
      </c>
      <c r="AE2148">
        <v>3.75</v>
      </c>
      <c r="AF2148">
        <v>45</v>
      </c>
      <c r="AG2148">
        <v>37500</v>
      </c>
      <c r="AH2148">
        <v>4370000</v>
      </c>
      <c r="AI2148">
        <v>45</v>
      </c>
      <c r="AJ2148">
        <v>3562</v>
      </c>
      <c r="AK2148">
        <v>1398924.473</v>
      </c>
      <c r="AN2148" s="20"/>
    </row>
    <row r="2149" spans="1:40">
      <c r="A2149">
        <v>25</v>
      </c>
      <c r="B2149">
        <v>46</v>
      </c>
      <c r="C2149">
        <v>2005</v>
      </c>
      <c r="D2149" t="s">
        <v>1073</v>
      </c>
      <c r="E2149" t="s">
        <v>1074</v>
      </c>
      <c r="F2149" t="s">
        <v>1</v>
      </c>
      <c r="G2149" t="s">
        <v>37</v>
      </c>
      <c r="H2149" t="s">
        <v>38</v>
      </c>
      <c r="I2149" t="s">
        <v>41</v>
      </c>
      <c r="J2149" t="s">
        <v>40</v>
      </c>
      <c r="K2149" t="s">
        <v>40</v>
      </c>
      <c r="L2149" t="s">
        <v>40</v>
      </c>
      <c r="M2149" t="s">
        <v>40</v>
      </c>
      <c r="N2149" t="s">
        <v>40</v>
      </c>
      <c r="O2149" t="s">
        <v>55</v>
      </c>
      <c r="P2149" t="s">
        <v>38</v>
      </c>
      <c r="Q2149" t="s">
        <v>51</v>
      </c>
      <c r="R2149" t="s">
        <v>52</v>
      </c>
      <c r="S2149" t="s">
        <v>43</v>
      </c>
      <c r="T2149" t="s">
        <v>44</v>
      </c>
      <c r="U2149" t="s">
        <v>21</v>
      </c>
      <c r="V2149" t="s">
        <v>1494</v>
      </c>
      <c r="W2149" t="s">
        <v>1495</v>
      </c>
      <c r="X2149" t="s">
        <v>1075</v>
      </c>
      <c r="Y2149">
        <v>385</v>
      </c>
      <c r="Z2149" t="s">
        <v>40</v>
      </c>
      <c r="AA2149" t="s">
        <v>40</v>
      </c>
      <c r="AB2149" t="s">
        <v>40</v>
      </c>
      <c r="AC2149">
        <v>2.2999999999999998</v>
      </c>
      <c r="AD2149">
        <v>1.58</v>
      </c>
      <c r="AE2149">
        <v>0.7</v>
      </c>
      <c r="AF2149">
        <v>56</v>
      </c>
      <c r="AG2149">
        <v>7000</v>
      </c>
      <c r="AH2149">
        <v>1580000</v>
      </c>
      <c r="AI2149">
        <v>56</v>
      </c>
      <c r="AJ2149">
        <v>3562</v>
      </c>
      <c r="AK2149">
        <v>1398924.473</v>
      </c>
      <c r="AN2149" s="20"/>
    </row>
    <row r="2150" spans="1:40">
      <c r="A2150">
        <v>25</v>
      </c>
      <c r="B2150">
        <v>46</v>
      </c>
      <c r="C2150">
        <v>2005</v>
      </c>
      <c r="D2150" t="s">
        <v>1073</v>
      </c>
      <c r="E2150" t="s">
        <v>1074</v>
      </c>
      <c r="F2150" t="s">
        <v>1</v>
      </c>
      <c r="G2150" t="s">
        <v>37</v>
      </c>
      <c r="H2150" t="s">
        <v>38</v>
      </c>
      <c r="I2150" t="s">
        <v>41</v>
      </c>
      <c r="J2150" t="s">
        <v>40</v>
      </c>
      <c r="K2150" t="s">
        <v>40</v>
      </c>
      <c r="L2150" t="s">
        <v>40</v>
      </c>
      <c r="M2150" t="s">
        <v>40</v>
      </c>
      <c r="N2150" t="s">
        <v>40</v>
      </c>
      <c r="O2150" t="s">
        <v>55</v>
      </c>
      <c r="P2150" t="s">
        <v>38</v>
      </c>
      <c r="Q2150" t="s">
        <v>51</v>
      </c>
      <c r="R2150" t="s">
        <v>52</v>
      </c>
      <c r="S2150" t="s">
        <v>43</v>
      </c>
      <c r="T2150" t="s">
        <v>44</v>
      </c>
      <c r="U2150" t="s">
        <v>21</v>
      </c>
      <c r="V2150" t="s">
        <v>1494</v>
      </c>
      <c r="W2150" t="s">
        <v>1495</v>
      </c>
      <c r="X2150" t="s">
        <v>1075</v>
      </c>
      <c r="Y2150">
        <v>386</v>
      </c>
      <c r="Z2150" t="s">
        <v>40</v>
      </c>
      <c r="AA2150" t="s">
        <v>40</v>
      </c>
      <c r="AB2150" t="s">
        <v>40</v>
      </c>
      <c r="AC2150">
        <v>3.6</v>
      </c>
      <c r="AD2150">
        <v>2.6</v>
      </c>
      <c r="AE2150">
        <v>0.72</v>
      </c>
      <c r="AF2150">
        <v>24</v>
      </c>
      <c r="AG2150">
        <v>7200</v>
      </c>
      <c r="AH2150">
        <v>2600000</v>
      </c>
      <c r="AI2150">
        <v>24</v>
      </c>
      <c r="AJ2150">
        <v>3562</v>
      </c>
      <c r="AK2150">
        <v>1398924.473</v>
      </c>
      <c r="AN2150" s="20"/>
    </row>
    <row r="2151" spans="1:40">
      <c r="A2151">
        <v>25</v>
      </c>
      <c r="B2151">
        <v>46</v>
      </c>
      <c r="C2151">
        <v>2005</v>
      </c>
      <c r="D2151" t="s">
        <v>1073</v>
      </c>
      <c r="E2151" t="s">
        <v>1074</v>
      </c>
      <c r="F2151" t="s">
        <v>1</v>
      </c>
      <c r="G2151" t="s">
        <v>37</v>
      </c>
      <c r="H2151" t="s">
        <v>38</v>
      </c>
      <c r="I2151" t="s">
        <v>41</v>
      </c>
      <c r="J2151" t="s">
        <v>40</v>
      </c>
      <c r="K2151" t="s">
        <v>40</v>
      </c>
      <c r="L2151" t="s">
        <v>40</v>
      </c>
      <c r="M2151" t="s">
        <v>40</v>
      </c>
      <c r="N2151" t="s">
        <v>40</v>
      </c>
      <c r="O2151" t="s">
        <v>55</v>
      </c>
      <c r="P2151" t="s">
        <v>38</v>
      </c>
      <c r="Q2151" t="s">
        <v>51</v>
      </c>
      <c r="R2151" t="s">
        <v>52</v>
      </c>
      <c r="S2151" t="s">
        <v>43</v>
      </c>
      <c r="T2151" t="s">
        <v>44</v>
      </c>
      <c r="U2151" t="s">
        <v>21</v>
      </c>
      <c r="V2151" t="s">
        <v>1494</v>
      </c>
      <c r="W2151" t="s">
        <v>1495</v>
      </c>
      <c r="X2151" t="s">
        <v>1075</v>
      </c>
      <c r="Y2151">
        <v>387</v>
      </c>
      <c r="Z2151" t="s">
        <v>40</v>
      </c>
      <c r="AA2151" t="s">
        <v>40</v>
      </c>
      <c r="AB2151" t="s">
        <v>40</v>
      </c>
      <c r="AC2151">
        <v>1.8</v>
      </c>
      <c r="AD2151">
        <v>2.54</v>
      </c>
      <c r="AE2151">
        <v>1.4</v>
      </c>
      <c r="AF2151">
        <v>66</v>
      </c>
      <c r="AG2151">
        <v>14000</v>
      </c>
      <c r="AH2151">
        <v>2540000</v>
      </c>
      <c r="AI2151">
        <v>66</v>
      </c>
      <c r="AJ2151">
        <v>3562</v>
      </c>
      <c r="AK2151">
        <v>1398924.473</v>
      </c>
      <c r="AN2151" s="20"/>
    </row>
    <row r="2152" spans="1:40">
      <c r="A2152">
        <v>25</v>
      </c>
      <c r="B2152">
        <v>46</v>
      </c>
      <c r="C2152">
        <v>2005</v>
      </c>
      <c r="D2152" t="s">
        <v>1073</v>
      </c>
      <c r="E2152" t="s">
        <v>1074</v>
      </c>
      <c r="F2152" t="s">
        <v>1</v>
      </c>
      <c r="G2152" t="s">
        <v>37</v>
      </c>
      <c r="H2152" t="s">
        <v>38</v>
      </c>
      <c r="I2152" t="s">
        <v>41</v>
      </c>
      <c r="J2152" t="s">
        <v>40</v>
      </c>
      <c r="K2152" t="s">
        <v>40</v>
      </c>
      <c r="L2152" t="s">
        <v>40</v>
      </c>
      <c r="M2152" t="s">
        <v>40</v>
      </c>
      <c r="N2152" t="s">
        <v>40</v>
      </c>
      <c r="O2152" t="s">
        <v>55</v>
      </c>
      <c r="P2152" t="s">
        <v>38</v>
      </c>
      <c r="Q2152" t="s">
        <v>51</v>
      </c>
      <c r="R2152" t="s">
        <v>52</v>
      </c>
      <c r="S2152" t="s">
        <v>43</v>
      </c>
      <c r="T2152" t="s">
        <v>44</v>
      </c>
      <c r="U2152" t="s">
        <v>21</v>
      </c>
      <c r="V2152" t="s">
        <v>1494</v>
      </c>
      <c r="W2152" t="s">
        <v>1495</v>
      </c>
      <c r="X2152" t="s">
        <v>1075</v>
      </c>
      <c r="Y2152">
        <v>388</v>
      </c>
      <c r="Z2152" t="s">
        <v>40</v>
      </c>
      <c r="AA2152" t="s">
        <v>40</v>
      </c>
      <c r="AB2152" t="s">
        <v>40</v>
      </c>
      <c r="AC2152">
        <v>3</v>
      </c>
      <c r="AD2152">
        <v>14.23</v>
      </c>
      <c r="AE2152">
        <v>4.67</v>
      </c>
      <c r="AF2152">
        <v>87</v>
      </c>
      <c r="AG2152">
        <v>46700</v>
      </c>
      <c r="AH2152">
        <v>14230000</v>
      </c>
      <c r="AI2152">
        <v>87</v>
      </c>
      <c r="AJ2152">
        <v>3562</v>
      </c>
      <c r="AK2152">
        <v>1398924.473</v>
      </c>
      <c r="AN2152" s="20"/>
    </row>
    <row r="2153" spans="1:40">
      <c r="A2153">
        <v>25</v>
      </c>
      <c r="B2153">
        <v>46</v>
      </c>
      <c r="C2153">
        <v>2005</v>
      </c>
      <c r="D2153" t="s">
        <v>1073</v>
      </c>
      <c r="E2153" t="s">
        <v>1074</v>
      </c>
      <c r="F2153" t="s">
        <v>1</v>
      </c>
      <c r="G2153" t="s">
        <v>37</v>
      </c>
      <c r="H2153" t="s">
        <v>38</v>
      </c>
      <c r="I2153" t="s">
        <v>41</v>
      </c>
      <c r="J2153" t="s">
        <v>40</v>
      </c>
      <c r="K2153" t="s">
        <v>40</v>
      </c>
      <c r="L2153" t="s">
        <v>40</v>
      </c>
      <c r="M2153" t="s">
        <v>40</v>
      </c>
      <c r="N2153" t="s">
        <v>40</v>
      </c>
      <c r="O2153" t="s">
        <v>55</v>
      </c>
      <c r="P2153" t="s">
        <v>38</v>
      </c>
      <c r="Q2153" t="s">
        <v>51</v>
      </c>
      <c r="R2153" t="s">
        <v>52</v>
      </c>
      <c r="S2153" t="s">
        <v>43</v>
      </c>
      <c r="T2153" t="s">
        <v>44</v>
      </c>
      <c r="U2153" t="s">
        <v>21</v>
      </c>
      <c r="V2153" t="s">
        <v>1494</v>
      </c>
      <c r="W2153" t="s">
        <v>1495</v>
      </c>
      <c r="X2153" t="s">
        <v>1075</v>
      </c>
      <c r="Y2153">
        <v>389</v>
      </c>
      <c r="Z2153" t="s">
        <v>40</v>
      </c>
      <c r="AA2153" t="s">
        <v>40</v>
      </c>
      <c r="AB2153" t="s">
        <v>40</v>
      </c>
      <c r="AC2153">
        <v>2.2000000000000002</v>
      </c>
      <c r="AD2153">
        <v>0.7</v>
      </c>
      <c r="AE2153">
        <v>0.3</v>
      </c>
      <c r="AF2153">
        <v>32</v>
      </c>
      <c r="AG2153">
        <v>3000</v>
      </c>
      <c r="AH2153">
        <v>700000</v>
      </c>
      <c r="AI2153">
        <v>32</v>
      </c>
      <c r="AJ2153">
        <v>3562</v>
      </c>
      <c r="AK2153">
        <v>1398924.473</v>
      </c>
      <c r="AN2153" s="20"/>
    </row>
    <row r="2154" spans="1:40">
      <c r="A2154">
        <v>25</v>
      </c>
      <c r="B2154">
        <v>46</v>
      </c>
      <c r="C2154">
        <v>2005</v>
      </c>
      <c r="D2154" t="s">
        <v>1073</v>
      </c>
      <c r="E2154" t="s">
        <v>1074</v>
      </c>
      <c r="F2154" t="s">
        <v>1</v>
      </c>
      <c r="G2154" t="s">
        <v>37</v>
      </c>
      <c r="H2154" t="s">
        <v>38</v>
      </c>
      <c r="I2154" t="s">
        <v>41</v>
      </c>
      <c r="J2154" t="s">
        <v>40</v>
      </c>
      <c r="K2154" t="s">
        <v>40</v>
      </c>
      <c r="L2154" t="s">
        <v>40</v>
      </c>
      <c r="M2154" t="s">
        <v>40</v>
      </c>
      <c r="N2154" t="s">
        <v>40</v>
      </c>
      <c r="O2154" t="s">
        <v>55</v>
      </c>
      <c r="P2154" t="s">
        <v>38</v>
      </c>
      <c r="Q2154" t="s">
        <v>51</v>
      </c>
      <c r="R2154" t="s">
        <v>52</v>
      </c>
      <c r="S2154" t="s">
        <v>43</v>
      </c>
      <c r="T2154" t="s">
        <v>44</v>
      </c>
      <c r="U2154" t="s">
        <v>21</v>
      </c>
      <c r="V2154" t="s">
        <v>1494</v>
      </c>
      <c r="W2154" t="s">
        <v>1495</v>
      </c>
      <c r="X2154" t="s">
        <v>1075</v>
      </c>
      <c r="Y2154">
        <v>390</v>
      </c>
      <c r="Z2154" t="s">
        <v>40</v>
      </c>
      <c r="AA2154" t="s">
        <v>40</v>
      </c>
      <c r="AB2154" t="s">
        <v>40</v>
      </c>
      <c r="AC2154">
        <v>5</v>
      </c>
      <c r="AD2154">
        <v>50</v>
      </c>
      <c r="AE2154">
        <v>9.89</v>
      </c>
      <c r="AF2154">
        <v>60</v>
      </c>
      <c r="AG2154">
        <v>98900</v>
      </c>
      <c r="AH2154">
        <v>50000000</v>
      </c>
      <c r="AI2154">
        <v>60</v>
      </c>
      <c r="AJ2154">
        <v>3562</v>
      </c>
      <c r="AK2154">
        <v>1398924.473</v>
      </c>
      <c r="AN2154" s="20"/>
    </row>
    <row r="2155" spans="1:40">
      <c r="A2155">
        <v>25</v>
      </c>
      <c r="B2155">
        <v>46</v>
      </c>
      <c r="C2155">
        <v>2005</v>
      </c>
      <c r="D2155" t="s">
        <v>1073</v>
      </c>
      <c r="E2155" t="s">
        <v>1074</v>
      </c>
      <c r="F2155" t="s">
        <v>1</v>
      </c>
      <c r="G2155" t="s">
        <v>37</v>
      </c>
      <c r="H2155" t="s">
        <v>38</v>
      </c>
      <c r="I2155" t="s">
        <v>41</v>
      </c>
      <c r="J2155" t="s">
        <v>40</v>
      </c>
      <c r="K2155" t="s">
        <v>40</v>
      </c>
      <c r="L2155" t="s">
        <v>40</v>
      </c>
      <c r="M2155" t="s">
        <v>40</v>
      </c>
      <c r="N2155" t="s">
        <v>40</v>
      </c>
      <c r="O2155" t="s">
        <v>55</v>
      </c>
      <c r="P2155" t="s">
        <v>38</v>
      </c>
      <c r="Q2155" t="s">
        <v>51</v>
      </c>
      <c r="R2155" t="s">
        <v>52</v>
      </c>
      <c r="S2155" t="s">
        <v>43</v>
      </c>
      <c r="T2155" t="s">
        <v>44</v>
      </c>
      <c r="U2155" t="s">
        <v>21</v>
      </c>
      <c r="V2155" t="s">
        <v>1494</v>
      </c>
      <c r="W2155" t="s">
        <v>1495</v>
      </c>
      <c r="X2155" t="s">
        <v>1075</v>
      </c>
      <c r="Y2155">
        <v>391</v>
      </c>
      <c r="Z2155" t="s">
        <v>40</v>
      </c>
      <c r="AA2155" t="s">
        <v>40</v>
      </c>
      <c r="AB2155" t="s">
        <v>40</v>
      </c>
      <c r="AC2155">
        <v>1.8</v>
      </c>
      <c r="AD2155">
        <v>1.1200000000000001</v>
      </c>
      <c r="AE2155">
        <v>0.64</v>
      </c>
      <c r="AF2155">
        <v>77</v>
      </c>
      <c r="AG2155">
        <v>6400</v>
      </c>
      <c r="AH2155">
        <v>1120000</v>
      </c>
      <c r="AI2155">
        <v>77</v>
      </c>
      <c r="AJ2155">
        <v>3562</v>
      </c>
      <c r="AK2155">
        <v>1398924.473</v>
      </c>
      <c r="AN2155" s="20"/>
    </row>
    <row r="2156" spans="1:40">
      <c r="A2156">
        <v>25</v>
      </c>
      <c r="B2156">
        <v>46</v>
      </c>
      <c r="C2156">
        <v>2005</v>
      </c>
      <c r="D2156" t="s">
        <v>1073</v>
      </c>
      <c r="E2156" t="s">
        <v>1074</v>
      </c>
      <c r="F2156" t="s">
        <v>1</v>
      </c>
      <c r="G2156" t="s">
        <v>37</v>
      </c>
      <c r="H2156" t="s">
        <v>38</v>
      </c>
      <c r="I2156" t="s">
        <v>41</v>
      </c>
      <c r="J2156" t="s">
        <v>40</v>
      </c>
      <c r="K2156" t="s">
        <v>40</v>
      </c>
      <c r="L2156" t="s">
        <v>40</v>
      </c>
      <c r="M2156" t="s">
        <v>40</v>
      </c>
      <c r="N2156" t="s">
        <v>40</v>
      </c>
      <c r="O2156" t="s">
        <v>55</v>
      </c>
      <c r="P2156" t="s">
        <v>38</v>
      </c>
      <c r="Q2156" t="s">
        <v>51</v>
      </c>
      <c r="R2156" t="s">
        <v>52</v>
      </c>
      <c r="S2156" t="s">
        <v>43</v>
      </c>
      <c r="T2156" t="s">
        <v>44</v>
      </c>
      <c r="U2156" t="s">
        <v>21</v>
      </c>
      <c r="V2156" t="s">
        <v>1494</v>
      </c>
      <c r="W2156" t="s">
        <v>1495</v>
      </c>
      <c r="X2156" t="s">
        <v>1075</v>
      </c>
      <c r="Y2156">
        <v>392</v>
      </c>
      <c r="Z2156" t="s">
        <v>40</v>
      </c>
      <c r="AA2156" t="s">
        <v>40</v>
      </c>
      <c r="AB2156" t="s">
        <v>40</v>
      </c>
      <c r="AC2156">
        <v>3</v>
      </c>
      <c r="AD2156">
        <v>0.84</v>
      </c>
      <c r="AE2156">
        <v>0.28000000000000003</v>
      </c>
      <c r="AF2156">
        <v>40</v>
      </c>
      <c r="AG2156">
        <v>2800</v>
      </c>
      <c r="AH2156">
        <v>840000</v>
      </c>
      <c r="AI2156">
        <v>40</v>
      </c>
      <c r="AJ2156">
        <v>3562</v>
      </c>
      <c r="AK2156">
        <v>1398924.473</v>
      </c>
      <c r="AN2156" s="20"/>
    </row>
    <row r="2157" spans="1:40">
      <c r="A2157">
        <v>25</v>
      </c>
      <c r="B2157">
        <v>46</v>
      </c>
      <c r="C2157">
        <v>2005</v>
      </c>
      <c r="D2157" t="s">
        <v>1073</v>
      </c>
      <c r="E2157" t="s">
        <v>1074</v>
      </c>
      <c r="F2157" t="s">
        <v>1</v>
      </c>
      <c r="G2157" t="s">
        <v>37</v>
      </c>
      <c r="H2157" t="s">
        <v>38</v>
      </c>
      <c r="I2157" t="s">
        <v>41</v>
      </c>
      <c r="J2157" t="s">
        <v>40</v>
      </c>
      <c r="K2157" t="s">
        <v>40</v>
      </c>
      <c r="L2157" t="s">
        <v>40</v>
      </c>
      <c r="M2157" t="s">
        <v>40</v>
      </c>
      <c r="N2157" t="s">
        <v>40</v>
      </c>
      <c r="O2157" t="s">
        <v>55</v>
      </c>
      <c r="P2157" t="s">
        <v>38</v>
      </c>
      <c r="Q2157" t="s">
        <v>51</v>
      </c>
      <c r="R2157" t="s">
        <v>52</v>
      </c>
      <c r="S2157" t="s">
        <v>43</v>
      </c>
      <c r="T2157" t="s">
        <v>44</v>
      </c>
      <c r="U2157" t="s">
        <v>21</v>
      </c>
      <c r="V2157" t="s">
        <v>1494</v>
      </c>
      <c r="W2157" t="s">
        <v>1495</v>
      </c>
      <c r="X2157" t="s">
        <v>1075</v>
      </c>
      <c r="Y2157">
        <v>393</v>
      </c>
      <c r="Z2157" t="s">
        <v>40</v>
      </c>
      <c r="AA2157" t="s">
        <v>40</v>
      </c>
      <c r="AB2157" t="s">
        <v>40</v>
      </c>
      <c r="AC2157">
        <v>3.5</v>
      </c>
      <c r="AD2157">
        <v>1.69</v>
      </c>
      <c r="AE2157">
        <v>0.49</v>
      </c>
      <c r="AF2157">
        <v>66</v>
      </c>
      <c r="AG2157">
        <v>4900</v>
      </c>
      <c r="AH2157">
        <v>1690000</v>
      </c>
      <c r="AI2157">
        <v>66</v>
      </c>
      <c r="AJ2157">
        <v>3562</v>
      </c>
      <c r="AK2157">
        <v>1398924.473</v>
      </c>
      <c r="AN2157" s="20"/>
    </row>
    <row r="2158" spans="1:40">
      <c r="A2158">
        <v>25</v>
      </c>
      <c r="B2158">
        <v>46</v>
      </c>
      <c r="C2158">
        <v>2005</v>
      </c>
      <c r="D2158" t="s">
        <v>1073</v>
      </c>
      <c r="E2158" t="s">
        <v>1074</v>
      </c>
      <c r="F2158" t="s">
        <v>1</v>
      </c>
      <c r="G2158" t="s">
        <v>37</v>
      </c>
      <c r="H2158" t="s">
        <v>38</v>
      </c>
      <c r="I2158" t="s">
        <v>41</v>
      </c>
      <c r="J2158" t="s">
        <v>40</v>
      </c>
      <c r="K2158" t="s">
        <v>40</v>
      </c>
      <c r="L2158" t="s">
        <v>40</v>
      </c>
      <c r="M2158" t="s">
        <v>40</v>
      </c>
      <c r="N2158" t="s">
        <v>40</v>
      </c>
      <c r="O2158" t="s">
        <v>55</v>
      </c>
      <c r="P2158" t="s">
        <v>38</v>
      </c>
      <c r="Q2158" t="s">
        <v>51</v>
      </c>
      <c r="R2158" t="s">
        <v>52</v>
      </c>
      <c r="S2158" t="s">
        <v>43</v>
      </c>
      <c r="T2158" t="s">
        <v>44</v>
      </c>
      <c r="U2158" t="s">
        <v>21</v>
      </c>
      <c r="V2158" t="s">
        <v>1494</v>
      </c>
      <c r="W2158" t="s">
        <v>1495</v>
      </c>
      <c r="X2158" t="s">
        <v>1075</v>
      </c>
      <c r="Y2158">
        <v>395</v>
      </c>
      <c r="Z2158" t="s">
        <v>40</v>
      </c>
      <c r="AA2158" t="s">
        <v>40</v>
      </c>
      <c r="AB2158" t="s">
        <v>40</v>
      </c>
      <c r="AC2158">
        <v>1.3</v>
      </c>
      <c r="AD2158">
        <v>0.34</v>
      </c>
      <c r="AE2158">
        <v>0.25</v>
      </c>
      <c r="AF2158">
        <v>65</v>
      </c>
      <c r="AG2158">
        <v>2500</v>
      </c>
      <c r="AH2158">
        <v>340000</v>
      </c>
      <c r="AI2158">
        <v>65</v>
      </c>
      <c r="AJ2158">
        <v>3562</v>
      </c>
      <c r="AK2158">
        <v>1398924.473</v>
      </c>
      <c r="AN2158" s="20"/>
    </row>
    <row r="2159" spans="1:40">
      <c r="A2159">
        <v>25</v>
      </c>
      <c r="B2159">
        <v>46</v>
      </c>
      <c r="C2159">
        <v>2005</v>
      </c>
      <c r="D2159" t="s">
        <v>1073</v>
      </c>
      <c r="E2159" t="s">
        <v>1074</v>
      </c>
      <c r="F2159" t="s">
        <v>1</v>
      </c>
      <c r="G2159" t="s">
        <v>37</v>
      </c>
      <c r="H2159" t="s">
        <v>38</v>
      </c>
      <c r="I2159" t="s">
        <v>41</v>
      </c>
      <c r="J2159" t="s">
        <v>40</v>
      </c>
      <c r="K2159" t="s">
        <v>40</v>
      </c>
      <c r="L2159" t="s">
        <v>40</v>
      </c>
      <c r="M2159" t="s">
        <v>40</v>
      </c>
      <c r="N2159" t="s">
        <v>40</v>
      </c>
      <c r="O2159" t="s">
        <v>55</v>
      </c>
      <c r="P2159" t="s">
        <v>38</v>
      </c>
      <c r="Q2159" t="s">
        <v>51</v>
      </c>
      <c r="R2159" t="s">
        <v>52</v>
      </c>
      <c r="S2159" t="s">
        <v>43</v>
      </c>
      <c r="T2159" t="s">
        <v>44</v>
      </c>
      <c r="U2159" t="s">
        <v>21</v>
      </c>
      <c r="V2159" t="s">
        <v>1494</v>
      </c>
      <c r="W2159" t="s">
        <v>1495</v>
      </c>
      <c r="X2159" t="s">
        <v>1075</v>
      </c>
      <c r="Y2159">
        <v>396</v>
      </c>
      <c r="Z2159" t="s">
        <v>40</v>
      </c>
      <c r="AA2159" t="s">
        <v>40</v>
      </c>
      <c r="AB2159" t="s">
        <v>40</v>
      </c>
      <c r="AC2159">
        <v>5.6</v>
      </c>
      <c r="AD2159">
        <v>2.0299999999999998</v>
      </c>
      <c r="AE2159">
        <v>0.36</v>
      </c>
      <c r="AF2159">
        <v>60</v>
      </c>
      <c r="AG2159">
        <v>3600</v>
      </c>
      <c r="AH2159">
        <v>2030000</v>
      </c>
      <c r="AI2159">
        <v>60</v>
      </c>
      <c r="AJ2159">
        <v>3562</v>
      </c>
      <c r="AK2159">
        <v>1398924.473</v>
      </c>
      <c r="AN2159" s="20"/>
    </row>
    <row r="2160" spans="1:40">
      <c r="A2160">
        <v>25</v>
      </c>
      <c r="B2160">
        <v>46</v>
      </c>
      <c r="C2160">
        <v>2005</v>
      </c>
      <c r="D2160" t="s">
        <v>1073</v>
      </c>
      <c r="E2160" t="s">
        <v>1074</v>
      </c>
      <c r="F2160" t="s">
        <v>1</v>
      </c>
      <c r="G2160" t="s">
        <v>37</v>
      </c>
      <c r="H2160" t="s">
        <v>38</v>
      </c>
      <c r="I2160" t="s">
        <v>41</v>
      </c>
      <c r="J2160" t="s">
        <v>40</v>
      </c>
      <c r="K2160" t="s">
        <v>40</v>
      </c>
      <c r="L2160" t="s">
        <v>40</v>
      </c>
      <c r="M2160" t="s">
        <v>40</v>
      </c>
      <c r="N2160" t="s">
        <v>40</v>
      </c>
      <c r="O2160" t="s">
        <v>55</v>
      </c>
      <c r="P2160" t="s">
        <v>38</v>
      </c>
      <c r="Q2160" t="s">
        <v>51</v>
      </c>
      <c r="R2160" t="s">
        <v>52</v>
      </c>
      <c r="S2160" t="s">
        <v>43</v>
      </c>
      <c r="T2160" t="s">
        <v>44</v>
      </c>
      <c r="U2160" t="s">
        <v>21</v>
      </c>
      <c r="V2160" t="s">
        <v>1494</v>
      </c>
      <c r="W2160" t="s">
        <v>1495</v>
      </c>
      <c r="X2160" t="s">
        <v>1075</v>
      </c>
      <c r="Y2160">
        <v>397</v>
      </c>
      <c r="Z2160" t="s">
        <v>40</v>
      </c>
      <c r="AA2160" t="s">
        <v>40</v>
      </c>
      <c r="AB2160" t="s">
        <v>40</v>
      </c>
      <c r="AC2160">
        <v>1.3</v>
      </c>
      <c r="AD2160">
        <v>4.97</v>
      </c>
      <c r="AE2160">
        <v>3.98</v>
      </c>
      <c r="AF2160">
        <v>58</v>
      </c>
      <c r="AG2160">
        <v>39800</v>
      </c>
      <c r="AH2160">
        <v>4970000</v>
      </c>
      <c r="AI2160">
        <v>58</v>
      </c>
      <c r="AJ2160">
        <v>3562</v>
      </c>
      <c r="AK2160">
        <v>1398924.473</v>
      </c>
      <c r="AN2160" s="20"/>
    </row>
    <row r="2161" spans="1:40">
      <c r="A2161">
        <v>25</v>
      </c>
      <c r="B2161">
        <v>46</v>
      </c>
      <c r="C2161">
        <v>2005</v>
      </c>
      <c r="D2161" t="s">
        <v>1073</v>
      </c>
      <c r="E2161" t="s">
        <v>1074</v>
      </c>
      <c r="F2161" t="s">
        <v>1</v>
      </c>
      <c r="G2161" t="s">
        <v>37</v>
      </c>
      <c r="H2161" t="s">
        <v>38</v>
      </c>
      <c r="I2161" t="s">
        <v>41</v>
      </c>
      <c r="J2161" t="s">
        <v>40</v>
      </c>
      <c r="K2161" t="s">
        <v>40</v>
      </c>
      <c r="L2161" t="s">
        <v>40</v>
      </c>
      <c r="M2161" t="s">
        <v>40</v>
      </c>
      <c r="N2161" t="s">
        <v>40</v>
      </c>
      <c r="O2161" t="s">
        <v>55</v>
      </c>
      <c r="P2161" t="s">
        <v>38</v>
      </c>
      <c r="Q2161" t="s">
        <v>51</v>
      </c>
      <c r="R2161" t="s">
        <v>52</v>
      </c>
      <c r="S2161" t="s">
        <v>43</v>
      </c>
      <c r="T2161" t="s">
        <v>44</v>
      </c>
      <c r="U2161" t="s">
        <v>21</v>
      </c>
      <c r="V2161" t="s">
        <v>1494</v>
      </c>
      <c r="W2161" t="s">
        <v>1495</v>
      </c>
      <c r="X2161" t="s">
        <v>1075</v>
      </c>
      <c r="Y2161">
        <v>398</v>
      </c>
      <c r="Z2161" t="s">
        <v>40</v>
      </c>
      <c r="AA2161" t="s">
        <v>40</v>
      </c>
      <c r="AB2161" t="s">
        <v>40</v>
      </c>
      <c r="AC2161">
        <v>6.1</v>
      </c>
      <c r="AD2161">
        <v>5.66</v>
      </c>
      <c r="AE2161">
        <v>0.93</v>
      </c>
      <c r="AF2161">
        <v>92</v>
      </c>
      <c r="AG2161">
        <v>9300</v>
      </c>
      <c r="AH2161">
        <v>5660000</v>
      </c>
      <c r="AI2161">
        <v>92</v>
      </c>
      <c r="AJ2161">
        <v>3562</v>
      </c>
      <c r="AK2161">
        <v>1398924.473</v>
      </c>
      <c r="AN2161" s="20"/>
    </row>
    <row r="2162" spans="1:40">
      <c r="A2162">
        <v>25</v>
      </c>
      <c r="B2162">
        <v>46</v>
      </c>
      <c r="C2162">
        <v>2005</v>
      </c>
      <c r="D2162" t="s">
        <v>1073</v>
      </c>
      <c r="E2162" t="s">
        <v>1074</v>
      </c>
      <c r="F2162" t="s">
        <v>1</v>
      </c>
      <c r="G2162" t="s">
        <v>37</v>
      </c>
      <c r="H2162" t="s">
        <v>38</v>
      </c>
      <c r="I2162" t="s">
        <v>41</v>
      </c>
      <c r="J2162" t="s">
        <v>40</v>
      </c>
      <c r="K2162" t="s">
        <v>40</v>
      </c>
      <c r="L2162" t="s">
        <v>40</v>
      </c>
      <c r="M2162" t="s">
        <v>40</v>
      </c>
      <c r="N2162" t="s">
        <v>40</v>
      </c>
      <c r="O2162" t="s">
        <v>55</v>
      </c>
      <c r="P2162" t="s">
        <v>38</v>
      </c>
      <c r="Q2162" t="s">
        <v>51</v>
      </c>
      <c r="R2162" t="s">
        <v>52</v>
      </c>
      <c r="S2162" t="s">
        <v>43</v>
      </c>
      <c r="T2162" t="s">
        <v>44</v>
      </c>
      <c r="U2162" t="s">
        <v>21</v>
      </c>
      <c r="V2162" t="s">
        <v>1494</v>
      </c>
      <c r="W2162" t="s">
        <v>1495</v>
      </c>
      <c r="X2162" t="s">
        <v>1075</v>
      </c>
      <c r="Y2162">
        <v>399</v>
      </c>
      <c r="Z2162" t="s">
        <v>40</v>
      </c>
      <c r="AA2162" t="s">
        <v>40</v>
      </c>
      <c r="AB2162" t="s">
        <v>40</v>
      </c>
      <c r="AC2162">
        <v>3.8</v>
      </c>
      <c r="AD2162">
        <v>2.46</v>
      </c>
      <c r="AE2162">
        <v>0.65</v>
      </c>
      <c r="AF2162">
        <v>53</v>
      </c>
      <c r="AG2162">
        <v>6500</v>
      </c>
      <c r="AH2162">
        <v>2460000</v>
      </c>
      <c r="AI2162">
        <v>53</v>
      </c>
      <c r="AJ2162">
        <v>3562</v>
      </c>
      <c r="AK2162">
        <v>1398924.473</v>
      </c>
      <c r="AN2162" s="20"/>
    </row>
    <row r="2163" spans="1:40">
      <c r="A2163">
        <v>25</v>
      </c>
      <c r="B2163">
        <v>46</v>
      </c>
      <c r="C2163">
        <v>2005</v>
      </c>
      <c r="D2163" t="s">
        <v>1073</v>
      </c>
      <c r="E2163" t="s">
        <v>1074</v>
      </c>
      <c r="F2163" t="s">
        <v>1</v>
      </c>
      <c r="G2163" t="s">
        <v>37</v>
      </c>
      <c r="H2163" t="s">
        <v>38</v>
      </c>
      <c r="I2163" t="s">
        <v>41</v>
      </c>
      <c r="J2163" t="s">
        <v>40</v>
      </c>
      <c r="K2163" t="s">
        <v>40</v>
      </c>
      <c r="L2163" t="s">
        <v>40</v>
      </c>
      <c r="M2163" t="s">
        <v>40</v>
      </c>
      <c r="N2163" t="s">
        <v>40</v>
      </c>
      <c r="O2163" t="s">
        <v>55</v>
      </c>
      <c r="P2163" t="s">
        <v>38</v>
      </c>
      <c r="Q2163" t="s">
        <v>51</v>
      </c>
      <c r="R2163" t="s">
        <v>52</v>
      </c>
      <c r="S2163" t="s">
        <v>43</v>
      </c>
      <c r="T2163" t="s">
        <v>44</v>
      </c>
      <c r="U2163" t="s">
        <v>21</v>
      </c>
      <c r="V2163" t="s">
        <v>1494</v>
      </c>
      <c r="W2163" t="s">
        <v>1495</v>
      </c>
      <c r="X2163" t="s">
        <v>1075</v>
      </c>
      <c r="Y2163">
        <v>400</v>
      </c>
      <c r="Z2163" t="s">
        <v>40</v>
      </c>
      <c r="AA2163" t="s">
        <v>40</v>
      </c>
      <c r="AB2163" t="s">
        <v>40</v>
      </c>
      <c r="AC2163">
        <v>1.6</v>
      </c>
      <c r="AD2163">
        <v>0.85</v>
      </c>
      <c r="AE2163">
        <v>0.52</v>
      </c>
      <c r="AF2163">
        <v>41</v>
      </c>
      <c r="AG2163">
        <v>5200</v>
      </c>
      <c r="AH2163">
        <v>850000</v>
      </c>
      <c r="AI2163">
        <v>41</v>
      </c>
      <c r="AJ2163">
        <v>3562</v>
      </c>
      <c r="AK2163">
        <v>1398924.473</v>
      </c>
      <c r="AN2163" s="20"/>
    </row>
    <row r="2164" spans="1:40">
      <c r="A2164">
        <v>25</v>
      </c>
      <c r="B2164">
        <v>46</v>
      </c>
      <c r="C2164">
        <v>2005</v>
      </c>
      <c r="D2164" t="s">
        <v>1073</v>
      </c>
      <c r="E2164" t="s">
        <v>1074</v>
      </c>
      <c r="F2164" t="s">
        <v>1</v>
      </c>
      <c r="G2164" t="s">
        <v>37</v>
      </c>
      <c r="H2164" t="s">
        <v>38</v>
      </c>
      <c r="I2164" t="s">
        <v>41</v>
      </c>
      <c r="J2164" t="s">
        <v>40</v>
      </c>
      <c r="K2164" t="s">
        <v>40</v>
      </c>
      <c r="L2164" t="s">
        <v>40</v>
      </c>
      <c r="M2164" t="s">
        <v>40</v>
      </c>
      <c r="N2164" t="s">
        <v>40</v>
      </c>
      <c r="O2164" t="s">
        <v>55</v>
      </c>
      <c r="P2164" t="s">
        <v>38</v>
      </c>
      <c r="Q2164" t="s">
        <v>51</v>
      </c>
      <c r="R2164" t="s">
        <v>52</v>
      </c>
      <c r="S2164" t="s">
        <v>43</v>
      </c>
      <c r="T2164" t="s">
        <v>44</v>
      </c>
      <c r="U2164" t="s">
        <v>21</v>
      </c>
      <c r="V2164" t="s">
        <v>1494</v>
      </c>
      <c r="W2164" t="s">
        <v>1495</v>
      </c>
      <c r="X2164" t="s">
        <v>1075</v>
      </c>
      <c r="Y2164">
        <v>401</v>
      </c>
      <c r="Z2164" t="s">
        <v>40</v>
      </c>
      <c r="AA2164" t="s">
        <v>40</v>
      </c>
      <c r="AB2164" t="s">
        <v>40</v>
      </c>
      <c r="AC2164">
        <v>0.4</v>
      </c>
      <c r="AD2164">
        <v>0.2</v>
      </c>
      <c r="AE2164">
        <v>0.47</v>
      </c>
      <c r="AF2164">
        <v>44</v>
      </c>
      <c r="AG2164">
        <v>4700</v>
      </c>
      <c r="AH2164">
        <v>200000</v>
      </c>
      <c r="AI2164">
        <v>44</v>
      </c>
      <c r="AJ2164">
        <v>3562</v>
      </c>
      <c r="AK2164">
        <v>1398924.473</v>
      </c>
      <c r="AN2164" s="20"/>
    </row>
    <row r="2165" spans="1:40">
      <c r="A2165">
        <v>25</v>
      </c>
      <c r="B2165">
        <v>46</v>
      </c>
      <c r="C2165">
        <v>2005</v>
      </c>
      <c r="D2165" t="s">
        <v>1073</v>
      </c>
      <c r="E2165" t="s">
        <v>1074</v>
      </c>
      <c r="F2165" t="s">
        <v>1</v>
      </c>
      <c r="G2165" t="s">
        <v>37</v>
      </c>
      <c r="H2165" t="s">
        <v>38</v>
      </c>
      <c r="I2165" t="s">
        <v>41</v>
      </c>
      <c r="J2165" t="s">
        <v>40</v>
      </c>
      <c r="K2165" t="s">
        <v>40</v>
      </c>
      <c r="L2165" t="s">
        <v>40</v>
      </c>
      <c r="M2165" t="s">
        <v>40</v>
      </c>
      <c r="N2165" t="s">
        <v>40</v>
      </c>
      <c r="O2165" t="s">
        <v>55</v>
      </c>
      <c r="P2165" t="s">
        <v>38</v>
      </c>
      <c r="Q2165" t="s">
        <v>51</v>
      </c>
      <c r="R2165" t="s">
        <v>52</v>
      </c>
      <c r="S2165" t="s">
        <v>43</v>
      </c>
      <c r="T2165" t="s">
        <v>44</v>
      </c>
      <c r="U2165" t="s">
        <v>21</v>
      </c>
      <c r="V2165" t="s">
        <v>1494</v>
      </c>
      <c r="W2165" t="s">
        <v>1495</v>
      </c>
      <c r="X2165" t="s">
        <v>1075</v>
      </c>
      <c r="Y2165">
        <v>403</v>
      </c>
      <c r="Z2165" t="s">
        <v>40</v>
      </c>
      <c r="AA2165" t="s">
        <v>40</v>
      </c>
      <c r="AB2165" t="s">
        <v>40</v>
      </c>
      <c r="AC2165">
        <v>5.6</v>
      </c>
      <c r="AD2165">
        <v>11.02</v>
      </c>
      <c r="AE2165">
        <v>1.94</v>
      </c>
      <c r="AF2165">
        <v>58</v>
      </c>
      <c r="AG2165">
        <v>19400</v>
      </c>
      <c r="AH2165">
        <v>11020000</v>
      </c>
      <c r="AI2165">
        <v>58</v>
      </c>
      <c r="AJ2165">
        <v>3562</v>
      </c>
      <c r="AK2165">
        <v>1398924.473</v>
      </c>
      <c r="AN2165" s="20"/>
    </row>
    <row r="2166" spans="1:40">
      <c r="A2166">
        <v>25</v>
      </c>
      <c r="B2166">
        <v>46</v>
      </c>
      <c r="C2166">
        <v>2005</v>
      </c>
      <c r="D2166" t="s">
        <v>1073</v>
      </c>
      <c r="E2166" t="s">
        <v>1074</v>
      </c>
      <c r="F2166" t="s">
        <v>1</v>
      </c>
      <c r="G2166" t="s">
        <v>37</v>
      </c>
      <c r="H2166" t="s">
        <v>38</v>
      </c>
      <c r="I2166" t="s">
        <v>41</v>
      </c>
      <c r="J2166" t="s">
        <v>40</v>
      </c>
      <c r="K2166" t="s">
        <v>40</v>
      </c>
      <c r="L2166" t="s">
        <v>40</v>
      </c>
      <c r="M2166" t="s">
        <v>40</v>
      </c>
      <c r="N2166" t="s">
        <v>40</v>
      </c>
      <c r="O2166" t="s">
        <v>55</v>
      </c>
      <c r="P2166" t="s">
        <v>38</v>
      </c>
      <c r="Q2166" t="s">
        <v>51</v>
      </c>
      <c r="R2166" t="s">
        <v>52</v>
      </c>
      <c r="S2166" t="s">
        <v>43</v>
      </c>
      <c r="T2166" t="s">
        <v>44</v>
      </c>
      <c r="U2166" t="s">
        <v>21</v>
      </c>
      <c r="V2166" t="s">
        <v>1494</v>
      </c>
      <c r="W2166" t="s">
        <v>1495</v>
      </c>
      <c r="X2166" t="s">
        <v>1075</v>
      </c>
      <c r="Y2166">
        <v>404</v>
      </c>
      <c r="Z2166" t="s">
        <v>40</v>
      </c>
      <c r="AA2166" t="s">
        <v>40</v>
      </c>
      <c r="AB2166" t="s">
        <v>40</v>
      </c>
      <c r="AC2166">
        <v>2</v>
      </c>
      <c r="AD2166">
        <v>104</v>
      </c>
      <c r="AE2166">
        <v>57.65</v>
      </c>
      <c r="AF2166">
        <v>73</v>
      </c>
      <c r="AG2166">
        <v>576500</v>
      </c>
      <c r="AH2166">
        <v>104000000</v>
      </c>
      <c r="AI2166">
        <v>73</v>
      </c>
      <c r="AJ2166">
        <v>3562</v>
      </c>
      <c r="AK2166">
        <v>1398924.473</v>
      </c>
      <c r="AN2166" s="20"/>
    </row>
    <row r="2167" spans="1:40">
      <c r="A2167">
        <v>25</v>
      </c>
      <c r="B2167">
        <v>46</v>
      </c>
      <c r="C2167">
        <v>2005</v>
      </c>
      <c r="D2167" t="s">
        <v>1073</v>
      </c>
      <c r="E2167" t="s">
        <v>1074</v>
      </c>
      <c r="F2167" t="s">
        <v>1</v>
      </c>
      <c r="G2167" t="s">
        <v>37</v>
      </c>
      <c r="H2167" t="s">
        <v>38</v>
      </c>
      <c r="I2167" t="s">
        <v>41</v>
      </c>
      <c r="J2167" t="s">
        <v>40</v>
      </c>
      <c r="K2167" t="s">
        <v>40</v>
      </c>
      <c r="L2167" t="s">
        <v>40</v>
      </c>
      <c r="M2167" t="s">
        <v>40</v>
      </c>
      <c r="N2167" t="s">
        <v>40</v>
      </c>
      <c r="O2167" t="s">
        <v>55</v>
      </c>
      <c r="P2167" t="s">
        <v>38</v>
      </c>
      <c r="Q2167" t="s">
        <v>51</v>
      </c>
      <c r="R2167" t="s">
        <v>52</v>
      </c>
      <c r="S2167" t="s">
        <v>43</v>
      </c>
      <c r="T2167" t="s">
        <v>44</v>
      </c>
      <c r="U2167" t="s">
        <v>21</v>
      </c>
      <c r="V2167" t="s">
        <v>1494</v>
      </c>
      <c r="W2167" t="s">
        <v>1495</v>
      </c>
      <c r="X2167" t="s">
        <v>1075</v>
      </c>
      <c r="Y2167">
        <v>405</v>
      </c>
      <c r="Z2167" t="s">
        <v>40</v>
      </c>
      <c r="AA2167" t="s">
        <v>40</v>
      </c>
      <c r="AB2167" t="s">
        <v>40</v>
      </c>
      <c r="AC2167">
        <v>2.9</v>
      </c>
      <c r="AD2167">
        <v>3.33</v>
      </c>
      <c r="AE2167">
        <v>1.17</v>
      </c>
      <c r="AF2167">
        <v>97</v>
      </c>
      <c r="AG2167">
        <v>11700</v>
      </c>
      <c r="AH2167">
        <v>3330000</v>
      </c>
      <c r="AI2167">
        <v>97</v>
      </c>
      <c r="AJ2167">
        <v>3562</v>
      </c>
      <c r="AK2167">
        <v>1398924.473</v>
      </c>
      <c r="AN2167" s="20"/>
    </row>
    <row r="2168" spans="1:40">
      <c r="A2168">
        <v>25</v>
      </c>
      <c r="B2168">
        <v>46</v>
      </c>
      <c r="C2168">
        <v>2005</v>
      </c>
      <c r="D2168" t="s">
        <v>1073</v>
      </c>
      <c r="E2168" t="s">
        <v>1074</v>
      </c>
      <c r="F2168" t="s">
        <v>1</v>
      </c>
      <c r="G2168" t="s">
        <v>37</v>
      </c>
      <c r="H2168" t="s">
        <v>38</v>
      </c>
      <c r="I2168" t="s">
        <v>41</v>
      </c>
      <c r="J2168" t="s">
        <v>40</v>
      </c>
      <c r="K2168" t="s">
        <v>40</v>
      </c>
      <c r="L2168" t="s">
        <v>40</v>
      </c>
      <c r="M2168" t="s">
        <v>40</v>
      </c>
      <c r="N2168" t="s">
        <v>40</v>
      </c>
      <c r="O2168" t="s">
        <v>55</v>
      </c>
      <c r="P2168" t="s">
        <v>38</v>
      </c>
      <c r="Q2168" t="s">
        <v>51</v>
      </c>
      <c r="R2168" t="s">
        <v>52</v>
      </c>
      <c r="S2168" t="s">
        <v>43</v>
      </c>
      <c r="T2168" t="s">
        <v>44</v>
      </c>
      <c r="U2168" t="s">
        <v>21</v>
      </c>
      <c r="V2168" t="s">
        <v>1494</v>
      </c>
      <c r="W2168" t="s">
        <v>1495</v>
      </c>
      <c r="X2168" t="s">
        <v>1075</v>
      </c>
      <c r="Y2168">
        <v>406</v>
      </c>
      <c r="Z2168" t="s">
        <v>40</v>
      </c>
      <c r="AA2168" t="s">
        <v>40</v>
      </c>
      <c r="AB2168" t="s">
        <v>40</v>
      </c>
      <c r="AC2168">
        <v>4.7</v>
      </c>
      <c r="AD2168">
        <v>5.21</v>
      </c>
      <c r="AE2168">
        <v>1.1200000000000001</v>
      </c>
      <c r="AF2168">
        <v>58</v>
      </c>
      <c r="AG2168">
        <v>11200</v>
      </c>
      <c r="AH2168">
        <v>5210000</v>
      </c>
      <c r="AI2168">
        <v>58</v>
      </c>
      <c r="AJ2168">
        <v>3562</v>
      </c>
      <c r="AK2168">
        <v>1398924.473</v>
      </c>
      <c r="AN2168" s="20"/>
    </row>
    <row r="2169" spans="1:40">
      <c r="A2169">
        <v>25</v>
      </c>
      <c r="B2169">
        <v>46</v>
      </c>
      <c r="C2169">
        <v>2005</v>
      </c>
      <c r="D2169" t="s">
        <v>1073</v>
      </c>
      <c r="E2169" t="s">
        <v>1074</v>
      </c>
      <c r="F2169" t="s">
        <v>1</v>
      </c>
      <c r="G2169" t="s">
        <v>37</v>
      </c>
      <c r="H2169" t="s">
        <v>38</v>
      </c>
      <c r="I2169" t="s">
        <v>41</v>
      </c>
      <c r="J2169" t="s">
        <v>40</v>
      </c>
      <c r="K2169" t="s">
        <v>40</v>
      </c>
      <c r="L2169" t="s">
        <v>40</v>
      </c>
      <c r="M2169" t="s">
        <v>40</v>
      </c>
      <c r="N2169" t="s">
        <v>40</v>
      </c>
      <c r="O2169" t="s">
        <v>55</v>
      </c>
      <c r="P2169" t="s">
        <v>38</v>
      </c>
      <c r="Q2169" t="s">
        <v>51</v>
      </c>
      <c r="R2169" t="s">
        <v>52</v>
      </c>
      <c r="S2169" t="s">
        <v>43</v>
      </c>
      <c r="T2169" t="s">
        <v>44</v>
      </c>
      <c r="U2169" t="s">
        <v>21</v>
      </c>
      <c r="V2169" t="s">
        <v>1494</v>
      </c>
      <c r="W2169" t="s">
        <v>1495</v>
      </c>
      <c r="X2169" t="s">
        <v>1075</v>
      </c>
      <c r="Y2169">
        <v>407</v>
      </c>
      <c r="Z2169" t="s">
        <v>40</v>
      </c>
      <c r="AA2169" t="s">
        <v>40</v>
      </c>
      <c r="AB2169" t="s">
        <v>40</v>
      </c>
      <c r="AC2169">
        <v>3.8</v>
      </c>
      <c r="AD2169">
        <v>2.23</v>
      </c>
      <c r="AE2169">
        <v>0.57999999999999996</v>
      </c>
      <c r="AF2169">
        <v>42</v>
      </c>
      <c r="AG2169">
        <v>5800</v>
      </c>
      <c r="AH2169">
        <v>2230000</v>
      </c>
      <c r="AI2169">
        <v>42</v>
      </c>
      <c r="AJ2169">
        <v>3562</v>
      </c>
      <c r="AK2169">
        <v>1398924.473</v>
      </c>
      <c r="AN2169" s="20"/>
    </row>
    <row r="2170" spans="1:40">
      <c r="A2170">
        <v>25</v>
      </c>
      <c r="B2170">
        <v>46</v>
      </c>
      <c r="C2170">
        <v>2005</v>
      </c>
      <c r="D2170" t="s">
        <v>1073</v>
      </c>
      <c r="E2170" t="s">
        <v>1074</v>
      </c>
      <c r="F2170" t="s">
        <v>1</v>
      </c>
      <c r="G2170" t="s">
        <v>37</v>
      </c>
      <c r="H2170" t="s">
        <v>38</v>
      </c>
      <c r="I2170" t="s">
        <v>41</v>
      </c>
      <c r="J2170" t="s">
        <v>40</v>
      </c>
      <c r="K2170" t="s">
        <v>40</v>
      </c>
      <c r="L2170" t="s">
        <v>40</v>
      </c>
      <c r="M2170" t="s">
        <v>40</v>
      </c>
      <c r="N2170" t="s">
        <v>40</v>
      </c>
      <c r="O2170" t="s">
        <v>55</v>
      </c>
      <c r="P2170" t="s">
        <v>38</v>
      </c>
      <c r="Q2170" t="s">
        <v>51</v>
      </c>
      <c r="R2170" t="s">
        <v>52</v>
      </c>
      <c r="S2170" t="s">
        <v>43</v>
      </c>
      <c r="T2170" t="s">
        <v>44</v>
      </c>
      <c r="U2170" t="s">
        <v>21</v>
      </c>
      <c r="V2170" t="s">
        <v>1494</v>
      </c>
      <c r="W2170" t="s">
        <v>1495</v>
      </c>
      <c r="X2170" t="s">
        <v>1075</v>
      </c>
      <c r="Y2170">
        <v>408</v>
      </c>
      <c r="Z2170" t="s">
        <v>40</v>
      </c>
      <c r="AA2170" t="s">
        <v>40</v>
      </c>
      <c r="AB2170" t="s">
        <v>40</v>
      </c>
      <c r="AC2170">
        <v>4.2</v>
      </c>
      <c r="AD2170">
        <v>1.58</v>
      </c>
      <c r="AE2170">
        <v>0.38</v>
      </c>
      <c r="AF2170">
        <v>22</v>
      </c>
      <c r="AG2170">
        <v>3800</v>
      </c>
      <c r="AH2170">
        <v>1580000</v>
      </c>
      <c r="AI2170">
        <v>22</v>
      </c>
      <c r="AJ2170">
        <v>3562</v>
      </c>
      <c r="AK2170">
        <v>1398924.473</v>
      </c>
      <c r="AN2170" s="20"/>
    </row>
    <row r="2171" spans="1:40">
      <c r="A2171">
        <v>25</v>
      </c>
      <c r="B2171">
        <v>46</v>
      </c>
      <c r="C2171">
        <v>2005</v>
      </c>
      <c r="D2171" t="s">
        <v>1073</v>
      </c>
      <c r="E2171" t="s">
        <v>1074</v>
      </c>
      <c r="F2171" t="s">
        <v>1</v>
      </c>
      <c r="G2171" t="s">
        <v>37</v>
      </c>
      <c r="H2171" t="s">
        <v>38</v>
      </c>
      <c r="I2171" t="s">
        <v>41</v>
      </c>
      <c r="J2171" t="s">
        <v>40</v>
      </c>
      <c r="K2171" t="s">
        <v>40</v>
      </c>
      <c r="L2171" t="s">
        <v>40</v>
      </c>
      <c r="M2171" t="s">
        <v>40</v>
      </c>
      <c r="N2171" t="s">
        <v>40</v>
      </c>
      <c r="O2171" t="s">
        <v>55</v>
      </c>
      <c r="P2171" t="s">
        <v>38</v>
      </c>
      <c r="Q2171" t="s">
        <v>51</v>
      </c>
      <c r="R2171" t="s">
        <v>52</v>
      </c>
      <c r="S2171" t="s">
        <v>43</v>
      </c>
      <c r="T2171" t="s">
        <v>44</v>
      </c>
      <c r="U2171" t="s">
        <v>21</v>
      </c>
      <c r="V2171" t="s">
        <v>1494</v>
      </c>
      <c r="W2171" t="s">
        <v>1495</v>
      </c>
      <c r="X2171" t="s">
        <v>1075</v>
      </c>
      <c r="Y2171">
        <v>409</v>
      </c>
      <c r="Z2171" t="s">
        <v>40</v>
      </c>
      <c r="AA2171" t="s">
        <v>40</v>
      </c>
      <c r="AB2171" t="s">
        <v>40</v>
      </c>
      <c r="AC2171">
        <v>2.2999999999999998</v>
      </c>
      <c r="AD2171">
        <v>3.05</v>
      </c>
      <c r="AE2171">
        <v>1.46</v>
      </c>
      <c r="AF2171">
        <v>77</v>
      </c>
      <c r="AG2171">
        <v>14600</v>
      </c>
      <c r="AH2171">
        <v>3050000</v>
      </c>
      <c r="AI2171">
        <v>77</v>
      </c>
      <c r="AJ2171">
        <v>3562</v>
      </c>
      <c r="AK2171">
        <v>1398924.473</v>
      </c>
      <c r="AN2171" s="20"/>
    </row>
    <row r="2172" spans="1:40">
      <c r="A2172">
        <v>25</v>
      </c>
      <c r="B2172">
        <v>46</v>
      </c>
      <c r="C2172">
        <v>2005</v>
      </c>
      <c r="D2172" t="s">
        <v>1073</v>
      </c>
      <c r="E2172" t="s">
        <v>1074</v>
      </c>
      <c r="F2172" t="s">
        <v>1</v>
      </c>
      <c r="G2172" t="s">
        <v>37</v>
      </c>
      <c r="H2172" t="s">
        <v>38</v>
      </c>
      <c r="I2172" t="s">
        <v>41</v>
      </c>
      <c r="J2172" t="s">
        <v>40</v>
      </c>
      <c r="K2172" t="s">
        <v>40</v>
      </c>
      <c r="L2172" t="s">
        <v>40</v>
      </c>
      <c r="M2172" t="s">
        <v>40</v>
      </c>
      <c r="N2172" t="s">
        <v>40</v>
      </c>
      <c r="O2172" t="s">
        <v>55</v>
      </c>
      <c r="P2172" t="s">
        <v>38</v>
      </c>
      <c r="Q2172" t="s">
        <v>51</v>
      </c>
      <c r="R2172" t="s">
        <v>52</v>
      </c>
      <c r="S2172" t="s">
        <v>43</v>
      </c>
      <c r="T2172" t="s">
        <v>44</v>
      </c>
      <c r="U2172" t="s">
        <v>21</v>
      </c>
      <c r="V2172" t="s">
        <v>1494</v>
      </c>
      <c r="W2172" t="s">
        <v>1495</v>
      </c>
      <c r="X2172" t="s">
        <v>1075</v>
      </c>
      <c r="Y2172">
        <v>410</v>
      </c>
      <c r="Z2172" t="s">
        <v>40</v>
      </c>
      <c r="AA2172" t="s">
        <v>40</v>
      </c>
      <c r="AB2172" t="s">
        <v>40</v>
      </c>
      <c r="AC2172">
        <v>3.1</v>
      </c>
      <c r="AD2172">
        <v>1.5</v>
      </c>
      <c r="AE2172">
        <v>0.48</v>
      </c>
      <c r="AF2172">
        <v>31</v>
      </c>
      <c r="AG2172">
        <v>4800</v>
      </c>
      <c r="AH2172">
        <v>1500000</v>
      </c>
      <c r="AI2172">
        <v>31</v>
      </c>
      <c r="AJ2172">
        <v>3562</v>
      </c>
      <c r="AK2172">
        <v>1398924.473</v>
      </c>
      <c r="AN2172" s="20"/>
    </row>
    <row r="2173" spans="1:40">
      <c r="A2173">
        <v>25</v>
      </c>
      <c r="B2173">
        <v>46</v>
      </c>
      <c r="C2173">
        <v>2005</v>
      </c>
      <c r="D2173" t="s">
        <v>1073</v>
      </c>
      <c r="E2173" t="s">
        <v>1074</v>
      </c>
      <c r="F2173" t="s">
        <v>1</v>
      </c>
      <c r="G2173" t="s">
        <v>37</v>
      </c>
      <c r="H2173" t="s">
        <v>38</v>
      </c>
      <c r="I2173" t="s">
        <v>41</v>
      </c>
      <c r="J2173" t="s">
        <v>40</v>
      </c>
      <c r="K2173" t="s">
        <v>40</v>
      </c>
      <c r="L2173" t="s">
        <v>40</v>
      </c>
      <c r="M2173" t="s">
        <v>40</v>
      </c>
      <c r="N2173" t="s">
        <v>40</v>
      </c>
      <c r="O2173" t="s">
        <v>55</v>
      </c>
      <c r="P2173" t="s">
        <v>38</v>
      </c>
      <c r="Q2173" t="s">
        <v>51</v>
      </c>
      <c r="R2173" t="s">
        <v>52</v>
      </c>
      <c r="S2173" t="s">
        <v>43</v>
      </c>
      <c r="T2173" t="s">
        <v>44</v>
      </c>
      <c r="U2173" t="s">
        <v>21</v>
      </c>
      <c r="V2173" t="s">
        <v>1494</v>
      </c>
      <c r="W2173" t="s">
        <v>1495</v>
      </c>
      <c r="X2173" t="s">
        <v>1075</v>
      </c>
      <c r="Y2173">
        <v>411</v>
      </c>
      <c r="Z2173" t="s">
        <v>40</v>
      </c>
      <c r="AA2173" t="s">
        <v>40</v>
      </c>
      <c r="AB2173" t="s">
        <v>40</v>
      </c>
      <c r="AC2173">
        <v>1.3</v>
      </c>
      <c r="AD2173">
        <v>0.51</v>
      </c>
      <c r="AE2173">
        <v>0.43</v>
      </c>
      <c r="AF2173">
        <v>59</v>
      </c>
      <c r="AG2173">
        <v>4300</v>
      </c>
      <c r="AH2173">
        <v>510000</v>
      </c>
      <c r="AI2173">
        <v>59</v>
      </c>
      <c r="AJ2173">
        <v>3562</v>
      </c>
      <c r="AK2173">
        <v>1398924.473</v>
      </c>
      <c r="AN2173" s="20"/>
    </row>
    <row r="2174" spans="1:40">
      <c r="A2174">
        <v>25</v>
      </c>
      <c r="B2174">
        <v>46</v>
      </c>
      <c r="C2174">
        <v>2005</v>
      </c>
      <c r="D2174" t="s">
        <v>1073</v>
      </c>
      <c r="E2174" t="s">
        <v>1074</v>
      </c>
      <c r="F2174" t="s">
        <v>1</v>
      </c>
      <c r="G2174" t="s">
        <v>37</v>
      </c>
      <c r="H2174" t="s">
        <v>38</v>
      </c>
      <c r="I2174" t="s">
        <v>41</v>
      </c>
      <c r="J2174" t="s">
        <v>40</v>
      </c>
      <c r="K2174" t="s">
        <v>40</v>
      </c>
      <c r="L2174" t="s">
        <v>40</v>
      </c>
      <c r="M2174" t="s">
        <v>40</v>
      </c>
      <c r="N2174" t="s">
        <v>40</v>
      </c>
      <c r="O2174" t="s">
        <v>55</v>
      </c>
      <c r="P2174" t="s">
        <v>38</v>
      </c>
      <c r="Q2174" t="s">
        <v>51</v>
      </c>
      <c r="R2174" t="s">
        <v>52</v>
      </c>
      <c r="S2174" t="s">
        <v>43</v>
      </c>
      <c r="T2174" t="s">
        <v>44</v>
      </c>
      <c r="U2174" t="s">
        <v>21</v>
      </c>
      <c r="V2174" t="s">
        <v>1494</v>
      </c>
      <c r="W2174" t="s">
        <v>1495</v>
      </c>
      <c r="X2174" t="s">
        <v>1075</v>
      </c>
      <c r="Y2174">
        <v>412</v>
      </c>
      <c r="Z2174" t="s">
        <v>40</v>
      </c>
      <c r="AA2174" t="s">
        <v>40</v>
      </c>
      <c r="AB2174" t="s">
        <v>40</v>
      </c>
      <c r="AC2174">
        <v>5</v>
      </c>
      <c r="AD2174">
        <v>2.69</v>
      </c>
      <c r="AE2174">
        <v>0.54</v>
      </c>
      <c r="AF2174">
        <v>76</v>
      </c>
      <c r="AG2174">
        <v>5400</v>
      </c>
      <c r="AH2174">
        <v>2690000</v>
      </c>
      <c r="AI2174">
        <v>76</v>
      </c>
      <c r="AJ2174">
        <v>3562</v>
      </c>
      <c r="AK2174">
        <v>1398924.473</v>
      </c>
      <c r="AN2174" s="20"/>
    </row>
    <row r="2175" spans="1:40">
      <c r="A2175">
        <v>25</v>
      </c>
      <c r="B2175">
        <v>46</v>
      </c>
      <c r="C2175">
        <v>2005</v>
      </c>
      <c r="D2175" t="s">
        <v>1073</v>
      </c>
      <c r="E2175" t="s">
        <v>1074</v>
      </c>
      <c r="F2175" t="s">
        <v>1</v>
      </c>
      <c r="G2175" t="s">
        <v>37</v>
      </c>
      <c r="H2175" t="s">
        <v>38</v>
      </c>
      <c r="I2175" t="s">
        <v>41</v>
      </c>
      <c r="J2175" t="s">
        <v>40</v>
      </c>
      <c r="K2175" t="s">
        <v>40</v>
      </c>
      <c r="L2175" t="s">
        <v>40</v>
      </c>
      <c r="M2175" t="s">
        <v>40</v>
      </c>
      <c r="N2175" t="s">
        <v>40</v>
      </c>
      <c r="O2175" t="s">
        <v>55</v>
      </c>
      <c r="P2175" t="s">
        <v>38</v>
      </c>
      <c r="Q2175" t="s">
        <v>51</v>
      </c>
      <c r="R2175" t="s">
        <v>52</v>
      </c>
      <c r="S2175" t="s">
        <v>43</v>
      </c>
      <c r="T2175" t="s">
        <v>44</v>
      </c>
      <c r="U2175" t="s">
        <v>21</v>
      </c>
      <c r="V2175" t="s">
        <v>1494</v>
      </c>
      <c r="W2175" t="s">
        <v>1495</v>
      </c>
      <c r="X2175" t="s">
        <v>1075</v>
      </c>
      <c r="Y2175">
        <v>413</v>
      </c>
      <c r="Z2175" t="s">
        <v>40</v>
      </c>
      <c r="AA2175" t="s">
        <v>40</v>
      </c>
      <c r="AB2175" t="s">
        <v>40</v>
      </c>
      <c r="AC2175">
        <v>5.0999999999999996</v>
      </c>
      <c r="AD2175">
        <v>2.16</v>
      </c>
      <c r="AE2175">
        <v>0.44</v>
      </c>
      <c r="AF2175">
        <v>41</v>
      </c>
      <c r="AG2175">
        <v>4400</v>
      </c>
      <c r="AH2175">
        <v>2160000</v>
      </c>
      <c r="AI2175">
        <v>41</v>
      </c>
      <c r="AJ2175">
        <v>3562</v>
      </c>
      <c r="AK2175">
        <v>1398924.473</v>
      </c>
      <c r="AN2175" s="20"/>
    </row>
    <row r="2176" spans="1:40">
      <c r="A2176">
        <v>25</v>
      </c>
      <c r="B2176">
        <v>46</v>
      </c>
      <c r="C2176">
        <v>2005</v>
      </c>
      <c r="D2176" t="s">
        <v>1073</v>
      </c>
      <c r="E2176" t="s">
        <v>1074</v>
      </c>
      <c r="F2176" t="s">
        <v>1</v>
      </c>
      <c r="G2176" t="s">
        <v>37</v>
      </c>
      <c r="H2176" t="s">
        <v>38</v>
      </c>
      <c r="I2176" t="s">
        <v>41</v>
      </c>
      <c r="J2176" t="s">
        <v>40</v>
      </c>
      <c r="K2176" t="s">
        <v>40</v>
      </c>
      <c r="L2176" t="s">
        <v>40</v>
      </c>
      <c r="M2176" t="s">
        <v>40</v>
      </c>
      <c r="N2176" t="s">
        <v>40</v>
      </c>
      <c r="O2176" t="s">
        <v>55</v>
      </c>
      <c r="P2176" t="s">
        <v>38</v>
      </c>
      <c r="Q2176" t="s">
        <v>51</v>
      </c>
      <c r="R2176" t="s">
        <v>52</v>
      </c>
      <c r="S2176" t="s">
        <v>43</v>
      </c>
      <c r="T2176" t="s">
        <v>44</v>
      </c>
      <c r="U2176" t="s">
        <v>21</v>
      </c>
      <c r="V2176" t="s">
        <v>1494</v>
      </c>
      <c r="W2176" t="s">
        <v>1495</v>
      </c>
      <c r="X2176" t="s">
        <v>1075</v>
      </c>
      <c r="Y2176">
        <v>414</v>
      </c>
      <c r="Z2176" t="s">
        <v>40</v>
      </c>
      <c r="AA2176" t="s">
        <v>40</v>
      </c>
      <c r="AB2176" t="s">
        <v>40</v>
      </c>
      <c r="AC2176">
        <v>4.2</v>
      </c>
      <c r="AD2176">
        <v>7.45</v>
      </c>
      <c r="AE2176">
        <v>1.92</v>
      </c>
      <c r="AF2176">
        <v>78</v>
      </c>
      <c r="AG2176">
        <v>19200</v>
      </c>
      <c r="AH2176">
        <v>7450000</v>
      </c>
      <c r="AI2176">
        <v>78</v>
      </c>
      <c r="AJ2176">
        <v>3562</v>
      </c>
      <c r="AK2176">
        <v>1398924.473</v>
      </c>
      <c r="AN2176" s="20"/>
    </row>
    <row r="2177" spans="1:40">
      <c r="A2177">
        <v>25</v>
      </c>
      <c r="B2177">
        <v>46</v>
      </c>
      <c r="C2177">
        <v>2005</v>
      </c>
      <c r="D2177" t="s">
        <v>1073</v>
      </c>
      <c r="E2177" t="s">
        <v>1074</v>
      </c>
      <c r="F2177" t="s">
        <v>1</v>
      </c>
      <c r="G2177" t="s">
        <v>37</v>
      </c>
      <c r="H2177" t="s">
        <v>38</v>
      </c>
      <c r="I2177" t="s">
        <v>41</v>
      </c>
      <c r="J2177" t="s">
        <v>40</v>
      </c>
      <c r="K2177" t="s">
        <v>40</v>
      </c>
      <c r="L2177" t="s">
        <v>40</v>
      </c>
      <c r="M2177" t="s">
        <v>40</v>
      </c>
      <c r="N2177" t="s">
        <v>40</v>
      </c>
      <c r="O2177" t="s">
        <v>55</v>
      </c>
      <c r="P2177" t="s">
        <v>38</v>
      </c>
      <c r="Q2177" t="s">
        <v>51</v>
      </c>
      <c r="R2177" t="s">
        <v>52</v>
      </c>
      <c r="S2177" t="s">
        <v>43</v>
      </c>
      <c r="T2177" t="s">
        <v>44</v>
      </c>
      <c r="U2177" t="s">
        <v>21</v>
      </c>
      <c r="V2177" t="s">
        <v>1494</v>
      </c>
      <c r="W2177" t="s">
        <v>1495</v>
      </c>
      <c r="X2177" t="s">
        <v>1075</v>
      </c>
      <c r="Y2177">
        <v>415</v>
      </c>
      <c r="Z2177" t="s">
        <v>40</v>
      </c>
      <c r="AA2177" t="s">
        <v>40</v>
      </c>
      <c r="AB2177" t="s">
        <v>40</v>
      </c>
      <c r="AC2177">
        <v>3.5</v>
      </c>
      <c r="AD2177">
        <v>29.86</v>
      </c>
      <c r="AE2177">
        <v>8.5</v>
      </c>
      <c r="AF2177">
        <v>117</v>
      </c>
      <c r="AG2177">
        <v>85000</v>
      </c>
      <c r="AH2177">
        <v>29860000</v>
      </c>
      <c r="AI2177">
        <v>117</v>
      </c>
      <c r="AJ2177">
        <v>3562</v>
      </c>
      <c r="AK2177">
        <v>1398924.473</v>
      </c>
      <c r="AN2177" s="20"/>
    </row>
    <row r="2178" spans="1:40">
      <c r="A2178">
        <v>25</v>
      </c>
      <c r="B2178">
        <v>46</v>
      </c>
      <c r="C2178">
        <v>2005</v>
      </c>
      <c r="D2178" t="s">
        <v>1073</v>
      </c>
      <c r="E2178" t="s">
        <v>1074</v>
      </c>
      <c r="F2178" t="s">
        <v>1</v>
      </c>
      <c r="G2178" t="s">
        <v>37</v>
      </c>
      <c r="H2178" t="s">
        <v>38</v>
      </c>
      <c r="I2178" t="s">
        <v>41</v>
      </c>
      <c r="J2178" t="s">
        <v>40</v>
      </c>
      <c r="K2178" t="s">
        <v>40</v>
      </c>
      <c r="L2178" t="s">
        <v>40</v>
      </c>
      <c r="M2178" t="s">
        <v>40</v>
      </c>
      <c r="N2178" t="s">
        <v>40</v>
      </c>
      <c r="O2178" t="s">
        <v>55</v>
      </c>
      <c r="P2178" t="s">
        <v>38</v>
      </c>
      <c r="Q2178" t="s">
        <v>51</v>
      </c>
      <c r="R2178" t="s">
        <v>52</v>
      </c>
      <c r="S2178" t="s">
        <v>43</v>
      </c>
      <c r="T2178" t="s">
        <v>44</v>
      </c>
      <c r="U2178" t="s">
        <v>21</v>
      </c>
      <c r="V2178" t="s">
        <v>1494</v>
      </c>
      <c r="W2178" t="s">
        <v>1495</v>
      </c>
      <c r="X2178" t="s">
        <v>1075</v>
      </c>
      <c r="Y2178">
        <v>416</v>
      </c>
      <c r="Z2178" t="s">
        <v>40</v>
      </c>
      <c r="AA2178" t="s">
        <v>40</v>
      </c>
      <c r="AB2178" t="s">
        <v>40</v>
      </c>
      <c r="AC2178">
        <v>3.1</v>
      </c>
      <c r="AD2178">
        <v>26.75</v>
      </c>
      <c r="AE2178">
        <v>8.5399999999999991</v>
      </c>
      <c r="AF2178">
        <v>62</v>
      </c>
      <c r="AG2178">
        <v>85400</v>
      </c>
      <c r="AH2178">
        <v>26750000</v>
      </c>
      <c r="AI2178">
        <v>62</v>
      </c>
      <c r="AJ2178">
        <v>3562</v>
      </c>
      <c r="AK2178">
        <v>1398924.473</v>
      </c>
      <c r="AN2178" s="20"/>
    </row>
    <row r="2179" spans="1:40">
      <c r="A2179">
        <v>25</v>
      </c>
      <c r="B2179">
        <v>46</v>
      </c>
      <c r="C2179">
        <v>2005</v>
      </c>
      <c r="D2179" t="s">
        <v>1073</v>
      </c>
      <c r="E2179" t="s">
        <v>1074</v>
      </c>
      <c r="F2179" t="s">
        <v>1</v>
      </c>
      <c r="G2179" t="s">
        <v>37</v>
      </c>
      <c r="H2179" t="s">
        <v>38</v>
      </c>
      <c r="I2179" t="s">
        <v>41</v>
      </c>
      <c r="J2179" t="s">
        <v>40</v>
      </c>
      <c r="K2179" t="s">
        <v>40</v>
      </c>
      <c r="L2179" t="s">
        <v>40</v>
      </c>
      <c r="M2179" t="s">
        <v>40</v>
      </c>
      <c r="N2179" t="s">
        <v>40</v>
      </c>
      <c r="O2179" t="s">
        <v>55</v>
      </c>
      <c r="P2179" t="s">
        <v>38</v>
      </c>
      <c r="Q2179" t="s">
        <v>51</v>
      </c>
      <c r="R2179" t="s">
        <v>52</v>
      </c>
      <c r="S2179" t="s">
        <v>43</v>
      </c>
      <c r="T2179" t="s">
        <v>44</v>
      </c>
      <c r="U2179" t="s">
        <v>21</v>
      </c>
      <c r="V2179" t="s">
        <v>1494</v>
      </c>
      <c r="W2179" t="s">
        <v>1495</v>
      </c>
      <c r="X2179" t="s">
        <v>1075</v>
      </c>
      <c r="Y2179">
        <v>417</v>
      </c>
      <c r="Z2179" t="s">
        <v>40</v>
      </c>
      <c r="AA2179" t="s">
        <v>40</v>
      </c>
      <c r="AB2179" t="s">
        <v>40</v>
      </c>
      <c r="AC2179">
        <v>7.6</v>
      </c>
      <c r="AD2179">
        <v>2.13</v>
      </c>
      <c r="AE2179">
        <v>0.28000000000000003</v>
      </c>
      <c r="AF2179">
        <v>33</v>
      </c>
      <c r="AG2179">
        <v>2800</v>
      </c>
      <c r="AH2179">
        <v>2130000</v>
      </c>
      <c r="AI2179">
        <v>33</v>
      </c>
      <c r="AJ2179">
        <v>3562</v>
      </c>
      <c r="AK2179">
        <v>1398924.473</v>
      </c>
      <c r="AN2179" s="20"/>
    </row>
    <row r="2180" spans="1:40">
      <c r="A2180">
        <v>25</v>
      </c>
      <c r="B2180">
        <v>46</v>
      </c>
      <c r="C2180">
        <v>2005</v>
      </c>
      <c r="D2180" t="s">
        <v>1073</v>
      </c>
      <c r="E2180" t="s">
        <v>1074</v>
      </c>
      <c r="F2180" t="s">
        <v>1</v>
      </c>
      <c r="G2180" t="s">
        <v>37</v>
      </c>
      <c r="H2180" t="s">
        <v>38</v>
      </c>
      <c r="I2180" t="s">
        <v>41</v>
      </c>
      <c r="J2180" t="s">
        <v>40</v>
      </c>
      <c r="K2180" t="s">
        <v>40</v>
      </c>
      <c r="L2180" t="s">
        <v>40</v>
      </c>
      <c r="M2180" t="s">
        <v>40</v>
      </c>
      <c r="N2180" t="s">
        <v>40</v>
      </c>
      <c r="O2180" t="s">
        <v>55</v>
      </c>
      <c r="P2180" t="s">
        <v>38</v>
      </c>
      <c r="Q2180" t="s">
        <v>51</v>
      </c>
      <c r="R2180" t="s">
        <v>52</v>
      </c>
      <c r="S2180" t="s">
        <v>43</v>
      </c>
      <c r="T2180" t="s">
        <v>44</v>
      </c>
      <c r="U2180" t="s">
        <v>21</v>
      </c>
      <c r="V2180" t="s">
        <v>1494</v>
      </c>
      <c r="W2180" t="s">
        <v>1495</v>
      </c>
      <c r="X2180" t="s">
        <v>1075</v>
      </c>
      <c r="Y2180">
        <v>418</v>
      </c>
      <c r="Z2180" t="s">
        <v>40</v>
      </c>
      <c r="AA2180" t="s">
        <v>40</v>
      </c>
      <c r="AB2180" t="s">
        <v>40</v>
      </c>
      <c r="AC2180">
        <v>2.8</v>
      </c>
      <c r="AD2180">
        <v>1.52</v>
      </c>
      <c r="AE2180">
        <v>0.55000000000000004</v>
      </c>
      <c r="AF2180">
        <v>57</v>
      </c>
      <c r="AG2180">
        <v>5500</v>
      </c>
      <c r="AH2180">
        <v>1520000</v>
      </c>
      <c r="AI2180">
        <v>57</v>
      </c>
      <c r="AJ2180">
        <v>3562</v>
      </c>
      <c r="AK2180">
        <v>1398924.473</v>
      </c>
      <c r="AN2180" s="20"/>
    </row>
    <row r="2181" spans="1:40">
      <c r="A2181">
        <v>25</v>
      </c>
      <c r="B2181">
        <v>46</v>
      </c>
      <c r="C2181">
        <v>2005</v>
      </c>
      <c r="D2181" t="s">
        <v>1073</v>
      </c>
      <c r="E2181" t="s">
        <v>1074</v>
      </c>
      <c r="F2181" t="s">
        <v>1</v>
      </c>
      <c r="G2181" t="s">
        <v>37</v>
      </c>
      <c r="H2181" t="s">
        <v>38</v>
      </c>
      <c r="I2181" t="s">
        <v>41</v>
      </c>
      <c r="J2181" t="s">
        <v>40</v>
      </c>
      <c r="K2181" t="s">
        <v>40</v>
      </c>
      <c r="L2181" t="s">
        <v>40</v>
      </c>
      <c r="M2181" t="s">
        <v>40</v>
      </c>
      <c r="N2181" t="s">
        <v>40</v>
      </c>
      <c r="O2181" t="s">
        <v>55</v>
      </c>
      <c r="P2181" t="s">
        <v>38</v>
      </c>
      <c r="Q2181" t="s">
        <v>51</v>
      </c>
      <c r="R2181" t="s">
        <v>52</v>
      </c>
      <c r="S2181" t="s">
        <v>43</v>
      </c>
      <c r="T2181" t="s">
        <v>44</v>
      </c>
      <c r="U2181" t="s">
        <v>21</v>
      </c>
      <c r="V2181" t="s">
        <v>1494</v>
      </c>
      <c r="W2181" t="s">
        <v>1495</v>
      </c>
      <c r="X2181" t="s">
        <v>1075</v>
      </c>
      <c r="Y2181">
        <v>419</v>
      </c>
      <c r="Z2181" t="s">
        <v>40</v>
      </c>
      <c r="AA2181" t="s">
        <v>40</v>
      </c>
      <c r="AB2181" t="s">
        <v>40</v>
      </c>
      <c r="AC2181">
        <v>2</v>
      </c>
      <c r="AD2181">
        <v>1.34</v>
      </c>
      <c r="AE2181">
        <v>0.66</v>
      </c>
      <c r="AF2181">
        <v>52</v>
      </c>
      <c r="AG2181">
        <v>6600</v>
      </c>
      <c r="AH2181">
        <v>1340000</v>
      </c>
      <c r="AI2181">
        <v>52</v>
      </c>
      <c r="AJ2181">
        <v>3562</v>
      </c>
      <c r="AK2181">
        <v>1398924.473</v>
      </c>
      <c r="AN2181" s="20"/>
    </row>
    <row r="2182" spans="1:40">
      <c r="A2182">
        <v>25</v>
      </c>
      <c r="B2182">
        <v>46</v>
      </c>
      <c r="C2182">
        <v>2005</v>
      </c>
      <c r="D2182" t="s">
        <v>1073</v>
      </c>
      <c r="E2182" t="s">
        <v>1074</v>
      </c>
      <c r="F2182" t="s">
        <v>1</v>
      </c>
      <c r="G2182" t="s">
        <v>37</v>
      </c>
      <c r="H2182" t="s">
        <v>38</v>
      </c>
      <c r="I2182" t="s">
        <v>41</v>
      </c>
      <c r="J2182" t="s">
        <v>40</v>
      </c>
      <c r="K2182" t="s">
        <v>40</v>
      </c>
      <c r="L2182" t="s">
        <v>40</v>
      </c>
      <c r="M2182" t="s">
        <v>40</v>
      </c>
      <c r="N2182" t="s">
        <v>40</v>
      </c>
      <c r="O2182" t="s">
        <v>55</v>
      </c>
      <c r="P2182" t="s">
        <v>38</v>
      </c>
      <c r="Q2182" t="s">
        <v>51</v>
      </c>
      <c r="R2182" t="s">
        <v>52</v>
      </c>
      <c r="S2182" t="s">
        <v>43</v>
      </c>
      <c r="T2182" t="s">
        <v>44</v>
      </c>
      <c r="U2182" t="s">
        <v>21</v>
      </c>
      <c r="V2182" t="s">
        <v>1494</v>
      </c>
      <c r="W2182" t="s">
        <v>1495</v>
      </c>
      <c r="X2182" t="s">
        <v>1075</v>
      </c>
      <c r="Y2182">
        <v>420</v>
      </c>
      <c r="Z2182" t="s">
        <v>40</v>
      </c>
      <c r="AA2182" t="s">
        <v>40</v>
      </c>
      <c r="AB2182" t="s">
        <v>40</v>
      </c>
      <c r="AC2182">
        <v>4.3</v>
      </c>
      <c r="AD2182">
        <v>4.8499999999999996</v>
      </c>
      <c r="AE2182">
        <v>1.1200000000000001</v>
      </c>
      <c r="AF2182">
        <v>41</v>
      </c>
      <c r="AG2182">
        <v>11200</v>
      </c>
      <c r="AH2182">
        <v>4850000</v>
      </c>
      <c r="AI2182">
        <v>41</v>
      </c>
      <c r="AJ2182">
        <v>3562</v>
      </c>
      <c r="AK2182">
        <v>1398924.473</v>
      </c>
      <c r="AN2182" s="20"/>
    </row>
    <row r="2183" spans="1:40">
      <c r="A2183">
        <v>25</v>
      </c>
      <c r="B2183">
        <v>46</v>
      </c>
      <c r="C2183">
        <v>2005</v>
      </c>
      <c r="D2183" t="s">
        <v>1073</v>
      </c>
      <c r="E2183" t="s">
        <v>1074</v>
      </c>
      <c r="F2183" t="s">
        <v>1</v>
      </c>
      <c r="G2183" t="s">
        <v>37</v>
      </c>
      <c r="H2183" t="s">
        <v>38</v>
      </c>
      <c r="I2183" t="s">
        <v>41</v>
      </c>
      <c r="J2183" t="s">
        <v>40</v>
      </c>
      <c r="K2183" t="s">
        <v>40</v>
      </c>
      <c r="L2183" t="s">
        <v>40</v>
      </c>
      <c r="M2183" t="s">
        <v>40</v>
      </c>
      <c r="N2183" t="s">
        <v>40</v>
      </c>
      <c r="O2183" t="s">
        <v>55</v>
      </c>
      <c r="P2183" t="s">
        <v>38</v>
      </c>
      <c r="Q2183" t="s">
        <v>51</v>
      </c>
      <c r="R2183" t="s">
        <v>52</v>
      </c>
      <c r="S2183" t="s">
        <v>43</v>
      </c>
      <c r="T2183" t="s">
        <v>44</v>
      </c>
      <c r="U2183" t="s">
        <v>21</v>
      </c>
      <c r="V2183" t="s">
        <v>1494</v>
      </c>
      <c r="W2183" t="s">
        <v>1495</v>
      </c>
      <c r="X2183" t="s">
        <v>1075</v>
      </c>
      <c r="Y2183">
        <v>421</v>
      </c>
      <c r="Z2183" t="s">
        <v>40</v>
      </c>
      <c r="AA2183" t="s">
        <v>40</v>
      </c>
      <c r="AB2183" t="s">
        <v>40</v>
      </c>
      <c r="AC2183">
        <v>1.3</v>
      </c>
      <c r="AD2183">
        <v>5.12</v>
      </c>
      <c r="AE2183">
        <v>4.09</v>
      </c>
      <c r="AF2183">
        <v>29</v>
      </c>
      <c r="AG2183">
        <v>40900</v>
      </c>
      <c r="AH2183">
        <v>5120000</v>
      </c>
      <c r="AI2183">
        <v>29</v>
      </c>
      <c r="AJ2183">
        <v>3562</v>
      </c>
      <c r="AK2183">
        <v>1398924.473</v>
      </c>
      <c r="AN2183" s="20"/>
    </row>
    <row r="2184" spans="1:40">
      <c r="A2184">
        <v>25</v>
      </c>
      <c r="B2184">
        <v>46</v>
      </c>
      <c r="C2184">
        <v>2005</v>
      </c>
      <c r="D2184" t="s">
        <v>1073</v>
      </c>
      <c r="E2184" t="s">
        <v>1074</v>
      </c>
      <c r="F2184" t="s">
        <v>1</v>
      </c>
      <c r="G2184" t="s">
        <v>37</v>
      </c>
      <c r="H2184" t="s">
        <v>38</v>
      </c>
      <c r="I2184" t="s">
        <v>41</v>
      </c>
      <c r="J2184" t="s">
        <v>40</v>
      </c>
      <c r="K2184" t="s">
        <v>40</v>
      </c>
      <c r="L2184" t="s">
        <v>40</v>
      </c>
      <c r="M2184" t="s">
        <v>40</v>
      </c>
      <c r="N2184" t="s">
        <v>40</v>
      </c>
      <c r="O2184" t="s">
        <v>55</v>
      </c>
      <c r="P2184" t="s">
        <v>38</v>
      </c>
      <c r="Q2184" t="s">
        <v>51</v>
      </c>
      <c r="R2184" t="s">
        <v>52</v>
      </c>
      <c r="S2184" t="s">
        <v>43</v>
      </c>
      <c r="T2184" t="s">
        <v>44</v>
      </c>
      <c r="U2184" t="s">
        <v>21</v>
      </c>
      <c r="V2184" t="s">
        <v>1494</v>
      </c>
      <c r="W2184" t="s">
        <v>1495</v>
      </c>
      <c r="X2184" t="s">
        <v>1075</v>
      </c>
      <c r="Y2184">
        <v>422</v>
      </c>
      <c r="Z2184" t="s">
        <v>40</v>
      </c>
      <c r="AA2184" t="s">
        <v>40</v>
      </c>
      <c r="AB2184" t="s">
        <v>40</v>
      </c>
      <c r="AC2184">
        <v>6.9</v>
      </c>
      <c r="AD2184">
        <v>6.01</v>
      </c>
      <c r="AE2184">
        <v>0.93</v>
      </c>
      <c r="AF2184">
        <v>42</v>
      </c>
      <c r="AG2184">
        <v>9300</v>
      </c>
      <c r="AH2184">
        <v>6010000</v>
      </c>
      <c r="AI2184">
        <v>42</v>
      </c>
      <c r="AJ2184">
        <v>3562</v>
      </c>
      <c r="AK2184">
        <v>1398924.473</v>
      </c>
      <c r="AN2184" s="20"/>
    </row>
    <row r="2185" spans="1:40">
      <c r="A2185">
        <v>25</v>
      </c>
      <c r="B2185">
        <v>46</v>
      </c>
      <c r="C2185">
        <v>2005</v>
      </c>
      <c r="D2185" t="s">
        <v>1073</v>
      </c>
      <c r="E2185" t="s">
        <v>1074</v>
      </c>
      <c r="F2185" t="s">
        <v>1</v>
      </c>
      <c r="G2185" t="s">
        <v>37</v>
      </c>
      <c r="H2185" t="s">
        <v>38</v>
      </c>
      <c r="I2185" t="s">
        <v>41</v>
      </c>
      <c r="J2185" t="s">
        <v>40</v>
      </c>
      <c r="K2185" t="s">
        <v>40</v>
      </c>
      <c r="L2185" t="s">
        <v>40</v>
      </c>
      <c r="M2185" t="s">
        <v>40</v>
      </c>
      <c r="N2185" t="s">
        <v>40</v>
      </c>
      <c r="O2185" t="s">
        <v>55</v>
      </c>
      <c r="P2185" t="s">
        <v>38</v>
      </c>
      <c r="Q2185" t="s">
        <v>51</v>
      </c>
      <c r="R2185" t="s">
        <v>52</v>
      </c>
      <c r="S2185" t="s">
        <v>43</v>
      </c>
      <c r="T2185" t="s">
        <v>44</v>
      </c>
      <c r="U2185" t="s">
        <v>21</v>
      </c>
      <c r="V2185" t="s">
        <v>1494</v>
      </c>
      <c r="W2185" t="s">
        <v>1495</v>
      </c>
      <c r="X2185" t="s">
        <v>1075</v>
      </c>
      <c r="Y2185">
        <v>423</v>
      </c>
      <c r="Z2185" t="s">
        <v>40</v>
      </c>
      <c r="AA2185" t="s">
        <v>40</v>
      </c>
      <c r="AB2185" t="s">
        <v>40</v>
      </c>
      <c r="AC2185">
        <v>9.3000000000000007</v>
      </c>
      <c r="AD2185">
        <v>10.220000000000001</v>
      </c>
      <c r="AE2185">
        <v>1.1000000000000001</v>
      </c>
      <c r="AF2185">
        <v>50</v>
      </c>
      <c r="AG2185">
        <v>11000</v>
      </c>
      <c r="AH2185">
        <v>10220000</v>
      </c>
      <c r="AI2185">
        <v>50</v>
      </c>
      <c r="AJ2185">
        <v>3562</v>
      </c>
      <c r="AK2185">
        <v>1398924.473</v>
      </c>
      <c r="AN2185" s="20"/>
    </row>
    <row r="2186" spans="1:40">
      <c r="A2186">
        <v>25</v>
      </c>
      <c r="B2186">
        <v>46</v>
      </c>
      <c r="C2186">
        <v>2005</v>
      </c>
      <c r="D2186" t="s">
        <v>1073</v>
      </c>
      <c r="E2186" t="s">
        <v>1074</v>
      </c>
      <c r="F2186" t="s">
        <v>1</v>
      </c>
      <c r="G2186" t="s">
        <v>37</v>
      </c>
      <c r="H2186" t="s">
        <v>38</v>
      </c>
      <c r="I2186" t="s">
        <v>41</v>
      </c>
      <c r="J2186" t="s">
        <v>40</v>
      </c>
      <c r="K2186" t="s">
        <v>40</v>
      </c>
      <c r="L2186" t="s">
        <v>40</v>
      </c>
      <c r="M2186" t="s">
        <v>40</v>
      </c>
      <c r="N2186" t="s">
        <v>40</v>
      </c>
      <c r="O2186" t="s">
        <v>55</v>
      </c>
      <c r="P2186" t="s">
        <v>38</v>
      </c>
      <c r="Q2186" t="s">
        <v>51</v>
      </c>
      <c r="R2186" t="s">
        <v>52</v>
      </c>
      <c r="S2186" t="s">
        <v>43</v>
      </c>
      <c r="T2186" t="s">
        <v>44</v>
      </c>
      <c r="U2186" t="s">
        <v>21</v>
      </c>
      <c r="V2186" t="s">
        <v>1494</v>
      </c>
      <c r="W2186" t="s">
        <v>1495</v>
      </c>
      <c r="X2186" t="s">
        <v>1075</v>
      </c>
      <c r="Y2186">
        <v>424</v>
      </c>
      <c r="Z2186" t="s">
        <v>40</v>
      </c>
      <c r="AA2186" t="s">
        <v>40</v>
      </c>
      <c r="AB2186" t="s">
        <v>40</v>
      </c>
      <c r="AC2186">
        <v>5.6</v>
      </c>
      <c r="AD2186">
        <v>23.62</v>
      </c>
      <c r="AE2186">
        <v>4.24</v>
      </c>
      <c r="AF2186">
        <v>46</v>
      </c>
      <c r="AG2186">
        <v>42400</v>
      </c>
      <c r="AH2186">
        <v>23620000</v>
      </c>
      <c r="AI2186">
        <v>46</v>
      </c>
      <c r="AJ2186">
        <v>3562</v>
      </c>
      <c r="AK2186">
        <v>1398924.473</v>
      </c>
      <c r="AN2186" s="20"/>
    </row>
    <row r="2187" spans="1:40">
      <c r="A2187">
        <v>25</v>
      </c>
      <c r="B2187">
        <v>46</v>
      </c>
      <c r="C2187">
        <v>2005</v>
      </c>
      <c r="D2187" t="s">
        <v>1073</v>
      </c>
      <c r="E2187" t="s">
        <v>1074</v>
      </c>
      <c r="F2187" t="s">
        <v>1</v>
      </c>
      <c r="G2187" t="s">
        <v>37</v>
      </c>
      <c r="H2187" t="s">
        <v>38</v>
      </c>
      <c r="I2187" t="s">
        <v>41</v>
      </c>
      <c r="J2187" t="s">
        <v>40</v>
      </c>
      <c r="K2187" t="s">
        <v>40</v>
      </c>
      <c r="L2187" t="s">
        <v>40</v>
      </c>
      <c r="M2187" t="s">
        <v>40</v>
      </c>
      <c r="N2187" t="s">
        <v>40</v>
      </c>
      <c r="O2187" t="s">
        <v>55</v>
      </c>
      <c r="P2187" t="s">
        <v>38</v>
      </c>
      <c r="Q2187" t="s">
        <v>51</v>
      </c>
      <c r="R2187" t="s">
        <v>52</v>
      </c>
      <c r="S2187" t="s">
        <v>43</v>
      </c>
      <c r="T2187" t="s">
        <v>44</v>
      </c>
      <c r="U2187" t="s">
        <v>21</v>
      </c>
      <c r="V2187" t="s">
        <v>1494</v>
      </c>
      <c r="W2187" t="s">
        <v>1495</v>
      </c>
      <c r="X2187" t="s">
        <v>1075</v>
      </c>
      <c r="Y2187">
        <v>425</v>
      </c>
      <c r="Z2187" t="s">
        <v>40</v>
      </c>
      <c r="AA2187" t="s">
        <v>40</v>
      </c>
      <c r="AB2187" t="s">
        <v>40</v>
      </c>
      <c r="AC2187">
        <v>2</v>
      </c>
      <c r="AD2187">
        <v>0.45</v>
      </c>
      <c r="AE2187">
        <v>0.23</v>
      </c>
      <c r="AF2187">
        <v>29</v>
      </c>
      <c r="AG2187">
        <v>2300</v>
      </c>
      <c r="AH2187">
        <v>450000</v>
      </c>
      <c r="AI2187">
        <v>29</v>
      </c>
      <c r="AJ2187">
        <v>3562</v>
      </c>
      <c r="AK2187">
        <v>1398924.473</v>
      </c>
      <c r="AN2187" s="20"/>
    </row>
    <row r="2188" spans="1:40">
      <c r="A2188">
        <v>25</v>
      </c>
      <c r="B2188">
        <v>46</v>
      </c>
      <c r="C2188">
        <v>2005</v>
      </c>
      <c r="D2188" t="s">
        <v>1073</v>
      </c>
      <c r="E2188" t="s">
        <v>1074</v>
      </c>
      <c r="F2188" t="s">
        <v>1</v>
      </c>
      <c r="G2188" t="s">
        <v>37</v>
      </c>
      <c r="H2188" t="s">
        <v>38</v>
      </c>
      <c r="I2188" t="s">
        <v>41</v>
      </c>
      <c r="J2188" t="s">
        <v>40</v>
      </c>
      <c r="K2188" t="s">
        <v>40</v>
      </c>
      <c r="L2188" t="s">
        <v>40</v>
      </c>
      <c r="M2188" t="s">
        <v>40</v>
      </c>
      <c r="N2188" t="s">
        <v>40</v>
      </c>
      <c r="O2188" t="s">
        <v>55</v>
      </c>
      <c r="P2188" t="s">
        <v>38</v>
      </c>
      <c r="Q2188" t="s">
        <v>51</v>
      </c>
      <c r="R2188" t="s">
        <v>52</v>
      </c>
      <c r="S2188" t="s">
        <v>43</v>
      </c>
      <c r="T2188" t="s">
        <v>44</v>
      </c>
      <c r="U2188" t="s">
        <v>21</v>
      </c>
      <c r="V2188" t="s">
        <v>1494</v>
      </c>
      <c r="W2188" t="s">
        <v>1495</v>
      </c>
      <c r="X2188" t="s">
        <v>1075</v>
      </c>
      <c r="Y2188">
        <v>426</v>
      </c>
      <c r="Z2188" t="s">
        <v>40</v>
      </c>
      <c r="AA2188" t="s">
        <v>40</v>
      </c>
      <c r="AB2188" t="s">
        <v>40</v>
      </c>
      <c r="AC2188">
        <v>3</v>
      </c>
      <c r="AD2188">
        <v>4.62</v>
      </c>
      <c r="AE2188">
        <v>1.62</v>
      </c>
      <c r="AF2188">
        <v>93</v>
      </c>
      <c r="AG2188">
        <v>16200</v>
      </c>
      <c r="AH2188">
        <v>4620000</v>
      </c>
      <c r="AI2188">
        <v>93</v>
      </c>
      <c r="AJ2188">
        <v>3562</v>
      </c>
      <c r="AK2188">
        <v>1398924.473</v>
      </c>
      <c r="AN2188" s="20"/>
    </row>
    <row r="2189" spans="1:40">
      <c r="A2189">
        <v>25</v>
      </c>
      <c r="B2189">
        <v>46</v>
      </c>
      <c r="C2189">
        <v>2005</v>
      </c>
      <c r="D2189" t="s">
        <v>1073</v>
      </c>
      <c r="E2189" t="s">
        <v>1074</v>
      </c>
      <c r="F2189" t="s">
        <v>1</v>
      </c>
      <c r="G2189" t="s">
        <v>37</v>
      </c>
      <c r="H2189" t="s">
        <v>38</v>
      </c>
      <c r="I2189" t="s">
        <v>41</v>
      </c>
      <c r="J2189" t="s">
        <v>40</v>
      </c>
      <c r="K2189" t="s">
        <v>40</v>
      </c>
      <c r="L2189" t="s">
        <v>40</v>
      </c>
      <c r="M2189" t="s">
        <v>40</v>
      </c>
      <c r="N2189" t="s">
        <v>40</v>
      </c>
      <c r="O2189" t="s">
        <v>55</v>
      </c>
      <c r="P2189" t="s">
        <v>38</v>
      </c>
      <c r="Q2189" t="s">
        <v>51</v>
      </c>
      <c r="R2189" t="s">
        <v>52</v>
      </c>
      <c r="S2189" t="s">
        <v>43</v>
      </c>
      <c r="T2189" t="s">
        <v>44</v>
      </c>
      <c r="U2189" t="s">
        <v>21</v>
      </c>
      <c r="V2189" t="s">
        <v>1494</v>
      </c>
      <c r="W2189" t="s">
        <v>1495</v>
      </c>
      <c r="X2189" t="s">
        <v>1075</v>
      </c>
      <c r="Y2189">
        <v>427</v>
      </c>
      <c r="Z2189" t="s">
        <v>40</v>
      </c>
      <c r="AA2189" t="s">
        <v>40</v>
      </c>
      <c r="AB2189" t="s">
        <v>40</v>
      </c>
      <c r="AC2189">
        <v>1.5</v>
      </c>
      <c r="AD2189">
        <v>1.88</v>
      </c>
      <c r="AE2189">
        <v>1.23</v>
      </c>
      <c r="AF2189">
        <v>80</v>
      </c>
      <c r="AG2189">
        <v>12300</v>
      </c>
      <c r="AH2189">
        <v>1880000</v>
      </c>
      <c r="AI2189">
        <v>80</v>
      </c>
      <c r="AJ2189">
        <v>3562</v>
      </c>
      <c r="AK2189">
        <v>1398924.473</v>
      </c>
      <c r="AN2189" s="20"/>
    </row>
    <row r="2190" spans="1:40">
      <c r="A2190">
        <v>25</v>
      </c>
      <c r="B2190">
        <v>46</v>
      </c>
      <c r="C2190">
        <v>2005</v>
      </c>
      <c r="D2190" t="s">
        <v>1073</v>
      </c>
      <c r="E2190" t="s">
        <v>1074</v>
      </c>
      <c r="F2190" t="s">
        <v>1</v>
      </c>
      <c r="G2190" t="s">
        <v>37</v>
      </c>
      <c r="H2190" t="s">
        <v>38</v>
      </c>
      <c r="I2190" t="s">
        <v>41</v>
      </c>
      <c r="J2190" t="s">
        <v>40</v>
      </c>
      <c r="K2190" t="s">
        <v>40</v>
      </c>
      <c r="L2190" t="s">
        <v>40</v>
      </c>
      <c r="M2190" t="s">
        <v>40</v>
      </c>
      <c r="N2190" t="s">
        <v>40</v>
      </c>
      <c r="O2190" t="s">
        <v>55</v>
      </c>
      <c r="P2190" t="s">
        <v>38</v>
      </c>
      <c r="Q2190" t="s">
        <v>51</v>
      </c>
      <c r="R2190" t="s">
        <v>52</v>
      </c>
      <c r="S2190" t="s">
        <v>43</v>
      </c>
      <c r="T2190" t="s">
        <v>44</v>
      </c>
      <c r="U2190" t="s">
        <v>21</v>
      </c>
      <c r="V2190" t="s">
        <v>1494</v>
      </c>
      <c r="W2190" t="s">
        <v>1495</v>
      </c>
      <c r="X2190" t="s">
        <v>1075</v>
      </c>
      <c r="Y2190">
        <v>428</v>
      </c>
      <c r="Z2190" t="s">
        <v>40</v>
      </c>
      <c r="AA2190" t="s">
        <v>40</v>
      </c>
      <c r="AB2190" t="s">
        <v>40</v>
      </c>
      <c r="AC2190">
        <v>4.7</v>
      </c>
      <c r="AD2190">
        <v>1.35</v>
      </c>
      <c r="AE2190">
        <v>0.28999999999999998</v>
      </c>
      <c r="AF2190">
        <v>16</v>
      </c>
      <c r="AG2190">
        <v>2900</v>
      </c>
      <c r="AH2190">
        <v>1350000</v>
      </c>
      <c r="AI2190">
        <v>16</v>
      </c>
      <c r="AJ2190">
        <v>3562</v>
      </c>
      <c r="AK2190">
        <v>1398924.473</v>
      </c>
      <c r="AN2190" s="20"/>
    </row>
    <row r="2191" spans="1:40">
      <c r="A2191">
        <v>25</v>
      </c>
      <c r="B2191">
        <v>46</v>
      </c>
      <c r="C2191">
        <v>2005</v>
      </c>
      <c r="D2191" t="s">
        <v>1073</v>
      </c>
      <c r="E2191" t="s">
        <v>1074</v>
      </c>
      <c r="F2191" t="s">
        <v>1</v>
      </c>
      <c r="G2191" t="s">
        <v>37</v>
      </c>
      <c r="H2191" t="s">
        <v>38</v>
      </c>
      <c r="I2191" t="s">
        <v>41</v>
      </c>
      <c r="J2191" t="s">
        <v>40</v>
      </c>
      <c r="K2191" t="s">
        <v>40</v>
      </c>
      <c r="L2191" t="s">
        <v>40</v>
      </c>
      <c r="M2191" t="s">
        <v>40</v>
      </c>
      <c r="N2191" t="s">
        <v>40</v>
      </c>
      <c r="O2191" t="s">
        <v>55</v>
      </c>
      <c r="P2191" t="s">
        <v>38</v>
      </c>
      <c r="Q2191" t="s">
        <v>51</v>
      </c>
      <c r="R2191" t="s">
        <v>52</v>
      </c>
      <c r="S2191" t="s">
        <v>43</v>
      </c>
      <c r="T2191" t="s">
        <v>44</v>
      </c>
      <c r="U2191" t="s">
        <v>21</v>
      </c>
      <c r="V2191" t="s">
        <v>1494</v>
      </c>
      <c r="W2191" t="s">
        <v>1495</v>
      </c>
      <c r="X2191" t="s">
        <v>1075</v>
      </c>
      <c r="Y2191">
        <v>429</v>
      </c>
      <c r="Z2191" t="s">
        <v>40</v>
      </c>
      <c r="AA2191" t="s">
        <v>40</v>
      </c>
      <c r="AB2191" t="s">
        <v>40</v>
      </c>
      <c r="AC2191">
        <v>1.7</v>
      </c>
      <c r="AD2191">
        <v>0.7</v>
      </c>
      <c r="AE2191">
        <v>0.42</v>
      </c>
      <c r="AF2191">
        <v>55</v>
      </c>
      <c r="AG2191">
        <v>4200</v>
      </c>
      <c r="AH2191">
        <v>700000</v>
      </c>
      <c r="AI2191">
        <v>55</v>
      </c>
      <c r="AJ2191">
        <v>3562</v>
      </c>
      <c r="AK2191">
        <v>1398924.473</v>
      </c>
      <c r="AN2191" s="20"/>
    </row>
    <row r="2192" spans="1:40">
      <c r="A2192">
        <v>25</v>
      </c>
      <c r="B2192">
        <v>46</v>
      </c>
      <c r="C2192">
        <v>2005</v>
      </c>
      <c r="D2192" t="s">
        <v>1073</v>
      </c>
      <c r="E2192" t="s">
        <v>1074</v>
      </c>
      <c r="F2192" t="s">
        <v>1</v>
      </c>
      <c r="G2192" t="s">
        <v>37</v>
      </c>
      <c r="H2192" t="s">
        <v>38</v>
      </c>
      <c r="I2192" t="s">
        <v>41</v>
      </c>
      <c r="J2192" t="s">
        <v>40</v>
      </c>
      <c r="K2192" t="s">
        <v>40</v>
      </c>
      <c r="L2192" t="s">
        <v>40</v>
      </c>
      <c r="M2192" t="s">
        <v>40</v>
      </c>
      <c r="N2192" t="s">
        <v>40</v>
      </c>
      <c r="O2192" t="s">
        <v>55</v>
      </c>
      <c r="P2192" t="s">
        <v>38</v>
      </c>
      <c r="Q2192" t="s">
        <v>51</v>
      </c>
      <c r="R2192" t="s">
        <v>52</v>
      </c>
      <c r="S2192" t="s">
        <v>43</v>
      </c>
      <c r="T2192" t="s">
        <v>44</v>
      </c>
      <c r="U2192" t="s">
        <v>21</v>
      </c>
      <c r="V2192" t="s">
        <v>1494</v>
      </c>
      <c r="W2192" t="s">
        <v>1495</v>
      </c>
      <c r="X2192" t="s">
        <v>1075</v>
      </c>
      <c r="Y2192">
        <v>430</v>
      </c>
      <c r="Z2192" t="s">
        <v>40</v>
      </c>
      <c r="AA2192" t="s">
        <v>40</v>
      </c>
      <c r="AB2192" t="s">
        <v>40</v>
      </c>
      <c r="AC2192">
        <v>4.8</v>
      </c>
      <c r="AD2192">
        <v>38.78</v>
      </c>
      <c r="AE2192">
        <v>8</v>
      </c>
      <c r="AF2192">
        <v>99</v>
      </c>
      <c r="AG2192">
        <v>80000</v>
      </c>
      <c r="AH2192">
        <v>38780000</v>
      </c>
      <c r="AI2192">
        <v>99</v>
      </c>
      <c r="AJ2192">
        <v>3562</v>
      </c>
      <c r="AK2192">
        <v>1398924.473</v>
      </c>
      <c r="AN2192" s="20"/>
    </row>
    <row r="2193" spans="1:40">
      <c r="A2193">
        <v>25</v>
      </c>
      <c r="B2193">
        <v>46</v>
      </c>
      <c r="C2193">
        <v>2005</v>
      </c>
      <c r="D2193" t="s">
        <v>1073</v>
      </c>
      <c r="E2193" t="s">
        <v>1074</v>
      </c>
      <c r="F2193" t="s">
        <v>1</v>
      </c>
      <c r="G2193" t="s">
        <v>37</v>
      </c>
      <c r="H2193" t="s">
        <v>38</v>
      </c>
      <c r="I2193" t="s">
        <v>41</v>
      </c>
      <c r="J2193" t="s">
        <v>40</v>
      </c>
      <c r="K2193" t="s">
        <v>40</v>
      </c>
      <c r="L2193" t="s">
        <v>40</v>
      </c>
      <c r="M2193" t="s">
        <v>40</v>
      </c>
      <c r="N2193" t="s">
        <v>40</v>
      </c>
      <c r="O2193" t="s">
        <v>55</v>
      </c>
      <c r="P2193" t="s">
        <v>38</v>
      </c>
      <c r="Q2193" t="s">
        <v>51</v>
      </c>
      <c r="R2193" t="s">
        <v>52</v>
      </c>
      <c r="S2193" t="s">
        <v>43</v>
      </c>
      <c r="T2193" t="s">
        <v>44</v>
      </c>
      <c r="U2193" t="s">
        <v>21</v>
      </c>
      <c r="V2193" t="s">
        <v>1494</v>
      </c>
      <c r="W2193" t="s">
        <v>1495</v>
      </c>
      <c r="X2193" t="s">
        <v>1075</v>
      </c>
      <c r="Y2193">
        <v>431</v>
      </c>
      <c r="Z2193" t="s">
        <v>40</v>
      </c>
      <c r="AA2193" t="s">
        <v>40</v>
      </c>
      <c r="AB2193" t="s">
        <v>40</v>
      </c>
      <c r="AC2193">
        <v>3.4</v>
      </c>
      <c r="AD2193">
        <v>4.5199999999999996</v>
      </c>
      <c r="AE2193">
        <v>1.38</v>
      </c>
      <c r="AF2193">
        <v>118</v>
      </c>
      <c r="AG2193">
        <v>13800</v>
      </c>
      <c r="AH2193">
        <v>4520000</v>
      </c>
      <c r="AI2193">
        <v>118</v>
      </c>
      <c r="AJ2193">
        <v>3562</v>
      </c>
      <c r="AK2193">
        <v>1398924.473</v>
      </c>
      <c r="AN2193" s="20"/>
    </row>
    <row r="2194" spans="1:40">
      <c r="A2194">
        <v>25</v>
      </c>
      <c r="B2194">
        <v>46</v>
      </c>
      <c r="C2194">
        <v>2005</v>
      </c>
      <c r="D2194" t="s">
        <v>1073</v>
      </c>
      <c r="E2194" t="s">
        <v>1074</v>
      </c>
      <c r="F2194" t="s">
        <v>1</v>
      </c>
      <c r="G2194" t="s">
        <v>37</v>
      </c>
      <c r="H2194" t="s">
        <v>38</v>
      </c>
      <c r="I2194" t="s">
        <v>41</v>
      </c>
      <c r="J2194" t="s">
        <v>40</v>
      </c>
      <c r="K2194" t="s">
        <v>40</v>
      </c>
      <c r="L2194" t="s">
        <v>40</v>
      </c>
      <c r="M2194" t="s">
        <v>40</v>
      </c>
      <c r="N2194" t="s">
        <v>40</v>
      </c>
      <c r="O2194" t="s">
        <v>55</v>
      </c>
      <c r="P2194" t="s">
        <v>38</v>
      </c>
      <c r="Q2194" t="s">
        <v>51</v>
      </c>
      <c r="R2194" t="s">
        <v>52</v>
      </c>
      <c r="S2194" t="s">
        <v>43</v>
      </c>
      <c r="T2194" t="s">
        <v>44</v>
      </c>
      <c r="U2194" t="s">
        <v>21</v>
      </c>
      <c r="V2194" t="s">
        <v>1494</v>
      </c>
      <c r="W2194" t="s">
        <v>1495</v>
      </c>
      <c r="X2194" t="s">
        <v>1075</v>
      </c>
      <c r="Y2194">
        <v>432</v>
      </c>
      <c r="Z2194" t="s">
        <v>40</v>
      </c>
      <c r="AA2194" t="s">
        <v>40</v>
      </c>
      <c r="AB2194" t="s">
        <v>40</v>
      </c>
      <c r="AC2194">
        <v>1</v>
      </c>
      <c r="AD2194">
        <v>0.23</v>
      </c>
      <c r="AE2194">
        <v>0.22</v>
      </c>
      <c r="AF2194">
        <v>35</v>
      </c>
      <c r="AG2194">
        <v>2200</v>
      </c>
      <c r="AH2194">
        <v>230000</v>
      </c>
      <c r="AI2194">
        <v>35</v>
      </c>
      <c r="AJ2194">
        <v>3562</v>
      </c>
      <c r="AK2194">
        <v>1398924.473</v>
      </c>
      <c r="AN2194" s="20"/>
    </row>
    <row r="2195" spans="1:40">
      <c r="A2195">
        <v>25</v>
      </c>
      <c r="B2195">
        <v>46</v>
      </c>
      <c r="C2195">
        <v>2005</v>
      </c>
      <c r="D2195" t="s">
        <v>1073</v>
      </c>
      <c r="E2195" t="s">
        <v>1074</v>
      </c>
      <c r="F2195" t="s">
        <v>1</v>
      </c>
      <c r="G2195" t="s">
        <v>37</v>
      </c>
      <c r="H2195" t="s">
        <v>38</v>
      </c>
      <c r="I2195" t="s">
        <v>41</v>
      </c>
      <c r="J2195" t="s">
        <v>40</v>
      </c>
      <c r="K2195" t="s">
        <v>40</v>
      </c>
      <c r="L2195" t="s">
        <v>40</v>
      </c>
      <c r="M2195" t="s">
        <v>40</v>
      </c>
      <c r="N2195" t="s">
        <v>40</v>
      </c>
      <c r="O2195" t="s">
        <v>55</v>
      </c>
      <c r="P2195" t="s">
        <v>38</v>
      </c>
      <c r="Q2195" t="s">
        <v>51</v>
      </c>
      <c r="R2195" t="s">
        <v>52</v>
      </c>
      <c r="S2195" t="s">
        <v>43</v>
      </c>
      <c r="T2195" t="s">
        <v>44</v>
      </c>
      <c r="U2195" t="s">
        <v>21</v>
      </c>
      <c r="V2195" t="s">
        <v>1494</v>
      </c>
      <c r="W2195" t="s">
        <v>1495</v>
      </c>
      <c r="X2195" t="s">
        <v>1075</v>
      </c>
      <c r="Y2195">
        <v>433</v>
      </c>
      <c r="Z2195" t="s">
        <v>40</v>
      </c>
      <c r="AA2195" t="s">
        <v>40</v>
      </c>
      <c r="AB2195" t="s">
        <v>40</v>
      </c>
      <c r="AC2195">
        <v>5.9</v>
      </c>
      <c r="AD2195">
        <v>4.87</v>
      </c>
      <c r="AE2195">
        <v>0.82</v>
      </c>
      <c r="AF2195">
        <v>65</v>
      </c>
      <c r="AG2195">
        <v>8200</v>
      </c>
      <c r="AH2195">
        <v>4870000</v>
      </c>
      <c r="AI2195">
        <v>65</v>
      </c>
      <c r="AJ2195">
        <v>3562</v>
      </c>
      <c r="AK2195">
        <v>1398924.473</v>
      </c>
      <c r="AN2195" s="20"/>
    </row>
    <row r="2196" spans="1:40">
      <c r="A2196">
        <v>25</v>
      </c>
      <c r="B2196">
        <v>46</v>
      </c>
      <c r="C2196">
        <v>2005</v>
      </c>
      <c r="D2196" t="s">
        <v>1073</v>
      </c>
      <c r="E2196" t="s">
        <v>1074</v>
      </c>
      <c r="F2196" t="s">
        <v>1</v>
      </c>
      <c r="G2196" t="s">
        <v>37</v>
      </c>
      <c r="H2196" t="s">
        <v>38</v>
      </c>
      <c r="I2196" t="s">
        <v>41</v>
      </c>
      <c r="J2196" t="s">
        <v>40</v>
      </c>
      <c r="K2196" t="s">
        <v>40</v>
      </c>
      <c r="L2196" t="s">
        <v>40</v>
      </c>
      <c r="M2196" t="s">
        <v>40</v>
      </c>
      <c r="N2196" t="s">
        <v>40</v>
      </c>
      <c r="O2196" t="s">
        <v>55</v>
      </c>
      <c r="P2196" t="s">
        <v>38</v>
      </c>
      <c r="Q2196" t="s">
        <v>51</v>
      </c>
      <c r="R2196" t="s">
        <v>52</v>
      </c>
      <c r="S2196" t="s">
        <v>43</v>
      </c>
      <c r="T2196" t="s">
        <v>44</v>
      </c>
      <c r="U2196" t="s">
        <v>21</v>
      </c>
      <c r="V2196" t="s">
        <v>1494</v>
      </c>
      <c r="W2196" t="s">
        <v>1495</v>
      </c>
      <c r="X2196" t="s">
        <v>1075</v>
      </c>
      <c r="Y2196">
        <v>434</v>
      </c>
      <c r="Z2196" t="s">
        <v>40</v>
      </c>
      <c r="AA2196" t="s">
        <v>40</v>
      </c>
      <c r="AB2196" t="s">
        <v>40</v>
      </c>
      <c r="AC2196">
        <v>10.199999999999999</v>
      </c>
      <c r="AD2196">
        <v>131.49</v>
      </c>
      <c r="AE2196">
        <v>12.89</v>
      </c>
      <c r="AF2196">
        <v>36</v>
      </c>
      <c r="AG2196">
        <v>128900</v>
      </c>
      <c r="AH2196">
        <v>131490000</v>
      </c>
      <c r="AI2196">
        <v>36</v>
      </c>
      <c r="AJ2196">
        <v>3562</v>
      </c>
      <c r="AK2196">
        <v>1398924.473</v>
      </c>
      <c r="AN2196" s="20"/>
    </row>
    <row r="2197" spans="1:40">
      <c r="A2197">
        <v>25</v>
      </c>
      <c r="B2197">
        <v>46</v>
      </c>
      <c r="C2197">
        <v>2005</v>
      </c>
      <c r="D2197" t="s">
        <v>1073</v>
      </c>
      <c r="E2197" t="s">
        <v>1074</v>
      </c>
      <c r="F2197" t="s">
        <v>1</v>
      </c>
      <c r="G2197" t="s">
        <v>37</v>
      </c>
      <c r="H2197" t="s">
        <v>38</v>
      </c>
      <c r="I2197" t="s">
        <v>41</v>
      </c>
      <c r="J2197" t="s">
        <v>40</v>
      </c>
      <c r="K2197" t="s">
        <v>40</v>
      </c>
      <c r="L2197" t="s">
        <v>40</v>
      </c>
      <c r="M2197" t="s">
        <v>40</v>
      </c>
      <c r="N2197" t="s">
        <v>40</v>
      </c>
      <c r="O2197" t="s">
        <v>55</v>
      </c>
      <c r="P2197" t="s">
        <v>38</v>
      </c>
      <c r="Q2197" t="s">
        <v>51</v>
      </c>
      <c r="R2197" t="s">
        <v>52</v>
      </c>
      <c r="S2197" t="s">
        <v>43</v>
      </c>
      <c r="T2197" t="s">
        <v>44</v>
      </c>
      <c r="U2197" t="s">
        <v>21</v>
      </c>
      <c r="V2197" t="s">
        <v>1494</v>
      </c>
      <c r="W2197" t="s">
        <v>1495</v>
      </c>
      <c r="X2197" t="s">
        <v>1075</v>
      </c>
      <c r="Y2197">
        <v>435</v>
      </c>
      <c r="Z2197" t="s">
        <v>40</v>
      </c>
      <c r="AA2197" t="s">
        <v>40</v>
      </c>
      <c r="AB2197" t="s">
        <v>40</v>
      </c>
      <c r="AC2197">
        <v>11.1</v>
      </c>
      <c r="AD2197">
        <v>6.68</v>
      </c>
      <c r="AE2197">
        <v>0.6</v>
      </c>
      <c r="AF2197">
        <v>51</v>
      </c>
      <c r="AG2197">
        <v>6000</v>
      </c>
      <c r="AH2197">
        <v>6680000</v>
      </c>
      <c r="AI2197">
        <v>51</v>
      </c>
      <c r="AJ2197">
        <v>3562</v>
      </c>
      <c r="AK2197">
        <v>1398924.473</v>
      </c>
      <c r="AN2197" s="20"/>
    </row>
    <row r="2198" spans="1:40">
      <c r="A2198">
        <v>25</v>
      </c>
      <c r="B2198">
        <v>46</v>
      </c>
      <c r="C2198">
        <v>2005</v>
      </c>
      <c r="D2198" t="s">
        <v>1073</v>
      </c>
      <c r="E2198" t="s">
        <v>1074</v>
      </c>
      <c r="F2198" t="s">
        <v>1</v>
      </c>
      <c r="G2198" t="s">
        <v>37</v>
      </c>
      <c r="H2198" t="s">
        <v>38</v>
      </c>
      <c r="I2198" t="s">
        <v>41</v>
      </c>
      <c r="J2198" t="s">
        <v>40</v>
      </c>
      <c r="K2198" t="s">
        <v>40</v>
      </c>
      <c r="L2198" t="s">
        <v>40</v>
      </c>
      <c r="M2198" t="s">
        <v>40</v>
      </c>
      <c r="N2198" t="s">
        <v>40</v>
      </c>
      <c r="O2198" t="s">
        <v>55</v>
      </c>
      <c r="P2198" t="s">
        <v>38</v>
      </c>
      <c r="Q2198" t="s">
        <v>51</v>
      </c>
      <c r="R2198" t="s">
        <v>52</v>
      </c>
      <c r="S2198" t="s">
        <v>43</v>
      </c>
      <c r="T2198" t="s">
        <v>44</v>
      </c>
      <c r="U2198" t="s">
        <v>21</v>
      </c>
      <c r="V2198" t="s">
        <v>1494</v>
      </c>
      <c r="W2198" t="s">
        <v>1495</v>
      </c>
      <c r="X2198" t="s">
        <v>1075</v>
      </c>
      <c r="Y2198">
        <v>436</v>
      </c>
      <c r="Z2198" t="s">
        <v>40</v>
      </c>
      <c r="AA2198" t="s">
        <v>40</v>
      </c>
      <c r="AB2198" t="s">
        <v>40</v>
      </c>
      <c r="AC2198">
        <v>5.0999999999999996</v>
      </c>
      <c r="AD2198">
        <v>2.6</v>
      </c>
      <c r="AE2198">
        <v>0.51</v>
      </c>
      <c r="AF2198">
        <v>54</v>
      </c>
      <c r="AG2198">
        <v>5100</v>
      </c>
      <c r="AH2198">
        <v>2600000</v>
      </c>
      <c r="AI2198">
        <v>54</v>
      </c>
      <c r="AJ2198">
        <v>3562</v>
      </c>
      <c r="AK2198">
        <v>1398924.473</v>
      </c>
      <c r="AN2198" s="20"/>
    </row>
    <row r="2199" spans="1:40">
      <c r="A2199">
        <v>25</v>
      </c>
      <c r="B2199">
        <v>46</v>
      </c>
      <c r="C2199">
        <v>2005</v>
      </c>
      <c r="D2199" t="s">
        <v>1073</v>
      </c>
      <c r="E2199" t="s">
        <v>1074</v>
      </c>
      <c r="F2199" t="s">
        <v>1</v>
      </c>
      <c r="G2199" t="s">
        <v>37</v>
      </c>
      <c r="H2199" t="s">
        <v>38</v>
      </c>
      <c r="I2199" t="s">
        <v>41</v>
      </c>
      <c r="J2199" t="s">
        <v>40</v>
      </c>
      <c r="K2199" t="s">
        <v>40</v>
      </c>
      <c r="L2199" t="s">
        <v>40</v>
      </c>
      <c r="M2199" t="s">
        <v>40</v>
      </c>
      <c r="N2199" t="s">
        <v>40</v>
      </c>
      <c r="O2199" t="s">
        <v>55</v>
      </c>
      <c r="P2199" t="s">
        <v>38</v>
      </c>
      <c r="Q2199" t="s">
        <v>51</v>
      </c>
      <c r="R2199" t="s">
        <v>52</v>
      </c>
      <c r="S2199" t="s">
        <v>43</v>
      </c>
      <c r="T2199" t="s">
        <v>44</v>
      </c>
      <c r="U2199" t="s">
        <v>21</v>
      </c>
      <c r="V2199" t="s">
        <v>1494</v>
      </c>
      <c r="W2199" t="s">
        <v>1495</v>
      </c>
      <c r="X2199" t="s">
        <v>1075</v>
      </c>
      <c r="Y2199">
        <v>437</v>
      </c>
      <c r="Z2199" t="s">
        <v>40</v>
      </c>
      <c r="AA2199" t="s">
        <v>40</v>
      </c>
      <c r="AB2199" t="s">
        <v>40</v>
      </c>
      <c r="AC2199">
        <v>2.8</v>
      </c>
      <c r="AD2199">
        <v>0.48</v>
      </c>
      <c r="AE2199">
        <v>0.17</v>
      </c>
      <c r="AF2199">
        <v>52</v>
      </c>
      <c r="AG2199">
        <v>1700</v>
      </c>
      <c r="AH2199">
        <v>480000</v>
      </c>
      <c r="AI2199">
        <v>52</v>
      </c>
      <c r="AJ2199">
        <v>3562</v>
      </c>
      <c r="AK2199">
        <v>1398924.473</v>
      </c>
      <c r="AN2199" s="20"/>
    </row>
    <row r="2200" spans="1:40">
      <c r="A2200">
        <v>25</v>
      </c>
      <c r="B2200">
        <v>46</v>
      </c>
      <c r="C2200">
        <v>2005</v>
      </c>
      <c r="D2200" t="s">
        <v>1073</v>
      </c>
      <c r="E2200" t="s">
        <v>1074</v>
      </c>
      <c r="F2200" t="s">
        <v>1</v>
      </c>
      <c r="G2200" t="s">
        <v>37</v>
      </c>
      <c r="H2200" t="s">
        <v>38</v>
      </c>
      <c r="I2200" t="s">
        <v>41</v>
      </c>
      <c r="J2200" t="s">
        <v>40</v>
      </c>
      <c r="K2200" t="s">
        <v>40</v>
      </c>
      <c r="L2200" t="s">
        <v>40</v>
      </c>
      <c r="M2200" t="s">
        <v>40</v>
      </c>
      <c r="N2200" t="s">
        <v>40</v>
      </c>
      <c r="O2200" t="s">
        <v>55</v>
      </c>
      <c r="P2200" t="s">
        <v>38</v>
      </c>
      <c r="Q2200" t="s">
        <v>51</v>
      </c>
      <c r="R2200" t="s">
        <v>52</v>
      </c>
      <c r="S2200" t="s">
        <v>43</v>
      </c>
      <c r="T2200" t="s">
        <v>44</v>
      </c>
      <c r="U2200" t="s">
        <v>21</v>
      </c>
      <c r="V2200" t="s">
        <v>1494</v>
      </c>
      <c r="W2200" t="s">
        <v>1495</v>
      </c>
      <c r="X2200" t="s">
        <v>1075</v>
      </c>
      <c r="Y2200">
        <v>438</v>
      </c>
      <c r="Z2200" t="s">
        <v>40</v>
      </c>
      <c r="AA2200" t="s">
        <v>40</v>
      </c>
      <c r="AB2200" t="s">
        <v>40</v>
      </c>
      <c r="AC2200">
        <v>4.2</v>
      </c>
      <c r="AD2200">
        <v>2.0099999999999998</v>
      </c>
      <c r="AE2200">
        <v>0.48</v>
      </c>
      <c r="AF2200">
        <v>31</v>
      </c>
      <c r="AG2200">
        <v>4800</v>
      </c>
      <c r="AH2200">
        <v>2010000</v>
      </c>
      <c r="AI2200">
        <v>31</v>
      </c>
      <c r="AJ2200">
        <v>3562</v>
      </c>
      <c r="AK2200">
        <v>1398924.473</v>
      </c>
      <c r="AN2200" s="20"/>
    </row>
    <row r="2201" spans="1:40">
      <c r="A2201">
        <v>25</v>
      </c>
      <c r="B2201">
        <v>46</v>
      </c>
      <c r="C2201">
        <v>2005</v>
      </c>
      <c r="D2201" t="s">
        <v>1073</v>
      </c>
      <c r="E2201" t="s">
        <v>1074</v>
      </c>
      <c r="F2201" t="s">
        <v>1</v>
      </c>
      <c r="G2201" t="s">
        <v>37</v>
      </c>
      <c r="H2201" t="s">
        <v>38</v>
      </c>
      <c r="I2201" t="s">
        <v>41</v>
      </c>
      <c r="J2201" t="s">
        <v>40</v>
      </c>
      <c r="K2201" t="s">
        <v>40</v>
      </c>
      <c r="L2201" t="s">
        <v>40</v>
      </c>
      <c r="M2201" t="s">
        <v>40</v>
      </c>
      <c r="N2201" t="s">
        <v>40</v>
      </c>
      <c r="O2201" t="s">
        <v>55</v>
      </c>
      <c r="P2201" t="s">
        <v>38</v>
      </c>
      <c r="Q2201" t="s">
        <v>51</v>
      </c>
      <c r="R2201" t="s">
        <v>52</v>
      </c>
      <c r="S2201" t="s">
        <v>43</v>
      </c>
      <c r="T2201" t="s">
        <v>44</v>
      </c>
      <c r="U2201" t="s">
        <v>21</v>
      </c>
      <c r="V2201" t="s">
        <v>1494</v>
      </c>
      <c r="W2201" t="s">
        <v>1495</v>
      </c>
      <c r="X2201" t="s">
        <v>1075</v>
      </c>
      <c r="Y2201">
        <v>439</v>
      </c>
      <c r="Z2201" t="s">
        <v>40</v>
      </c>
      <c r="AA2201" t="s">
        <v>40</v>
      </c>
      <c r="AB2201" t="s">
        <v>40</v>
      </c>
      <c r="AC2201">
        <v>2.1</v>
      </c>
      <c r="AD2201">
        <v>4.93</v>
      </c>
      <c r="AE2201">
        <v>2.38</v>
      </c>
      <c r="AF2201">
        <v>66</v>
      </c>
      <c r="AG2201">
        <v>23800</v>
      </c>
      <c r="AH2201">
        <v>4930000</v>
      </c>
      <c r="AI2201">
        <v>66</v>
      </c>
      <c r="AJ2201">
        <v>3562</v>
      </c>
      <c r="AK2201">
        <v>1398924.473</v>
      </c>
      <c r="AN2201" s="20"/>
    </row>
    <row r="2202" spans="1:40">
      <c r="A2202">
        <v>25</v>
      </c>
      <c r="B2202">
        <v>46</v>
      </c>
      <c r="C2202">
        <v>2005</v>
      </c>
      <c r="D2202" t="s">
        <v>1073</v>
      </c>
      <c r="E2202" t="s">
        <v>1074</v>
      </c>
      <c r="F2202" t="s">
        <v>1</v>
      </c>
      <c r="G2202" t="s">
        <v>37</v>
      </c>
      <c r="H2202" t="s">
        <v>38</v>
      </c>
      <c r="I2202" t="s">
        <v>41</v>
      </c>
      <c r="J2202" t="s">
        <v>40</v>
      </c>
      <c r="K2202" t="s">
        <v>40</v>
      </c>
      <c r="L2202" t="s">
        <v>40</v>
      </c>
      <c r="M2202" t="s">
        <v>40</v>
      </c>
      <c r="N2202" t="s">
        <v>40</v>
      </c>
      <c r="O2202" t="s">
        <v>55</v>
      </c>
      <c r="P2202" t="s">
        <v>38</v>
      </c>
      <c r="Q2202" t="s">
        <v>51</v>
      </c>
      <c r="R2202" t="s">
        <v>52</v>
      </c>
      <c r="S2202" t="s">
        <v>43</v>
      </c>
      <c r="T2202" t="s">
        <v>44</v>
      </c>
      <c r="U2202" t="s">
        <v>21</v>
      </c>
      <c r="V2202" t="s">
        <v>1494</v>
      </c>
      <c r="W2202" t="s">
        <v>1495</v>
      </c>
      <c r="X2202" t="s">
        <v>1075</v>
      </c>
      <c r="Y2202">
        <v>440</v>
      </c>
      <c r="Z2202" t="s">
        <v>40</v>
      </c>
      <c r="AA2202" t="s">
        <v>40</v>
      </c>
      <c r="AB2202" t="s">
        <v>40</v>
      </c>
      <c r="AC2202">
        <v>1</v>
      </c>
      <c r="AD2202">
        <v>0.28000000000000003</v>
      </c>
      <c r="AE2202">
        <v>0.28000000000000003</v>
      </c>
      <c r="AF2202">
        <v>38</v>
      </c>
      <c r="AG2202">
        <v>2800</v>
      </c>
      <c r="AH2202">
        <v>280000</v>
      </c>
      <c r="AI2202">
        <v>38</v>
      </c>
      <c r="AJ2202">
        <v>3562</v>
      </c>
      <c r="AK2202">
        <v>1398924.473</v>
      </c>
      <c r="AN2202" s="20"/>
    </row>
    <row r="2203" spans="1:40">
      <c r="A2203">
        <v>25</v>
      </c>
      <c r="B2203">
        <v>46</v>
      </c>
      <c r="C2203">
        <v>2005</v>
      </c>
      <c r="D2203" t="s">
        <v>1073</v>
      </c>
      <c r="E2203" t="s">
        <v>1074</v>
      </c>
      <c r="F2203" t="s">
        <v>1</v>
      </c>
      <c r="G2203" t="s">
        <v>37</v>
      </c>
      <c r="H2203" t="s">
        <v>38</v>
      </c>
      <c r="I2203" t="s">
        <v>41</v>
      </c>
      <c r="J2203" t="s">
        <v>40</v>
      </c>
      <c r="K2203" t="s">
        <v>40</v>
      </c>
      <c r="L2203" t="s">
        <v>40</v>
      </c>
      <c r="M2203" t="s">
        <v>40</v>
      </c>
      <c r="N2203" t="s">
        <v>40</v>
      </c>
      <c r="O2203" t="s">
        <v>55</v>
      </c>
      <c r="P2203" t="s">
        <v>38</v>
      </c>
      <c r="Q2203" t="s">
        <v>51</v>
      </c>
      <c r="R2203" t="s">
        <v>52</v>
      </c>
      <c r="S2203" t="s">
        <v>43</v>
      </c>
      <c r="T2203" t="s">
        <v>44</v>
      </c>
      <c r="U2203" t="s">
        <v>21</v>
      </c>
      <c r="V2203" t="s">
        <v>1494</v>
      </c>
      <c r="W2203" t="s">
        <v>1495</v>
      </c>
      <c r="X2203" t="s">
        <v>1075</v>
      </c>
      <c r="Y2203">
        <v>441</v>
      </c>
      <c r="Z2203" t="s">
        <v>40</v>
      </c>
      <c r="AA2203" t="s">
        <v>40</v>
      </c>
      <c r="AB2203" t="s">
        <v>40</v>
      </c>
      <c r="AC2203">
        <v>11.3</v>
      </c>
      <c r="AD2203">
        <v>2.85</v>
      </c>
      <c r="AE2203">
        <v>0.24</v>
      </c>
      <c r="AF2203">
        <v>13</v>
      </c>
      <c r="AG2203">
        <v>2400</v>
      </c>
      <c r="AH2203">
        <v>2850000</v>
      </c>
      <c r="AI2203">
        <v>13</v>
      </c>
      <c r="AJ2203">
        <v>3562</v>
      </c>
      <c r="AK2203">
        <v>1398924.473</v>
      </c>
      <c r="AN2203" s="20"/>
    </row>
    <row r="2204" spans="1:40">
      <c r="A2204">
        <v>25</v>
      </c>
      <c r="B2204">
        <v>46</v>
      </c>
      <c r="C2204">
        <v>2005</v>
      </c>
      <c r="D2204" t="s">
        <v>1073</v>
      </c>
      <c r="E2204" t="s">
        <v>1074</v>
      </c>
      <c r="F2204" t="s">
        <v>1</v>
      </c>
      <c r="G2204" t="s">
        <v>37</v>
      </c>
      <c r="H2204" t="s">
        <v>38</v>
      </c>
      <c r="I2204" t="s">
        <v>41</v>
      </c>
      <c r="J2204" t="s">
        <v>40</v>
      </c>
      <c r="K2204" t="s">
        <v>40</v>
      </c>
      <c r="L2204" t="s">
        <v>40</v>
      </c>
      <c r="M2204" t="s">
        <v>40</v>
      </c>
      <c r="N2204" t="s">
        <v>40</v>
      </c>
      <c r="O2204" t="s">
        <v>55</v>
      </c>
      <c r="P2204" t="s">
        <v>38</v>
      </c>
      <c r="Q2204" t="s">
        <v>51</v>
      </c>
      <c r="R2204" t="s">
        <v>52</v>
      </c>
      <c r="S2204" t="s">
        <v>43</v>
      </c>
      <c r="T2204" t="s">
        <v>44</v>
      </c>
      <c r="U2204" t="s">
        <v>21</v>
      </c>
      <c r="V2204" t="s">
        <v>1494</v>
      </c>
      <c r="W2204" t="s">
        <v>1495</v>
      </c>
      <c r="X2204" t="s">
        <v>1075</v>
      </c>
      <c r="Y2204">
        <v>442</v>
      </c>
      <c r="Z2204" t="s">
        <v>40</v>
      </c>
      <c r="AA2204" t="s">
        <v>40</v>
      </c>
      <c r="AB2204" t="s">
        <v>40</v>
      </c>
      <c r="AC2204">
        <v>5.6</v>
      </c>
      <c r="AD2204">
        <v>2.35</v>
      </c>
      <c r="AE2204">
        <v>0.44</v>
      </c>
      <c r="AF2204">
        <v>51</v>
      </c>
      <c r="AG2204">
        <v>4400</v>
      </c>
      <c r="AH2204">
        <v>2350000</v>
      </c>
      <c r="AI2204">
        <v>51</v>
      </c>
      <c r="AJ2204">
        <v>3562</v>
      </c>
      <c r="AK2204">
        <v>1398924.473</v>
      </c>
      <c r="AN2204" s="20"/>
    </row>
    <row r="2205" spans="1:40">
      <c r="A2205">
        <v>25</v>
      </c>
      <c r="B2205">
        <v>46</v>
      </c>
      <c r="C2205">
        <v>2005</v>
      </c>
      <c r="D2205" t="s">
        <v>1073</v>
      </c>
      <c r="E2205" t="s">
        <v>1074</v>
      </c>
      <c r="F2205" t="s">
        <v>1</v>
      </c>
      <c r="G2205" t="s">
        <v>37</v>
      </c>
      <c r="H2205" t="s">
        <v>38</v>
      </c>
      <c r="I2205" t="s">
        <v>41</v>
      </c>
      <c r="J2205" t="s">
        <v>40</v>
      </c>
      <c r="K2205" t="s">
        <v>40</v>
      </c>
      <c r="L2205" t="s">
        <v>40</v>
      </c>
      <c r="M2205" t="s">
        <v>40</v>
      </c>
      <c r="N2205" t="s">
        <v>40</v>
      </c>
      <c r="O2205" t="s">
        <v>55</v>
      </c>
      <c r="P2205" t="s">
        <v>38</v>
      </c>
      <c r="Q2205" t="s">
        <v>51</v>
      </c>
      <c r="R2205" t="s">
        <v>52</v>
      </c>
      <c r="S2205" t="s">
        <v>43</v>
      </c>
      <c r="T2205" t="s">
        <v>44</v>
      </c>
      <c r="U2205" t="s">
        <v>21</v>
      </c>
      <c r="V2205" t="s">
        <v>1494</v>
      </c>
      <c r="W2205" t="s">
        <v>1495</v>
      </c>
      <c r="X2205" t="s">
        <v>1075</v>
      </c>
      <c r="Y2205">
        <v>443</v>
      </c>
      <c r="Z2205" t="s">
        <v>40</v>
      </c>
      <c r="AA2205" t="s">
        <v>40</v>
      </c>
      <c r="AB2205" t="s">
        <v>40</v>
      </c>
      <c r="AC2205">
        <v>1.9</v>
      </c>
      <c r="AD2205">
        <v>1.41</v>
      </c>
      <c r="AE2205">
        <v>0.76</v>
      </c>
      <c r="AF2205">
        <v>84</v>
      </c>
      <c r="AG2205">
        <v>7600</v>
      </c>
      <c r="AH2205">
        <v>1410000</v>
      </c>
      <c r="AI2205">
        <v>84</v>
      </c>
      <c r="AJ2205">
        <v>3562</v>
      </c>
      <c r="AK2205">
        <v>1398924.473</v>
      </c>
      <c r="AN2205" s="20"/>
    </row>
    <row r="2206" spans="1:40">
      <c r="A2206">
        <v>25</v>
      </c>
      <c r="B2206">
        <v>46</v>
      </c>
      <c r="C2206">
        <v>2005</v>
      </c>
      <c r="D2206" t="s">
        <v>1073</v>
      </c>
      <c r="E2206" t="s">
        <v>1074</v>
      </c>
      <c r="F2206" t="s">
        <v>1</v>
      </c>
      <c r="G2206" t="s">
        <v>37</v>
      </c>
      <c r="H2206" t="s">
        <v>38</v>
      </c>
      <c r="I2206" t="s">
        <v>41</v>
      </c>
      <c r="J2206" t="s">
        <v>40</v>
      </c>
      <c r="K2206" t="s">
        <v>40</v>
      </c>
      <c r="L2206" t="s">
        <v>40</v>
      </c>
      <c r="M2206" t="s">
        <v>40</v>
      </c>
      <c r="N2206" t="s">
        <v>40</v>
      </c>
      <c r="O2206" t="s">
        <v>55</v>
      </c>
      <c r="P2206" t="s">
        <v>38</v>
      </c>
      <c r="Q2206" t="s">
        <v>51</v>
      </c>
      <c r="R2206" t="s">
        <v>52</v>
      </c>
      <c r="S2206" t="s">
        <v>43</v>
      </c>
      <c r="T2206" t="s">
        <v>44</v>
      </c>
      <c r="U2206" t="s">
        <v>21</v>
      </c>
      <c r="V2206" t="s">
        <v>1494</v>
      </c>
      <c r="W2206" t="s">
        <v>1495</v>
      </c>
      <c r="X2206" t="s">
        <v>1075</v>
      </c>
      <c r="Y2206">
        <v>444</v>
      </c>
      <c r="Z2206" t="s">
        <v>40</v>
      </c>
      <c r="AA2206" t="s">
        <v>40</v>
      </c>
      <c r="AB2206" t="s">
        <v>40</v>
      </c>
      <c r="AC2206">
        <v>11.4</v>
      </c>
      <c r="AD2206">
        <v>60.76</v>
      </c>
      <c r="AE2206">
        <v>5.31</v>
      </c>
      <c r="AF2206">
        <v>35</v>
      </c>
      <c r="AG2206">
        <v>53100</v>
      </c>
      <c r="AH2206">
        <v>60760000</v>
      </c>
      <c r="AI2206">
        <v>35</v>
      </c>
      <c r="AJ2206">
        <v>3562</v>
      </c>
      <c r="AK2206">
        <v>1398924.473</v>
      </c>
      <c r="AN2206" s="20"/>
    </row>
    <row r="2207" spans="1:40">
      <c r="A2207">
        <v>25</v>
      </c>
      <c r="B2207">
        <v>46</v>
      </c>
      <c r="C2207">
        <v>2005</v>
      </c>
      <c r="D2207" t="s">
        <v>1073</v>
      </c>
      <c r="E2207" t="s">
        <v>1074</v>
      </c>
      <c r="F2207" t="s">
        <v>1</v>
      </c>
      <c r="G2207" t="s">
        <v>37</v>
      </c>
      <c r="H2207" t="s">
        <v>38</v>
      </c>
      <c r="I2207" t="s">
        <v>41</v>
      </c>
      <c r="J2207" t="s">
        <v>40</v>
      </c>
      <c r="K2207" t="s">
        <v>40</v>
      </c>
      <c r="L2207" t="s">
        <v>40</v>
      </c>
      <c r="M2207" t="s">
        <v>40</v>
      </c>
      <c r="N2207" t="s">
        <v>40</v>
      </c>
      <c r="O2207" t="s">
        <v>55</v>
      </c>
      <c r="P2207" t="s">
        <v>38</v>
      </c>
      <c r="Q2207" t="s">
        <v>51</v>
      </c>
      <c r="R2207" t="s">
        <v>52</v>
      </c>
      <c r="S2207" t="s">
        <v>43</v>
      </c>
      <c r="T2207" t="s">
        <v>44</v>
      </c>
      <c r="U2207" t="s">
        <v>21</v>
      </c>
      <c r="V2207" t="s">
        <v>1494</v>
      </c>
      <c r="W2207" t="s">
        <v>1495</v>
      </c>
      <c r="X2207" t="s">
        <v>1075</v>
      </c>
      <c r="Y2207">
        <v>445</v>
      </c>
      <c r="Z2207" t="s">
        <v>40</v>
      </c>
      <c r="AA2207" t="s">
        <v>40</v>
      </c>
      <c r="AB2207" t="s">
        <v>40</v>
      </c>
      <c r="AC2207">
        <v>3.8</v>
      </c>
      <c r="AD2207">
        <v>1.44</v>
      </c>
      <c r="AE2207">
        <v>0.38</v>
      </c>
      <c r="AF2207">
        <v>50</v>
      </c>
      <c r="AG2207">
        <v>3800</v>
      </c>
      <c r="AH2207">
        <v>1440000</v>
      </c>
      <c r="AI2207">
        <v>50</v>
      </c>
      <c r="AJ2207">
        <v>3562</v>
      </c>
      <c r="AK2207">
        <v>1398924.473</v>
      </c>
      <c r="AN2207" s="20"/>
    </row>
    <row r="2208" spans="1:40">
      <c r="A2208">
        <v>25</v>
      </c>
      <c r="B2208">
        <v>46</v>
      </c>
      <c r="C2208">
        <v>2005</v>
      </c>
      <c r="D2208" t="s">
        <v>1073</v>
      </c>
      <c r="E2208" t="s">
        <v>1074</v>
      </c>
      <c r="F2208" t="s">
        <v>1</v>
      </c>
      <c r="G2208" t="s">
        <v>37</v>
      </c>
      <c r="H2208" t="s">
        <v>38</v>
      </c>
      <c r="I2208" t="s">
        <v>41</v>
      </c>
      <c r="J2208" t="s">
        <v>40</v>
      </c>
      <c r="K2208" t="s">
        <v>40</v>
      </c>
      <c r="L2208" t="s">
        <v>40</v>
      </c>
      <c r="M2208" t="s">
        <v>40</v>
      </c>
      <c r="N2208" t="s">
        <v>40</v>
      </c>
      <c r="O2208" t="s">
        <v>55</v>
      </c>
      <c r="P2208" t="s">
        <v>38</v>
      </c>
      <c r="Q2208" t="s">
        <v>51</v>
      </c>
      <c r="R2208" t="s">
        <v>52</v>
      </c>
      <c r="S2208" t="s">
        <v>43</v>
      </c>
      <c r="T2208" t="s">
        <v>44</v>
      </c>
      <c r="U2208" t="s">
        <v>21</v>
      </c>
      <c r="V2208" t="s">
        <v>1494</v>
      </c>
      <c r="W2208" t="s">
        <v>1495</v>
      </c>
      <c r="X2208" t="s">
        <v>1075</v>
      </c>
      <c r="Y2208">
        <v>446</v>
      </c>
      <c r="Z2208" t="s">
        <v>40</v>
      </c>
      <c r="AA2208" t="s">
        <v>40</v>
      </c>
      <c r="AB2208" t="s">
        <v>40</v>
      </c>
      <c r="AC2208">
        <v>6.1</v>
      </c>
      <c r="AD2208">
        <v>5.89</v>
      </c>
      <c r="AE2208">
        <v>0.97</v>
      </c>
      <c r="AF2208">
        <v>91</v>
      </c>
      <c r="AG2208">
        <v>9700</v>
      </c>
      <c r="AH2208">
        <v>5890000</v>
      </c>
      <c r="AI2208">
        <v>91</v>
      </c>
      <c r="AJ2208">
        <v>3562</v>
      </c>
      <c r="AK2208">
        <v>1398924.473</v>
      </c>
      <c r="AN2208" s="20"/>
    </row>
    <row r="2209" spans="1:40">
      <c r="A2209">
        <v>25</v>
      </c>
      <c r="B2209">
        <v>46</v>
      </c>
      <c r="C2209">
        <v>2005</v>
      </c>
      <c r="D2209" t="s">
        <v>1073</v>
      </c>
      <c r="E2209" t="s">
        <v>1074</v>
      </c>
      <c r="F2209" t="s">
        <v>1</v>
      </c>
      <c r="G2209" t="s">
        <v>37</v>
      </c>
      <c r="H2209" t="s">
        <v>38</v>
      </c>
      <c r="I2209" t="s">
        <v>41</v>
      </c>
      <c r="J2209" t="s">
        <v>40</v>
      </c>
      <c r="K2209" t="s">
        <v>40</v>
      </c>
      <c r="L2209" t="s">
        <v>40</v>
      </c>
      <c r="M2209" t="s">
        <v>40</v>
      </c>
      <c r="N2209" t="s">
        <v>40</v>
      </c>
      <c r="O2209" t="s">
        <v>55</v>
      </c>
      <c r="P2209" t="s">
        <v>38</v>
      </c>
      <c r="Q2209" t="s">
        <v>51</v>
      </c>
      <c r="R2209" t="s">
        <v>52</v>
      </c>
      <c r="S2209" t="s">
        <v>43</v>
      </c>
      <c r="T2209" t="s">
        <v>44</v>
      </c>
      <c r="U2209" t="s">
        <v>21</v>
      </c>
      <c r="V2209" t="s">
        <v>1494</v>
      </c>
      <c r="W2209" t="s">
        <v>1495</v>
      </c>
      <c r="X2209" t="s">
        <v>1075</v>
      </c>
      <c r="Y2209">
        <v>447</v>
      </c>
      <c r="Z2209" t="s">
        <v>40</v>
      </c>
      <c r="AA2209" t="s">
        <v>40</v>
      </c>
      <c r="AB2209" t="s">
        <v>40</v>
      </c>
      <c r="AC2209">
        <v>3.6</v>
      </c>
      <c r="AD2209">
        <v>12.28</v>
      </c>
      <c r="AE2209">
        <v>3.44</v>
      </c>
      <c r="AF2209">
        <v>67</v>
      </c>
      <c r="AG2209">
        <v>34400</v>
      </c>
      <c r="AH2209">
        <v>12280000</v>
      </c>
      <c r="AI2209">
        <v>67</v>
      </c>
      <c r="AJ2209">
        <v>3562</v>
      </c>
      <c r="AK2209">
        <v>1398924.473</v>
      </c>
      <c r="AN2209" s="20"/>
    </row>
    <row r="2210" spans="1:40">
      <c r="A2210">
        <v>25</v>
      </c>
      <c r="B2210">
        <v>46</v>
      </c>
      <c r="C2210">
        <v>2005</v>
      </c>
      <c r="D2210" t="s">
        <v>1073</v>
      </c>
      <c r="E2210" t="s">
        <v>1074</v>
      </c>
      <c r="F2210" t="s">
        <v>1</v>
      </c>
      <c r="G2210" t="s">
        <v>37</v>
      </c>
      <c r="H2210" t="s">
        <v>38</v>
      </c>
      <c r="I2210" t="s">
        <v>41</v>
      </c>
      <c r="J2210" t="s">
        <v>40</v>
      </c>
      <c r="K2210" t="s">
        <v>40</v>
      </c>
      <c r="L2210" t="s">
        <v>40</v>
      </c>
      <c r="M2210" t="s">
        <v>40</v>
      </c>
      <c r="N2210" t="s">
        <v>40</v>
      </c>
      <c r="O2210" t="s">
        <v>55</v>
      </c>
      <c r="P2210" t="s">
        <v>38</v>
      </c>
      <c r="Q2210" t="s">
        <v>51</v>
      </c>
      <c r="R2210" t="s">
        <v>52</v>
      </c>
      <c r="S2210" t="s">
        <v>43</v>
      </c>
      <c r="T2210" t="s">
        <v>44</v>
      </c>
      <c r="U2210" t="s">
        <v>21</v>
      </c>
      <c r="V2210" t="s">
        <v>1494</v>
      </c>
      <c r="W2210" t="s">
        <v>1495</v>
      </c>
      <c r="X2210" t="s">
        <v>1075</v>
      </c>
      <c r="Y2210">
        <v>448</v>
      </c>
      <c r="Z2210" t="s">
        <v>40</v>
      </c>
      <c r="AA2210" t="s">
        <v>40</v>
      </c>
      <c r="AB2210" t="s">
        <v>40</v>
      </c>
      <c r="AC2210">
        <v>3.5</v>
      </c>
      <c r="AD2210">
        <v>3.69</v>
      </c>
      <c r="AE2210">
        <v>1.06</v>
      </c>
      <c r="AF2210">
        <v>35</v>
      </c>
      <c r="AG2210">
        <v>10600</v>
      </c>
      <c r="AH2210">
        <v>3690000</v>
      </c>
      <c r="AI2210">
        <v>35</v>
      </c>
      <c r="AJ2210">
        <v>3562</v>
      </c>
      <c r="AK2210">
        <v>1398924.473</v>
      </c>
      <c r="AN2210" s="20"/>
    </row>
    <row r="2211" spans="1:40">
      <c r="A2211">
        <v>25</v>
      </c>
      <c r="B2211">
        <v>46</v>
      </c>
      <c r="C2211">
        <v>2005</v>
      </c>
      <c r="D2211" t="s">
        <v>1073</v>
      </c>
      <c r="E2211" t="s">
        <v>1074</v>
      </c>
      <c r="F2211" t="s">
        <v>1</v>
      </c>
      <c r="G2211" t="s">
        <v>37</v>
      </c>
      <c r="H2211" t="s">
        <v>38</v>
      </c>
      <c r="I2211" t="s">
        <v>41</v>
      </c>
      <c r="J2211" t="s">
        <v>40</v>
      </c>
      <c r="K2211" t="s">
        <v>40</v>
      </c>
      <c r="L2211" t="s">
        <v>40</v>
      </c>
      <c r="M2211" t="s">
        <v>40</v>
      </c>
      <c r="N2211" t="s">
        <v>40</v>
      </c>
      <c r="O2211" t="s">
        <v>55</v>
      </c>
      <c r="P2211" t="s">
        <v>38</v>
      </c>
      <c r="Q2211" t="s">
        <v>51</v>
      </c>
      <c r="R2211" t="s">
        <v>52</v>
      </c>
      <c r="S2211" t="s">
        <v>43</v>
      </c>
      <c r="T2211" t="s">
        <v>44</v>
      </c>
      <c r="U2211" t="s">
        <v>21</v>
      </c>
      <c r="V2211" t="s">
        <v>1494</v>
      </c>
      <c r="W2211" t="s">
        <v>1495</v>
      </c>
      <c r="X2211" t="s">
        <v>1075</v>
      </c>
      <c r="Y2211">
        <v>449</v>
      </c>
      <c r="Z2211" t="s">
        <v>40</v>
      </c>
      <c r="AA2211" t="s">
        <v>40</v>
      </c>
      <c r="AB2211" t="s">
        <v>40</v>
      </c>
      <c r="AC2211">
        <v>4.7</v>
      </c>
      <c r="AD2211">
        <v>104.26</v>
      </c>
      <c r="AE2211">
        <v>22.28</v>
      </c>
      <c r="AF2211">
        <v>44</v>
      </c>
      <c r="AG2211">
        <v>222800</v>
      </c>
      <c r="AH2211">
        <v>104260000</v>
      </c>
      <c r="AI2211">
        <v>44</v>
      </c>
      <c r="AJ2211">
        <v>3562</v>
      </c>
      <c r="AK2211">
        <v>1398924.473</v>
      </c>
      <c r="AN2211" s="20"/>
    </row>
    <row r="2212" spans="1:40">
      <c r="A2212">
        <v>25</v>
      </c>
      <c r="B2212">
        <v>46</v>
      </c>
      <c r="C2212">
        <v>2005</v>
      </c>
      <c r="D2212" t="s">
        <v>1073</v>
      </c>
      <c r="E2212" t="s">
        <v>1074</v>
      </c>
      <c r="F2212" t="s">
        <v>1</v>
      </c>
      <c r="G2212" t="s">
        <v>37</v>
      </c>
      <c r="H2212" t="s">
        <v>38</v>
      </c>
      <c r="I2212" t="s">
        <v>41</v>
      </c>
      <c r="J2212" t="s">
        <v>40</v>
      </c>
      <c r="K2212" t="s">
        <v>40</v>
      </c>
      <c r="L2212" t="s">
        <v>40</v>
      </c>
      <c r="M2212" t="s">
        <v>40</v>
      </c>
      <c r="N2212" t="s">
        <v>40</v>
      </c>
      <c r="O2212" t="s">
        <v>55</v>
      </c>
      <c r="P2212" t="s">
        <v>38</v>
      </c>
      <c r="Q2212" t="s">
        <v>51</v>
      </c>
      <c r="R2212" t="s">
        <v>52</v>
      </c>
      <c r="S2212" t="s">
        <v>43</v>
      </c>
      <c r="T2212" t="s">
        <v>44</v>
      </c>
      <c r="U2212" t="s">
        <v>21</v>
      </c>
      <c r="V2212" t="s">
        <v>1494</v>
      </c>
      <c r="W2212" t="s">
        <v>1495</v>
      </c>
      <c r="X2212" t="s">
        <v>1075</v>
      </c>
      <c r="Y2212">
        <v>450</v>
      </c>
      <c r="Z2212" t="s">
        <v>40</v>
      </c>
      <c r="AA2212" t="s">
        <v>40</v>
      </c>
      <c r="AB2212" t="s">
        <v>40</v>
      </c>
      <c r="AC2212">
        <v>1.9</v>
      </c>
      <c r="AD2212">
        <v>0.71</v>
      </c>
      <c r="AE2212">
        <v>0.38</v>
      </c>
      <c r="AF2212">
        <v>10</v>
      </c>
      <c r="AG2212">
        <v>3800</v>
      </c>
      <c r="AH2212">
        <v>710000</v>
      </c>
      <c r="AI2212">
        <v>10</v>
      </c>
      <c r="AJ2212">
        <v>3562</v>
      </c>
      <c r="AK2212">
        <v>1398924.473</v>
      </c>
      <c r="AN2212" s="20"/>
    </row>
    <row r="2213" spans="1:40">
      <c r="A2213">
        <v>25</v>
      </c>
      <c r="B2213">
        <v>46</v>
      </c>
      <c r="C2213">
        <v>2005</v>
      </c>
      <c r="D2213" t="s">
        <v>1073</v>
      </c>
      <c r="E2213" t="s">
        <v>1074</v>
      </c>
      <c r="F2213" t="s">
        <v>1</v>
      </c>
      <c r="G2213" t="s">
        <v>37</v>
      </c>
      <c r="H2213" t="s">
        <v>38</v>
      </c>
      <c r="I2213" t="s">
        <v>41</v>
      </c>
      <c r="J2213" t="s">
        <v>40</v>
      </c>
      <c r="K2213" t="s">
        <v>40</v>
      </c>
      <c r="L2213" t="s">
        <v>40</v>
      </c>
      <c r="M2213" t="s">
        <v>40</v>
      </c>
      <c r="N2213" t="s">
        <v>40</v>
      </c>
      <c r="O2213" t="s">
        <v>55</v>
      </c>
      <c r="P2213" t="s">
        <v>38</v>
      </c>
      <c r="Q2213" t="s">
        <v>51</v>
      </c>
      <c r="R2213" t="s">
        <v>52</v>
      </c>
      <c r="S2213" t="s">
        <v>43</v>
      </c>
      <c r="T2213" t="s">
        <v>44</v>
      </c>
      <c r="U2213" t="s">
        <v>21</v>
      </c>
      <c r="V2213" t="s">
        <v>1494</v>
      </c>
      <c r="W2213" t="s">
        <v>1495</v>
      </c>
      <c r="X2213" t="s">
        <v>1075</v>
      </c>
      <c r="Y2213">
        <v>452</v>
      </c>
      <c r="Z2213" t="s">
        <v>40</v>
      </c>
      <c r="AA2213" t="s">
        <v>40</v>
      </c>
      <c r="AB2213" t="s">
        <v>40</v>
      </c>
      <c r="AC2213">
        <v>4.5</v>
      </c>
      <c r="AD2213">
        <v>3.33</v>
      </c>
      <c r="AE2213">
        <v>0.74</v>
      </c>
      <c r="AF2213">
        <v>53</v>
      </c>
      <c r="AG2213">
        <v>7400</v>
      </c>
      <c r="AH2213">
        <v>3330000</v>
      </c>
      <c r="AI2213">
        <v>53</v>
      </c>
      <c r="AJ2213">
        <v>3562</v>
      </c>
      <c r="AK2213">
        <v>1398924.473</v>
      </c>
      <c r="AN2213" s="20"/>
    </row>
    <row r="2214" spans="1:40">
      <c r="A2214">
        <v>25</v>
      </c>
      <c r="B2214">
        <v>46</v>
      </c>
      <c r="C2214">
        <v>2005</v>
      </c>
      <c r="D2214" t="s">
        <v>1073</v>
      </c>
      <c r="E2214" t="s">
        <v>1074</v>
      </c>
      <c r="F2214" t="s">
        <v>1</v>
      </c>
      <c r="G2214" t="s">
        <v>37</v>
      </c>
      <c r="H2214" t="s">
        <v>38</v>
      </c>
      <c r="I2214" t="s">
        <v>41</v>
      </c>
      <c r="J2214" t="s">
        <v>40</v>
      </c>
      <c r="K2214" t="s">
        <v>40</v>
      </c>
      <c r="L2214" t="s">
        <v>40</v>
      </c>
      <c r="M2214" t="s">
        <v>40</v>
      </c>
      <c r="N2214" t="s">
        <v>40</v>
      </c>
      <c r="O2214" t="s">
        <v>55</v>
      </c>
      <c r="P2214" t="s">
        <v>38</v>
      </c>
      <c r="Q2214" t="s">
        <v>51</v>
      </c>
      <c r="R2214" t="s">
        <v>52</v>
      </c>
      <c r="S2214" t="s">
        <v>43</v>
      </c>
      <c r="T2214" t="s">
        <v>44</v>
      </c>
      <c r="U2214" t="s">
        <v>21</v>
      </c>
      <c r="V2214" t="s">
        <v>1494</v>
      </c>
      <c r="W2214" t="s">
        <v>1495</v>
      </c>
      <c r="X2214" t="s">
        <v>1075</v>
      </c>
      <c r="Y2214">
        <v>453</v>
      </c>
      <c r="Z2214" t="s">
        <v>40</v>
      </c>
      <c r="AA2214" t="s">
        <v>40</v>
      </c>
      <c r="AB2214" t="s">
        <v>40</v>
      </c>
      <c r="AC2214">
        <v>2.6</v>
      </c>
      <c r="AD2214">
        <v>0.76</v>
      </c>
      <c r="AE2214">
        <v>0.28999999999999998</v>
      </c>
      <c r="AF2214">
        <v>58</v>
      </c>
      <c r="AG2214">
        <v>2900</v>
      </c>
      <c r="AH2214">
        <v>760000</v>
      </c>
      <c r="AI2214">
        <v>58</v>
      </c>
      <c r="AJ2214">
        <v>3562</v>
      </c>
      <c r="AK2214">
        <v>1398924.473</v>
      </c>
      <c r="AN2214" s="20"/>
    </row>
    <row r="2215" spans="1:40">
      <c r="A2215">
        <v>25</v>
      </c>
      <c r="B2215">
        <v>46</v>
      </c>
      <c r="C2215">
        <v>2005</v>
      </c>
      <c r="D2215" t="s">
        <v>1073</v>
      </c>
      <c r="E2215" t="s">
        <v>1074</v>
      </c>
      <c r="F2215" t="s">
        <v>1</v>
      </c>
      <c r="G2215" t="s">
        <v>37</v>
      </c>
      <c r="H2215" t="s">
        <v>38</v>
      </c>
      <c r="I2215" t="s">
        <v>41</v>
      </c>
      <c r="J2215" t="s">
        <v>40</v>
      </c>
      <c r="K2215" t="s">
        <v>40</v>
      </c>
      <c r="L2215" t="s">
        <v>40</v>
      </c>
      <c r="M2215" t="s">
        <v>40</v>
      </c>
      <c r="N2215" t="s">
        <v>40</v>
      </c>
      <c r="O2215" t="s">
        <v>55</v>
      </c>
      <c r="P2215" t="s">
        <v>38</v>
      </c>
      <c r="Q2215" t="s">
        <v>51</v>
      </c>
      <c r="R2215" t="s">
        <v>52</v>
      </c>
      <c r="S2215" t="s">
        <v>43</v>
      </c>
      <c r="T2215" t="s">
        <v>44</v>
      </c>
      <c r="U2215" t="s">
        <v>21</v>
      </c>
      <c r="V2215" t="s">
        <v>1494</v>
      </c>
      <c r="W2215" t="s">
        <v>1495</v>
      </c>
      <c r="X2215" t="s">
        <v>1075</v>
      </c>
      <c r="Y2215">
        <v>454</v>
      </c>
      <c r="Z2215" t="s">
        <v>40</v>
      </c>
      <c r="AA2215" t="s">
        <v>40</v>
      </c>
      <c r="AB2215" t="s">
        <v>40</v>
      </c>
      <c r="AC2215">
        <v>1.6</v>
      </c>
      <c r="AD2215">
        <v>1.69</v>
      </c>
      <c r="AE2215">
        <v>1.01</v>
      </c>
      <c r="AF2215">
        <v>42</v>
      </c>
      <c r="AG2215">
        <v>10100</v>
      </c>
      <c r="AH2215">
        <v>1690000</v>
      </c>
      <c r="AI2215">
        <v>42</v>
      </c>
      <c r="AJ2215">
        <v>3562</v>
      </c>
      <c r="AK2215">
        <v>1398924.473</v>
      </c>
      <c r="AN2215" s="20"/>
    </row>
    <row r="2216" spans="1:40">
      <c r="A2216">
        <v>25</v>
      </c>
      <c r="B2216">
        <v>46</v>
      </c>
      <c r="C2216">
        <v>2005</v>
      </c>
      <c r="D2216" t="s">
        <v>1073</v>
      </c>
      <c r="E2216" t="s">
        <v>1074</v>
      </c>
      <c r="F2216" t="s">
        <v>1</v>
      </c>
      <c r="G2216" t="s">
        <v>37</v>
      </c>
      <c r="H2216" t="s">
        <v>38</v>
      </c>
      <c r="I2216" t="s">
        <v>41</v>
      </c>
      <c r="J2216" t="s">
        <v>40</v>
      </c>
      <c r="K2216" t="s">
        <v>40</v>
      </c>
      <c r="L2216" t="s">
        <v>40</v>
      </c>
      <c r="M2216" t="s">
        <v>40</v>
      </c>
      <c r="N2216" t="s">
        <v>40</v>
      </c>
      <c r="O2216" t="s">
        <v>55</v>
      </c>
      <c r="P2216" t="s">
        <v>38</v>
      </c>
      <c r="Q2216" t="s">
        <v>51</v>
      </c>
      <c r="R2216" t="s">
        <v>52</v>
      </c>
      <c r="S2216" t="s">
        <v>43</v>
      </c>
      <c r="T2216" t="s">
        <v>44</v>
      </c>
      <c r="U2216" t="s">
        <v>21</v>
      </c>
      <c r="V2216" t="s">
        <v>1494</v>
      </c>
      <c r="W2216" t="s">
        <v>1495</v>
      </c>
      <c r="X2216" t="s">
        <v>1075</v>
      </c>
      <c r="Y2216">
        <v>455</v>
      </c>
      <c r="Z2216" t="s">
        <v>40</v>
      </c>
      <c r="AA2216" t="s">
        <v>40</v>
      </c>
      <c r="AB2216" t="s">
        <v>40</v>
      </c>
      <c r="AC2216">
        <v>4.9000000000000004</v>
      </c>
      <c r="AD2216">
        <v>2.56</v>
      </c>
      <c r="AE2216">
        <v>0.52</v>
      </c>
      <c r="AF2216">
        <v>38</v>
      </c>
      <c r="AG2216">
        <v>5200</v>
      </c>
      <c r="AH2216">
        <v>2560000</v>
      </c>
      <c r="AI2216">
        <v>38</v>
      </c>
      <c r="AJ2216">
        <v>3562</v>
      </c>
      <c r="AK2216">
        <v>1398924.473</v>
      </c>
      <c r="AN2216" s="20"/>
    </row>
    <row r="2217" spans="1:40">
      <c r="A2217">
        <v>25</v>
      </c>
      <c r="B2217">
        <v>46</v>
      </c>
      <c r="C2217">
        <v>2005</v>
      </c>
      <c r="D2217" t="s">
        <v>1073</v>
      </c>
      <c r="E2217" t="s">
        <v>1074</v>
      </c>
      <c r="F2217" t="s">
        <v>1</v>
      </c>
      <c r="G2217" t="s">
        <v>37</v>
      </c>
      <c r="H2217" t="s">
        <v>38</v>
      </c>
      <c r="I2217" t="s">
        <v>41</v>
      </c>
      <c r="J2217" t="s">
        <v>40</v>
      </c>
      <c r="K2217" t="s">
        <v>40</v>
      </c>
      <c r="L2217" t="s">
        <v>40</v>
      </c>
      <c r="M2217" t="s">
        <v>40</v>
      </c>
      <c r="N2217" t="s">
        <v>40</v>
      </c>
      <c r="O2217" t="s">
        <v>55</v>
      </c>
      <c r="P2217" t="s">
        <v>38</v>
      </c>
      <c r="Q2217" t="s">
        <v>51</v>
      </c>
      <c r="R2217" t="s">
        <v>52</v>
      </c>
      <c r="S2217" t="s">
        <v>43</v>
      </c>
      <c r="T2217" t="s">
        <v>44</v>
      </c>
      <c r="U2217" t="s">
        <v>21</v>
      </c>
      <c r="V2217" t="s">
        <v>1494</v>
      </c>
      <c r="W2217" t="s">
        <v>1495</v>
      </c>
      <c r="X2217" t="s">
        <v>1075</v>
      </c>
      <c r="Y2217">
        <v>456</v>
      </c>
      <c r="Z2217" t="s">
        <v>40</v>
      </c>
      <c r="AA2217" t="s">
        <v>40</v>
      </c>
      <c r="AB2217" t="s">
        <v>40</v>
      </c>
      <c r="AC2217">
        <v>6.3</v>
      </c>
      <c r="AD2217">
        <v>94.8</v>
      </c>
      <c r="AE2217">
        <v>15</v>
      </c>
      <c r="AF2217">
        <v>57</v>
      </c>
      <c r="AG2217">
        <v>150000</v>
      </c>
      <c r="AH2217">
        <v>94800000</v>
      </c>
      <c r="AI2217">
        <v>57</v>
      </c>
      <c r="AJ2217">
        <v>3562</v>
      </c>
      <c r="AK2217">
        <v>1398924.473</v>
      </c>
      <c r="AN2217" s="20"/>
    </row>
    <row r="2218" spans="1:40">
      <c r="A2218">
        <v>25</v>
      </c>
      <c r="B2218">
        <v>46</v>
      </c>
      <c r="C2218">
        <v>2005</v>
      </c>
      <c r="D2218" t="s">
        <v>1073</v>
      </c>
      <c r="E2218" t="s">
        <v>1074</v>
      </c>
      <c r="F2218" t="s">
        <v>1</v>
      </c>
      <c r="G2218" t="s">
        <v>37</v>
      </c>
      <c r="H2218" t="s">
        <v>38</v>
      </c>
      <c r="I2218" t="s">
        <v>41</v>
      </c>
      <c r="J2218" t="s">
        <v>40</v>
      </c>
      <c r="K2218" t="s">
        <v>40</v>
      </c>
      <c r="L2218" t="s">
        <v>40</v>
      </c>
      <c r="M2218" t="s">
        <v>40</v>
      </c>
      <c r="N2218" t="s">
        <v>40</v>
      </c>
      <c r="O2218" t="s">
        <v>55</v>
      </c>
      <c r="P2218" t="s">
        <v>38</v>
      </c>
      <c r="Q2218" t="s">
        <v>51</v>
      </c>
      <c r="R2218" t="s">
        <v>52</v>
      </c>
      <c r="S2218" t="s">
        <v>43</v>
      </c>
      <c r="T2218" t="s">
        <v>44</v>
      </c>
      <c r="U2218" t="s">
        <v>21</v>
      </c>
      <c r="V2218" t="s">
        <v>1494</v>
      </c>
      <c r="W2218" t="s">
        <v>1495</v>
      </c>
      <c r="X2218" t="s">
        <v>1075</v>
      </c>
      <c r="Y2218">
        <v>457</v>
      </c>
      <c r="Z2218" t="s">
        <v>40</v>
      </c>
      <c r="AA2218" t="s">
        <v>40</v>
      </c>
      <c r="AB2218" t="s">
        <v>40</v>
      </c>
      <c r="AC2218">
        <v>3.6</v>
      </c>
      <c r="AD2218">
        <v>3.99</v>
      </c>
      <c r="AE2218">
        <v>1.1100000000000001</v>
      </c>
      <c r="AF2218">
        <v>49</v>
      </c>
      <c r="AG2218">
        <v>11100</v>
      </c>
      <c r="AH2218">
        <v>3990000</v>
      </c>
      <c r="AI2218">
        <v>49</v>
      </c>
      <c r="AJ2218">
        <v>3562</v>
      </c>
      <c r="AK2218">
        <v>1398924.473</v>
      </c>
      <c r="AN2218" s="20"/>
    </row>
    <row r="2219" spans="1:40">
      <c r="A2219">
        <v>25</v>
      </c>
      <c r="B2219">
        <v>46</v>
      </c>
      <c r="C2219">
        <v>2005</v>
      </c>
      <c r="D2219" t="s">
        <v>1073</v>
      </c>
      <c r="E2219" t="s">
        <v>1074</v>
      </c>
      <c r="F2219" t="s">
        <v>1</v>
      </c>
      <c r="G2219" t="s">
        <v>37</v>
      </c>
      <c r="H2219" t="s">
        <v>38</v>
      </c>
      <c r="I2219" t="s">
        <v>41</v>
      </c>
      <c r="J2219" t="s">
        <v>40</v>
      </c>
      <c r="K2219" t="s">
        <v>40</v>
      </c>
      <c r="L2219" t="s">
        <v>40</v>
      </c>
      <c r="M2219" t="s">
        <v>40</v>
      </c>
      <c r="N2219" t="s">
        <v>40</v>
      </c>
      <c r="O2219" t="s">
        <v>55</v>
      </c>
      <c r="P2219" t="s">
        <v>38</v>
      </c>
      <c r="Q2219" t="s">
        <v>51</v>
      </c>
      <c r="R2219" t="s">
        <v>52</v>
      </c>
      <c r="S2219" t="s">
        <v>43</v>
      </c>
      <c r="T2219" t="s">
        <v>44</v>
      </c>
      <c r="U2219" t="s">
        <v>21</v>
      </c>
      <c r="V2219" t="s">
        <v>1494</v>
      </c>
      <c r="W2219" t="s">
        <v>1495</v>
      </c>
      <c r="X2219" t="s">
        <v>1075</v>
      </c>
      <c r="Y2219">
        <v>458</v>
      </c>
      <c r="Z2219" t="s">
        <v>40</v>
      </c>
      <c r="AA2219" t="s">
        <v>40</v>
      </c>
      <c r="AB2219" t="s">
        <v>40</v>
      </c>
      <c r="AC2219">
        <v>1.6</v>
      </c>
      <c r="AD2219">
        <v>0.39</v>
      </c>
      <c r="AE2219">
        <v>0.25</v>
      </c>
      <c r="AF2219">
        <v>32</v>
      </c>
      <c r="AG2219">
        <v>2500</v>
      </c>
      <c r="AH2219">
        <v>390000</v>
      </c>
      <c r="AI2219">
        <v>32</v>
      </c>
      <c r="AJ2219">
        <v>3562</v>
      </c>
      <c r="AK2219">
        <v>1398924.473</v>
      </c>
      <c r="AN2219" s="20"/>
    </row>
    <row r="2220" spans="1:40">
      <c r="A2220">
        <v>25</v>
      </c>
      <c r="B2220">
        <v>46</v>
      </c>
      <c r="C2220">
        <v>2005</v>
      </c>
      <c r="D2220" t="s">
        <v>1073</v>
      </c>
      <c r="E2220" t="s">
        <v>1074</v>
      </c>
      <c r="F2220" t="s">
        <v>1</v>
      </c>
      <c r="G2220" t="s">
        <v>37</v>
      </c>
      <c r="H2220" t="s">
        <v>38</v>
      </c>
      <c r="I2220" t="s">
        <v>41</v>
      </c>
      <c r="J2220" t="s">
        <v>40</v>
      </c>
      <c r="K2220" t="s">
        <v>40</v>
      </c>
      <c r="L2220" t="s">
        <v>40</v>
      </c>
      <c r="M2220" t="s">
        <v>40</v>
      </c>
      <c r="N2220" t="s">
        <v>40</v>
      </c>
      <c r="O2220" t="s">
        <v>55</v>
      </c>
      <c r="P2220" t="s">
        <v>38</v>
      </c>
      <c r="Q2220" t="s">
        <v>51</v>
      </c>
      <c r="R2220" t="s">
        <v>52</v>
      </c>
      <c r="S2220" t="s">
        <v>43</v>
      </c>
      <c r="T2220" t="s">
        <v>44</v>
      </c>
      <c r="U2220" t="s">
        <v>21</v>
      </c>
      <c r="V2220" t="s">
        <v>1494</v>
      </c>
      <c r="W2220" t="s">
        <v>1495</v>
      </c>
      <c r="X2220" t="s">
        <v>1075</v>
      </c>
      <c r="Y2220">
        <v>459</v>
      </c>
      <c r="Z2220" t="s">
        <v>40</v>
      </c>
      <c r="AA2220" t="s">
        <v>40</v>
      </c>
      <c r="AB2220" t="s">
        <v>40</v>
      </c>
      <c r="AC2220">
        <v>8.6</v>
      </c>
      <c r="AD2220">
        <v>26.83</v>
      </c>
      <c r="AE2220">
        <v>3.15</v>
      </c>
      <c r="AF2220">
        <v>66</v>
      </c>
      <c r="AG2220">
        <v>31500</v>
      </c>
      <c r="AH2220">
        <v>26830000</v>
      </c>
      <c r="AI2220">
        <v>66</v>
      </c>
      <c r="AJ2220">
        <v>3562</v>
      </c>
      <c r="AK2220">
        <v>1398924.473</v>
      </c>
      <c r="AN2220" s="20"/>
    </row>
    <row r="2221" spans="1:40">
      <c r="A2221">
        <v>25</v>
      </c>
      <c r="B2221">
        <v>46</v>
      </c>
      <c r="C2221">
        <v>2005</v>
      </c>
      <c r="D2221" t="s">
        <v>1073</v>
      </c>
      <c r="E2221" t="s">
        <v>1074</v>
      </c>
      <c r="F2221" t="s">
        <v>1</v>
      </c>
      <c r="G2221" t="s">
        <v>37</v>
      </c>
      <c r="H2221" t="s">
        <v>38</v>
      </c>
      <c r="I2221" t="s">
        <v>41</v>
      </c>
      <c r="J2221" t="s">
        <v>40</v>
      </c>
      <c r="K2221" t="s">
        <v>40</v>
      </c>
      <c r="L2221" t="s">
        <v>40</v>
      </c>
      <c r="M2221" t="s">
        <v>40</v>
      </c>
      <c r="N2221" t="s">
        <v>40</v>
      </c>
      <c r="O2221" t="s">
        <v>55</v>
      </c>
      <c r="P2221" t="s">
        <v>38</v>
      </c>
      <c r="Q2221" t="s">
        <v>51</v>
      </c>
      <c r="R2221" t="s">
        <v>52</v>
      </c>
      <c r="S2221" t="s">
        <v>43</v>
      </c>
      <c r="T2221" t="s">
        <v>44</v>
      </c>
      <c r="U2221" t="s">
        <v>21</v>
      </c>
      <c r="V2221" t="s">
        <v>1494</v>
      </c>
      <c r="W2221" t="s">
        <v>1495</v>
      </c>
      <c r="X2221" t="s">
        <v>1075</v>
      </c>
      <c r="Y2221">
        <v>460</v>
      </c>
      <c r="Z2221" t="s">
        <v>40</v>
      </c>
      <c r="AA2221" t="s">
        <v>40</v>
      </c>
      <c r="AB2221" t="s">
        <v>40</v>
      </c>
      <c r="AC2221">
        <v>2.8</v>
      </c>
      <c r="AD2221">
        <v>12.87</v>
      </c>
      <c r="AE2221">
        <v>4.55</v>
      </c>
      <c r="AF2221">
        <v>88</v>
      </c>
      <c r="AG2221">
        <v>45500</v>
      </c>
      <c r="AH2221">
        <v>12870000</v>
      </c>
      <c r="AI2221">
        <v>88</v>
      </c>
      <c r="AJ2221">
        <v>3562</v>
      </c>
      <c r="AK2221">
        <v>1398924.473</v>
      </c>
      <c r="AN2221" s="20"/>
    </row>
    <row r="2222" spans="1:40">
      <c r="A2222">
        <v>25</v>
      </c>
      <c r="B2222">
        <v>46</v>
      </c>
      <c r="C2222">
        <v>2005</v>
      </c>
      <c r="D2222" t="s">
        <v>1073</v>
      </c>
      <c r="E2222" t="s">
        <v>1074</v>
      </c>
      <c r="F2222" t="s">
        <v>1</v>
      </c>
      <c r="G2222" t="s">
        <v>37</v>
      </c>
      <c r="H2222" t="s">
        <v>38</v>
      </c>
      <c r="I2222" t="s">
        <v>41</v>
      </c>
      <c r="J2222" t="s">
        <v>40</v>
      </c>
      <c r="K2222" t="s">
        <v>40</v>
      </c>
      <c r="L2222" t="s">
        <v>40</v>
      </c>
      <c r="M2222" t="s">
        <v>40</v>
      </c>
      <c r="N2222" t="s">
        <v>40</v>
      </c>
      <c r="O2222" t="s">
        <v>55</v>
      </c>
      <c r="P2222" t="s">
        <v>38</v>
      </c>
      <c r="Q2222" t="s">
        <v>51</v>
      </c>
      <c r="R2222" t="s">
        <v>52</v>
      </c>
      <c r="S2222" t="s">
        <v>43</v>
      </c>
      <c r="T2222" t="s">
        <v>44</v>
      </c>
      <c r="U2222" t="s">
        <v>21</v>
      </c>
      <c r="V2222" t="s">
        <v>1494</v>
      </c>
      <c r="W2222" t="s">
        <v>1495</v>
      </c>
      <c r="X2222" t="s">
        <v>1075</v>
      </c>
      <c r="Y2222">
        <v>461</v>
      </c>
      <c r="Z2222" t="s">
        <v>40</v>
      </c>
      <c r="AA2222" t="s">
        <v>40</v>
      </c>
      <c r="AB2222" t="s">
        <v>40</v>
      </c>
      <c r="AC2222">
        <v>4.5999999999999996</v>
      </c>
      <c r="AD2222">
        <v>5.04</v>
      </c>
      <c r="AE2222">
        <v>1.19</v>
      </c>
      <c r="AF2222">
        <v>43</v>
      </c>
      <c r="AG2222">
        <v>11900</v>
      </c>
      <c r="AH2222">
        <v>5040000</v>
      </c>
      <c r="AI2222">
        <v>43</v>
      </c>
      <c r="AJ2222">
        <v>3562</v>
      </c>
      <c r="AK2222">
        <v>1398924.473</v>
      </c>
      <c r="AN2222" s="20"/>
    </row>
    <row r="2223" spans="1:40">
      <c r="A2223">
        <v>25</v>
      </c>
      <c r="B2223">
        <v>46</v>
      </c>
      <c r="C2223">
        <v>2005</v>
      </c>
      <c r="D2223" t="s">
        <v>1073</v>
      </c>
      <c r="E2223" t="s">
        <v>1074</v>
      </c>
      <c r="F2223" t="s">
        <v>1</v>
      </c>
      <c r="G2223" t="s">
        <v>37</v>
      </c>
      <c r="H2223" t="s">
        <v>38</v>
      </c>
      <c r="I2223" t="s">
        <v>41</v>
      </c>
      <c r="J2223" t="s">
        <v>40</v>
      </c>
      <c r="K2223" t="s">
        <v>40</v>
      </c>
      <c r="L2223" t="s">
        <v>40</v>
      </c>
      <c r="M2223" t="s">
        <v>40</v>
      </c>
      <c r="N2223" t="s">
        <v>40</v>
      </c>
      <c r="O2223" t="s">
        <v>55</v>
      </c>
      <c r="P2223" t="s">
        <v>38</v>
      </c>
      <c r="Q2223" t="s">
        <v>51</v>
      </c>
      <c r="R2223" t="s">
        <v>52</v>
      </c>
      <c r="S2223" t="s">
        <v>43</v>
      </c>
      <c r="T2223" t="s">
        <v>44</v>
      </c>
      <c r="U2223" t="s">
        <v>21</v>
      </c>
      <c r="V2223" t="s">
        <v>1494</v>
      </c>
      <c r="W2223" t="s">
        <v>1495</v>
      </c>
      <c r="X2223" t="s">
        <v>1075</v>
      </c>
      <c r="Y2223">
        <v>462</v>
      </c>
      <c r="Z2223" t="s">
        <v>40</v>
      </c>
      <c r="AA2223" t="s">
        <v>40</v>
      </c>
      <c r="AB2223" t="s">
        <v>40</v>
      </c>
      <c r="AC2223">
        <v>3.5</v>
      </c>
      <c r="AD2223">
        <v>0.59</v>
      </c>
      <c r="AE2223">
        <v>0.17</v>
      </c>
      <c r="AF2223">
        <v>47</v>
      </c>
      <c r="AG2223">
        <v>1700</v>
      </c>
      <c r="AH2223">
        <v>590000</v>
      </c>
      <c r="AI2223">
        <v>47</v>
      </c>
      <c r="AJ2223">
        <v>3562</v>
      </c>
      <c r="AK2223">
        <v>1398924.473</v>
      </c>
      <c r="AN2223" s="20"/>
    </row>
    <row r="2224" spans="1:40">
      <c r="A2224">
        <v>25</v>
      </c>
      <c r="B2224">
        <v>46</v>
      </c>
      <c r="C2224">
        <v>2005</v>
      </c>
      <c r="D2224" t="s">
        <v>1073</v>
      </c>
      <c r="E2224" t="s">
        <v>1074</v>
      </c>
      <c r="F2224" t="s">
        <v>1</v>
      </c>
      <c r="G2224" t="s">
        <v>37</v>
      </c>
      <c r="H2224" t="s">
        <v>38</v>
      </c>
      <c r="I2224" t="s">
        <v>41</v>
      </c>
      <c r="J2224" t="s">
        <v>40</v>
      </c>
      <c r="K2224" t="s">
        <v>40</v>
      </c>
      <c r="L2224" t="s">
        <v>40</v>
      </c>
      <c r="M2224" t="s">
        <v>40</v>
      </c>
      <c r="N2224" t="s">
        <v>40</v>
      </c>
      <c r="O2224" t="s">
        <v>55</v>
      </c>
      <c r="P2224" t="s">
        <v>38</v>
      </c>
      <c r="Q2224" t="s">
        <v>51</v>
      </c>
      <c r="R2224" t="s">
        <v>52</v>
      </c>
      <c r="S2224" t="s">
        <v>43</v>
      </c>
      <c r="T2224" t="s">
        <v>44</v>
      </c>
      <c r="U2224" t="s">
        <v>21</v>
      </c>
      <c r="V2224" t="s">
        <v>1494</v>
      </c>
      <c r="W2224" t="s">
        <v>1495</v>
      </c>
      <c r="X2224" t="s">
        <v>1075</v>
      </c>
      <c r="Y2224">
        <v>463</v>
      </c>
      <c r="Z2224" t="s">
        <v>40</v>
      </c>
      <c r="AA2224" t="s">
        <v>40</v>
      </c>
      <c r="AB2224" t="s">
        <v>40</v>
      </c>
      <c r="AC2224">
        <v>1.4</v>
      </c>
      <c r="AD2224">
        <v>0.97</v>
      </c>
      <c r="AE2224">
        <v>0.68</v>
      </c>
      <c r="AF2224">
        <v>103</v>
      </c>
      <c r="AG2224">
        <v>6800</v>
      </c>
      <c r="AH2224">
        <v>970000</v>
      </c>
      <c r="AI2224">
        <v>103</v>
      </c>
      <c r="AJ2224">
        <v>3562</v>
      </c>
      <c r="AK2224">
        <v>1398924.473</v>
      </c>
      <c r="AN2224" s="20"/>
    </row>
    <row r="2225" spans="1:40">
      <c r="A2225">
        <v>25</v>
      </c>
      <c r="B2225">
        <v>46</v>
      </c>
      <c r="C2225">
        <v>2005</v>
      </c>
      <c r="D2225" t="s">
        <v>1073</v>
      </c>
      <c r="E2225" t="s">
        <v>1074</v>
      </c>
      <c r="F2225" t="s">
        <v>1</v>
      </c>
      <c r="G2225" t="s">
        <v>37</v>
      </c>
      <c r="H2225" t="s">
        <v>38</v>
      </c>
      <c r="I2225" t="s">
        <v>41</v>
      </c>
      <c r="J2225" t="s">
        <v>40</v>
      </c>
      <c r="K2225" t="s">
        <v>40</v>
      </c>
      <c r="L2225" t="s">
        <v>40</v>
      </c>
      <c r="M2225" t="s">
        <v>40</v>
      </c>
      <c r="N2225" t="s">
        <v>40</v>
      </c>
      <c r="O2225" t="s">
        <v>55</v>
      </c>
      <c r="P2225" t="s">
        <v>38</v>
      </c>
      <c r="Q2225" t="s">
        <v>51</v>
      </c>
      <c r="R2225" t="s">
        <v>52</v>
      </c>
      <c r="S2225" t="s">
        <v>43</v>
      </c>
      <c r="T2225" t="s">
        <v>44</v>
      </c>
      <c r="U2225" t="s">
        <v>21</v>
      </c>
      <c r="V2225" t="s">
        <v>1494</v>
      </c>
      <c r="W2225" t="s">
        <v>1495</v>
      </c>
      <c r="X2225" t="s">
        <v>1075</v>
      </c>
      <c r="Y2225">
        <v>464</v>
      </c>
      <c r="Z2225" t="s">
        <v>40</v>
      </c>
      <c r="AA2225" t="s">
        <v>40</v>
      </c>
      <c r="AB2225" t="s">
        <v>40</v>
      </c>
      <c r="AC2225">
        <v>3.5</v>
      </c>
      <c r="AD2225">
        <v>6.07</v>
      </c>
      <c r="AE2225">
        <v>1.75</v>
      </c>
      <c r="AF2225">
        <v>56</v>
      </c>
      <c r="AG2225">
        <v>17500</v>
      </c>
      <c r="AH2225">
        <v>6070000</v>
      </c>
      <c r="AI2225">
        <v>56</v>
      </c>
      <c r="AJ2225">
        <v>3562</v>
      </c>
      <c r="AK2225">
        <v>1398924.473</v>
      </c>
      <c r="AN2225" s="20"/>
    </row>
    <row r="2226" spans="1:40">
      <c r="A2226">
        <v>25</v>
      </c>
      <c r="B2226">
        <v>46</v>
      </c>
      <c r="C2226">
        <v>2005</v>
      </c>
      <c r="D2226" t="s">
        <v>1073</v>
      </c>
      <c r="E2226" t="s">
        <v>1074</v>
      </c>
      <c r="F2226" t="s">
        <v>1</v>
      </c>
      <c r="G2226" t="s">
        <v>37</v>
      </c>
      <c r="H2226" t="s">
        <v>38</v>
      </c>
      <c r="I2226" t="s">
        <v>41</v>
      </c>
      <c r="J2226" t="s">
        <v>40</v>
      </c>
      <c r="K2226" t="s">
        <v>40</v>
      </c>
      <c r="L2226" t="s">
        <v>40</v>
      </c>
      <c r="M2226" t="s">
        <v>40</v>
      </c>
      <c r="N2226" t="s">
        <v>40</v>
      </c>
      <c r="O2226" t="s">
        <v>55</v>
      </c>
      <c r="P2226" t="s">
        <v>38</v>
      </c>
      <c r="Q2226" t="s">
        <v>51</v>
      </c>
      <c r="R2226" t="s">
        <v>52</v>
      </c>
      <c r="S2226" t="s">
        <v>43</v>
      </c>
      <c r="T2226" t="s">
        <v>44</v>
      </c>
      <c r="U2226" t="s">
        <v>21</v>
      </c>
      <c r="V2226" t="s">
        <v>1494</v>
      </c>
      <c r="W2226" t="s">
        <v>1495</v>
      </c>
      <c r="X2226" t="s">
        <v>1075</v>
      </c>
      <c r="Y2226">
        <v>465</v>
      </c>
      <c r="Z2226" t="s">
        <v>40</v>
      </c>
      <c r="AA2226" t="s">
        <v>40</v>
      </c>
      <c r="AB2226" t="s">
        <v>40</v>
      </c>
      <c r="AC2226">
        <v>4.5999999999999996</v>
      </c>
      <c r="AD2226">
        <v>15.91</v>
      </c>
      <c r="AE2226">
        <v>3.45</v>
      </c>
      <c r="AF2226">
        <v>65</v>
      </c>
      <c r="AG2226">
        <v>34500</v>
      </c>
      <c r="AH2226">
        <v>15910000</v>
      </c>
      <c r="AI2226">
        <v>65</v>
      </c>
      <c r="AJ2226">
        <v>3562</v>
      </c>
      <c r="AK2226">
        <v>1398924.473</v>
      </c>
      <c r="AN2226" s="20"/>
    </row>
    <row r="2227" spans="1:40">
      <c r="A2227">
        <v>25</v>
      </c>
      <c r="B2227">
        <v>46</v>
      </c>
      <c r="C2227">
        <v>2005</v>
      </c>
      <c r="D2227" t="s">
        <v>1073</v>
      </c>
      <c r="E2227" t="s">
        <v>1074</v>
      </c>
      <c r="F2227" t="s">
        <v>1</v>
      </c>
      <c r="G2227" t="s">
        <v>37</v>
      </c>
      <c r="H2227" t="s">
        <v>38</v>
      </c>
      <c r="I2227" t="s">
        <v>41</v>
      </c>
      <c r="J2227" t="s">
        <v>40</v>
      </c>
      <c r="K2227" t="s">
        <v>40</v>
      </c>
      <c r="L2227" t="s">
        <v>40</v>
      </c>
      <c r="M2227" t="s">
        <v>40</v>
      </c>
      <c r="N2227" t="s">
        <v>40</v>
      </c>
      <c r="O2227" t="s">
        <v>55</v>
      </c>
      <c r="P2227" t="s">
        <v>38</v>
      </c>
      <c r="Q2227" t="s">
        <v>51</v>
      </c>
      <c r="R2227" t="s">
        <v>52</v>
      </c>
      <c r="S2227" t="s">
        <v>43</v>
      </c>
      <c r="T2227" t="s">
        <v>44</v>
      </c>
      <c r="U2227" t="s">
        <v>21</v>
      </c>
      <c r="V2227" t="s">
        <v>1494</v>
      </c>
      <c r="W2227" t="s">
        <v>1495</v>
      </c>
      <c r="X2227" t="s">
        <v>1075</v>
      </c>
      <c r="Y2227">
        <v>466</v>
      </c>
      <c r="Z2227" t="s">
        <v>40</v>
      </c>
      <c r="AA2227" t="s">
        <v>40</v>
      </c>
      <c r="AB2227" t="s">
        <v>40</v>
      </c>
      <c r="AC2227">
        <v>8.1999999999999993</v>
      </c>
      <c r="AD2227">
        <v>3.93</v>
      </c>
      <c r="AE2227">
        <v>0.49</v>
      </c>
      <c r="AF2227">
        <v>72</v>
      </c>
      <c r="AG2227">
        <v>4900</v>
      </c>
      <c r="AH2227">
        <v>3930000</v>
      </c>
      <c r="AI2227">
        <v>72</v>
      </c>
      <c r="AJ2227">
        <v>3562</v>
      </c>
      <c r="AK2227">
        <v>1398924.473</v>
      </c>
      <c r="AN2227" s="20"/>
    </row>
    <row r="2228" spans="1:40">
      <c r="A2228">
        <v>25</v>
      </c>
      <c r="B2228">
        <v>46</v>
      </c>
      <c r="C2228">
        <v>2005</v>
      </c>
      <c r="D2228" t="s">
        <v>1073</v>
      </c>
      <c r="E2228" t="s">
        <v>1074</v>
      </c>
      <c r="F2228" t="s">
        <v>1</v>
      </c>
      <c r="G2228" t="s">
        <v>37</v>
      </c>
      <c r="H2228" t="s">
        <v>38</v>
      </c>
      <c r="I2228" t="s">
        <v>41</v>
      </c>
      <c r="J2228" t="s">
        <v>40</v>
      </c>
      <c r="K2228" t="s">
        <v>40</v>
      </c>
      <c r="L2228" t="s">
        <v>40</v>
      </c>
      <c r="M2228" t="s">
        <v>40</v>
      </c>
      <c r="N2228" t="s">
        <v>40</v>
      </c>
      <c r="O2228" t="s">
        <v>55</v>
      </c>
      <c r="P2228" t="s">
        <v>38</v>
      </c>
      <c r="Q2228" t="s">
        <v>51</v>
      </c>
      <c r="R2228" t="s">
        <v>52</v>
      </c>
      <c r="S2228" t="s">
        <v>43</v>
      </c>
      <c r="T2228" t="s">
        <v>44</v>
      </c>
      <c r="U2228" t="s">
        <v>21</v>
      </c>
      <c r="V2228" t="s">
        <v>1494</v>
      </c>
      <c r="W2228" t="s">
        <v>1495</v>
      </c>
      <c r="X2228" t="s">
        <v>1075</v>
      </c>
      <c r="Y2228">
        <v>467</v>
      </c>
      <c r="Z2228" t="s">
        <v>40</v>
      </c>
      <c r="AA2228" t="s">
        <v>40</v>
      </c>
      <c r="AB2228" t="s">
        <v>40</v>
      </c>
      <c r="AC2228">
        <v>3.2</v>
      </c>
      <c r="AD2228">
        <v>8.07</v>
      </c>
      <c r="AE2228">
        <v>2.6</v>
      </c>
      <c r="AF2228">
        <v>42</v>
      </c>
      <c r="AG2228">
        <v>26000</v>
      </c>
      <c r="AH2228">
        <v>8070000</v>
      </c>
      <c r="AI2228">
        <v>42</v>
      </c>
      <c r="AJ2228">
        <v>3562</v>
      </c>
      <c r="AK2228">
        <v>1398924.473</v>
      </c>
      <c r="AN2228" s="20"/>
    </row>
    <row r="2229" spans="1:40">
      <c r="A2229">
        <v>25</v>
      </c>
      <c r="B2229">
        <v>46</v>
      </c>
      <c r="C2229">
        <v>2005</v>
      </c>
      <c r="D2229" t="s">
        <v>1073</v>
      </c>
      <c r="E2229" t="s">
        <v>1074</v>
      </c>
      <c r="F2229" t="s">
        <v>1</v>
      </c>
      <c r="G2229" t="s">
        <v>37</v>
      </c>
      <c r="H2229" t="s">
        <v>38</v>
      </c>
      <c r="I2229" t="s">
        <v>41</v>
      </c>
      <c r="J2229" t="s">
        <v>40</v>
      </c>
      <c r="K2229" t="s">
        <v>40</v>
      </c>
      <c r="L2229" t="s">
        <v>40</v>
      </c>
      <c r="M2229" t="s">
        <v>40</v>
      </c>
      <c r="N2229" t="s">
        <v>40</v>
      </c>
      <c r="O2229" t="s">
        <v>55</v>
      </c>
      <c r="P2229" t="s">
        <v>38</v>
      </c>
      <c r="Q2229" t="s">
        <v>51</v>
      </c>
      <c r="R2229" t="s">
        <v>52</v>
      </c>
      <c r="S2229" t="s">
        <v>43</v>
      </c>
      <c r="T2229" t="s">
        <v>44</v>
      </c>
      <c r="U2229" t="s">
        <v>21</v>
      </c>
      <c r="V2229" t="s">
        <v>1494</v>
      </c>
      <c r="W2229" t="s">
        <v>1495</v>
      </c>
      <c r="X2229" t="s">
        <v>1075</v>
      </c>
      <c r="Y2229">
        <v>468</v>
      </c>
      <c r="Z2229" t="s">
        <v>40</v>
      </c>
      <c r="AA2229" t="s">
        <v>40</v>
      </c>
      <c r="AB2229" t="s">
        <v>40</v>
      </c>
      <c r="AC2229">
        <v>7.6</v>
      </c>
      <c r="AD2229">
        <v>14.37</v>
      </c>
      <c r="AE2229">
        <v>1.88</v>
      </c>
      <c r="AF2229">
        <v>49</v>
      </c>
      <c r="AG2229">
        <v>18800</v>
      </c>
      <c r="AH2229">
        <v>14370000</v>
      </c>
      <c r="AI2229">
        <v>49</v>
      </c>
      <c r="AJ2229">
        <v>3562</v>
      </c>
      <c r="AK2229">
        <v>1398924.473</v>
      </c>
      <c r="AN2229" s="20"/>
    </row>
    <row r="2230" spans="1:40">
      <c r="A2230">
        <v>25</v>
      </c>
      <c r="B2230">
        <v>46</v>
      </c>
      <c r="C2230">
        <v>2005</v>
      </c>
      <c r="D2230" t="s">
        <v>1073</v>
      </c>
      <c r="E2230" t="s">
        <v>1074</v>
      </c>
      <c r="F2230" t="s">
        <v>1</v>
      </c>
      <c r="G2230" t="s">
        <v>37</v>
      </c>
      <c r="H2230" t="s">
        <v>38</v>
      </c>
      <c r="I2230" t="s">
        <v>41</v>
      </c>
      <c r="J2230" t="s">
        <v>40</v>
      </c>
      <c r="K2230" t="s">
        <v>40</v>
      </c>
      <c r="L2230" t="s">
        <v>40</v>
      </c>
      <c r="M2230" t="s">
        <v>40</v>
      </c>
      <c r="N2230" t="s">
        <v>40</v>
      </c>
      <c r="O2230" t="s">
        <v>55</v>
      </c>
      <c r="P2230" t="s">
        <v>38</v>
      </c>
      <c r="Q2230" t="s">
        <v>51</v>
      </c>
      <c r="R2230" t="s">
        <v>52</v>
      </c>
      <c r="S2230" t="s">
        <v>43</v>
      </c>
      <c r="T2230" t="s">
        <v>44</v>
      </c>
      <c r="U2230" t="s">
        <v>21</v>
      </c>
      <c r="V2230" t="s">
        <v>1494</v>
      </c>
      <c r="W2230" t="s">
        <v>1495</v>
      </c>
      <c r="X2230" t="s">
        <v>1075</v>
      </c>
      <c r="Y2230">
        <v>469</v>
      </c>
      <c r="Z2230" t="s">
        <v>40</v>
      </c>
      <c r="AA2230" t="s">
        <v>40</v>
      </c>
      <c r="AB2230" t="s">
        <v>40</v>
      </c>
      <c r="AC2230">
        <v>3.5</v>
      </c>
      <c r="AD2230">
        <v>6.46</v>
      </c>
      <c r="AE2230">
        <v>1.83</v>
      </c>
      <c r="AF2230">
        <v>58</v>
      </c>
      <c r="AG2230">
        <v>18300</v>
      </c>
      <c r="AH2230">
        <v>6460000</v>
      </c>
      <c r="AI2230">
        <v>58</v>
      </c>
      <c r="AJ2230">
        <v>3562</v>
      </c>
      <c r="AK2230">
        <v>1398924.473</v>
      </c>
      <c r="AN2230" s="20"/>
    </row>
    <row r="2231" spans="1:40">
      <c r="A2231">
        <v>25</v>
      </c>
      <c r="B2231">
        <v>46</v>
      </c>
      <c r="C2231">
        <v>2005</v>
      </c>
      <c r="D2231" t="s">
        <v>1073</v>
      </c>
      <c r="E2231" t="s">
        <v>1074</v>
      </c>
      <c r="F2231" t="s">
        <v>1</v>
      </c>
      <c r="G2231" t="s">
        <v>37</v>
      </c>
      <c r="H2231" t="s">
        <v>38</v>
      </c>
      <c r="I2231" t="s">
        <v>41</v>
      </c>
      <c r="J2231" t="s">
        <v>40</v>
      </c>
      <c r="K2231" t="s">
        <v>40</v>
      </c>
      <c r="L2231" t="s">
        <v>40</v>
      </c>
      <c r="M2231" t="s">
        <v>40</v>
      </c>
      <c r="N2231" t="s">
        <v>40</v>
      </c>
      <c r="O2231" t="s">
        <v>55</v>
      </c>
      <c r="P2231" t="s">
        <v>38</v>
      </c>
      <c r="Q2231" t="s">
        <v>51</v>
      </c>
      <c r="R2231" t="s">
        <v>52</v>
      </c>
      <c r="S2231" t="s">
        <v>43</v>
      </c>
      <c r="T2231" t="s">
        <v>44</v>
      </c>
      <c r="U2231" t="s">
        <v>21</v>
      </c>
      <c r="V2231" t="s">
        <v>1494</v>
      </c>
      <c r="W2231" t="s">
        <v>1495</v>
      </c>
      <c r="X2231" t="s">
        <v>1075</v>
      </c>
      <c r="Y2231">
        <v>470</v>
      </c>
      <c r="Z2231" t="s">
        <v>40</v>
      </c>
      <c r="AA2231" t="s">
        <v>40</v>
      </c>
      <c r="AB2231" t="s">
        <v>40</v>
      </c>
      <c r="AC2231">
        <v>2.6</v>
      </c>
      <c r="AD2231">
        <v>1.38</v>
      </c>
      <c r="AE2231">
        <v>0.54</v>
      </c>
      <c r="AF2231">
        <v>80</v>
      </c>
      <c r="AG2231">
        <v>5400</v>
      </c>
      <c r="AH2231">
        <v>1380000</v>
      </c>
      <c r="AI2231">
        <v>80</v>
      </c>
      <c r="AJ2231">
        <v>3562</v>
      </c>
      <c r="AK2231">
        <v>1398924.473</v>
      </c>
      <c r="AN2231" s="20"/>
    </row>
    <row r="2232" spans="1:40">
      <c r="A2232">
        <v>25</v>
      </c>
      <c r="B2232">
        <v>46</v>
      </c>
      <c r="C2232">
        <v>2005</v>
      </c>
      <c r="D2232" t="s">
        <v>1073</v>
      </c>
      <c r="E2232" t="s">
        <v>1074</v>
      </c>
      <c r="F2232" t="s">
        <v>1</v>
      </c>
      <c r="G2232" t="s">
        <v>37</v>
      </c>
      <c r="H2232" t="s">
        <v>38</v>
      </c>
      <c r="I2232" t="s">
        <v>41</v>
      </c>
      <c r="J2232" t="s">
        <v>40</v>
      </c>
      <c r="K2232" t="s">
        <v>40</v>
      </c>
      <c r="L2232" t="s">
        <v>40</v>
      </c>
      <c r="M2232" t="s">
        <v>40</v>
      </c>
      <c r="N2232" t="s">
        <v>40</v>
      </c>
      <c r="O2232" t="s">
        <v>55</v>
      </c>
      <c r="P2232" t="s">
        <v>38</v>
      </c>
      <c r="Q2232" t="s">
        <v>51</v>
      </c>
      <c r="R2232" t="s">
        <v>52</v>
      </c>
      <c r="S2232" t="s">
        <v>43</v>
      </c>
      <c r="T2232" t="s">
        <v>44</v>
      </c>
      <c r="U2232" t="s">
        <v>21</v>
      </c>
      <c r="V2232" t="s">
        <v>1494</v>
      </c>
      <c r="W2232" t="s">
        <v>1495</v>
      </c>
      <c r="X2232" t="s">
        <v>1075</v>
      </c>
      <c r="Y2232">
        <v>471</v>
      </c>
      <c r="Z2232" t="s">
        <v>40</v>
      </c>
      <c r="AA2232" t="s">
        <v>40</v>
      </c>
      <c r="AB2232" t="s">
        <v>40</v>
      </c>
      <c r="AC2232">
        <v>3.2</v>
      </c>
      <c r="AD2232">
        <v>2.4300000000000002</v>
      </c>
      <c r="AE2232">
        <v>0.76</v>
      </c>
      <c r="AF2232">
        <v>36</v>
      </c>
      <c r="AG2232">
        <v>7600</v>
      </c>
      <c r="AH2232">
        <v>2430000</v>
      </c>
      <c r="AI2232">
        <v>36</v>
      </c>
      <c r="AJ2232">
        <v>3562</v>
      </c>
      <c r="AK2232">
        <v>1398924.473</v>
      </c>
      <c r="AN2232" s="20"/>
    </row>
    <row r="2233" spans="1:40">
      <c r="A2233">
        <v>25</v>
      </c>
      <c r="B2233">
        <v>46</v>
      </c>
      <c r="C2233">
        <v>2005</v>
      </c>
      <c r="D2233" t="s">
        <v>1073</v>
      </c>
      <c r="E2233" t="s">
        <v>1074</v>
      </c>
      <c r="F2233" t="s">
        <v>1</v>
      </c>
      <c r="G2233" t="s">
        <v>37</v>
      </c>
      <c r="H2233" t="s">
        <v>38</v>
      </c>
      <c r="I2233" t="s">
        <v>41</v>
      </c>
      <c r="J2233" t="s">
        <v>40</v>
      </c>
      <c r="K2233" t="s">
        <v>40</v>
      </c>
      <c r="L2233" t="s">
        <v>40</v>
      </c>
      <c r="M2233" t="s">
        <v>40</v>
      </c>
      <c r="N2233" t="s">
        <v>40</v>
      </c>
      <c r="O2233" t="s">
        <v>55</v>
      </c>
      <c r="P2233" t="s">
        <v>38</v>
      </c>
      <c r="Q2233" t="s">
        <v>51</v>
      </c>
      <c r="R2233" t="s">
        <v>52</v>
      </c>
      <c r="S2233" t="s">
        <v>43</v>
      </c>
      <c r="T2233" t="s">
        <v>44</v>
      </c>
      <c r="U2233" t="s">
        <v>21</v>
      </c>
      <c r="V2233" t="s">
        <v>1494</v>
      </c>
      <c r="W2233" t="s">
        <v>1495</v>
      </c>
      <c r="X2233" t="s">
        <v>1075</v>
      </c>
      <c r="Y2233">
        <v>472</v>
      </c>
      <c r="Z2233" t="s">
        <v>40</v>
      </c>
      <c r="AA2233" t="s">
        <v>40</v>
      </c>
      <c r="AB2233" t="s">
        <v>40</v>
      </c>
      <c r="AC2233">
        <v>5</v>
      </c>
      <c r="AD2233">
        <v>4.33</v>
      </c>
      <c r="AE2233">
        <v>0.86</v>
      </c>
      <c r="AF2233">
        <v>88</v>
      </c>
      <c r="AG2233">
        <v>8600</v>
      </c>
      <c r="AH2233">
        <v>4330000</v>
      </c>
      <c r="AI2233">
        <v>88</v>
      </c>
      <c r="AJ2233">
        <v>3562</v>
      </c>
      <c r="AK2233">
        <v>1398924.473</v>
      </c>
      <c r="AN2233" s="20"/>
    </row>
    <row r="2234" spans="1:40">
      <c r="A2234">
        <v>25</v>
      </c>
      <c r="B2234">
        <v>46</v>
      </c>
      <c r="C2234">
        <v>2005</v>
      </c>
      <c r="D2234" t="s">
        <v>1073</v>
      </c>
      <c r="E2234" t="s">
        <v>1074</v>
      </c>
      <c r="F2234" t="s">
        <v>1</v>
      </c>
      <c r="G2234" t="s">
        <v>37</v>
      </c>
      <c r="H2234" t="s">
        <v>38</v>
      </c>
      <c r="I2234" t="s">
        <v>41</v>
      </c>
      <c r="J2234" t="s">
        <v>40</v>
      </c>
      <c r="K2234" t="s">
        <v>40</v>
      </c>
      <c r="L2234" t="s">
        <v>40</v>
      </c>
      <c r="M2234" t="s">
        <v>40</v>
      </c>
      <c r="N2234" t="s">
        <v>40</v>
      </c>
      <c r="O2234" t="s">
        <v>55</v>
      </c>
      <c r="P2234" t="s">
        <v>38</v>
      </c>
      <c r="Q2234" t="s">
        <v>51</v>
      </c>
      <c r="R2234" t="s">
        <v>52</v>
      </c>
      <c r="S2234" t="s">
        <v>43</v>
      </c>
      <c r="T2234" t="s">
        <v>44</v>
      </c>
      <c r="U2234" t="s">
        <v>21</v>
      </c>
      <c r="V2234" t="s">
        <v>1494</v>
      </c>
      <c r="W2234" t="s">
        <v>1495</v>
      </c>
      <c r="X2234" t="s">
        <v>1075</v>
      </c>
      <c r="Y2234">
        <v>473</v>
      </c>
      <c r="Z2234" t="s">
        <v>40</v>
      </c>
      <c r="AA2234" t="s">
        <v>40</v>
      </c>
      <c r="AB2234" t="s">
        <v>40</v>
      </c>
      <c r="AC2234">
        <v>4.9000000000000004</v>
      </c>
      <c r="AD2234">
        <v>107</v>
      </c>
      <c r="AE2234">
        <v>23.6</v>
      </c>
      <c r="AF2234">
        <v>33</v>
      </c>
      <c r="AG2234">
        <v>236000</v>
      </c>
      <c r="AH2234">
        <v>107000000</v>
      </c>
      <c r="AI2234">
        <v>33</v>
      </c>
      <c r="AJ2234">
        <v>3562</v>
      </c>
      <c r="AK2234">
        <v>1398924.473</v>
      </c>
      <c r="AN2234" s="20"/>
    </row>
    <row r="2235" spans="1:40">
      <c r="A2235">
        <v>25</v>
      </c>
      <c r="B2235">
        <v>46</v>
      </c>
      <c r="C2235">
        <v>2005</v>
      </c>
      <c r="D2235" t="s">
        <v>1073</v>
      </c>
      <c r="E2235" t="s">
        <v>1074</v>
      </c>
      <c r="F2235" t="s">
        <v>1</v>
      </c>
      <c r="G2235" t="s">
        <v>37</v>
      </c>
      <c r="H2235" t="s">
        <v>38</v>
      </c>
      <c r="I2235" t="s">
        <v>41</v>
      </c>
      <c r="J2235" t="s">
        <v>40</v>
      </c>
      <c r="K2235" t="s">
        <v>40</v>
      </c>
      <c r="L2235" t="s">
        <v>40</v>
      </c>
      <c r="M2235" t="s">
        <v>40</v>
      </c>
      <c r="N2235" t="s">
        <v>40</v>
      </c>
      <c r="O2235" t="s">
        <v>55</v>
      </c>
      <c r="P2235" t="s">
        <v>38</v>
      </c>
      <c r="Q2235" t="s">
        <v>51</v>
      </c>
      <c r="R2235" t="s">
        <v>52</v>
      </c>
      <c r="S2235" t="s">
        <v>43</v>
      </c>
      <c r="T2235" t="s">
        <v>44</v>
      </c>
      <c r="U2235" t="s">
        <v>21</v>
      </c>
      <c r="V2235" t="s">
        <v>1494</v>
      </c>
      <c r="W2235" t="s">
        <v>1495</v>
      </c>
      <c r="X2235" t="s">
        <v>1075</v>
      </c>
      <c r="Y2235">
        <v>474</v>
      </c>
      <c r="Z2235" t="s">
        <v>40</v>
      </c>
      <c r="AA2235" t="s">
        <v>40</v>
      </c>
      <c r="AB2235" t="s">
        <v>40</v>
      </c>
      <c r="AC2235">
        <v>1.2</v>
      </c>
      <c r="AD2235">
        <v>0.6</v>
      </c>
      <c r="AE2235">
        <v>0.48</v>
      </c>
      <c r="AF2235">
        <v>103</v>
      </c>
      <c r="AG2235">
        <v>4800</v>
      </c>
      <c r="AH2235">
        <v>600000</v>
      </c>
      <c r="AI2235">
        <v>103</v>
      </c>
      <c r="AJ2235">
        <v>3562</v>
      </c>
      <c r="AK2235">
        <v>1398924.473</v>
      </c>
      <c r="AN2235" s="20"/>
    </row>
    <row r="2236" spans="1:40">
      <c r="A2236">
        <v>25</v>
      </c>
      <c r="B2236">
        <v>46</v>
      </c>
      <c r="C2236">
        <v>2005</v>
      </c>
      <c r="D2236" t="s">
        <v>1073</v>
      </c>
      <c r="E2236" t="s">
        <v>1074</v>
      </c>
      <c r="F2236" t="s">
        <v>1</v>
      </c>
      <c r="G2236" t="s">
        <v>37</v>
      </c>
      <c r="H2236" t="s">
        <v>38</v>
      </c>
      <c r="I2236" t="s">
        <v>41</v>
      </c>
      <c r="J2236" t="s">
        <v>40</v>
      </c>
      <c r="K2236" t="s">
        <v>40</v>
      </c>
      <c r="L2236" t="s">
        <v>40</v>
      </c>
      <c r="M2236" t="s">
        <v>40</v>
      </c>
      <c r="N2236" t="s">
        <v>40</v>
      </c>
      <c r="O2236" t="s">
        <v>55</v>
      </c>
      <c r="P2236" t="s">
        <v>38</v>
      </c>
      <c r="Q2236" t="s">
        <v>51</v>
      </c>
      <c r="R2236" t="s">
        <v>52</v>
      </c>
      <c r="S2236" t="s">
        <v>43</v>
      </c>
      <c r="T2236" t="s">
        <v>44</v>
      </c>
      <c r="U2236" t="s">
        <v>21</v>
      </c>
      <c r="V2236" t="s">
        <v>1494</v>
      </c>
      <c r="W2236" t="s">
        <v>1495</v>
      </c>
      <c r="X2236" t="s">
        <v>1075</v>
      </c>
      <c r="Y2236">
        <v>475</v>
      </c>
      <c r="Z2236" t="s">
        <v>40</v>
      </c>
      <c r="AA2236" t="s">
        <v>40</v>
      </c>
      <c r="AB2236" t="s">
        <v>40</v>
      </c>
      <c r="AC2236">
        <v>3.8</v>
      </c>
      <c r="AD2236">
        <v>2.78</v>
      </c>
      <c r="AE2236">
        <v>0.74</v>
      </c>
      <c r="AF2236">
        <v>70</v>
      </c>
      <c r="AG2236">
        <v>7400</v>
      </c>
      <c r="AH2236">
        <v>2780000</v>
      </c>
      <c r="AI2236">
        <v>70</v>
      </c>
      <c r="AJ2236">
        <v>3562</v>
      </c>
      <c r="AK2236">
        <v>1398924.473</v>
      </c>
      <c r="AN2236" s="20"/>
    </row>
    <row r="2237" spans="1:40">
      <c r="A2237">
        <v>25</v>
      </c>
      <c r="B2237">
        <v>46</v>
      </c>
      <c r="C2237">
        <v>2005</v>
      </c>
      <c r="D2237" t="s">
        <v>1073</v>
      </c>
      <c r="E2237" t="s">
        <v>1074</v>
      </c>
      <c r="F2237" t="s">
        <v>1</v>
      </c>
      <c r="G2237" t="s">
        <v>37</v>
      </c>
      <c r="H2237" t="s">
        <v>38</v>
      </c>
      <c r="I2237" t="s">
        <v>41</v>
      </c>
      <c r="J2237" t="s">
        <v>40</v>
      </c>
      <c r="K2237" t="s">
        <v>40</v>
      </c>
      <c r="L2237" t="s">
        <v>40</v>
      </c>
      <c r="M2237" t="s">
        <v>40</v>
      </c>
      <c r="N2237" t="s">
        <v>40</v>
      </c>
      <c r="O2237" t="s">
        <v>55</v>
      </c>
      <c r="P2237" t="s">
        <v>38</v>
      </c>
      <c r="Q2237" t="s">
        <v>51</v>
      </c>
      <c r="R2237" t="s">
        <v>52</v>
      </c>
      <c r="S2237" t="s">
        <v>43</v>
      </c>
      <c r="T2237" t="s">
        <v>44</v>
      </c>
      <c r="U2237" t="s">
        <v>21</v>
      </c>
      <c r="V2237" t="s">
        <v>1494</v>
      </c>
      <c r="W2237" t="s">
        <v>1495</v>
      </c>
      <c r="X2237" t="s">
        <v>1075</v>
      </c>
      <c r="Y2237">
        <v>476</v>
      </c>
      <c r="Z2237" t="s">
        <v>40</v>
      </c>
      <c r="AA2237" t="s">
        <v>40</v>
      </c>
      <c r="AB2237" t="s">
        <v>40</v>
      </c>
      <c r="AC2237">
        <v>3.5</v>
      </c>
      <c r="AD2237">
        <v>4.01</v>
      </c>
      <c r="AE2237">
        <v>1.1299999999999999</v>
      </c>
      <c r="AF2237">
        <v>69</v>
      </c>
      <c r="AG2237">
        <v>11300</v>
      </c>
      <c r="AH2237">
        <v>4010000</v>
      </c>
      <c r="AI2237">
        <v>69</v>
      </c>
      <c r="AJ2237">
        <v>3562</v>
      </c>
      <c r="AK2237">
        <v>1398924.473</v>
      </c>
      <c r="AN2237" s="20"/>
    </row>
    <row r="2238" spans="1:40">
      <c r="A2238">
        <v>25</v>
      </c>
      <c r="B2238">
        <v>46</v>
      </c>
      <c r="C2238">
        <v>2005</v>
      </c>
      <c r="D2238" t="s">
        <v>1073</v>
      </c>
      <c r="E2238" t="s">
        <v>1074</v>
      </c>
      <c r="F2238" t="s">
        <v>1</v>
      </c>
      <c r="G2238" t="s">
        <v>37</v>
      </c>
      <c r="H2238" t="s">
        <v>38</v>
      </c>
      <c r="I2238" t="s">
        <v>41</v>
      </c>
      <c r="J2238" t="s">
        <v>40</v>
      </c>
      <c r="K2238" t="s">
        <v>40</v>
      </c>
      <c r="L2238" t="s">
        <v>40</v>
      </c>
      <c r="M2238" t="s">
        <v>40</v>
      </c>
      <c r="N2238" t="s">
        <v>40</v>
      </c>
      <c r="O2238" t="s">
        <v>55</v>
      </c>
      <c r="P2238" t="s">
        <v>38</v>
      </c>
      <c r="Q2238" t="s">
        <v>51</v>
      </c>
      <c r="R2238" t="s">
        <v>52</v>
      </c>
      <c r="S2238" t="s">
        <v>43</v>
      </c>
      <c r="T2238" t="s">
        <v>44</v>
      </c>
      <c r="U2238" t="s">
        <v>21</v>
      </c>
      <c r="V2238" t="s">
        <v>1494</v>
      </c>
      <c r="W2238" t="s">
        <v>1495</v>
      </c>
      <c r="X2238" t="s">
        <v>1075</v>
      </c>
      <c r="Y2238">
        <v>477</v>
      </c>
      <c r="Z2238" t="s">
        <v>40</v>
      </c>
      <c r="AA2238" t="s">
        <v>40</v>
      </c>
      <c r="AB2238" t="s">
        <v>40</v>
      </c>
      <c r="AC2238">
        <v>6.6</v>
      </c>
      <c r="AD2238">
        <v>4.72</v>
      </c>
      <c r="AE2238">
        <v>0.73</v>
      </c>
      <c r="AF2238">
        <v>72</v>
      </c>
      <c r="AG2238">
        <v>7300</v>
      </c>
      <c r="AH2238">
        <v>4720000</v>
      </c>
      <c r="AI2238">
        <v>72</v>
      </c>
      <c r="AJ2238">
        <v>3562</v>
      </c>
      <c r="AK2238">
        <v>1398924.473</v>
      </c>
      <c r="AN2238" s="20"/>
    </row>
    <row r="2239" spans="1:40">
      <c r="A2239">
        <v>25</v>
      </c>
      <c r="B2239">
        <v>46</v>
      </c>
      <c r="C2239">
        <v>2005</v>
      </c>
      <c r="D2239" t="s">
        <v>1073</v>
      </c>
      <c r="E2239" t="s">
        <v>1074</v>
      </c>
      <c r="F2239" t="s">
        <v>1</v>
      </c>
      <c r="G2239" t="s">
        <v>37</v>
      </c>
      <c r="H2239" t="s">
        <v>38</v>
      </c>
      <c r="I2239" t="s">
        <v>41</v>
      </c>
      <c r="J2239" t="s">
        <v>40</v>
      </c>
      <c r="K2239" t="s">
        <v>40</v>
      </c>
      <c r="L2239" t="s">
        <v>40</v>
      </c>
      <c r="M2239" t="s">
        <v>40</v>
      </c>
      <c r="N2239" t="s">
        <v>40</v>
      </c>
      <c r="O2239" t="s">
        <v>55</v>
      </c>
      <c r="P2239" t="s">
        <v>38</v>
      </c>
      <c r="Q2239" t="s">
        <v>51</v>
      </c>
      <c r="R2239" t="s">
        <v>52</v>
      </c>
      <c r="S2239" t="s">
        <v>43</v>
      </c>
      <c r="T2239" t="s">
        <v>44</v>
      </c>
      <c r="U2239" t="s">
        <v>21</v>
      </c>
      <c r="V2239" t="s">
        <v>1494</v>
      </c>
      <c r="W2239" t="s">
        <v>1495</v>
      </c>
      <c r="X2239" t="s">
        <v>1075</v>
      </c>
      <c r="Y2239">
        <v>478</v>
      </c>
      <c r="Z2239" t="s">
        <v>40</v>
      </c>
      <c r="AA2239" t="s">
        <v>40</v>
      </c>
      <c r="AB2239" t="s">
        <v>40</v>
      </c>
      <c r="AC2239">
        <v>3.4</v>
      </c>
      <c r="AD2239">
        <v>3.5</v>
      </c>
      <c r="AE2239">
        <v>1.02</v>
      </c>
      <c r="AF2239">
        <v>42</v>
      </c>
      <c r="AG2239">
        <v>10200</v>
      </c>
      <c r="AH2239">
        <v>3500000</v>
      </c>
      <c r="AI2239">
        <v>42</v>
      </c>
      <c r="AJ2239">
        <v>3562</v>
      </c>
      <c r="AK2239">
        <v>1398924.473</v>
      </c>
      <c r="AN2239" s="20"/>
    </row>
    <row r="2240" spans="1:40">
      <c r="A2240">
        <v>25</v>
      </c>
      <c r="B2240">
        <v>46</v>
      </c>
      <c r="C2240">
        <v>2005</v>
      </c>
      <c r="D2240" t="s">
        <v>1073</v>
      </c>
      <c r="E2240" t="s">
        <v>1074</v>
      </c>
      <c r="F2240" t="s">
        <v>1</v>
      </c>
      <c r="G2240" t="s">
        <v>37</v>
      </c>
      <c r="H2240" t="s">
        <v>38</v>
      </c>
      <c r="I2240" t="s">
        <v>41</v>
      </c>
      <c r="J2240" t="s">
        <v>40</v>
      </c>
      <c r="K2240" t="s">
        <v>40</v>
      </c>
      <c r="L2240" t="s">
        <v>40</v>
      </c>
      <c r="M2240" t="s">
        <v>40</v>
      </c>
      <c r="N2240" t="s">
        <v>40</v>
      </c>
      <c r="O2240" t="s">
        <v>55</v>
      </c>
      <c r="P2240" t="s">
        <v>38</v>
      </c>
      <c r="Q2240" t="s">
        <v>51</v>
      </c>
      <c r="R2240" t="s">
        <v>52</v>
      </c>
      <c r="S2240" t="s">
        <v>43</v>
      </c>
      <c r="T2240" t="s">
        <v>44</v>
      </c>
      <c r="U2240" t="s">
        <v>21</v>
      </c>
      <c r="V2240" t="s">
        <v>1494</v>
      </c>
      <c r="W2240" t="s">
        <v>1495</v>
      </c>
      <c r="X2240" t="s">
        <v>1075</v>
      </c>
      <c r="Y2240">
        <v>479</v>
      </c>
      <c r="Z2240" t="s">
        <v>40</v>
      </c>
      <c r="AA2240" t="s">
        <v>40</v>
      </c>
      <c r="AB2240" t="s">
        <v>40</v>
      </c>
      <c r="AC2240">
        <v>3.9</v>
      </c>
      <c r="AD2240">
        <v>2.1</v>
      </c>
      <c r="AE2240">
        <v>0.54</v>
      </c>
      <c r="AF2240">
        <v>68</v>
      </c>
      <c r="AG2240">
        <v>5400</v>
      </c>
      <c r="AH2240">
        <v>2100000</v>
      </c>
      <c r="AI2240">
        <v>68</v>
      </c>
      <c r="AJ2240">
        <v>3562</v>
      </c>
      <c r="AK2240">
        <v>1398924.473</v>
      </c>
      <c r="AN2240" s="20"/>
    </row>
    <row r="2241" spans="1:40">
      <c r="A2241">
        <v>25</v>
      </c>
      <c r="B2241">
        <v>46</v>
      </c>
      <c r="C2241">
        <v>2005</v>
      </c>
      <c r="D2241" t="s">
        <v>1073</v>
      </c>
      <c r="E2241" t="s">
        <v>1074</v>
      </c>
      <c r="F2241" t="s">
        <v>1</v>
      </c>
      <c r="G2241" t="s">
        <v>37</v>
      </c>
      <c r="H2241" t="s">
        <v>38</v>
      </c>
      <c r="I2241" t="s">
        <v>41</v>
      </c>
      <c r="J2241" t="s">
        <v>40</v>
      </c>
      <c r="K2241" t="s">
        <v>40</v>
      </c>
      <c r="L2241" t="s">
        <v>40</v>
      </c>
      <c r="M2241" t="s">
        <v>40</v>
      </c>
      <c r="N2241" t="s">
        <v>40</v>
      </c>
      <c r="O2241" t="s">
        <v>55</v>
      </c>
      <c r="P2241" t="s">
        <v>38</v>
      </c>
      <c r="Q2241" t="s">
        <v>51</v>
      </c>
      <c r="R2241" t="s">
        <v>52</v>
      </c>
      <c r="S2241" t="s">
        <v>43</v>
      </c>
      <c r="T2241" t="s">
        <v>44</v>
      </c>
      <c r="U2241" t="s">
        <v>21</v>
      </c>
      <c r="V2241" t="s">
        <v>1494</v>
      </c>
      <c r="W2241" t="s">
        <v>1495</v>
      </c>
      <c r="X2241" t="s">
        <v>1075</v>
      </c>
      <c r="Y2241">
        <v>480</v>
      </c>
      <c r="Z2241" t="s">
        <v>40</v>
      </c>
      <c r="AA2241" t="s">
        <v>40</v>
      </c>
      <c r="AB2241" t="s">
        <v>40</v>
      </c>
      <c r="AC2241">
        <v>3.9</v>
      </c>
      <c r="AD2241">
        <v>1.1399999999999999</v>
      </c>
      <c r="AE2241">
        <v>0.28999999999999998</v>
      </c>
      <c r="AF2241">
        <v>32</v>
      </c>
      <c r="AG2241">
        <v>2900</v>
      </c>
      <c r="AH2241">
        <v>1140000</v>
      </c>
      <c r="AI2241">
        <v>32</v>
      </c>
      <c r="AJ2241">
        <v>3562</v>
      </c>
      <c r="AK2241">
        <v>1398924.473</v>
      </c>
      <c r="AN2241" s="20"/>
    </row>
    <row r="2242" spans="1:40">
      <c r="A2242">
        <v>25</v>
      </c>
      <c r="B2242">
        <v>46</v>
      </c>
      <c r="C2242">
        <v>2005</v>
      </c>
      <c r="D2242" t="s">
        <v>1073</v>
      </c>
      <c r="E2242" t="s">
        <v>1074</v>
      </c>
      <c r="F2242" t="s">
        <v>1</v>
      </c>
      <c r="G2242" t="s">
        <v>37</v>
      </c>
      <c r="H2242" t="s">
        <v>38</v>
      </c>
      <c r="I2242" t="s">
        <v>41</v>
      </c>
      <c r="J2242" t="s">
        <v>40</v>
      </c>
      <c r="K2242" t="s">
        <v>40</v>
      </c>
      <c r="L2242" t="s">
        <v>40</v>
      </c>
      <c r="M2242" t="s">
        <v>40</v>
      </c>
      <c r="N2242" t="s">
        <v>40</v>
      </c>
      <c r="O2242" t="s">
        <v>55</v>
      </c>
      <c r="P2242" t="s">
        <v>38</v>
      </c>
      <c r="Q2242" t="s">
        <v>51</v>
      </c>
      <c r="R2242" t="s">
        <v>52</v>
      </c>
      <c r="S2242" t="s">
        <v>43</v>
      </c>
      <c r="T2242" t="s">
        <v>44</v>
      </c>
      <c r="U2242" t="s">
        <v>21</v>
      </c>
      <c r="V2242" t="s">
        <v>1494</v>
      </c>
      <c r="W2242" t="s">
        <v>1495</v>
      </c>
      <c r="X2242" t="s">
        <v>1075</v>
      </c>
      <c r="Y2242">
        <v>481</v>
      </c>
      <c r="Z2242" t="s">
        <v>40</v>
      </c>
      <c r="AA2242" t="s">
        <v>40</v>
      </c>
      <c r="AB2242" t="s">
        <v>40</v>
      </c>
      <c r="AC2242">
        <v>4.8</v>
      </c>
      <c r="AD2242">
        <v>3.34</v>
      </c>
      <c r="AE2242">
        <v>0.7</v>
      </c>
      <c r="AF2242">
        <v>63</v>
      </c>
      <c r="AG2242">
        <v>7000</v>
      </c>
      <c r="AH2242">
        <v>3340000</v>
      </c>
      <c r="AI2242">
        <v>63</v>
      </c>
      <c r="AJ2242">
        <v>3562</v>
      </c>
      <c r="AK2242">
        <v>1398924.473</v>
      </c>
      <c r="AN2242" s="20"/>
    </row>
    <row r="2243" spans="1:40">
      <c r="A2243">
        <v>25</v>
      </c>
      <c r="B2243">
        <v>46</v>
      </c>
      <c r="C2243">
        <v>2005</v>
      </c>
      <c r="D2243" t="s">
        <v>1073</v>
      </c>
      <c r="E2243" t="s">
        <v>1074</v>
      </c>
      <c r="F2243" t="s">
        <v>1</v>
      </c>
      <c r="G2243" t="s">
        <v>37</v>
      </c>
      <c r="H2243" t="s">
        <v>38</v>
      </c>
      <c r="I2243" t="s">
        <v>41</v>
      </c>
      <c r="J2243" t="s">
        <v>40</v>
      </c>
      <c r="K2243" t="s">
        <v>40</v>
      </c>
      <c r="L2243" t="s">
        <v>40</v>
      </c>
      <c r="M2243" t="s">
        <v>40</v>
      </c>
      <c r="N2243" t="s">
        <v>40</v>
      </c>
      <c r="O2243" t="s">
        <v>55</v>
      </c>
      <c r="P2243" t="s">
        <v>38</v>
      </c>
      <c r="Q2243" t="s">
        <v>51</v>
      </c>
      <c r="R2243" t="s">
        <v>52</v>
      </c>
      <c r="S2243" t="s">
        <v>43</v>
      </c>
      <c r="T2243" t="s">
        <v>44</v>
      </c>
      <c r="U2243" t="s">
        <v>21</v>
      </c>
      <c r="V2243" t="s">
        <v>1494</v>
      </c>
      <c r="W2243" t="s">
        <v>1495</v>
      </c>
      <c r="X2243" t="s">
        <v>1075</v>
      </c>
      <c r="Y2243">
        <v>483</v>
      </c>
      <c r="Z2243" t="s">
        <v>40</v>
      </c>
      <c r="AA2243" t="s">
        <v>40</v>
      </c>
      <c r="AB2243" t="s">
        <v>40</v>
      </c>
      <c r="AC2243">
        <v>1.9</v>
      </c>
      <c r="AD2243">
        <v>0.88</v>
      </c>
      <c r="AE2243">
        <v>0.46</v>
      </c>
      <c r="AF2243">
        <v>21</v>
      </c>
      <c r="AG2243">
        <v>4600</v>
      </c>
      <c r="AH2243">
        <v>880000</v>
      </c>
      <c r="AI2243">
        <v>21</v>
      </c>
      <c r="AJ2243">
        <v>3562</v>
      </c>
      <c r="AK2243">
        <v>1398924.473</v>
      </c>
      <c r="AN2243" s="20"/>
    </row>
    <row r="2244" spans="1:40">
      <c r="A2244">
        <v>25</v>
      </c>
      <c r="B2244">
        <v>46</v>
      </c>
      <c r="C2244">
        <v>2005</v>
      </c>
      <c r="D2244" t="s">
        <v>1073</v>
      </c>
      <c r="E2244" t="s">
        <v>1074</v>
      </c>
      <c r="F2244" t="s">
        <v>1</v>
      </c>
      <c r="G2244" t="s">
        <v>37</v>
      </c>
      <c r="H2244" t="s">
        <v>38</v>
      </c>
      <c r="I2244" t="s">
        <v>41</v>
      </c>
      <c r="J2244" t="s">
        <v>40</v>
      </c>
      <c r="K2244" t="s">
        <v>40</v>
      </c>
      <c r="L2244" t="s">
        <v>40</v>
      </c>
      <c r="M2244" t="s">
        <v>40</v>
      </c>
      <c r="N2244" t="s">
        <v>40</v>
      </c>
      <c r="O2244" t="s">
        <v>55</v>
      </c>
      <c r="P2244" t="s">
        <v>38</v>
      </c>
      <c r="Q2244" t="s">
        <v>51</v>
      </c>
      <c r="R2244" t="s">
        <v>52</v>
      </c>
      <c r="S2244" t="s">
        <v>43</v>
      </c>
      <c r="T2244" t="s">
        <v>44</v>
      </c>
      <c r="U2244" t="s">
        <v>21</v>
      </c>
      <c r="V2244" t="s">
        <v>1494</v>
      </c>
      <c r="W2244" t="s">
        <v>1495</v>
      </c>
      <c r="X2244" t="s">
        <v>1075</v>
      </c>
      <c r="Y2244">
        <v>484</v>
      </c>
      <c r="Z2244" t="s">
        <v>40</v>
      </c>
      <c r="AA2244" t="s">
        <v>40</v>
      </c>
      <c r="AB2244" t="s">
        <v>40</v>
      </c>
      <c r="AC2244">
        <v>1.6</v>
      </c>
      <c r="AD2244">
        <v>0.89</v>
      </c>
      <c r="AE2244">
        <v>0.56999999999999995</v>
      </c>
      <c r="AF2244">
        <v>28</v>
      </c>
      <c r="AG2244">
        <v>5700</v>
      </c>
      <c r="AH2244">
        <v>890000</v>
      </c>
      <c r="AI2244">
        <v>28</v>
      </c>
      <c r="AJ2244">
        <v>3562</v>
      </c>
      <c r="AK2244">
        <v>1398924.473</v>
      </c>
      <c r="AN2244" s="20"/>
    </row>
    <row r="2245" spans="1:40">
      <c r="A2245">
        <v>25</v>
      </c>
      <c r="B2245">
        <v>46</v>
      </c>
      <c r="C2245">
        <v>2005</v>
      </c>
      <c r="D2245" t="s">
        <v>1073</v>
      </c>
      <c r="E2245" t="s">
        <v>1074</v>
      </c>
      <c r="F2245" t="s">
        <v>1</v>
      </c>
      <c r="G2245" t="s">
        <v>37</v>
      </c>
      <c r="H2245" t="s">
        <v>38</v>
      </c>
      <c r="I2245" t="s">
        <v>41</v>
      </c>
      <c r="J2245" t="s">
        <v>40</v>
      </c>
      <c r="K2245" t="s">
        <v>40</v>
      </c>
      <c r="L2245" t="s">
        <v>40</v>
      </c>
      <c r="M2245" t="s">
        <v>40</v>
      </c>
      <c r="N2245" t="s">
        <v>40</v>
      </c>
      <c r="O2245" t="s">
        <v>55</v>
      </c>
      <c r="P2245" t="s">
        <v>38</v>
      </c>
      <c r="Q2245" t="s">
        <v>51</v>
      </c>
      <c r="R2245" t="s">
        <v>52</v>
      </c>
      <c r="S2245" t="s">
        <v>43</v>
      </c>
      <c r="T2245" t="s">
        <v>44</v>
      </c>
      <c r="U2245" t="s">
        <v>21</v>
      </c>
      <c r="V2245" t="s">
        <v>1494</v>
      </c>
      <c r="W2245" t="s">
        <v>1495</v>
      </c>
      <c r="X2245" t="s">
        <v>1075</v>
      </c>
      <c r="Y2245">
        <v>485</v>
      </c>
      <c r="Z2245" t="s">
        <v>40</v>
      </c>
      <c r="AA2245" t="s">
        <v>40</v>
      </c>
      <c r="AB2245" t="s">
        <v>40</v>
      </c>
      <c r="AC2245">
        <v>0.6</v>
      </c>
      <c r="AD2245">
        <v>0.6</v>
      </c>
      <c r="AE2245">
        <v>0.94</v>
      </c>
      <c r="AF2245">
        <v>29</v>
      </c>
      <c r="AG2245">
        <v>9400</v>
      </c>
      <c r="AH2245">
        <v>600000</v>
      </c>
      <c r="AI2245">
        <v>29</v>
      </c>
      <c r="AJ2245">
        <v>3562</v>
      </c>
      <c r="AK2245">
        <v>1398924.473</v>
      </c>
      <c r="AN2245" s="20"/>
    </row>
    <row r="2246" spans="1:40">
      <c r="A2246">
        <v>25</v>
      </c>
      <c r="B2246">
        <v>46</v>
      </c>
      <c r="C2246">
        <v>2005</v>
      </c>
      <c r="D2246" t="s">
        <v>1073</v>
      </c>
      <c r="E2246" t="s">
        <v>1074</v>
      </c>
      <c r="F2246" t="s">
        <v>1</v>
      </c>
      <c r="G2246" t="s">
        <v>37</v>
      </c>
      <c r="H2246" t="s">
        <v>38</v>
      </c>
      <c r="I2246" t="s">
        <v>41</v>
      </c>
      <c r="J2246" t="s">
        <v>40</v>
      </c>
      <c r="K2246" t="s">
        <v>40</v>
      </c>
      <c r="L2246" t="s">
        <v>40</v>
      </c>
      <c r="M2246" t="s">
        <v>40</v>
      </c>
      <c r="N2246" t="s">
        <v>40</v>
      </c>
      <c r="O2246" t="s">
        <v>55</v>
      </c>
      <c r="P2246" t="s">
        <v>38</v>
      </c>
      <c r="Q2246" t="s">
        <v>51</v>
      </c>
      <c r="R2246" t="s">
        <v>52</v>
      </c>
      <c r="S2246" t="s">
        <v>43</v>
      </c>
      <c r="T2246" t="s">
        <v>44</v>
      </c>
      <c r="U2246" t="s">
        <v>21</v>
      </c>
      <c r="V2246" t="s">
        <v>1494</v>
      </c>
      <c r="W2246" t="s">
        <v>1495</v>
      </c>
      <c r="X2246" t="s">
        <v>1075</v>
      </c>
      <c r="Y2246">
        <v>487</v>
      </c>
      <c r="Z2246" t="s">
        <v>40</v>
      </c>
      <c r="AA2246" t="s">
        <v>40</v>
      </c>
      <c r="AB2246" t="s">
        <v>40</v>
      </c>
      <c r="AC2246">
        <v>7.3</v>
      </c>
      <c r="AD2246">
        <v>94.2</v>
      </c>
      <c r="AE2246">
        <v>13</v>
      </c>
      <c r="AF2246">
        <v>31</v>
      </c>
      <c r="AG2246">
        <v>130000</v>
      </c>
      <c r="AH2246">
        <v>94200000</v>
      </c>
      <c r="AI2246">
        <v>31</v>
      </c>
      <c r="AJ2246">
        <v>3562</v>
      </c>
      <c r="AK2246">
        <v>1398924.473</v>
      </c>
      <c r="AN2246" s="20"/>
    </row>
    <row r="2247" spans="1:40">
      <c r="A2247">
        <v>25</v>
      </c>
      <c r="B2247">
        <v>46</v>
      </c>
      <c r="C2247">
        <v>2005</v>
      </c>
      <c r="D2247" t="s">
        <v>1073</v>
      </c>
      <c r="E2247" t="s">
        <v>1074</v>
      </c>
      <c r="F2247" t="s">
        <v>1</v>
      </c>
      <c r="G2247" t="s">
        <v>37</v>
      </c>
      <c r="H2247" t="s">
        <v>38</v>
      </c>
      <c r="I2247" t="s">
        <v>41</v>
      </c>
      <c r="J2247" t="s">
        <v>40</v>
      </c>
      <c r="K2247" t="s">
        <v>40</v>
      </c>
      <c r="L2247" t="s">
        <v>40</v>
      </c>
      <c r="M2247" t="s">
        <v>40</v>
      </c>
      <c r="N2247" t="s">
        <v>40</v>
      </c>
      <c r="O2247" t="s">
        <v>55</v>
      </c>
      <c r="P2247" t="s">
        <v>38</v>
      </c>
      <c r="Q2247" t="s">
        <v>51</v>
      </c>
      <c r="R2247" t="s">
        <v>52</v>
      </c>
      <c r="S2247" t="s">
        <v>43</v>
      </c>
      <c r="T2247" t="s">
        <v>44</v>
      </c>
      <c r="U2247" t="s">
        <v>21</v>
      </c>
      <c r="V2247" t="s">
        <v>1494</v>
      </c>
      <c r="W2247" t="s">
        <v>1495</v>
      </c>
      <c r="X2247" t="s">
        <v>1075</v>
      </c>
      <c r="Y2247">
        <v>488</v>
      </c>
      <c r="Z2247" t="s">
        <v>40</v>
      </c>
      <c r="AA2247" t="s">
        <v>40</v>
      </c>
      <c r="AB2247" t="s">
        <v>40</v>
      </c>
      <c r="AC2247">
        <v>0.4</v>
      </c>
      <c r="AD2247">
        <v>0.66</v>
      </c>
      <c r="AE2247">
        <v>1.52</v>
      </c>
      <c r="AF2247">
        <v>54</v>
      </c>
      <c r="AG2247">
        <v>15200</v>
      </c>
      <c r="AH2247">
        <v>660000</v>
      </c>
      <c r="AI2247">
        <v>54</v>
      </c>
      <c r="AJ2247">
        <v>3562</v>
      </c>
      <c r="AK2247">
        <v>1398924.473</v>
      </c>
      <c r="AN2247" s="20"/>
    </row>
    <row r="2248" spans="1:40">
      <c r="A2248">
        <v>25</v>
      </c>
      <c r="B2248">
        <v>46</v>
      </c>
      <c r="C2248">
        <v>2005</v>
      </c>
      <c r="D2248" t="s">
        <v>1073</v>
      </c>
      <c r="E2248" t="s">
        <v>1074</v>
      </c>
      <c r="F2248" t="s">
        <v>1</v>
      </c>
      <c r="G2248" t="s">
        <v>37</v>
      </c>
      <c r="H2248" t="s">
        <v>38</v>
      </c>
      <c r="I2248" t="s">
        <v>41</v>
      </c>
      <c r="J2248" t="s">
        <v>40</v>
      </c>
      <c r="K2248" t="s">
        <v>40</v>
      </c>
      <c r="L2248" t="s">
        <v>40</v>
      </c>
      <c r="M2248" t="s">
        <v>40</v>
      </c>
      <c r="N2248" t="s">
        <v>40</v>
      </c>
      <c r="O2248" t="s">
        <v>55</v>
      </c>
      <c r="P2248" t="s">
        <v>38</v>
      </c>
      <c r="Q2248" t="s">
        <v>51</v>
      </c>
      <c r="R2248" t="s">
        <v>52</v>
      </c>
      <c r="S2248" t="s">
        <v>43</v>
      </c>
      <c r="T2248" t="s">
        <v>44</v>
      </c>
      <c r="U2248" t="s">
        <v>21</v>
      </c>
      <c r="V2248" t="s">
        <v>1494</v>
      </c>
      <c r="W2248" t="s">
        <v>1495</v>
      </c>
      <c r="X2248" t="s">
        <v>1075</v>
      </c>
      <c r="Y2248">
        <v>489</v>
      </c>
      <c r="Z2248" t="s">
        <v>40</v>
      </c>
      <c r="AA2248" t="s">
        <v>40</v>
      </c>
      <c r="AB2248" t="s">
        <v>40</v>
      </c>
      <c r="AC2248">
        <v>6.8</v>
      </c>
      <c r="AD2248">
        <v>11.1</v>
      </c>
      <c r="AE2248">
        <v>1.63</v>
      </c>
      <c r="AF2248">
        <v>29</v>
      </c>
      <c r="AG2248">
        <v>16300</v>
      </c>
      <c r="AH2248">
        <v>11100000</v>
      </c>
      <c r="AI2248">
        <v>29</v>
      </c>
      <c r="AJ2248">
        <v>3562</v>
      </c>
      <c r="AK2248">
        <v>1398924.473</v>
      </c>
      <c r="AN2248" s="20"/>
    </row>
    <row r="2249" spans="1:40">
      <c r="A2249">
        <v>25</v>
      </c>
      <c r="B2249">
        <v>46</v>
      </c>
      <c r="C2249">
        <v>2005</v>
      </c>
      <c r="D2249" t="s">
        <v>1073</v>
      </c>
      <c r="E2249" t="s">
        <v>1074</v>
      </c>
      <c r="F2249" t="s">
        <v>1</v>
      </c>
      <c r="G2249" t="s">
        <v>37</v>
      </c>
      <c r="H2249" t="s">
        <v>38</v>
      </c>
      <c r="I2249" t="s">
        <v>41</v>
      </c>
      <c r="J2249" t="s">
        <v>40</v>
      </c>
      <c r="K2249" t="s">
        <v>40</v>
      </c>
      <c r="L2249" t="s">
        <v>40</v>
      </c>
      <c r="M2249" t="s">
        <v>40</v>
      </c>
      <c r="N2249" t="s">
        <v>40</v>
      </c>
      <c r="O2249" t="s">
        <v>55</v>
      </c>
      <c r="P2249" t="s">
        <v>38</v>
      </c>
      <c r="Q2249" t="s">
        <v>51</v>
      </c>
      <c r="R2249" t="s">
        <v>52</v>
      </c>
      <c r="S2249" t="s">
        <v>43</v>
      </c>
      <c r="T2249" t="s">
        <v>44</v>
      </c>
      <c r="U2249" t="s">
        <v>21</v>
      </c>
      <c r="V2249" t="s">
        <v>1494</v>
      </c>
      <c r="W2249" t="s">
        <v>1495</v>
      </c>
      <c r="X2249" t="s">
        <v>1075</v>
      </c>
      <c r="Y2249">
        <v>490</v>
      </c>
      <c r="Z2249" t="s">
        <v>40</v>
      </c>
      <c r="AA2249" t="s">
        <v>40</v>
      </c>
      <c r="AB2249" t="s">
        <v>40</v>
      </c>
      <c r="AC2249">
        <v>8.4</v>
      </c>
      <c r="AD2249">
        <v>3.52</v>
      </c>
      <c r="AE2249">
        <v>0.42</v>
      </c>
      <c r="AF2249">
        <v>28</v>
      </c>
      <c r="AG2249">
        <v>4200</v>
      </c>
      <c r="AH2249">
        <v>3520000</v>
      </c>
      <c r="AI2249">
        <v>28</v>
      </c>
      <c r="AJ2249">
        <v>3562</v>
      </c>
      <c r="AK2249">
        <v>1398924.473</v>
      </c>
      <c r="AN2249" s="20"/>
    </row>
    <row r="2250" spans="1:40">
      <c r="A2250">
        <v>25</v>
      </c>
      <c r="B2250">
        <v>46</v>
      </c>
      <c r="C2250">
        <v>2005</v>
      </c>
      <c r="D2250" t="s">
        <v>1073</v>
      </c>
      <c r="E2250" t="s">
        <v>1074</v>
      </c>
      <c r="F2250" t="s">
        <v>1</v>
      </c>
      <c r="G2250" t="s">
        <v>37</v>
      </c>
      <c r="H2250" t="s">
        <v>38</v>
      </c>
      <c r="I2250" t="s">
        <v>41</v>
      </c>
      <c r="J2250" t="s">
        <v>40</v>
      </c>
      <c r="K2250" t="s">
        <v>40</v>
      </c>
      <c r="L2250" t="s">
        <v>40</v>
      </c>
      <c r="M2250" t="s">
        <v>40</v>
      </c>
      <c r="N2250" t="s">
        <v>40</v>
      </c>
      <c r="O2250" t="s">
        <v>55</v>
      </c>
      <c r="P2250" t="s">
        <v>38</v>
      </c>
      <c r="Q2250" t="s">
        <v>51</v>
      </c>
      <c r="R2250" t="s">
        <v>52</v>
      </c>
      <c r="S2250" t="s">
        <v>43</v>
      </c>
      <c r="T2250" t="s">
        <v>44</v>
      </c>
      <c r="U2250" t="s">
        <v>21</v>
      </c>
      <c r="V2250" t="s">
        <v>1494</v>
      </c>
      <c r="W2250" t="s">
        <v>1495</v>
      </c>
      <c r="X2250" t="s">
        <v>1075</v>
      </c>
      <c r="Y2250">
        <v>491</v>
      </c>
      <c r="Z2250" t="s">
        <v>40</v>
      </c>
      <c r="AA2250" t="s">
        <v>40</v>
      </c>
      <c r="AB2250" t="s">
        <v>40</v>
      </c>
      <c r="AC2250">
        <v>3.1</v>
      </c>
      <c r="AD2250">
        <v>3.25</v>
      </c>
      <c r="AE2250">
        <v>1.03</v>
      </c>
      <c r="AF2250">
        <v>91</v>
      </c>
      <c r="AG2250">
        <v>10300</v>
      </c>
      <c r="AH2250">
        <v>3250000</v>
      </c>
      <c r="AI2250">
        <v>91</v>
      </c>
      <c r="AJ2250">
        <v>3562</v>
      </c>
      <c r="AK2250">
        <v>1398924.473</v>
      </c>
      <c r="AN2250" s="20"/>
    </row>
    <row r="2251" spans="1:40">
      <c r="A2251">
        <v>25</v>
      </c>
      <c r="B2251">
        <v>46</v>
      </c>
      <c r="C2251">
        <v>2005</v>
      </c>
      <c r="D2251" t="s">
        <v>1073</v>
      </c>
      <c r="E2251" t="s">
        <v>1074</v>
      </c>
      <c r="F2251" t="s">
        <v>1</v>
      </c>
      <c r="G2251" t="s">
        <v>37</v>
      </c>
      <c r="H2251" t="s">
        <v>38</v>
      </c>
      <c r="I2251" t="s">
        <v>41</v>
      </c>
      <c r="J2251" t="s">
        <v>40</v>
      </c>
      <c r="K2251" t="s">
        <v>40</v>
      </c>
      <c r="L2251" t="s">
        <v>40</v>
      </c>
      <c r="M2251" t="s">
        <v>40</v>
      </c>
      <c r="N2251" t="s">
        <v>40</v>
      </c>
      <c r="O2251" t="s">
        <v>55</v>
      </c>
      <c r="P2251" t="s">
        <v>38</v>
      </c>
      <c r="Q2251" t="s">
        <v>51</v>
      </c>
      <c r="R2251" t="s">
        <v>52</v>
      </c>
      <c r="S2251" t="s">
        <v>43</v>
      </c>
      <c r="T2251" t="s">
        <v>44</v>
      </c>
      <c r="U2251" t="s">
        <v>21</v>
      </c>
      <c r="V2251" t="s">
        <v>1494</v>
      </c>
      <c r="W2251" t="s">
        <v>1495</v>
      </c>
      <c r="X2251" t="s">
        <v>1075</v>
      </c>
      <c r="Y2251">
        <v>492</v>
      </c>
      <c r="Z2251" t="s">
        <v>40</v>
      </c>
      <c r="AA2251" t="s">
        <v>40</v>
      </c>
      <c r="AB2251" t="s">
        <v>40</v>
      </c>
      <c r="AC2251">
        <v>1.2</v>
      </c>
      <c r="AD2251">
        <v>0.34</v>
      </c>
      <c r="AE2251">
        <v>0.28999999999999998</v>
      </c>
      <c r="AF2251">
        <v>72</v>
      </c>
      <c r="AG2251">
        <v>2900</v>
      </c>
      <c r="AH2251">
        <v>340000</v>
      </c>
      <c r="AI2251">
        <v>72</v>
      </c>
      <c r="AJ2251">
        <v>3562</v>
      </c>
      <c r="AK2251">
        <v>1398924.473</v>
      </c>
      <c r="AN2251" s="20"/>
    </row>
    <row r="2252" spans="1:40">
      <c r="A2252">
        <v>25</v>
      </c>
      <c r="B2252">
        <v>46</v>
      </c>
      <c r="C2252">
        <v>2005</v>
      </c>
      <c r="D2252" t="s">
        <v>1073</v>
      </c>
      <c r="E2252" t="s">
        <v>1074</v>
      </c>
      <c r="F2252" t="s">
        <v>1</v>
      </c>
      <c r="G2252" t="s">
        <v>37</v>
      </c>
      <c r="H2252" t="s">
        <v>38</v>
      </c>
      <c r="I2252" t="s">
        <v>41</v>
      </c>
      <c r="J2252" t="s">
        <v>40</v>
      </c>
      <c r="K2252" t="s">
        <v>40</v>
      </c>
      <c r="L2252" t="s">
        <v>40</v>
      </c>
      <c r="M2252" t="s">
        <v>40</v>
      </c>
      <c r="N2252" t="s">
        <v>40</v>
      </c>
      <c r="O2252" t="s">
        <v>55</v>
      </c>
      <c r="P2252" t="s">
        <v>38</v>
      </c>
      <c r="Q2252" t="s">
        <v>51</v>
      </c>
      <c r="R2252" t="s">
        <v>52</v>
      </c>
      <c r="S2252" t="s">
        <v>43</v>
      </c>
      <c r="T2252" t="s">
        <v>44</v>
      </c>
      <c r="U2252" t="s">
        <v>21</v>
      </c>
      <c r="V2252" t="s">
        <v>1494</v>
      </c>
      <c r="W2252" t="s">
        <v>1495</v>
      </c>
      <c r="X2252" t="s">
        <v>1075</v>
      </c>
      <c r="Y2252">
        <v>493</v>
      </c>
      <c r="Z2252" t="s">
        <v>40</v>
      </c>
      <c r="AA2252" t="s">
        <v>40</v>
      </c>
      <c r="AB2252" t="s">
        <v>40</v>
      </c>
      <c r="AC2252">
        <v>4.2</v>
      </c>
      <c r="AD2252">
        <v>4.2300000000000004</v>
      </c>
      <c r="AE2252">
        <v>1.01</v>
      </c>
      <c r="AF2252">
        <v>40</v>
      </c>
      <c r="AG2252">
        <v>10100</v>
      </c>
      <c r="AH2252">
        <v>4230000</v>
      </c>
      <c r="AI2252">
        <v>40</v>
      </c>
      <c r="AJ2252">
        <v>3562</v>
      </c>
      <c r="AK2252">
        <v>1398924.473</v>
      </c>
      <c r="AN2252" s="20"/>
    </row>
    <row r="2253" spans="1:40">
      <c r="A2253">
        <v>25</v>
      </c>
      <c r="B2253">
        <v>46</v>
      </c>
      <c r="C2253">
        <v>2005</v>
      </c>
      <c r="D2253" t="s">
        <v>1073</v>
      </c>
      <c r="E2253" t="s">
        <v>1074</v>
      </c>
      <c r="F2253" t="s">
        <v>1</v>
      </c>
      <c r="G2253" t="s">
        <v>37</v>
      </c>
      <c r="H2253" t="s">
        <v>38</v>
      </c>
      <c r="I2253" t="s">
        <v>41</v>
      </c>
      <c r="J2253" t="s">
        <v>40</v>
      </c>
      <c r="K2253" t="s">
        <v>40</v>
      </c>
      <c r="L2253" t="s">
        <v>40</v>
      </c>
      <c r="M2253" t="s">
        <v>40</v>
      </c>
      <c r="N2253" t="s">
        <v>40</v>
      </c>
      <c r="O2253" t="s">
        <v>55</v>
      </c>
      <c r="P2253" t="s">
        <v>38</v>
      </c>
      <c r="Q2253" t="s">
        <v>51</v>
      </c>
      <c r="R2253" t="s">
        <v>52</v>
      </c>
      <c r="S2253" t="s">
        <v>43</v>
      </c>
      <c r="T2253" t="s">
        <v>44</v>
      </c>
      <c r="U2253" t="s">
        <v>21</v>
      </c>
      <c r="V2253" t="s">
        <v>1494</v>
      </c>
      <c r="W2253" t="s">
        <v>1495</v>
      </c>
      <c r="X2253" t="s">
        <v>1075</v>
      </c>
      <c r="Y2253">
        <v>494</v>
      </c>
      <c r="Z2253" t="s">
        <v>40</v>
      </c>
      <c r="AA2253" t="s">
        <v>40</v>
      </c>
      <c r="AB2253" t="s">
        <v>40</v>
      </c>
      <c r="AC2253">
        <v>2.1</v>
      </c>
      <c r="AD2253">
        <v>3.28</v>
      </c>
      <c r="AE2253">
        <v>1.54</v>
      </c>
      <c r="AF2253">
        <v>36</v>
      </c>
      <c r="AG2253">
        <v>15400</v>
      </c>
      <c r="AH2253">
        <v>3280000</v>
      </c>
      <c r="AI2253">
        <v>36</v>
      </c>
      <c r="AJ2253">
        <v>3562</v>
      </c>
      <c r="AK2253">
        <v>1398924.473</v>
      </c>
      <c r="AN2253" s="20"/>
    </row>
    <row r="2254" spans="1:40">
      <c r="A2254">
        <v>25</v>
      </c>
      <c r="B2254">
        <v>46</v>
      </c>
      <c r="C2254">
        <v>2005</v>
      </c>
      <c r="D2254" t="s">
        <v>1073</v>
      </c>
      <c r="E2254" t="s">
        <v>1074</v>
      </c>
      <c r="F2254" t="s">
        <v>1</v>
      </c>
      <c r="G2254" t="s">
        <v>37</v>
      </c>
      <c r="H2254" t="s">
        <v>38</v>
      </c>
      <c r="I2254" t="s">
        <v>41</v>
      </c>
      <c r="J2254" t="s">
        <v>40</v>
      </c>
      <c r="K2254" t="s">
        <v>40</v>
      </c>
      <c r="L2254" t="s">
        <v>40</v>
      </c>
      <c r="M2254" t="s">
        <v>40</v>
      </c>
      <c r="N2254" t="s">
        <v>40</v>
      </c>
      <c r="O2254" t="s">
        <v>55</v>
      </c>
      <c r="P2254" t="s">
        <v>38</v>
      </c>
      <c r="Q2254" t="s">
        <v>51</v>
      </c>
      <c r="R2254" t="s">
        <v>52</v>
      </c>
      <c r="S2254" t="s">
        <v>43</v>
      </c>
      <c r="T2254" t="s">
        <v>44</v>
      </c>
      <c r="U2254" t="s">
        <v>21</v>
      </c>
      <c r="V2254" t="s">
        <v>1494</v>
      </c>
      <c r="W2254" t="s">
        <v>1495</v>
      </c>
      <c r="X2254" t="s">
        <v>1075</v>
      </c>
      <c r="Y2254">
        <v>495</v>
      </c>
      <c r="Z2254" t="s">
        <v>40</v>
      </c>
      <c r="AA2254" t="s">
        <v>40</v>
      </c>
      <c r="AB2254" t="s">
        <v>40</v>
      </c>
      <c r="AC2254">
        <v>1.6</v>
      </c>
      <c r="AD2254">
        <v>0.91</v>
      </c>
      <c r="AE2254">
        <v>0.55000000000000004</v>
      </c>
      <c r="AF2254">
        <v>49</v>
      </c>
      <c r="AG2254">
        <v>5500</v>
      </c>
      <c r="AH2254">
        <v>910000</v>
      </c>
      <c r="AI2254">
        <v>49</v>
      </c>
      <c r="AJ2254">
        <v>3562</v>
      </c>
      <c r="AK2254">
        <v>1398924.473</v>
      </c>
      <c r="AN2254" s="20"/>
    </row>
    <row r="2255" spans="1:40">
      <c r="A2255">
        <v>25</v>
      </c>
      <c r="B2255">
        <v>46</v>
      </c>
      <c r="C2255">
        <v>2005</v>
      </c>
      <c r="D2255" t="s">
        <v>1073</v>
      </c>
      <c r="E2255" t="s">
        <v>1074</v>
      </c>
      <c r="F2255" t="s">
        <v>1</v>
      </c>
      <c r="G2255" t="s">
        <v>37</v>
      </c>
      <c r="H2255" t="s">
        <v>38</v>
      </c>
      <c r="I2255" t="s">
        <v>41</v>
      </c>
      <c r="J2255" t="s">
        <v>40</v>
      </c>
      <c r="K2255" t="s">
        <v>40</v>
      </c>
      <c r="L2255" t="s">
        <v>40</v>
      </c>
      <c r="M2255" t="s">
        <v>40</v>
      </c>
      <c r="N2255" t="s">
        <v>40</v>
      </c>
      <c r="O2255" t="s">
        <v>55</v>
      </c>
      <c r="P2255" t="s">
        <v>38</v>
      </c>
      <c r="Q2255" t="s">
        <v>51</v>
      </c>
      <c r="R2255" t="s">
        <v>52</v>
      </c>
      <c r="S2255" t="s">
        <v>43</v>
      </c>
      <c r="T2255" t="s">
        <v>44</v>
      </c>
      <c r="U2255" t="s">
        <v>21</v>
      </c>
      <c r="V2255" t="s">
        <v>1494</v>
      </c>
      <c r="W2255" t="s">
        <v>1495</v>
      </c>
      <c r="X2255" t="s">
        <v>1075</v>
      </c>
      <c r="Y2255">
        <v>496</v>
      </c>
      <c r="Z2255" t="s">
        <v>40</v>
      </c>
      <c r="AA2255" t="s">
        <v>40</v>
      </c>
      <c r="AB2255" t="s">
        <v>40</v>
      </c>
      <c r="AC2255">
        <v>4.5999999999999996</v>
      </c>
      <c r="AD2255">
        <v>2.5</v>
      </c>
      <c r="AE2255">
        <v>0.54</v>
      </c>
      <c r="AF2255">
        <v>44</v>
      </c>
      <c r="AG2255">
        <v>5400</v>
      </c>
      <c r="AH2255">
        <v>2500000</v>
      </c>
      <c r="AI2255">
        <v>44</v>
      </c>
      <c r="AJ2255">
        <v>3562</v>
      </c>
      <c r="AK2255">
        <v>1398924.473</v>
      </c>
      <c r="AN2255" s="20"/>
    </row>
    <row r="2256" spans="1:40">
      <c r="A2256">
        <v>25</v>
      </c>
      <c r="B2256">
        <v>46</v>
      </c>
      <c r="C2256">
        <v>2005</v>
      </c>
      <c r="D2256" t="s">
        <v>1073</v>
      </c>
      <c r="E2256" t="s">
        <v>1074</v>
      </c>
      <c r="F2256" t="s">
        <v>1</v>
      </c>
      <c r="G2256" t="s">
        <v>37</v>
      </c>
      <c r="H2256" t="s">
        <v>38</v>
      </c>
      <c r="I2256" t="s">
        <v>41</v>
      </c>
      <c r="J2256" t="s">
        <v>40</v>
      </c>
      <c r="K2256" t="s">
        <v>40</v>
      </c>
      <c r="L2256" t="s">
        <v>40</v>
      </c>
      <c r="M2256" t="s">
        <v>40</v>
      </c>
      <c r="N2256" t="s">
        <v>40</v>
      </c>
      <c r="O2256" t="s">
        <v>55</v>
      </c>
      <c r="P2256" t="s">
        <v>38</v>
      </c>
      <c r="Q2256" t="s">
        <v>51</v>
      </c>
      <c r="R2256" t="s">
        <v>52</v>
      </c>
      <c r="S2256" t="s">
        <v>43</v>
      </c>
      <c r="T2256" t="s">
        <v>44</v>
      </c>
      <c r="U2256" t="s">
        <v>21</v>
      </c>
      <c r="V2256" t="s">
        <v>1494</v>
      </c>
      <c r="W2256" t="s">
        <v>1495</v>
      </c>
      <c r="X2256" t="s">
        <v>1075</v>
      </c>
      <c r="Y2256">
        <v>497</v>
      </c>
      <c r="Z2256" t="s">
        <v>40</v>
      </c>
      <c r="AA2256" t="s">
        <v>40</v>
      </c>
      <c r="AB2256" t="s">
        <v>40</v>
      </c>
      <c r="AC2256">
        <v>2</v>
      </c>
      <c r="AD2256">
        <v>4.1399999999999997</v>
      </c>
      <c r="AE2256">
        <v>2.02</v>
      </c>
      <c r="AF2256">
        <v>64</v>
      </c>
      <c r="AG2256">
        <v>20200</v>
      </c>
      <c r="AH2256">
        <v>4140000</v>
      </c>
      <c r="AI2256">
        <v>64</v>
      </c>
      <c r="AJ2256">
        <v>3562</v>
      </c>
      <c r="AK2256">
        <v>1398924.473</v>
      </c>
      <c r="AL2256" t="s">
        <v>1347</v>
      </c>
      <c r="AM2256" t="s">
        <v>422</v>
      </c>
      <c r="AN2256" s="20"/>
    </row>
    <row r="2257" spans="1:44">
      <c r="A2257">
        <v>25</v>
      </c>
      <c r="B2257">
        <v>46</v>
      </c>
      <c r="C2257">
        <v>2005</v>
      </c>
      <c r="D2257" t="s">
        <v>1073</v>
      </c>
      <c r="E2257" t="s">
        <v>1074</v>
      </c>
      <c r="F2257" t="s">
        <v>1</v>
      </c>
      <c r="G2257" t="s">
        <v>37</v>
      </c>
      <c r="H2257" t="s">
        <v>38</v>
      </c>
      <c r="I2257" t="s">
        <v>41</v>
      </c>
      <c r="J2257" t="s">
        <v>40</v>
      </c>
      <c r="K2257" t="s">
        <v>40</v>
      </c>
      <c r="L2257" t="s">
        <v>40</v>
      </c>
      <c r="M2257" t="s">
        <v>40</v>
      </c>
      <c r="N2257" t="s">
        <v>40</v>
      </c>
      <c r="O2257" t="s">
        <v>55</v>
      </c>
      <c r="P2257" t="s">
        <v>38</v>
      </c>
      <c r="Q2257" t="s">
        <v>51</v>
      </c>
      <c r="R2257" t="s">
        <v>52</v>
      </c>
      <c r="S2257" t="s">
        <v>43</v>
      </c>
      <c r="T2257" t="s">
        <v>44</v>
      </c>
      <c r="U2257" t="s">
        <v>21</v>
      </c>
      <c r="V2257" t="s">
        <v>1494</v>
      </c>
      <c r="W2257" t="s">
        <v>1495</v>
      </c>
      <c r="X2257" t="s">
        <v>1075</v>
      </c>
      <c r="Y2257">
        <v>498</v>
      </c>
      <c r="Z2257" t="s">
        <v>40</v>
      </c>
      <c r="AA2257" t="s">
        <v>40</v>
      </c>
      <c r="AB2257" t="s">
        <v>40</v>
      </c>
      <c r="AC2257">
        <v>8.8000000000000007</v>
      </c>
      <c r="AD2257">
        <v>9.4600000000000009</v>
      </c>
      <c r="AE2257">
        <v>1.07</v>
      </c>
      <c r="AF2257">
        <v>25</v>
      </c>
      <c r="AG2257">
        <v>10700</v>
      </c>
      <c r="AH2257">
        <v>9460000</v>
      </c>
      <c r="AI2257">
        <v>25</v>
      </c>
      <c r="AJ2257">
        <v>3562</v>
      </c>
      <c r="AK2257">
        <v>1398924.473</v>
      </c>
      <c r="AL2257" s="3" t="s">
        <v>1348</v>
      </c>
      <c r="AM2257" t="s">
        <v>1270</v>
      </c>
      <c r="AN2257" s="20"/>
    </row>
    <row r="2258" spans="1:44">
      <c r="A2258">
        <v>25</v>
      </c>
      <c r="B2258">
        <v>46</v>
      </c>
      <c r="C2258">
        <v>2005</v>
      </c>
      <c r="D2258" t="s">
        <v>1073</v>
      </c>
      <c r="E2258" t="s">
        <v>1074</v>
      </c>
      <c r="F2258" t="s">
        <v>1</v>
      </c>
      <c r="G2258" t="s">
        <v>37</v>
      </c>
      <c r="H2258" t="s">
        <v>38</v>
      </c>
      <c r="I2258" t="s">
        <v>41</v>
      </c>
      <c r="J2258" t="s">
        <v>40</v>
      </c>
      <c r="K2258" t="s">
        <v>40</v>
      </c>
      <c r="L2258" t="s">
        <v>40</v>
      </c>
      <c r="M2258" t="s">
        <v>40</v>
      </c>
      <c r="N2258" t="s">
        <v>40</v>
      </c>
      <c r="O2258" t="s">
        <v>55</v>
      </c>
      <c r="P2258" t="s">
        <v>38</v>
      </c>
      <c r="Q2258" t="s">
        <v>51</v>
      </c>
      <c r="R2258" t="s">
        <v>52</v>
      </c>
      <c r="S2258" t="s">
        <v>43</v>
      </c>
      <c r="T2258" t="s">
        <v>44</v>
      </c>
      <c r="U2258" t="s">
        <v>21</v>
      </c>
      <c r="V2258" t="s">
        <v>1494</v>
      </c>
      <c r="W2258" t="s">
        <v>1495</v>
      </c>
      <c r="X2258" t="s">
        <v>1075</v>
      </c>
      <c r="Y2258">
        <v>499</v>
      </c>
      <c r="Z2258" t="s">
        <v>40</v>
      </c>
      <c r="AA2258" t="s">
        <v>40</v>
      </c>
      <c r="AB2258" t="s">
        <v>40</v>
      </c>
      <c r="AC2258">
        <v>2.4</v>
      </c>
      <c r="AD2258">
        <v>0.21</v>
      </c>
      <c r="AE2258">
        <v>0.09</v>
      </c>
      <c r="AF2258">
        <v>35</v>
      </c>
      <c r="AG2258">
        <v>900</v>
      </c>
      <c r="AH2258">
        <v>210000</v>
      </c>
      <c r="AI2258">
        <v>35</v>
      </c>
      <c r="AJ2258">
        <v>3562</v>
      </c>
      <c r="AK2258">
        <v>1398924.473</v>
      </c>
      <c r="AL2258" s="3"/>
      <c r="AM2258" t="s">
        <v>1271</v>
      </c>
      <c r="AN2258" s="20"/>
    </row>
    <row r="2259" spans="1:44">
      <c r="A2259">
        <v>25</v>
      </c>
      <c r="B2259">
        <v>46</v>
      </c>
      <c r="C2259">
        <v>2005</v>
      </c>
      <c r="D2259" t="s">
        <v>1073</v>
      </c>
      <c r="E2259" t="s">
        <v>1074</v>
      </c>
      <c r="F2259" t="s">
        <v>1</v>
      </c>
      <c r="G2259" t="s">
        <v>37</v>
      </c>
      <c r="H2259" t="s">
        <v>38</v>
      </c>
      <c r="I2259" t="s">
        <v>41</v>
      </c>
      <c r="J2259" t="s">
        <v>40</v>
      </c>
      <c r="K2259" t="s">
        <v>40</v>
      </c>
      <c r="L2259" t="s">
        <v>40</v>
      </c>
      <c r="M2259" t="s">
        <v>40</v>
      </c>
      <c r="N2259" t="s">
        <v>40</v>
      </c>
      <c r="O2259" t="s">
        <v>55</v>
      </c>
      <c r="P2259" t="s">
        <v>38</v>
      </c>
      <c r="Q2259" t="s">
        <v>51</v>
      </c>
      <c r="R2259" t="s">
        <v>52</v>
      </c>
      <c r="S2259" t="s">
        <v>43</v>
      </c>
      <c r="T2259" t="s">
        <v>44</v>
      </c>
      <c r="U2259" t="s">
        <v>21</v>
      </c>
      <c r="V2259" t="s">
        <v>1494</v>
      </c>
      <c r="W2259" t="s">
        <v>1495</v>
      </c>
      <c r="X2259" t="s">
        <v>1075</v>
      </c>
      <c r="Y2259">
        <v>500</v>
      </c>
      <c r="Z2259" t="s">
        <v>40</v>
      </c>
      <c r="AA2259" t="s">
        <v>40</v>
      </c>
      <c r="AB2259" t="s">
        <v>40</v>
      </c>
      <c r="AC2259">
        <v>4</v>
      </c>
      <c r="AD2259">
        <v>21.79</v>
      </c>
      <c r="AE2259">
        <v>5.35</v>
      </c>
      <c r="AF2259">
        <v>101</v>
      </c>
      <c r="AG2259">
        <v>53500</v>
      </c>
      <c r="AH2259">
        <v>21790000</v>
      </c>
      <c r="AI2259">
        <v>101</v>
      </c>
      <c r="AJ2259">
        <v>3562</v>
      </c>
      <c r="AK2259">
        <v>1398924.473</v>
      </c>
      <c r="AL2259" s="3"/>
      <c r="AM2259" t="s">
        <v>1274</v>
      </c>
      <c r="AN2259" s="20"/>
    </row>
    <row r="2260" spans="1:44">
      <c r="A2260">
        <v>25</v>
      </c>
      <c r="B2260">
        <v>46</v>
      </c>
      <c r="C2260">
        <v>2005</v>
      </c>
      <c r="D2260" t="s">
        <v>1073</v>
      </c>
      <c r="E2260" t="s">
        <v>1074</v>
      </c>
      <c r="F2260" t="s">
        <v>1</v>
      </c>
      <c r="G2260" t="s">
        <v>37</v>
      </c>
      <c r="H2260" t="s">
        <v>38</v>
      </c>
      <c r="I2260" t="s">
        <v>41</v>
      </c>
      <c r="J2260" t="s">
        <v>40</v>
      </c>
      <c r="K2260" t="s">
        <v>40</v>
      </c>
      <c r="L2260" t="s">
        <v>40</v>
      </c>
      <c r="M2260" t="s">
        <v>40</v>
      </c>
      <c r="N2260" t="s">
        <v>40</v>
      </c>
      <c r="O2260" t="s">
        <v>55</v>
      </c>
      <c r="P2260" t="s">
        <v>38</v>
      </c>
      <c r="Q2260" t="s">
        <v>51</v>
      </c>
      <c r="R2260" t="s">
        <v>52</v>
      </c>
      <c r="S2260" t="s">
        <v>43</v>
      </c>
      <c r="T2260" t="s">
        <v>44</v>
      </c>
      <c r="U2260" t="s">
        <v>21</v>
      </c>
      <c r="V2260" t="s">
        <v>1494</v>
      </c>
      <c r="W2260" t="s">
        <v>1495</v>
      </c>
      <c r="X2260" t="s">
        <v>1075</v>
      </c>
      <c r="Y2260">
        <v>501</v>
      </c>
      <c r="Z2260" t="s">
        <v>40</v>
      </c>
      <c r="AA2260" t="s">
        <v>40</v>
      </c>
      <c r="AB2260" t="s">
        <v>40</v>
      </c>
      <c r="AC2260">
        <v>12.4</v>
      </c>
      <c r="AD2260">
        <v>6.3</v>
      </c>
      <c r="AE2260">
        <v>0.51</v>
      </c>
      <c r="AF2260">
        <v>35</v>
      </c>
      <c r="AG2260">
        <v>5100</v>
      </c>
      <c r="AH2260">
        <v>6300000</v>
      </c>
      <c r="AI2260">
        <v>35</v>
      </c>
      <c r="AJ2260">
        <v>3562</v>
      </c>
      <c r="AK2260">
        <v>1398924.473</v>
      </c>
      <c r="AN2260" s="20"/>
    </row>
    <row r="2261" spans="1:44">
      <c r="A2261">
        <v>25</v>
      </c>
      <c r="B2261">
        <v>46</v>
      </c>
      <c r="C2261">
        <v>2005</v>
      </c>
      <c r="D2261" t="s">
        <v>1073</v>
      </c>
      <c r="E2261" t="s">
        <v>1074</v>
      </c>
      <c r="F2261" t="s">
        <v>1</v>
      </c>
      <c r="G2261" t="s">
        <v>37</v>
      </c>
      <c r="H2261" t="s">
        <v>38</v>
      </c>
      <c r="I2261" t="s">
        <v>41</v>
      </c>
      <c r="J2261" t="s">
        <v>40</v>
      </c>
      <c r="K2261" t="s">
        <v>40</v>
      </c>
      <c r="L2261" t="s">
        <v>40</v>
      </c>
      <c r="M2261" t="s">
        <v>40</v>
      </c>
      <c r="N2261" t="s">
        <v>40</v>
      </c>
      <c r="O2261" t="s">
        <v>55</v>
      </c>
      <c r="P2261" t="s">
        <v>38</v>
      </c>
      <c r="Q2261" t="s">
        <v>51</v>
      </c>
      <c r="R2261" t="s">
        <v>52</v>
      </c>
      <c r="S2261" t="s">
        <v>43</v>
      </c>
      <c r="T2261" t="s">
        <v>44</v>
      </c>
      <c r="U2261" t="s">
        <v>21</v>
      </c>
      <c r="V2261" t="s">
        <v>1494</v>
      </c>
      <c r="W2261" t="s">
        <v>1495</v>
      </c>
      <c r="X2261" t="s">
        <v>1075</v>
      </c>
      <c r="Y2261">
        <v>502</v>
      </c>
      <c r="Z2261" t="s">
        <v>40</v>
      </c>
      <c r="AA2261" t="s">
        <v>40</v>
      </c>
      <c r="AB2261" t="s">
        <v>40</v>
      </c>
      <c r="AC2261">
        <v>2.7</v>
      </c>
      <c r="AD2261">
        <v>1.1399999999999999</v>
      </c>
      <c r="AE2261">
        <v>0.44</v>
      </c>
      <c r="AF2261">
        <v>42</v>
      </c>
      <c r="AG2261">
        <v>4400</v>
      </c>
      <c r="AH2261">
        <v>1140000</v>
      </c>
      <c r="AI2261">
        <v>42</v>
      </c>
      <c r="AJ2261">
        <v>3562</v>
      </c>
      <c r="AK2261">
        <v>1398924.473</v>
      </c>
      <c r="AL2261" s="11"/>
      <c r="AN2261" s="20"/>
    </row>
    <row r="2262" spans="1:44">
      <c r="A2262">
        <v>25</v>
      </c>
      <c r="B2262">
        <v>46</v>
      </c>
      <c r="C2262">
        <v>2005</v>
      </c>
      <c r="D2262" t="s">
        <v>1073</v>
      </c>
      <c r="E2262" t="s">
        <v>1074</v>
      </c>
      <c r="F2262" t="s">
        <v>1</v>
      </c>
      <c r="G2262" t="s">
        <v>37</v>
      </c>
      <c r="H2262" t="s">
        <v>38</v>
      </c>
      <c r="I2262" t="s">
        <v>41</v>
      </c>
      <c r="J2262" t="s">
        <v>40</v>
      </c>
      <c r="K2262" t="s">
        <v>40</v>
      </c>
      <c r="L2262" t="s">
        <v>40</v>
      </c>
      <c r="M2262" t="s">
        <v>40</v>
      </c>
      <c r="N2262" t="s">
        <v>40</v>
      </c>
      <c r="O2262" t="s">
        <v>55</v>
      </c>
      <c r="P2262" t="s">
        <v>38</v>
      </c>
      <c r="Q2262" t="s">
        <v>51</v>
      </c>
      <c r="R2262" t="s">
        <v>52</v>
      </c>
      <c r="S2262" t="s">
        <v>43</v>
      </c>
      <c r="T2262" t="s">
        <v>44</v>
      </c>
      <c r="U2262" t="s">
        <v>21</v>
      </c>
      <c r="V2262" t="s">
        <v>1494</v>
      </c>
      <c r="W2262" t="s">
        <v>1495</v>
      </c>
      <c r="X2262" t="s">
        <v>1075</v>
      </c>
      <c r="Y2262">
        <v>503</v>
      </c>
      <c r="Z2262" t="s">
        <v>40</v>
      </c>
      <c r="AA2262" t="s">
        <v>40</v>
      </c>
      <c r="AB2262" t="s">
        <v>40</v>
      </c>
      <c r="AC2262">
        <v>4.8</v>
      </c>
      <c r="AD2262">
        <v>4.16</v>
      </c>
      <c r="AE2262">
        <v>0.86</v>
      </c>
      <c r="AF2262">
        <v>23</v>
      </c>
      <c r="AG2262">
        <v>8600</v>
      </c>
      <c r="AH2262">
        <v>4160000</v>
      </c>
      <c r="AI2262">
        <v>23</v>
      </c>
      <c r="AJ2262">
        <v>3562</v>
      </c>
      <c r="AK2262">
        <v>1398924.473</v>
      </c>
      <c r="AM2262" s="1"/>
      <c r="AN2262" s="20"/>
    </row>
    <row r="2263" spans="1:44">
      <c r="A2263">
        <v>25</v>
      </c>
      <c r="B2263">
        <v>46</v>
      </c>
      <c r="C2263">
        <v>2005</v>
      </c>
      <c r="D2263" t="s">
        <v>1073</v>
      </c>
      <c r="E2263" t="s">
        <v>1074</v>
      </c>
      <c r="F2263" t="s">
        <v>1</v>
      </c>
      <c r="G2263" t="s">
        <v>37</v>
      </c>
      <c r="H2263" t="s">
        <v>38</v>
      </c>
      <c r="I2263" t="s">
        <v>41</v>
      </c>
      <c r="J2263" t="s">
        <v>40</v>
      </c>
      <c r="K2263" t="s">
        <v>40</v>
      </c>
      <c r="L2263" t="s">
        <v>40</v>
      </c>
      <c r="M2263" t="s">
        <v>40</v>
      </c>
      <c r="N2263" t="s">
        <v>40</v>
      </c>
      <c r="O2263" t="s">
        <v>55</v>
      </c>
      <c r="P2263" t="s">
        <v>38</v>
      </c>
      <c r="Q2263" t="s">
        <v>51</v>
      </c>
      <c r="R2263" t="s">
        <v>52</v>
      </c>
      <c r="S2263" t="s">
        <v>43</v>
      </c>
      <c r="T2263" t="s">
        <v>44</v>
      </c>
      <c r="U2263" t="s">
        <v>21</v>
      </c>
      <c r="V2263" t="s">
        <v>1494</v>
      </c>
      <c r="W2263" t="s">
        <v>1495</v>
      </c>
      <c r="X2263" t="s">
        <v>1075</v>
      </c>
      <c r="Y2263">
        <v>504</v>
      </c>
      <c r="Z2263" t="s">
        <v>40</v>
      </c>
      <c r="AA2263" t="s">
        <v>40</v>
      </c>
      <c r="AB2263" t="s">
        <v>40</v>
      </c>
      <c r="AC2263">
        <v>1.4</v>
      </c>
      <c r="AD2263">
        <v>0.89</v>
      </c>
      <c r="AE2263">
        <v>0.64</v>
      </c>
      <c r="AF2263">
        <v>100</v>
      </c>
      <c r="AG2263">
        <v>6400</v>
      </c>
      <c r="AH2263">
        <v>890000</v>
      </c>
      <c r="AI2263">
        <v>100</v>
      </c>
      <c r="AJ2263">
        <v>3562</v>
      </c>
      <c r="AK2263">
        <v>1398924.473</v>
      </c>
      <c r="AN2263" s="20"/>
    </row>
    <row r="2264" spans="1:44" ht="19">
      <c r="A2264">
        <v>25</v>
      </c>
      <c r="B2264">
        <v>46</v>
      </c>
      <c r="C2264">
        <v>2005</v>
      </c>
      <c r="D2264" t="s">
        <v>1073</v>
      </c>
      <c r="E2264" t="s">
        <v>1074</v>
      </c>
      <c r="F2264" t="s">
        <v>1</v>
      </c>
      <c r="G2264" t="s">
        <v>37</v>
      </c>
      <c r="H2264" t="s">
        <v>38</v>
      </c>
      <c r="I2264" t="s">
        <v>41</v>
      </c>
      <c r="J2264" t="s">
        <v>40</v>
      </c>
      <c r="K2264" t="s">
        <v>40</v>
      </c>
      <c r="L2264" t="s">
        <v>40</v>
      </c>
      <c r="M2264" t="s">
        <v>40</v>
      </c>
      <c r="N2264" t="s">
        <v>40</v>
      </c>
      <c r="O2264" t="s">
        <v>55</v>
      </c>
      <c r="P2264" t="s">
        <v>38</v>
      </c>
      <c r="Q2264" t="s">
        <v>51</v>
      </c>
      <c r="R2264" t="s">
        <v>52</v>
      </c>
      <c r="S2264" t="s">
        <v>43</v>
      </c>
      <c r="T2264" t="s">
        <v>44</v>
      </c>
      <c r="U2264" t="s">
        <v>21</v>
      </c>
      <c r="V2264" t="s">
        <v>1494</v>
      </c>
      <c r="W2264" t="s">
        <v>1495</v>
      </c>
      <c r="X2264" t="s">
        <v>1075</v>
      </c>
      <c r="Y2264">
        <v>505</v>
      </c>
      <c r="Z2264" t="s">
        <v>40</v>
      </c>
      <c r="AA2264" t="s">
        <v>40</v>
      </c>
      <c r="AB2264" t="s">
        <v>40</v>
      </c>
      <c r="AC2264">
        <v>2.7</v>
      </c>
      <c r="AD2264">
        <v>1.04</v>
      </c>
      <c r="AE2264">
        <v>0.38</v>
      </c>
      <c r="AF2264">
        <v>29</v>
      </c>
      <c r="AG2264">
        <v>3800</v>
      </c>
      <c r="AH2264">
        <v>1040000</v>
      </c>
      <c r="AI2264">
        <v>29</v>
      </c>
      <c r="AJ2264">
        <v>3562</v>
      </c>
      <c r="AK2264">
        <v>1398924.473</v>
      </c>
      <c r="AL2264" t="s">
        <v>1350</v>
      </c>
      <c r="AN2264" s="20"/>
    </row>
    <row r="2265" spans="1:44">
      <c r="A2265">
        <v>25</v>
      </c>
      <c r="B2265">
        <v>46</v>
      </c>
      <c r="C2265">
        <v>2005</v>
      </c>
      <c r="D2265" t="s">
        <v>1073</v>
      </c>
      <c r="E2265" t="s">
        <v>1074</v>
      </c>
      <c r="F2265" t="s">
        <v>1</v>
      </c>
      <c r="G2265" t="s">
        <v>37</v>
      </c>
      <c r="H2265" t="s">
        <v>38</v>
      </c>
      <c r="I2265" t="s">
        <v>41</v>
      </c>
      <c r="J2265" t="s">
        <v>40</v>
      </c>
      <c r="K2265" t="s">
        <v>40</v>
      </c>
      <c r="L2265" t="s">
        <v>40</v>
      </c>
      <c r="M2265" t="s">
        <v>40</v>
      </c>
      <c r="N2265" t="s">
        <v>40</v>
      </c>
      <c r="O2265" t="s">
        <v>55</v>
      </c>
      <c r="P2265" t="s">
        <v>38</v>
      </c>
      <c r="Q2265" t="s">
        <v>51</v>
      </c>
      <c r="R2265" t="s">
        <v>52</v>
      </c>
      <c r="S2265" t="s">
        <v>43</v>
      </c>
      <c r="T2265" t="s">
        <v>44</v>
      </c>
      <c r="U2265" t="s">
        <v>21</v>
      </c>
      <c r="V2265" t="s">
        <v>1494</v>
      </c>
      <c r="W2265" t="s">
        <v>1495</v>
      </c>
      <c r="X2265" t="s">
        <v>1075</v>
      </c>
      <c r="Y2265">
        <v>506</v>
      </c>
      <c r="Z2265" t="s">
        <v>40</v>
      </c>
      <c r="AA2265" t="s">
        <v>40</v>
      </c>
      <c r="AB2265" t="s">
        <v>40</v>
      </c>
      <c r="AC2265">
        <v>0.3</v>
      </c>
      <c r="AD2265">
        <v>0.25</v>
      </c>
      <c r="AE2265">
        <v>0.9</v>
      </c>
      <c r="AF2265">
        <v>13</v>
      </c>
      <c r="AG2265">
        <v>9000</v>
      </c>
      <c r="AH2265">
        <v>250000</v>
      </c>
      <c r="AI2265">
        <v>13</v>
      </c>
      <c r="AJ2265">
        <v>3562</v>
      </c>
      <c r="AK2265">
        <v>1398924.473</v>
      </c>
      <c r="AL2265" s="3"/>
      <c r="AN2265" s="20"/>
    </row>
    <row r="2266" spans="1:44">
      <c r="A2266">
        <v>25</v>
      </c>
      <c r="B2266">
        <v>46</v>
      </c>
      <c r="C2266">
        <v>2005</v>
      </c>
      <c r="D2266" t="s">
        <v>1073</v>
      </c>
      <c r="E2266" t="s">
        <v>1074</v>
      </c>
      <c r="F2266" t="s">
        <v>1</v>
      </c>
      <c r="G2266" t="s">
        <v>37</v>
      </c>
      <c r="H2266" t="s">
        <v>38</v>
      </c>
      <c r="I2266" t="s">
        <v>41</v>
      </c>
      <c r="J2266" t="s">
        <v>40</v>
      </c>
      <c r="K2266" t="s">
        <v>40</v>
      </c>
      <c r="L2266" t="s">
        <v>40</v>
      </c>
      <c r="M2266" t="s">
        <v>40</v>
      </c>
      <c r="N2266" t="s">
        <v>40</v>
      </c>
      <c r="O2266" t="s">
        <v>55</v>
      </c>
      <c r="P2266" t="s">
        <v>38</v>
      </c>
      <c r="Q2266" t="s">
        <v>51</v>
      </c>
      <c r="R2266" t="s">
        <v>52</v>
      </c>
      <c r="S2266" t="s">
        <v>43</v>
      </c>
      <c r="T2266" t="s">
        <v>44</v>
      </c>
      <c r="U2266" t="s">
        <v>21</v>
      </c>
      <c r="V2266" t="s">
        <v>1494</v>
      </c>
      <c r="W2266" t="s">
        <v>1495</v>
      </c>
      <c r="X2266" t="s">
        <v>1075</v>
      </c>
      <c r="Y2266">
        <v>507</v>
      </c>
      <c r="Z2266" t="s">
        <v>40</v>
      </c>
      <c r="AA2266" t="s">
        <v>40</v>
      </c>
      <c r="AB2266" t="s">
        <v>40</v>
      </c>
      <c r="AC2266">
        <v>5</v>
      </c>
      <c r="AD2266">
        <v>3.67</v>
      </c>
      <c r="AE2266">
        <v>0.74</v>
      </c>
      <c r="AF2266">
        <v>63</v>
      </c>
      <c r="AG2266">
        <v>7400</v>
      </c>
      <c r="AH2266">
        <v>3670000</v>
      </c>
      <c r="AI2266">
        <v>63</v>
      </c>
      <c r="AJ2266">
        <v>3562</v>
      </c>
      <c r="AK2266">
        <v>1398924.473</v>
      </c>
      <c r="AL2266" s="3"/>
      <c r="AN2266" s="20"/>
    </row>
    <row r="2267" spans="1:44">
      <c r="A2267">
        <v>25</v>
      </c>
      <c r="B2267">
        <v>46</v>
      </c>
      <c r="C2267">
        <v>2005</v>
      </c>
      <c r="D2267" t="s">
        <v>1073</v>
      </c>
      <c r="E2267" t="s">
        <v>1074</v>
      </c>
      <c r="F2267" t="s">
        <v>1</v>
      </c>
      <c r="G2267" t="s">
        <v>37</v>
      </c>
      <c r="H2267" t="s">
        <v>38</v>
      </c>
      <c r="I2267" t="s">
        <v>41</v>
      </c>
      <c r="J2267" t="s">
        <v>40</v>
      </c>
      <c r="K2267" t="s">
        <v>40</v>
      </c>
      <c r="L2267" t="s">
        <v>40</v>
      </c>
      <c r="M2267" t="s">
        <v>40</v>
      </c>
      <c r="N2267" t="s">
        <v>40</v>
      </c>
      <c r="O2267" t="s">
        <v>55</v>
      </c>
      <c r="P2267" t="s">
        <v>38</v>
      </c>
      <c r="Q2267" t="s">
        <v>51</v>
      </c>
      <c r="R2267" t="s">
        <v>52</v>
      </c>
      <c r="S2267" t="s">
        <v>43</v>
      </c>
      <c r="T2267" t="s">
        <v>44</v>
      </c>
      <c r="U2267" t="s">
        <v>21</v>
      </c>
      <c r="V2267" t="s">
        <v>1494</v>
      </c>
      <c r="W2267" t="s">
        <v>1495</v>
      </c>
      <c r="X2267" t="s">
        <v>1075</v>
      </c>
      <c r="Y2267">
        <v>508</v>
      </c>
      <c r="Z2267" t="s">
        <v>40</v>
      </c>
      <c r="AA2267" t="s">
        <v>40</v>
      </c>
      <c r="AB2267" t="s">
        <v>40</v>
      </c>
      <c r="AC2267">
        <v>1.4</v>
      </c>
      <c r="AD2267">
        <v>0.49</v>
      </c>
      <c r="AE2267">
        <v>0.34</v>
      </c>
      <c r="AF2267">
        <v>32</v>
      </c>
      <c r="AG2267">
        <v>3400</v>
      </c>
      <c r="AH2267">
        <v>490000</v>
      </c>
      <c r="AI2267">
        <v>32</v>
      </c>
      <c r="AJ2267">
        <v>3562</v>
      </c>
      <c r="AK2267">
        <v>1398924.473</v>
      </c>
      <c r="AL2267" s="3"/>
      <c r="AN2267" s="20"/>
    </row>
    <row r="2268" spans="1:44">
      <c r="A2268">
        <v>25</v>
      </c>
      <c r="B2268">
        <v>46</v>
      </c>
      <c r="C2268">
        <v>2005</v>
      </c>
      <c r="D2268" t="s">
        <v>1073</v>
      </c>
      <c r="E2268" t="s">
        <v>1074</v>
      </c>
      <c r="F2268" t="s">
        <v>1</v>
      </c>
      <c r="G2268" t="s">
        <v>37</v>
      </c>
      <c r="H2268" t="s">
        <v>38</v>
      </c>
      <c r="I2268" t="s">
        <v>41</v>
      </c>
      <c r="J2268" t="s">
        <v>40</v>
      </c>
      <c r="K2268" t="s">
        <v>40</v>
      </c>
      <c r="L2268" t="s">
        <v>40</v>
      </c>
      <c r="M2268" t="s">
        <v>40</v>
      </c>
      <c r="N2268" t="s">
        <v>40</v>
      </c>
      <c r="O2268" t="s">
        <v>55</v>
      </c>
      <c r="P2268" t="s">
        <v>38</v>
      </c>
      <c r="Q2268" t="s">
        <v>51</v>
      </c>
      <c r="R2268" t="s">
        <v>52</v>
      </c>
      <c r="S2268" t="s">
        <v>43</v>
      </c>
      <c r="T2268" t="s">
        <v>44</v>
      </c>
      <c r="U2268" t="s">
        <v>21</v>
      </c>
      <c r="V2268" t="s">
        <v>1494</v>
      </c>
      <c r="W2268" t="s">
        <v>1495</v>
      </c>
      <c r="X2268" t="s">
        <v>1075</v>
      </c>
      <c r="Y2268">
        <v>509</v>
      </c>
      <c r="Z2268" t="s">
        <v>40</v>
      </c>
      <c r="AA2268" t="s">
        <v>40</v>
      </c>
      <c r="AB2268" t="s">
        <v>40</v>
      </c>
      <c r="AC2268">
        <v>6.2</v>
      </c>
      <c r="AD2268">
        <v>2.1</v>
      </c>
      <c r="AE2268">
        <v>0.34</v>
      </c>
      <c r="AF2268">
        <v>29</v>
      </c>
      <c r="AG2268">
        <v>3400</v>
      </c>
      <c r="AH2268">
        <v>2100000</v>
      </c>
      <c r="AI2268">
        <v>29</v>
      </c>
      <c r="AJ2268">
        <v>3562</v>
      </c>
      <c r="AK2268">
        <v>1398924.473</v>
      </c>
      <c r="AL2268" t="s">
        <v>1351</v>
      </c>
      <c r="AP2268" t="s">
        <v>1467</v>
      </c>
    </row>
    <row r="2269" spans="1:44">
      <c r="A2269">
        <v>25</v>
      </c>
      <c r="B2269">
        <v>46</v>
      </c>
      <c r="C2269">
        <v>2005</v>
      </c>
      <c r="D2269" t="s">
        <v>1073</v>
      </c>
      <c r="E2269" t="s">
        <v>1074</v>
      </c>
      <c r="F2269" t="s">
        <v>1</v>
      </c>
      <c r="G2269" t="s">
        <v>37</v>
      </c>
      <c r="H2269" t="s">
        <v>38</v>
      </c>
      <c r="I2269" t="s">
        <v>41</v>
      </c>
      <c r="J2269" t="s">
        <v>40</v>
      </c>
      <c r="K2269" t="s">
        <v>40</v>
      </c>
      <c r="L2269" t="s">
        <v>40</v>
      </c>
      <c r="M2269" t="s">
        <v>40</v>
      </c>
      <c r="N2269" t="s">
        <v>40</v>
      </c>
      <c r="O2269" t="s">
        <v>55</v>
      </c>
      <c r="P2269" t="s">
        <v>38</v>
      </c>
      <c r="Q2269" t="s">
        <v>51</v>
      </c>
      <c r="R2269" t="s">
        <v>52</v>
      </c>
      <c r="S2269" t="s">
        <v>43</v>
      </c>
      <c r="T2269" t="s">
        <v>44</v>
      </c>
      <c r="U2269" t="s">
        <v>21</v>
      </c>
      <c r="V2269" t="s">
        <v>1494</v>
      </c>
      <c r="W2269" t="s">
        <v>1495</v>
      </c>
      <c r="X2269" t="s">
        <v>1075</v>
      </c>
      <c r="Y2269">
        <v>510</v>
      </c>
      <c r="Z2269" t="s">
        <v>40</v>
      </c>
      <c r="AA2269" t="s">
        <v>40</v>
      </c>
      <c r="AB2269" t="s">
        <v>40</v>
      </c>
      <c r="AC2269">
        <v>3.6</v>
      </c>
      <c r="AD2269">
        <v>2.12</v>
      </c>
      <c r="AE2269">
        <v>0.59</v>
      </c>
      <c r="AF2269">
        <v>30</v>
      </c>
      <c r="AG2269">
        <v>5900</v>
      </c>
      <c r="AH2269">
        <v>2120000</v>
      </c>
      <c r="AI2269">
        <v>30</v>
      </c>
      <c r="AJ2269">
        <v>3562</v>
      </c>
      <c r="AK2269">
        <v>1398924.473</v>
      </c>
      <c r="AM2269" t="s">
        <v>422</v>
      </c>
      <c r="AP2269">
        <f>(AH2269^(1/3))</f>
        <v>128.46316577124736</v>
      </c>
      <c r="AR2269" t="s">
        <v>1093</v>
      </c>
    </row>
    <row r="2270" spans="1:44">
      <c r="A2270">
        <v>25</v>
      </c>
      <c r="B2270">
        <v>46</v>
      </c>
      <c r="C2270">
        <v>2005</v>
      </c>
      <c r="D2270" t="s">
        <v>1073</v>
      </c>
      <c r="E2270" t="s">
        <v>1074</v>
      </c>
      <c r="F2270" t="s">
        <v>1</v>
      </c>
      <c r="G2270" t="s">
        <v>37</v>
      </c>
      <c r="H2270" t="s">
        <v>38</v>
      </c>
      <c r="I2270" t="s">
        <v>41</v>
      </c>
      <c r="J2270" t="s">
        <v>40</v>
      </c>
      <c r="K2270" t="s">
        <v>40</v>
      </c>
      <c r="L2270" t="s">
        <v>40</v>
      </c>
      <c r="M2270" t="s">
        <v>40</v>
      </c>
      <c r="N2270" t="s">
        <v>40</v>
      </c>
      <c r="O2270" t="s">
        <v>55</v>
      </c>
      <c r="P2270" t="s">
        <v>38</v>
      </c>
      <c r="Q2270" t="s">
        <v>51</v>
      </c>
      <c r="R2270" t="s">
        <v>52</v>
      </c>
      <c r="S2270" t="s">
        <v>43</v>
      </c>
      <c r="T2270" t="s">
        <v>44</v>
      </c>
      <c r="U2270" t="s">
        <v>21</v>
      </c>
      <c r="V2270" t="s">
        <v>1494</v>
      </c>
      <c r="W2270" t="s">
        <v>1495</v>
      </c>
      <c r="X2270" t="s">
        <v>1075</v>
      </c>
      <c r="Y2270">
        <v>511</v>
      </c>
      <c r="Z2270" t="s">
        <v>40</v>
      </c>
      <c r="AA2270" t="s">
        <v>40</v>
      </c>
      <c r="AB2270" t="s">
        <v>40</v>
      </c>
      <c r="AC2270">
        <v>5.6</v>
      </c>
      <c r="AD2270">
        <v>55.3</v>
      </c>
      <c r="AE2270">
        <v>9.83</v>
      </c>
      <c r="AF2270">
        <v>42</v>
      </c>
      <c r="AG2270">
        <v>98300</v>
      </c>
      <c r="AH2270">
        <v>55300000</v>
      </c>
      <c r="AI2270">
        <v>42</v>
      </c>
      <c r="AJ2270">
        <v>3562</v>
      </c>
      <c r="AK2270">
        <v>1398924.473</v>
      </c>
      <c r="AL2270" s="3" t="s">
        <v>1348</v>
      </c>
      <c r="AM2270" t="s">
        <v>1270</v>
      </c>
      <c r="AP2270">
        <f t="shared" ref="AP2270:AP2279" si="3">(AH2270^(1/3))</f>
        <v>380.98543859955004</v>
      </c>
      <c r="AR2270" t="s">
        <v>1093</v>
      </c>
    </row>
    <row r="2271" spans="1:44">
      <c r="A2271">
        <v>25</v>
      </c>
      <c r="B2271">
        <v>46</v>
      </c>
      <c r="C2271">
        <v>2005</v>
      </c>
      <c r="D2271" t="s">
        <v>1073</v>
      </c>
      <c r="E2271" t="s">
        <v>1074</v>
      </c>
      <c r="F2271" t="s">
        <v>1</v>
      </c>
      <c r="G2271" t="s">
        <v>37</v>
      </c>
      <c r="H2271" t="s">
        <v>38</v>
      </c>
      <c r="I2271" t="s">
        <v>41</v>
      </c>
      <c r="J2271" t="s">
        <v>40</v>
      </c>
      <c r="K2271" t="s">
        <v>40</v>
      </c>
      <c r="L2271" t="s">
        <v>40</v>
      </c>
      <c r="M2271" t="s">
        <v>40</v>
      </c>
      <c r="N2271" t="s">
        <v>40</v>
      </c>
      <c r="O2271" t="s">
        <v>55</v>
      </c>
      <c r="P2271" t="s">
        <v>38</v>
      </c>
      <c r="Q2271" t="s">
        <v>51</v>
      </c>
      <c r="R2271" t="s">
        <v>52</v>
      </c>
      <c r="S2271" t="s">
        <v>43</v>
      </c>
      <c r="T2271" t="s">
        <v>44</v>
      </c>
      <c r="U2271" t="s">
        <v>21</v>
      </c>
      <c r="V2271" t="s">
        <v>1494</v>
      </c>
      <c r="W2271" t="s">
        <v>1495</v>
      </c>
      <c r="X2271" t="s">
        <v>1075</v>
      </c>
      <c r="Y2271">
        <v>512</v>
      </c>
      <c r="Z2271" t="s">
        <v>40</v>
      </c>
      <c r="AA2271" t="s">
        <v>40</v>
      </c>
      <c r="AB2271" t="s">
        <v>40</v>
      </c>
      <c r="AC2271">
        <v>2.4</v>
      </c>
      <c r="AD2271">
        <v>1.1200000000000001</v>
      </c>
      <c r="AE2271">
        <v>0.46</v>
      </c>
      <c r="AF2271">
        <v>54</v>
      </c>
      <c r="AG2271">
        <v>4600</v>
      </c>
      <c r="AH2271">
        <v>1120000</v>
      </c>
      <c r="AI2271">
        <v>54</v>
      </c>
      <c r="AJ2271">
        <v>3562</v>
      </c>
      <c r="AK2271">
        <v>1398924.473</v>
      </c>
      <c r="AL2271" s="3"/>
      <c r="AM2271" t="s">
        <v>1271</v>
      </c>
      <c r="AP2271">
        <f t="shared" si="3"/>
        <v>103.84988203702204</v>
      </c>
      <c r="AR2271" t="s">
        <v>1093</v>
      </c>
    </row>
    <row r="2272" spans="1:44">
      <c r="A2272">
        <v>25</v>
      </c>
      <c r="B2272">
        <v>46</v>
      </c>
      <c r="C2272">
        <v>2005</v>
      </c>
      <c r="D2272" t="s">
        <v>1073</v>
      </c>
      <c r="E2272" t="s">
        <v>1074</v>
      </c>
      <c r="F2272" t="s">
        <v>1</v>
      </c>
      <c r="G2272" t="s">
        <v>37</v>
      </c>
      <c r="H2272" t="s">
        <v>38</v>
      </c>
      <c r="I2272" t="s">
        <v>41</v>
      </c>
      <c r="J2272" t="s">
        <v>40</v>
      </c>
      <c r="K2272" t="s">
        <v>40</v>
      </c>
      <c r="L2272" t="s">
        <v>40</v>
      </c>
      <c r="M2272" t="s">
        <v>40</v>
      </c>
      <c r="N2272" t="s">
        <v>40</v>
      </c>
      <c r="O2272" t="s">
        <v>55</v>
      </c>
      <c r="P2272" t="s">
        <v>38</v>
      </c>
      <c r="Q2272" t="s">
        <v>51</v>
      </c>
      <c r="R2272" t="s">
        <v>52</v>
      </c>
      <c r="S2272" t="s">
        <v>43</v>
      </c>
      <c r="T2272" t="s">
        <v>44</v>
      </c>
      <c r="U2272" t="s">
        <v>21</v>
      </c>
      <c r="V2272" t="s">
        <v>1494</v>
      </c>
      <c r="W2272" t="s">
        <v>1495</v>
      </c>
      <c r="X2272" t="s">
        <v>1075</v>
      </c>
      <c r="Y2272">
        <v>513</v>
      </c>
      <c r="Z2272" t="s">
        <v>40</v>
      </c>
      <c r="AA2272" t="s">
        <v>40</v>
      </c>
      <c r="AB2272" t="s">
        <v>40</v>
      </c>
      <c r="AC2272">
        <v>3.9</v>
      </c>
      <c r="AD2272">
        <v>5.96</v>
      </c>
      <c r="AE2272">
        <v>1.52</v>
      </c>
      <c r="AF2272">
        <v>53</v>
      </c>
      <c r="AG2272">
        <v>15200</v>
      </c>
      <c r="AH2272">
        <v>5960000</v>
      </c>
      <c r="AI2272">
        <v>53</v>
      </c>
      <c r="AJ2272">
        <v>3562</v>
      </c>
      <c r="AK2272">
        <v>1398924.473</v>
      </c>
      <c r="AL2272" s="3"/>
      <c r="AM2272" t="s">
        <v>1274</v>
      </c>
      <c r="AP2272">
        <f t="shared" si="3"/>
        <v>181.30735402518823</v>
      </c>
      <c r="AR2272" t="s">
        <v>1093</v>
      </c>
    </row>
    <row r="2273" spans="1:44">
      <c r="A2273">
        <v>25</v>
      </c>
      <c r="B2273">
        <v>46</v>
      </c>
      <c r="C2273">
        <v>2005</v>
      </c>
      <c r="D2273" t="s">
        <v>1073</v>
      </c>
      <c r="E2273" t="s">
        <v>1074</v>
      </c>
      <c r="F2273" t="s">
        <v>1</v>
      </c>
      <c r="G2273" t="s">
        <v>37</v>
      </c>
      <c r="H2273" t="s">
        <v>38</v>
      </c>
      <c r="I2273" t="s">
        <v>41</v>
      </c>
      <c r="J2273" t="s">
        <v>40</v>
      </c>
      <c r="K2273" t="s">
        <v>40</v>
      </c>
      <c r="L2273" t="s">
        <v>40</v>
      </c>
      <c r="M2273" t="s">
        <v>40</v>
      </c>
      <c r="N2273" t="s">
        <v>40</v>
      </c>
      <c r="O2273" t="s">
        <v>55</v>
      </c>
      <c r="P2273" t="s">
        <v>38</v>
      </c>
      <c r="Q2273" t="s">
        <v>51</v>
      </c>
      <c r="R2273" t="s">
        <v>52</v>
      </c>
      <c r="S2273" t="s">
        <v>43</v>
      </c>
      <c r="T2273" t="s">
        <v>44</v>
      </c>
      <c r="U2273" t="s">
        <v>21</v>
      </c>
      <c r="V2273" t="s">
        <v>1494</v>
      </c>
      <c r="W2273" t="s">
        <v>1495</v>
      </c>
      <c r="X2273" t="s">
        <v>1075</v>
      </c>
      <c r="Y2273">
        <v>514</v>
      </c>
      <c r="Z2273" t="s">
        <v>40</v>
      </c>
      <c r="AA2273" t="s">
        <v>40</v>
      </c>
      <c r="AB2273" t="s">
        <v>40</v>
      </c>
      <c r="AC2273">
        <v>4.9000000000000004</v>
      </c>
      <c r="AD2273">
        <v>1.58</v>
      </c>
      <c r="AE2273">
        <v>0.34</v>
      </c>
      <c r="AF2273">
        <v>28</v>
      </c>
      <c r="AG2273">
        <v>3400</v>
      </c>
      <c r="AH2273">
        <v>1580000</v>
      </c>
      <c r="AI2273">
        <v>28</v>
      </c>
      <c r="AJ2273">
        <v>3562</v>
      </c>
      <c r="AK2273">
        <v>1398924.473</v>
      </c>
      <c r="AP2273">
        <f t="shared" si="3"/>
        <v>116.47132845117545</v>
      </c>
      <c r="AR2273" t="s">
        <v>1093</v>
      </c>
    </row>
    <row r="2274" spans="1:44">
      <c r="A2274">
        <v>25</v>
      </c>
      <c r="B2274">
        <v>46</v>
      </c>
      <c r="C2274">
        <v>2005</v>
      </c>
      <c r="D2274" t="s">
        <v>1073</v>
      </c>
      <c r="E2274" t="s">
        <v>1074</v>
      </c>
      <c r="F2274" t="s">
        <v>1</v>
      </c>
      <c r="G2274" t="s">
        <v>37</v>
      </c>
      <c r="H2274" t="s">
        <v>38</v>
      </c>
      <c r="I2274" t="s">
        <v>41</v>
      </c>
      <c r="J2274" t="s">
        <v>40</v>
      </c>
      <c r="K2274" t="s">
        <v>40</v>
      </c>
      <c r="L2274" t="s">
        <v>40</v>
      </c>
      <c r="M2274" t="s">
        <v>40</v>
      </c>
      <c r="N2274" t="s">
        <v>40</v>
      </c>
      <c r="O2274" t="s">
        <v>55</v>
      </c>
      <c r="P2274" t="s">
        <v>38</v>
      </c>
      <c r="Q2274" t="s">
        <v>51</v>
      </c>
      <c r="R2274" t="s">
        <v>52</v>
      </c>
      <c r="S2274" t="s">
        <v>43</v>
      </c>
      <c r="T2274" t="s">
        <v>44</v>
      </c>
      <c r="U2274" t="s">
        <v>21</v>
      </c>
      <c r="V2274" t="s">
        <v>1494</v>
      </c>
      <c r="W2274" t="s">
        <v>1495</v>
      </c>
      <c r="X2274" t="s">
        <v>1075</v>
      </c>
      <c r="Y2274">
        <v>515</v>
      </c>
      <c r="Z2274" t="s">
        <v>40</v>
      </c>
      <c r="AA2274" t="s">
        <v>40</v>
      </c>
      <c r="AB2274" t="s">
        <v>40</v>
      </c>
      <c r="AC2274">
        <v>2.9</v>
      </c>
      <c r="AD2274">
        <v>8.08</v>
      </c>
      <c r="AE2274">
        <v>4.2</v>
      </c>
      <c r="AF2274">
        <v>77</v>
      </c>
      <c r="AG2274">
        <v>42000</v>
      </c>
      <c r="AH2274">
        <v>8080000</v>
      </c>
      <c r="AI2274">
        <v>77</v>
      </c>
      <c r="AJ2274">
        <v>3562</v>
      </c>
      <c r="AK2274">
        <v>1398924.473</v>
      </c>
      <c r="AL2274" t="s">
        <v>1467</v>
      </c>
      <c r="AP2274">
        <f t="shared" si="3"/>
        <v>200.66445670841782</v>
      </c>
      <c r="AR2274" t="s">
        <v>1093</v>
      </c>
    </row>
    <row r="2275" spans="1:44">
      <c r="A2275">
        <v>25</v>
      </c>
      <c r="B2275">
        <v>46</v>
      </c>
      <c r="C2275">
        <v>2005</v>
      </c>
      <c r="D2275" t="s">
        <v>1073</v>
      </c>
      <c r="E2275" t="s">
        <v>1074</v>
      </c>
      <c r="F2275" t="s">
        <v>1</v>
      </c>
      <c r="G2275" t="s">
        <v>37</v>
      </c>
      <c r="H2275" t="s">
        <v>38</v>
      </c>
      <c r="I2275" t="s">
        <v>41</v>
      </c>
      <c r="J2275" t="s">
        <v>40</v>
      </c>
      <c r="K2275" t="s">
        <v>40</v>
      </c>
      <c r="L2275" t="s">
        <v>40</v>
      </c>
      <c r="M2275" t="s">
        <v>40</v>
      </c>
      <c r="N2275" t="s">
        <v>40</v>
      </c>
      <c r="O2275" t="s">
        <v>55</v>
      </c>
      <c r="P2275" t="s">
        <v>38</v>
      </c>
      <c r="Q2275" t="s">
        <v>51</v>
      </c>
      <c r="R2275" t="s">
        <v>52</v>
      </c>
      <c r="S2275" t="s">
        <v>43</v>
      </c>
      <c r="T2275" t="s">
        <v>44</v>
      </c>
      <c r="U2275" t="s">
        <v>21</v>
      </c>
      <c r="V2275" t="s">
        <v>1494</v>
      </c>
      <c r="W2275" t="s">
        <v>1495</v>
      </c>
      <c r="X2275" t="s">
        <v>1075</v>
      </c>
      <c r="Y2275">
        <v>516</v>
      </c>
      <c r="Z2275" t="s">
        <v>40</v>
      </c>
      <c r="AA2275" t="s">
        <v>40</v>
      </c>
      <c r="AB2275" t="s">
        <v>40</v>
      </c>
      <c r="AC2275">
        <v>1</v>
      </c>
      <c r="AD2275">
        <v>2.36</v>
      </c>
      <c r="AE2275">
        <v>2.39</v>
      </c>
      <c r="AF2275">
        <v>77</v>
      </c>
      <c r="AG2275">
        <v>23900</v>
      </c>
      <c r="AH2275">
        <v>2360000</v>
      </c>
      <c r="AI2275">
        <v>77</v>
      </c>
      <c r="AJ2275">
        <v>3562</v>
      </c>
      <c r="AK2275">
        <v>1398924.473</v>
      </c>
      <c r="AL2275">
        <f>AVERAGE(AP2269:AP2278)</f>
        <v>163.43097581866317</v>
      </c>
      <c r="AP2275">
        <f t="shared" si="3"/>
        <v>133.13860463283737</v>
      </c>
      <c r="AR2275" t="s">
        <v>1093</v>
      </c>
    </row>
    <row r="2276" spans="1:44">
      <c r="A2276">
        <v>25</v>
      </c>
      <c r="B2276">
        <v>46</v>
      </c>
      <c r="C2276">
        <v>2005</v>
      </c>
      <c r="D2276" t="s">
        <v>1073</v>
      </c>
      <c r="E2276" t="s">
        <v>1074</v>
      </c>
      <c r="F2276" t="s">
        <v>1</v>
      </c>
      <c r="G2276" t="s">
        <v>37</v>
      </c>
      <c r="H2276" t="s">
        <v>38</v>
      </c>
      <c r="I2276" t="s">
        <v>41</v>
      </c>
      <c r="J2276" t="s">
        <v>40</v>
      </c>
      <c r="K2276" t="s">
        <v>40</v>
      </c>
      <c r="L2276" t="s">
        <v>40</v>
      </c>
      <c r="M2276" t="s">
        <v>40</v>
      </c>
      <c r="N2276" t="s">
        <v>40</v>
      </c>
      <c r="O2276" t="s">
        <v>55</v>
      </c>
      <c r="P2276" t="s">
        <v>38</v>
      </c>
      <c r="Q2276" t="s">
        <v>51</v>
      </c>
      <c r="R2276" t="s">
        <v>52</v>
      </c>
      <c r="S2276" t="s">
        <v>43</v>
      </c>
      <c r="T2276" t="s">
        <v>44</v>
      </c>
      <c r="U2276" t="s">
        <v>21</v>
      </c>
      <c r="V2276" t="s">
        <v>1494</v>
      </c>
      <c r="W2276" t="s">
        <v>1495</v>
      </c>
      <c r="X2276" t="s">
        <v>1075</v>
      </c>
      <c r="Y2276">
        <v>517</v>
      </c>
      <c r="Z2276" t="s">
        <v>40</v>
      </c>
      <c r="AA2276" t="s">
        <v>40</v>
      </c>
      <c r="AB2276" t="s">
        <v>40</v>
      </c>
      <c r="AC2276">
        <v>1.9</v>
      </c>
      <c r="AD2276">
        <v>3.92</v>
      </c>
      <c r="AE2276">
        <v>2.0299999999999998</v>
      </c>
      <c r="AF2276">
        <v>50</v>
      </c>
      <c r="AG2276">
        <v>20300</v>
      </c>
      <c r="AH2276">
        <v>3920000</v>
      </c>
      <c r="AI2276">
        <v>50</v>
      </c>
      <c r="AJ2276">
        <v>3562</v>
      </c>
      <c r="AK2276">
        <v>1398924.473</v>
      </c>
      <c r="AP2276">
        <f t="shared" si="3"/>
        <v>157.67470326210474</v>
      </c>
      <c r="AR2276" t="s">
        <v>1093</v>
      </c>
    </row>
    <row r="2277" spans="1:44">
      <c r="A2277">
        <v>25</v>
      </c>
      <c r="B2277">
        <v>46</v>
      </c>
      <c r="C2277">
        <v>2005</v>
      </c>
      <c r="D2277" t="s">
        <v>1073</v>
      </c>
      <c r="E2277" t="s">
        <v>1074</v>
      </c>
      <c r="F2277" t="s">
        <v>1</v>
      </c>
      <c r="G2277" t="s">
        <v>37</v>
      </c>
      <c r="H2277" t="s">
        <v>38</v>
      </c>
      <c r="I2277" t="s">
        <v>41</v>
      </c>
      <c r="J2277" t="s">
        <v>40</v>
      </c>
      <c r="K2277" t="s">
        <v>40</v>
      </c>
      <c r="L2277" t="s">
        <v>40</v>
      </c>
      <c r="M2277" t="s">
        <v>40</v>
      </c>
      <c r="N2277" t="s">
        <v>40</v>
      </c>
      <c r="O2277" t="s">
        <v>55</v>
      </c>
      <c r="P2277" t="s">
        <v>38</v>
      </c>
      <c r="Q2277" t="s">
        <v>51</v>
      </c>
      <c r="R2277" t="s">
        <v>52</v>
      </c>
      <c r="S2277" t="s">
        <v>43</v>
      </c>
      <c r="T2277" t="s">
        <v>44</v>
      </c>
      <c r="U2277" t="s">
        <v>21</v>
      </c>
      <c r="V2277" t="s">
        <v>1494</v>
      </c>
      <c r="W2277" t="s">
        <v>1495</v>
      </c>
      <c r="X2277" t="s">
        <v>1075</v>
      </c>
      <c r="Y2277">
        <v>518</v>
      </c>
      <c r="Z2277" t="s">
        <v>40</v>
      </c>
      <c r="AA2277" t="s">
        <v>40</v>
      </c>
      <c r="AB2277" t="s">
        <v>40</v>
      </c>
      <c r="AC2277">
        <v>6.8</v>
      </c>
      <c r="AD2277">
        <v>3.86</v>
      </c>
      <c r="AE2277">
        <v>0.56999999999999995</v>
      </c>
      <c r="AF2277">
        <v>30</v>
      </c>
      <c r="AG2277">
        <v>5700</v>
      </c>
      <c r="AH2277">
        <v>3860000</v>
      </c>
      <c r="AI2277">
        <v>30</v>
      </c>
      <c r="AJ2277">
        <v>3562</v>
      </c>
      <c r="AK2277">
        <v>1398924.473</v>
      </c>
      <c r="AP2277">
        <f t="shared" si="3"/>
        <v>156.86610082690382</v>
      </c>
      <c r="AR2277" t="s">
        <v>1093</v>
      </c>
    </row>
    <row r="2278" spans="1:44">
      <c r="A2278">
        <v>25</v>
      </c>
      <c r="B2278">
        <v>46</v>
      </c>
      <c r="C2278">
        <v>2005</v>
      </c>
      <c r="D2278" t="s">
        <v>1073</v>
      </c>
      <c r="E2278" t="s">
        <v>1074</v>
      </c>
      <c r="F2278" t="s">
        <v>1</v>
      </c>
      <c r="G2278" t="s">
        <v>37</v>
      </c>
      <c r="H2278" t="s">
        <v>38</v>
      </c>
      <c r="I2278" t="s">
        <v>41</v>
      </c>
      <c r="J2278" t="s">
        <v>40</v>
      </c>
      <c r="K2278" t="s">
        <v>40</v>
      </c>
      <c r="L2278" t="s">
        <v>40</v>
      </c>
      <c r="M2278" t="s">
        <v>40</v>
      </c>
      <c r="N2278" t="s">
        <v>40</v>
      </c>
      <c r="O2278" t="s">
        <v>55</v>
      </c>
      <c r="P2278" t="s">
        <v>38</v>
      </c>
      <c r="Q2278" t="s">
        <v>51</v>
      </c>
      <c r="R2278" t="s">
        <v>52</v>
      </c>
      <c r="S2278" t="s">
        <v>43</v>
      </c>
      <c r="T2278" t="s">
        <v>44</v>
      </c>
      <c r="U2278" t="s">
        <v>21</v>
      </c>
      <c r="V2278" t="s">
        <v>1494</v>
      </c>
      <c r="W2278" t="s">
        <v>1495</v>
      </c>
      <c r="X2278" t="s">
        <v>1075</v>
      </c>
      <c r="Y2278">
        <v>519</v>
      </c>
      <c r="Z2278" t="s">
        <v>40</v>
      </c>
      <c r="AA2278" t="s">
        <v>40</v>
      </c>
      <c r="AB2278" t="s">
        <v>40</v>
      </c>
      <c r="AC2278">
        <v>1.8</v>
      </c>
      <c r="AD2278">
        <v>0.42</v>
      </c>
      <c r="AE2278">
        <v>0.22</v>
      </c>
      <c r="AF2278">
        <v>66</v>
      </c>
      <c r="AG2278">
        <v>2200</v>
      </c>
      <c r="AH2278">
        <v>420000</v>
      </c>
      <c r="AI2278">
        <v>66</v>
      </c>
      <c r="AJ2278">
        <v>3562</v>
      </c>
      <c r="AK2278">
        <v>1398924.473</v>
      </c>
      <c r="AP2278">
        <f t="shared" si="3"/>
        <v>74.888723872185039</v>
      </c>
      <c r="AR2278" t="s">
        <v>1093</v>
      </c>
    </row>
    <row r="2279" spans="1:44">
      <c r="A2279">
        <v>25</v>
      </c>
      <c r="B2279">
        <v>46</v>
      </c>
      <c r="C2279">
        <v>2005</v>
      </c>
      <c r="D2279" t="s">
        <v>1073</v>
      </c>
      <c r="E2279" t="s">
        <v>1074</v>
      </c>
      <c r="F2279" t="s">
        <v>1</v>
      </c>
      <c r="G2279" t="s">
        <v>37</v>
      </c>
      <c r="H2279" t="s">
        <v>38</v>
      </c>
      <c r="I2279" t="s">
        <v>41</v>
      </c>
      <c r="J2279" t="s">
        <v>40</v>
      </c>
      <c r="K2279" t="s">
        <v>40</v>
      </c>
      <c r="L2279" t="s">
        <v>40</v>
      </c>
      <c r="M2279" t="s">
        <v>40</v>
      </c>
      <c r="N2279" t="s">
        <v>40</v>
      </c>
      <c r="O2279" t="s">
        <v>55</v>
      </c>
      <c r="P2279" t="s">
        <v>38</v>
      </c>
      <c r="Q2279" t="s">
        <v>51</v>
      </c>
      <c r="R2279" t="s">
        <v>52</v>
      </c>
      <c r="S2279" t="s">
        <v>43</v>
      </c>
      <c r="T2279" t="s">
        <v>44</v>
      </c>
      <c r="U2279" t="s">
        <v>21</v>
      </c>
      <c r="V2279" t="s">
        <v>1494</v>
      </c>
      <c r="W2279" t="s">
        <v>1495</v>
      </c>
      <c r="X2279" t="s">
        <v>1075</v>
      </c>
      <c r="Y2279">
        <v>520</v>
      </c>
      <c r="Z2279" t="s">
        <v>40</v>
      </c>
      <c r="AA2279" t="s">
        <v>40</v>
      </c>
      <c r="AB2279" t="s">
        <v>40</v>
      </c>
      <c r="AC2279">
        <v>1</v>
      </c>
      <c r="AD2279">
        <v>1.64</v>
      </c>
      <c r="AE2279">
        <v>1.61</v>
      </c>
      <c r="AF2279">
        <v>28</v>
      </c>
      <c r="AG2279">
        <v>16100</v>
      </c>
      <c r="AH2279">
        <v>1640000</v>
      </c>
      <c r="AI2279">
        <v>28</v>
      </c>
      <c r="AJ2279">
        <v>3562</v>
      </c>
      <c r="AK2279">
        <v>1398924.473</v>
      </c>
      <c r="AP2279">
        <f t="shared" si="3"/>
        <v>117.92737079940736</v>
      </c>
      <c r="AR2279" t="s">
        <v>1098</v>
      </c>
    </row>
    <row r="2280" spans="1:44">
      <c r="A2280">
        <v>25</v>
      </c>
      <c r="B2280">
        <v>46</v>
      </c>
      <c r="C2280">
        <v>2005</v>
      </c>
      <c r="D2280" t="s">
        <v>1073</v>
      </c>
      <c r="E2280" t="s">
        <v>1074</v>
      </c>
      <c r="F2280" t="s">
        <v>1</v>
      </c>
      <c r="G2280" t="s">
        <v>37</v>
      </c>
      <c r="H2280" t="s">
        <v>38</v>
      </c>
      <c r="I2280" t="s">
        <v>41</v>
      </c>
      <c r="J2280" t="s">
        <v>40</v>
      </c>
      <c r="K2280" t="s">
        <v>40</v>
      </c>
      <c r="L2280" t="s">
        <v>40</v>
      </c>
      <c r="M2280" t="s">
        <v>40</v>
      </c>
      <c r="N2280" t="s">
        <v>40</v>
      </c>
      <c r="O2280" t="s">
        <v>55</v>
      </c>
      <c r="P2280" t="s">
        <v>38</v>
      </c>
      <c r="Q2280" t="s">
        <v>51</v>
      </c>
      <c r="R2280" t="s">
        <v>52</v>
      </c>
      <c r="S2280" t="s">
        <v>43</v>
      </c>
      <c r="T2280" t="s">
        <v>44</v>
      </c>
      <c r="U2280" t="s">
        <v>21</v>
      </c>
      <c r="V2280" t="s">
        <v>1494</v>
      </c>
      <c r="W2280" t="s">
        <v>1495</v>
      </c>
      <c r="X2280" t="s">
        <v>1075</v>
      </c>
      <c r="Y2280">
        <v>521</v>
      </c>
      <c r="Z2280" t="s">
        <v>40</v>
      </c>
      <c r="AA2280" t="s">
        <v>40</v>
      </c>
      <c r="AB2280" t="s">
        <v>40</v>
      </c>
      <c r="AC2280">
        <v>1.3</v>
      </c>
      <c r="AD2280">
        <v>0.75</v>
      </c>
      <c r="AE2280">
        <v>0.57999999999999996</v>
      </c>
      <c r="AF2280">
        <v>24</v>
      </c>
      <c r="AG2280">
        <v>5800</v>
      </c>
      <c r="AH2280">
        <v>750000</v>
      </c>
      <c r="AI2280">
        <v>24</v>
      </c>
      <c r="AJ2280">
        <v>3562</v>
      </c>
      <c r="AK2280">
        <v>1398924.473</v>
      </c>
      <c r="AL2280" s="11"/>
      <c r="AR2280" t="s">
        <v>1098</v>
      </c>
    </row>
    <row r="2281" spans="1:44">
      <c r="A2281">
        <v>25</v>
      </c>
      <c r="B2281">
        <v>46</v>
      </c>
      <c r="C2281">
        <v>2005</v>
      </c>
      <c r="D2281" t="s">
        <v>1073</v>
      </c>
      <c r="E2281" t="s">
        <v>1074</v>
      </c>
      <c r="F2281" t="s">
        <v>1</v>
      </c>
      <c r="G2281" t="s">
        <v>37</v>
      </c>
      <c r="H2281" t="s">
        <v>38</v>
      </c>
      <c r="I2281" t="s">
        <v>41</v>
      </c>
      <c r="J2281" t="s">
        <v>40</v>
      </c>
      <c r="K2281" t="s">
        <v>40</v>
      </c>
      <c r="L2281" t="s">
        <v>40</v>
      </c>
      <c r="M2281" t="s">
        <v>40</v>
      </c>
      <c r="N2281" t="s">
        <v>40</v>
      </c>
      <c r="O2281" t="s">
        <v>55</v>
      </c>
      <c r="P2281" t="s">
        <v>38</v>
      </c>
      <c r="Q2281" t="s">
        <v>51</v>
      </c>
      <c r="R2281" t="s">
        <v>52</v>
      </c>
      <c r="S2281" t="s">
        <v>43</v>
      </c>
      <c r="T2281" t="s">
        <v>44</v>
      </c>
      <c r="U2281" t="s">
        <v>21</v>
      </c>
      <c r="V2281" t="s">
        <v>1494</v>
      </c>
      <c r="W2281" t="s">
        <v>1495</v>
      </c>
      <c r="X2281" t="s">
        <v>1075</v>
      </c>
      <c r="Y2281">
        <v>522</v>
      </c>
      <c r="Z2281" t="s">
        <v>40</v>
      </c>
      <c r="AA2281" t="s">
        <v>40</v>
      </c>
      <c r="AB2281" t="s">
        <v>40</v>
      </c>
      <c r="AC2281">
        <v>1.6</v>
      </c>
      <c r="AD2281">
        <v>0.87</v>
      </c>
      <c r="AE2281">
        <v>0.54</v>
      </c>
      <c r="AF2281">
        <v>58</v>
      </c>
      <c r="AG2281">
        <v>5400</v>
      </c>
      <c r="AH2281">
        <v>870000</v>
      </c>
      <c r="AI2281">
        <v>58</v>
      </c>
      <c r="AJ2281">
        <v>3562</v>
      </c>
      <c r="AK2281">
        <v>1398924.473</v>
      </c>
      <c r="AR2281" t="s">
        <v>1098</v>
      </c>
    </row>
    <row r="2282" spans="1:44">
      <c r="A2282">
        <v>25</v>
      </c>
      <c r="B2282">
        <v>46</v>
      </c>
      <c r="C2282">
        <v>2005</v>
      </c>
      <c r="D2282" t="s">
        <v>1073</v>
      </c>
      <c r="E2282" t="s">
        <v>1074</v>
      </c>
      <c r="F2282" t="s">
        <v>1</v>
      </c>
      <c r="G2282" t="s">
        <v>37</v>
      </c>
      <c r="H2282" t="s">
        <v>38</v>
      </c>
      <c r="I2282" t="s">
        <v>41</v>
      </c>
      <c r="J2282" t="s">
        <v>40</v>
      </c>
      <c r="K2282" t="s">
        <v>40</v>
      </c>
      <c r="L2282" t="s">
        <v>40</v>
      </c>
      <c r="M2282" t="s">
        <v>40</v>
      </c>
      <c r="N2282" t="s">
        <v>40</v>
      </c>
      <c r="O2282" t="s">
        <v>55</v>
      </c>
      <c r="P2282" t="s">
        <v>38</v>
      </c>
      <c r="Q2282" t="s">
        <v>51</v>
      </c>
      <c r="R2282" t="s">
        <v>52</v>
      </c>
      <c r="S2282" t="s">
        <v>43</v>
      </c>
      <c r="T2282" t="s">
        <v>44</v>
      </c>
      <c r="U2282" t="s">
        <v>21</v>
      </c>
      <c r="V2282" t="s">
        <v>1494</v>
      </c>
      <c r="W2282" t="s">
        <v>1495</v>
      </c>
      <c r="X2282" t="s">
        <v>1075</v>
      </c>
      <c r="Y2282">
        <v>523</v>
      </c>
      <c r="Z2282" t="s">
        <v>40</v>
      </c>
      <c r="AA2282" t="s">
        <v>40</v>
      </c>
      <c r="AB2282" t="s">
        <v>40</v>
      </c>
      <c r="AC2282">
        <v>3.3</v>
      </c>
      <c r="AD2282">
        <v>1.67</v>
      </c>
      <c r="AE2282">
        <v>0.5</v>
      </c>
      <c r="AF2282">
        <v>26</v>
      </c>
      <c r="AG2282">
        <v>5000</v>
      </c>
      <c r="AH2282">
        <v>1670000</v>
      </c>
      <c r="AI2282">
        <v>26</v>
      </c>
      <c r="AJ2282">
        <v>3562</v>
      </c>
      <c r="AK2282">
        <v>1398924.473</v>
      </c>
      <c r="AR2282" t="s">
        <v>1098</v>
      </c>
    </row>
    <row r="2283" spans="1:44">
      <c r="A2283">
        <v>25</v>
      </c>
      <c r="B2283">
        <v>46</v>
      </c>
      <c r="C2283">
        <v>2005</v>
      </c>
      <c r="D2283" t="s">
        <v>1073</v>
      </c>
      <c r="E2283" t="s">
        <v>1074</v>
      </c>
      <c r="F2283" t="s">
        <v>1</v>
      </c>
      <c r="G2283" t="s">
        <v>37</v>
      </c>
      <c r="H2283" t="s">
        <v>38</v>
      </c>
      <c r="I2283" t="s">
        <v>41</v>
      </c>
      <c r="J2283" t="s">
        <v>40</v>
      </c>
      <c r="K2283" t="s">
        <v>40</v>
      </c>
      <c r="L2283" t="s">
        <v>40</v>
      </c>
      <c r="M2283" t="s">
        <v>40</v>
      </c>
      <c r="N2283" t="s">
        <v>40</v>
      </c>
      <c r="O2283" t="s">
        <v>55</v>
      </c>
      <c r="P2283" t="s">
        <v>38</v>
      </c>
      <c r="Q2283" t="s">
        <v>51</v>
      </c>
      <c r="R2283" t="s">
        <v>52</v>
      </c>
      <c r="S2283" t="s">
        <v>43</v>
      </c>
      <c r="T2283" t="s">
        <v>44</v>
      </c>
      <c r="U2283" t="s">
        <v>21</v>
      </c>
      <c r="V2283" t="s">
        <v>1494</v>
      </c>
      <c r="W2283" t="s">
        <v>1495</v>
      </c>
      <c r="X2283" t="s">
        <v>1075</v>
      </c>
      <c r="Y2283">
        <v>524</v>
      </c>
      <c r="Z2283" t="s">
        <v>40</v>
      </c>
      <c r="AA2283" t="s">
        <v>40</v>
      </c>
      <c r="AB2283" t="s">
        <v>40</v>
      </c>
      <c r="AC2283">
        <v>1.4</v>
      </c>
      <c r="AD2283">
        <v>6.03</v>
      </c>
      <c r="AE2283">
        <v>4.25</v>
      </c>
      <c r="AF2283">
        <v>85</v>
      </c>
      <c r="AG2283">
        <v>42500</v>
      </c>
      <c r="AH2283">
        <v>6030000</v>
      </c>
      <c r="AI2283">
        <v>85</v>
      </c>
      <c r="AJ2283">
        <v>3562</v>
      </c>
      <c r="AK2283">
        <v>1398924.473</v>
      </c>
      <c r="AR2283" t="s">
        <v>1098</v>
      </c>
    </row>
    <row r="2284" spans="1:44">
      <c r="A2284">
        <v>25</v>
      </c>
      <c r="B2284">
        <v>46</v>
      </c>
      <c r="C2284">
        <v>2005</v>
      </c>
      <c r="D2284" t="s">
        <v>1073</v>
      </c>
      <c r="E2284" t="s">
        <v>1074</v>
      </c>
      <c r="F2284" t="s">
        <v>1</v>
      </c>
      <c r="G2284" t="s">
        <v>37</v>
      </c>
      <c r="H2284" t="s">
        <v>38</v>
      </c>
      <c r="I2284" t="s">
        <v>41</v>
      </c>
      <c r="J2284" t="s">
        <v>40</v>
      </c>
      <c r="K2284" t="s">
        <v>40</v>
      </c>
      <c r="L2284" t="s">
        <v>40</v>
      </c>
      <c r="M2284" t="s">
        <v>40</v>
      </c>
      <c r="N2284" t="s">
        <v>40</v>
      </c>
      <c r="O2284" t="s">
        <v>55</v>
      </c>
      <c r="P2284" t="s">
        <v>38</v>
      </c>
      <c r="Q2284" t="s">
        <v>51</v>
      </c>
      <c r="R2284" t="s">
        <v>52</v>
      </c>
      <c r="S2284" t="s">
        <v>43</v>
      </c>
      <c r="T2284" t="s">
        <v>44</v>
      </c>
      <c r="U2284" t="s">
        <v>21</v>
      </c>
      <c r="V2284" t="s">
        <v>1494</v>
      </c>
      <c r="W2284" t="s">
        <v>1495</v>
      </c>
      <c r="X2284" t="s">
        <v>1075</v>
      </c>
      <c r="Y2284">
        <v>525</v>
      </c>
      <c r="Z2284" t="s">
        <v>40</v>
      </c>
      <c r="AA2284" t="s">
        <v>40</v>
      </c>
      <c r="AB2284" t="s">
        <v>40</v>
      </c>
      <c r="AC2284">
        <v>5.6</v>
      </c>
      <c r="AD2284">
        <v>18.96</v>
      </c>
      <c r="AE2284">
        <v>3.4</v>
      </c>
      <c r="AF2284">
        <v>25</v>
      </c>
      <c r="AG2284">
        <v>34000</v>
      </c>
      <c r="AH2284">
        <v>18960000</v>
      </c>
      <c r="AI2284">
        <v>25</v>
      </c>
      <c r="AJ2284">
        <v>3562</v>
      </c>
      <c r="AK2284">
        <v>1398924.473</v>
      </c>
      <c r="AR2284" t="s">
        <v>1098</v>
      </c>
    </row>
    <row r="2285" spans="1:44">
      <c r="A2285">
        <v>25</v>
      </c>
      <c r="B2285">
        <v>46</v>
      </c>
      <c r="C2285">
        <v>2005</v>
      </c>
      <c r="D2285" t="s">
        <v>1073</v>
      </c>
      <c r="E2285" t="s">
        <v>1074</v>
      </c>
      <c r="F2285" t="s">
        <v>1</v>
      </c>
      <c r="G2285" t="s">
        <v>37</v>
      </c>
      <c r="H2285" t="s">
        <v>38</v>
      </c>
      <c r="I2285" t="s">
        <v>41</v>
      </c>
      <c r="J2285" t="s">
        <v>40</v>
      </c>
      <c r="K2285" t="s">
        <v>40</v>
      </c>
      <c r="L2285" t="s">
        <v>40</v>
      </c>
      <c r="M2285" t="s">
        <v>40</v>
      </c>
      <c r="N2285" t="s">
        <v>40</v>
      </c>
      <c r="O2285" t="s">
        <v>55</v>
      </c>
      <c r="P2285" t="s">
        <v>38</v>
      </c>
      <c r="Q2285" t="s">
        <v>51</v>
      </c>
      <c r="R2285" t="s">
        <v>52</v>
      </c>
      <c r="S2285" t="s">
        <v>43</v>
      </c>
      <c r="T2285" t="s">
        <v>44</v>
      </c>
      <c r="U2285" t="s">
        <v>21</v>
      </c>
      <c r="V2285" t="s">
        <v>1494</v>
      </c>
      <c r="W2285" t="s">
        <v>1495</v>
      </c>
      <c r="X2285" t="s">
        <v>1075</v>
      </c>
      <c r="Y2285">
        <v>526</v>
      </c>
      <c r="Z2285" t="s">
        <v>40</v>
      </c>
      <c r="AA2285" t="s">
        <v>40</v>
      </c>
      <c r="AB2285" t="s">
        <v>40</v>
      </c>
      <c r="AC2285">
        <v>3</v>
      </c>
      <c r="AD2285">
        <v>6.06</v>
      </c>
      <c r="AE2285">
        <v>2.0299999999999998</v>
      </c>
      <c r="AF2285">
        <v>65</v>
      </c>
      <c r="AG2285">
        <v>20300</v>
      </c>
      <c r="AH2285">
        <v>6060000</v>
      </c>
      <c r="AI2285">
        <v>65</v>
      </c>
      <c r="AJ2285">
        <v>3562</v>
      </c>
      <c r="AK2285">
        <v>1398924.473</v>
      </c>
      <c r="AR2285" t="s">
        <v>1098</v>
      </c>
    </row>
    <row r="2286" spans="1:44">
      <c r="A2286">
        <v>25</v>
      </c>
      <c r="B2286">
        <v>46</v>
      </c>
      <c r="C2286">
        <v>2005</v>
      </c>
      <c r="D2286" t="s">
        <v>1073</v>
      </c>
      <c r="E2286" t="s">
        <v>1074</v>
      </c>
      <c r="F2286" t="s">
        <v>1</v>
      </c>
      <c r="G2286" t="s">
        <v>37</v>
      </c>
      <c r="H2286" t="s">
        <v>38</v>
      </c>
      <c r="I2286" t="s">
        <v>41</v>
      </c>
      <c r="J2286" t="s">
        <v>40</v>
      </c>
      <c r="K2286" t="s">
        <v>40</v>
      </c>
      <c r="L2286" t="s">
        <v>40</v>
      </c>
      <c r="M2286" t="s">
        <v>40</v>
      </c>
      <c r="N2286" t="s">
        <v>40</v>
      </c>
      <c r="O2286" t="s">
        <v>55</v>
      </c>
      <c r="P2286" t="s">
        <v>38</v>
      </c>
      <c r="Q2286" t="s">
        <v>51</v>
      </c>
      <c r="R2286" t="s">
        <v>52</v>
      </c>
      <c r="S2286" t="s">
        <v>43</v>
      </c>
      <c r="T2286" t="s">
        <v>44</v>
      </c>
      <c r="U2286" t="s">
        <v>21</v>
      </c>
      <c r="V2286" t="s">
        <v>1494</v>
      </c>
      <c r="W2286" t="s">
        <v>1495</v>
      </c>
      <c r="X2286" t="s">
        <v>1075</v>
      </c>
      <c r="Y2286">
        <v>527</v>
      </c>
      <c r="Z2286" t="s">
        <v>40</v>
      </c>
      <c r="AA2286" t="s">
        <v>40</v>
      </c>
      <c r="AB2286" t="s">
        <v>40</v>
      </c>
      <c r="AC2286">
        <v>6.1</v>
      </c>
      <c r="AD2286">
        <v>6</v>
      </c>
      <c r="AE2286">
        <v>0.99</v>
      </c>
      <c r="AF2286">
        <v>54</v>
      </c>
      <c r="AG2286">
        <v>9900</v>
      </c>
      <c r="AH2286">
        <v>6000000</v>
      </c>
      <c r="AI2286">
        <v>54</v>
      </c>
      <c r="AJ2286">
        <v>3562</v>
      </c>
      <c r="AK2286">
        <v>1398924.473</v>
      </c>
      <c r="AR2286" t="s">
        <v>1098</v>
      </c>
    </row>
    <row r="2287" spans="1:44">
      <c r="A2287">
        <v>25</v>
      </c>
      <c r="B2287">
        <v>46</v>
      </c>
      <c r="C2287">
        <v>2005</v>
      </c>
      <c r="D2287" t="s">
        <v>1073</v>
      </c>
      <c r="E2287" t="s">
        <v>1074</v>
      </c>
      <c r="F2287" t="s">
        <v>1</v>
      </c>
      <c r="G2287" t="s">
        <v>37</v>
      </c>
      <c r="H2287" t="s">
        <v>38</v>
      </c>
      <c r="I2287" t="s">
        <v>41</v>
      </c>
      <c r="J2287" t="s">
        <v>40</v>
      </c>
      <c r="K2287" t="s">
        <v>40</v>
      </c>
      <c r="L2287" t="s">
        <v>40</v>
      </c>
      <c r="M2287" t="s">
        <v>40</v>
      </c>
      <c r="N2287" t="s">
        <v>40</v>
      </c>
      <c r="O2287" t="s">
        <v>55</v>
      </c>
      <c r="P2287" t="s">
        <v>38</v>
      </c>
      <c r="Q2287" t="s">
        <v>51</v>
      </c>
      <c r="R2287" t="s">
        <v>52</v>
      </c>
      <c r="S2287" t="s">
        <v>43</v>
      </c>
      <c r="T2287" t="s">
        <v>44</v>
      </c>
      <c r="U2287" t="s">
        <v>21</v>
      </c>
      <c r="V2287" t="s">
        <v>1494</v>
      </c>
      <c r="W2287" t="s">
        <v>1495</v>
      </c>
      <c r="X2287" t="s">
        <v>1075</v>
      </c>
      <c r="Y2287">
        <v>528</v>
      </c>
      <c r="Z2287" t="s">
        <v>40</v>
      </c>
      <c r="AA2287" t="s">
        <v>40</v>
      </c>
      <c r="AB2287" t="s">
        <v>40</v>
      </c>
      <c r="AC2287">
        <v>6.4</v>
      </c>
      <c r="AD2287">
        <v>3.34</v>
      </c>
      <c r="AE2287">
        <v>0.52</v>
      </c>
      <c r="AF2287">
        <v>51</v>
      </c>
      <c r="AG2287">
        <v>5200</v>
      </c>
      <c r="AH2287">
        <v>3340000</v>
      </c>
      <c r="AI2287">
        <v>51</v>
      </c>
      <c r="AJ2287">
        <v>3562</v>
      </c>
      <c r="AK2287">
        <v>1398924.473</v>
      </c>
      <c r="AR2287" t="s">
        <v>1098</v>
      </c>
    </row>
    <row r="2288" spans="1:44">
      <c r="A2288">
        <v>25</v>
      </c>
      <c r="B2288">
        <v>46</v>
      </c>
      <c r="C2288">
        <v>2005</v>
      </c>
      <c r="D2288" t="s">
        <v>1073</v>
      </c>
      <c r="E2288" t="s">
        <v>1074</v>
      </c>
      <c r="F2288" t="s">
        <v>1</v>
      </c>
      <c r="G2288" t="s">
        <v>37</v>
      </c>
      <c r="H2288" t="s">
        <v>38</v>
      </c>
      <c r="I2288" t="s">
        <v>41</v>
      </c>
      <c r="J2288" t="s">
        <v>40</v>
      </c>
      <c r="K2288" t="s">
        <v>40</v>
      </c>
      <c r="L2288" t="s">
        <v>40</v>
      </c>
      <c r="M2288" t="s">
        <v>40</v>
      </c>
      <c r="N2288" t="s">
        <v>40</v>
      </c>
      <c r="O2288" t="s">
        <v>55</v>
      </c>
      <c r="P2288" t="s">
        <v>38</v>
      </c>
      <c r="Q2288" t="s">
        <v>51</v>
      </c>
      <c r="R2288" t="s">
        <v>52</v>
      </c>
      <c r="S2288" t="s">
        <v>43</v>
      </c>
      <c r="T2288" t="s">
        <v>44</v>
      </c>
      <c r="U2288" t="s">
        <v>21</v>
      </c>
      <c r="V2288" t="s">
        <v>1494</v>
      </c>
      <c r="W2288" t="s">
        <v>1495</v>
      </c>
      <c r="X2288" t="s">
        <v>1075</v>
      </c>
      <c r="Y2288">
        <v>529</v>
      </c>
      <c r="Z2288" t="s">
        <v>40</v>
      </c>
      <c r="AA2288" t="s">
        <v>40</v>
      </c>
      <c r="AB2288" t="s">
        <v>40</v>
      </c>
      <c r="AC2288">
        <v>2.2000000000000002</v>
      </c>
      <c r="AD2288">
        <v>1.2</v>
      </c>
      <c r="AE2288">
        <v>0.53</v>
      </c>
      <c r="AF2288">
        <v>19</v>
      </c>
      <c r="AG2288">
        <v>5300</v>
      </c>
      <c r="AH2288">
        <v>1200000</v>
      </c>
      <c r="AI2288">
        <v>19</v>
      </c>
      <c r="AJ2288">
        <v>3562</v>
      </c>
      <c r="AK2288">
        <v>1398924.473</v>
      </c>
      <c r="AR2288" t="s">
        <v>1098</v>
      </c>
    </row>
    <row r="2289" spans="1:44">
      <c r="A2289">
        <v>25</v>
      </c>
      <c r="B2289">
        <v>46</v>
      </c>
      <c r="C2289">
        <v>2005</v>
      </c>
      <c r="D2289" t="s">
        <v>1073</v>
      </c>
      <c r="E2289" t="s">
        <v>1074</v>
      </c>
      <c r="F2289" t="s">
        <v>1</v>
      </c>
      <c r="G2289" t="s">
        <v>37</v>
      </c>
      <c r="H2289" t="s">
        <v>38</v>
      </c>
      <c r="I2289" t="s">
        <v>41</v>
      </c>
      <c r="J2289" t="s">
        <v>40</v>
      </c>
      <c r="K2289" t="s">
        <v>40</v>
      </c>
      <c r="L2289" t="s">
        <v>40</v>
      </c>
      <c r="M2289" t="s">
        <v>40</v>
      </c>
      <c r="N2289" t="s">
        <v>40</v>
      </c>
      <c r="O2289" t="s">
        <v>55</v>
      </c>
      <c r="P2289" t="s">
        <v>38</v>
      </c>
      <c r="Q2289" t="s">
        <v>51</v>
      </c>
      <c r="R2289" t="s">
        <v>52</v>
      </c>
      <c r="S2289" t="s">
        <v>43</v>
      </c>
      <c r="T2289" t="s">
        <v>44</v>
      </c>
      <c r="U2289" t="s">
        <v>21</v>
      </c>
      <c r="V2289" t="s">
        <v>1494</v>
      </c>
      <c r="W2289" t="s">
        <v>1495</v>
      </c>
      <c r="X2289" t="s">
        <v>1075</v>
      </c>
      <c r="Y2289">
        <v>530</v>
      </c>
      <c r="Z2289" t="s">
        <v>40</v>
      </c>
      <c r="AA2289" t="s">
        <v>40</v>
      </c>
      <c r="AB2289" t="s">
        <v>40</v>
      </c>
      <c r="AC2289">
        <v>3.6</v>
      </c>
      <c r="AD2289">
        <v>0.51</v>
      </c>
      <c r="AE2289">
        <v>0.14000000000000001</v>
      </c>
      <c r="AF2289">
        <v>40</v>
      </c>
      <c r="AG2289">
        <v>1400</v>
      </c>
      <c r="AH2289">
        <v>510000</v>
      </c>
      <c r="AI2289">
        <v>40</v>
      </c>
      <c r="AJ2289">
        <v>3562</v>
      </c>
      <c r="AK2289">
        <v>1398924.473</v>
      </c>
      <c r="AR2289" t="s">
        <v>1098</v>
      </c>
    </row>
    <row r="2290" spans="1:44">
      <c r="A2290">
        <v>25</v>
      </c>
      <c r="B2290">
        <v>46</v>
      </c>
      <c r="C2290">
        <v>2005</v>
      </c>
      <c r="D2290" t="s">
        <v>1073</v>
      </c>
      <c r="E2290" t="s">
        <v>1074</v>
      </c>
      <c r="F2290" t="s">
        <v>1</v>
      </c>
      <c r="G2290" t="s">
        <v>37</v>
      </c>
      <c r="H2290" t="s">
        <v>38</v>
      </c>
      <c r="I2290" t="s">
        <v>41</v>
      </c>
      <c r="J2290" t="s">
        <v>40</v>
      </c>
      <c r="K2290" t="s">
        <v>40</v>
      </c>
      <c r="L2290" t="s">
        <v>40</v>
      </c>
      <c r="M2290" t="s">
        <v>40</v>
      </c>
      <c r="N2290" t="s">
        <v>40</v>
      </c>
      <c r="O2290" t="s">
        <v>55</v>
      </c>
      <c r="P2290" t="s">
        <v>38</v>
      </c>
      <c r="Q2290" t="s">
        <v>51</v>
      </c>
      <c r="R2290" t="s">
        <v>52</v>
      </c>
      <c r="S2290" t="s">
        <v>43</v>
      </c>
      <c r="T2290" t="s">
        <v>44</v>
      </c>
      <c r="U2290" t="s">
        <v>21</v>
      </c>
      <c r="V2290" t="s">
        <v>1494</v>
      </c>
      <c r="W2290" t="s">
        <v>1495</v>
      </c>
      <c r="X2290" t="s">
        <v>1075</v>
      </c>
      <c r="Y2290">
        <v>531</v>
      </c>
      <c r="Z2290" t="s">
        <v>40</v>
      </c>
      <c r="AA2290" t="s">
        <v>40</v>
      </c>
      <c r="AB2290" t="s">
        <v>40</v>
      </c>
      <c r="AC2290">
        <v>7.2</v>
      </c>
      <c r="AD2290">
        <v>22.91</v>
      </c>
      <c r="AE2290">
        <v>3.19</v>
      </c>
      <c r="AF2290">
        <v>49</v>
      </c>
      <c r="AG2290">
        <v>31900</v>
      </c>
      <c r="AH2290">
        <v>22910000</v>
      </c>
      <c r="AI2290">
        <v>49</v>
      </c>
      <c r="AJ2290">
        <v>3562</v>
      </c>
      <c r="AK2290">
        <v>1398924.473</v>
      </c>
      <c r="AR2290" t="s">
        <v>1098</v>
      </c>
    </row>
    <row r="2291" spans="1:44">
      <c r="A2291">
        <v>25</v>
      </c>
      <c r="B2291">
        <v>46</v>
      </c>
      <c r="C2291">
        <v>2005</v>
      </c>
      <c r="D2291" t="s">
        <v>1073</v>
      </c>
      <c r="E2291" t="s">
        <v>1074</v>
      </c>
      <c r="F2291" t="s">
        <v>1</v>
      </c>
      <c r="G2291" t="s">
        <v>37</v>
      </c>
      <c r="H2291" t="s">
        <v>38</v>
      </c>
      <c r="I2291" t="s">
        <v>41</v>
      </c>
      <c r="J2291" t="s">
        <v>40</v>
      </c>
      <c r="K2291" t="s">
        <v>40</v>
      </c>
      <c r="L2291" t="s">
        <v>40</v>
      </c>
      <c r="M2291" t="s">
        <v>40</v>
      </c>
      <c r="N2291" t="s">
        <v>40</v>
      </c>
      <c r="O2291" t="s">
        <v>55</v>
      </c>
      <c r="P2291" t="s">
        <v>38</v>
      </c>
      <c r="Q2291" t="s">
        <v>51</v>
      </c>
      <c r="R2291" t="s">
        <v>52</v>
      </c>
      <c r="S2291" t="s">
        <v>43</v>
      </c>
      <c r="T2291" t="s">
        <v>44</v>
      </c>
      <c r="U2291" t="s">
        <v>21</v>
      </c>
      <c r="V2291" t="s">
        <v>1494</v>
      </c>
      <c r="W2291" t="s">
        <v>1495</v>
      </c>
      <c r="X2291" t="s">
        <v>1075</v>
      </c>
      <c r="Y2291">
        <v>532</v>
      </c>
      <c r="Z2291" t="s">
        <v>40</v>
      </c>
      <c r="AA2291" t="s">
        <v>40</v>
      </c>
      <c r="AB2291" t="s">
        <v>40</v>
      </c>
      <c r="AC2291">
        <v>1</v>
      </c>
      <c r="AD2291">
        <v>1.6</v>
      </c>
      <c r="AE2291">
        <v>1.56</v>
      </c>
      <c r="AF2291">
        <v>41</v>
      </c>
      <c r="AG2291">
        <v>15600</v>
      </c>
      <c r="AH2291">
        <v>1600000</v>
      </c>
      <c r="AI2291">
        <v>41</v>
      </c>
      <c r="AJ2291">
        <v>3562</v>
      </c>
      <c r="AK2291">
        <v>1398924.473</v>
      </c>
      <c r="AR2291" t="s">
        <v>1098</v>
      </c>
    </row>
    <row r="2292" spans="1:44">
      <c r="A2292">
        <v>25</v>
      </c>
      <c r="B2292">
        <v>46</v>
      </c>
      <c r="C2292">
        <v>2005</v>
      </c>
      <c r="D2292" t="s">
        <v>1073</v>
      </c>
      <c r="E2292" t="s">
        <v>1074</v>
      </c>
      <c r="F2292" t="s">
        <v>1</v>
      </c>
      <c r="G2292" t="s">
        <v>37</v>
      </c>
      <c r="H2292" t="s">
        <v>38</v>
      </c>
      <c r="I2292" t="s">
        <v>41</v>
      </c>
      <c r="J2292" t="s">
        <v>40</v>
      </c>
      <c r="K2292" t="s">
        <v>40</v>
      </c>
      <c r="L2292" t="s">
        <v>40</v>
      </c>
      <c r="M2292" t="s">
        <v>40</v>
      </c>
      <c r="N2292" t="s">
        <v>40</v>
      </c>
      <c r="O2292" t="s">
        <v>55</v>
      </c>
      <c r="P2292" t="s">
        <v>38</v>
      </c>
      <c r="Q2292" t="s">
        <v>51</v>
      </c>
      <c r="R2292" t="s">
        <v>52</v>
      </c>
      <c r="S2292" t="s">
        <v>43</v>
      </c>
      <c r="T2292" t="s">
        <v>44</v>
      </c>
      <c r="U2292" t="s">
        <v>21</v>
      </c>
      <c r="V2292" t="s">
        <v>1494</v>
      </c>
      <c r="W2292" t="s">
        <v>1495</v>
      </c>
      <c r="X2292" t="s">
        <v>1075</v>
      </c>
      <c r="Y2292">
        <v>534</v>
      </c>
      <c r="Z2292" t="s">
        <v>40</v>
      </c>
      <c r="AA2292" t="s">
        <v>40</v>
      </c>
      <c r="AB2292" t="s">
        <v>40</v>
      </c>
      <c r="AC2292">
        <v>1.9</v>
      </c>
      <c r="AD2292">
        <v>1.25</v>
      </c>
      <c r="AE2292">
        <v>0.7</v>
      </c>
      <c r="AF2292">
        <v>5</v>
      </c>
      <c r="AG2292">
        <v>7000</v>
      </c>
      <c r="AH2292">
        <v>1250000</v>
      </c>
      <c r="AI2292">
        <v>5</v>
      </c>
      <c r="AJ2292">
        <v>3562</v>
      </c>
      <c r="AK2292">
        <v>1398924.473</v>
      </c>
      <c r="AR2292" t="s">
        <v>1098</v>
      </c>
    </row>
    <row r="2293" spans="1:44">
      <c r="A2293">
        <v>25</v>
      </c>
      <c r="B2293">
        <v>46</v>
      </c>
      <c r="C2293">
        <v>2005</v>
      </c>
      <c r="D2293" t="s">
        <v>1073</v>
      </c>
      <c r="E2293" t="s">
        <v>1074</v>
      </c>
      <c r="F2293" t="s">
        <v>1</v>
      </c>
      <c r="G2293" t="s">
        <v>37</v>
      </c>
      <c r="H2293" t="s">
        <v>38</v>
      </c>
      <c r="I2293" t="s">
        <v>41</v>
      </c>
      <c r="J2293" t="s">
        <v>40</v>
      </c>
      <c r="K2293" t="s">
        <v>40</v>
      </c>
      <c r="L2293" t="s">
        <v>40</v>
      </c>
      <c r="M2293" t="s">
        <v>40</v>
      </c>
      <c r="N2293" t="s">
        <v>40</v>
      </c>
      <c r="O2293" t="s">
        <v>55</v>
      </c>
      <c r="P2293" t="s">
        <v>38</v>
      </c>
      <c r="Q2293" t="s">
        <v>51</v>
      </c>
      <c r="R2293" t="s">
        <v>52</v>
      </c>
      <c r="S2293" t="s">
        <v>43</v>
      </c>
      <c r="T2293" t="s">
        <v>44</v>
      </c>
      <c r="U2293" t="s">
        <v>21</v>
      </c>
      <c r="V2293" t="s">
        <v>1494</v>
      </c>
      <c r="W2293" t="s">
        <v>1495</v>
      </c>
      <c r="X2293" t="s">
        <v>1075</v>
      </c>
      <c r="Y2293">
        <v>535</v>
      </c>
      <c r="Z2293" t="s">
        <v>40</v>
      </c>
      <c r="AA2293" t="s">
        <v>40</v>
      </c>
      <c r="AB2293" t="s">
        <v>40</v>
      </c>
      <c r="AC2293">
        <v>4.9000000000000004</v>
      </c>
      <c r="AD2293">
        <v>9.36</v>
      </c>
      <c r="AE2293">
        <v>1.9</v>
      </c>
      <c r="AF2293">
        <v>54</v>
      </c>
      <c r="AG2293">
        <v>19000</v>
      </c>
      <c r="AH2293">
        <v>9360000</v>
      </c>
      <c r="AI2293">
        <v>54</v>
      </c>
      <c r="AJ2293">
        <v>3562</v>
      </c>
      <c r="AK2293">
        <v>1398924.473</v>
      </c>
      <c r="AR2293" t="s">
        <v>1098</v>
      </c>
    </row>
    <row r="2294" spans="1:44">
      <c r="A2294">
        <v>25</v>
      </c>
      <c r="B2294">
        <v>46</v>
      </c>
      <c r="C2294">
        <v>2005</v>
      </c>
      <c r="D2294" t="s">
        <v>1073</v>
      </c>
      <c r="E2294" t="s">
        <v>1074</v>
      </c>
      <c r="F2294" t="s">
        <v>1</v>
      </c>
      <c r="G2294" t="s">
        <v>37</v>
      </c>
      <c r="H2294" t="s">
        <v>38</v>
      </c>
      <c r="I2294" t="s">
        <v>41</v>
      </c>
      <c r="J2294" t="s">
        <v>40</v>
      </c>
      <c r="K2294" t="s">
        <v>40</v>
      </c>
      <c r="L2294" t="s">
        <v>40</v>
      </c>
      <c r="M2294" t="s">
        <v>40</v>
      </c>
      <c r="N2294" t="s">
        <v>40</v>
      </c>
      <c r="O2294" t="s">
        <v>55</v>
      </c>
      <c r="P2294" t="s">
        <v>38</v>
      </c>
      <c r="Q2294" t="s">
        <v>51</v>
      </c>
      <c r="R2294" t="s">
        <v>52</v>
      </c>
      <c r="S2294" t="s">
        <v>43</v>
      </c>
      <c r="T2294" t="s">
        <v>44</v>
      </c>
      <c r="U2294" t="s">
        <v>21</v>
      </c>
      <c r="V2294" t="s">
        <v>1494</v>
      </c>
      <c r="W2294" t="s">
        <v>1495</v>
      </c>
      <c r="X2294" t="s">
        <v>1075</v>
      </c>
      <c r="Y2294">
        <v>536</v>
      </c>
      <c r="Z2294" t="s">
        <v>40</v>
      </c>
      <c r="AA2294" t="s">
        <v>40</v>
      </c>
      <c r="AB2294" t="s">
        <v>40</v>
      </c>
      <c r="AC2294">
        <v>2.2000000000000002</v>
      </c>
      <c r="AD2294">
        <v>20.7</v>
      </c>
      <c r="AE2294">
        <v>9.7200000000000006</v>
      </c>
      <c r="AF2294">
        <v>118</v>
      </c>
      <c r="AG2294">
        <v>97200</v>
      </c>
      <c r="AH2294">
        <v>20700000</v>
      </c>
      <c r="AI2294">
        <v>118</v>
      </c>
      <c r="AJ2294">
        <v>3562</v>
      </c>
      <c r="AK2294">
        <v>1398924.473</v>
      </c>
    </row>
    <row r="2295" spans="1:44">
      <c r="A2295">
        <v>25</v>
      </c>
      <c r="B2295">
        <v>46</v>
      </c>
      <c r="C2295">
        <v>2005</v>
      </c>
      <c r="D2295" t="s">
        <v>1073</v>
      </c>
      <c r="E2295" t="s">
        <v>1074</v>
      </c>
      <c r="F2295" t="s">
        <v>1</v>
      </c>
      <c r="G2295" t="s">
        <v>37</v>
      </c>
      <c r="H2295" t="s">
        <v>38</v>
      </c>
      <c r="I2295" t="s">
        <v>41</v>
      </c>
      <c r="J2295" t="s">
        <v>40</v>
      </c>
      <c r="K2295" t="s">
        <v>40</v>
      </c>
      <c r="L2295" t="s">
        <v>40</v>
      </c>
      <c r="M2295" t="s">
        <v>40</v>
      </c>
      <c r="N2295" t="s">
        <v>40</v>
      </c>
      <c r="O2295" t="s">
        <v>55</v>
      </c>
      <c r="P2295" t="s">
        <v>38</v>
      </c>
      <c r="Q2295" t="s">
        <v>51</v>
      </c>
      <c r="R2295" t="s">
        <v>52</v>
      </c>
      <c r="S2295" t="s">
        <v>43</v>
      </c>
      <c r="T2295" t="s">
        <v>44</v>
      </c>
      <c r="U2295" t="s">
        <v>21</v>
      </c>
      <c r="V2295" t="s">
        <v>1494</v>
      </c>
      <c r="W2295" t="s">
        <v>1495</v>
      </c>
      <c r="X2295" t="s">
        <v>1075</v>
      </c>
      <c r="Y2295">
        <v>537</v>
      </c>
      <c r="Z2295" t="s">
        <v>40</v>
      </c>
      <c r="AA2295" t="s">
        <v>40</v>
      </c>
      <c r="AB2295" t="s">
        <v>40</v>
      </c>
      <c r="AC2295">
        <v>3.6</v>
      </c>
      <c r="AD2295">
        <v>0.47</v>
      </c>
      <c r="AE2295">
        <v>0.13</v>
      </c>
      <c r="AF2295">
        <v>52</v>
      </c>
      <c r="AG2295">
        <v>1300</v>
      </c>
      <c r="AH2295">
        <v>470000</v>
      </c>
      <c r="AI2295">
        <v>52</v>
      </c>
      <c r="AJ2295">
        <v>3562</v>
      </c>
      <c r="AK2295">
        <v>1398924.473</v>
      </c>
    </row>
    <row r="2296" spans="1:44">
      <c r="A2296">
        <v>25</v>
      </c>
      <c r="B2296">
        <v>46</v>
      </c>
      <c r="C2296">
        <v>2005</v>
      </c>
      <c r="D2296" t="s">
        <v>1073</v>
      </c>
      <c r="E2296" t="s">
        <v>1074</v>
      </c>
      <c r="F2296" t="s">
        <v>1</v>
      </c>
      <c r="G2296" t="s">
        <v>37</v>
      </c>
      <c r="H2296" t="s">
        <v>38</v>
      </c>
      <c r="I2296" t="s">
        <v>41</v>
      </c>
      <c r="J2296" t="s">
        <v>40</v>
      </c>
      <c r="K2296" t="s">
        <v>40</v>
      </c>
      <c r="L2296" t="s">
        <v>40</v>
      </c>
      <c r="M2296" t="s">
        <v>40</v>
      </c>
      <c r="N2296" t="s">
        <v>40</v>
      </c>
      <c r="O2296" t="s">
        <v>55</v>
      </c>
      <c r="P2296" t="s">
        <v>38</v>
      </c>
      <c r="Q2296" t="s">
        <v>51</v>
      </c>
      <c r="R2296" t="s">
        <v>52</v>
      </c>
      <c r="S2296" t="s">
        <v>43</v>
      </c>
      <c r="T2296" t="s">
        <v>44</v>
      </c>
      <c r="U2296" t="s">
        <v>21</v>
      </c>
      <c r="V2296" t="s">
        <v>1494</v>
      </c>
      <c r="W2296" t="s">
        <v>1495</v>
      </c>
      <c r="X2296" t="s">
        <v>1075</v>
      </c>
      <c r="Y2296">
        <v>538</v>
      </c>
      <c r="Z2296" t="s">
        <v>40</v>
      </c>
      <c r="AA2296" t="s">
        <v>40</v>
      </c>
      <c r="AB2296" t="s">
        <v>40</v>
      </c>
      <c r="AC2296">
        <v>2.6</v>
      </c>
      <c r="AD2296">
        <v>1.19</v>
      </c>
      <c r="AE2296">
        <v>0.46</v>
      </c>
      <c r="AF2296">
        <v>80</v>
      </c>
      <c r="AG2296">
        <v>4600</v>
      </c>
      <c r="AH2296">
        <v>1190000</v>
      </c>
      <c r="AI2296">
        <v>80</v>
      </c>
      <c r="AJ2296">
        <v>3562</v>
      </c>
      <c r="AK2296">
        <v>1398924.473</v>
      </c>
    </row>
    <row r="2297" spans="1:44">
      <c r="A2297">
        <v>25</v>
      </c>
      <c r="B2297">
        <v>46</v>
      </c>
      <c r="C2297">
        <v>2005</v>
      </c>
      <c r="D2297" t="s">
        <v>1073</v>
      </c>
      <c r="E2297" t="s">
        <v>1074</v>
      </c>
      <c r="F2297" t="s">
        <v>1</v>
      </c>
      <c r="G2297" t="s">
        <v>37</v>
      </c>
      <c r="H2297" t="s">
        <v>38</v>
      </c>
      <c r="I2297" t="s">
        <v>41</v>
      </c>
      <c r="J2297" t="s">
        <v>40</v>
      </c>
      <c r="K2297" t="s">
        <v>40</v>
      </c>
      <c r="L2297" t="s">
        <v>40</v>
      </c>
      <c r="M2297" t="s">
        <v>40</v>
      </c>
      <c r="N2297" t="s">
        <v>40</v>
      </c>
      <c r="O2297" t="s">
        <v>55</v>
      </c>
      <c r="P2297" t="s">
        <v>38</v>
      </c>
      <c r="Q2297" t="s">
        <v>51</v>
      </c>
      <c r="R2297" t="s">
        <v>52</v>
      </c>
      <c r="S2297" t="s">
        <v>43</v>
      </c>
      <c r="T2297" t="s">
        <v>44</v>
      </c>
      <c r="U2297" t="s">
        <v>21</v>
      </c>
      <c r="V2297" t="s">
        <v>1494</v>
      </c>
      <c r="W2297" t="s">
        <v>1495</v>
      </c>
      <c r="X2297" t="s">
        <v>1075</v>
      </c>
      <c r="Y2297">
        <v>539</v>
      </c>
      <c r="Z2297" t="s">
        <v>40</v>
      </c>
      <c r="AA2297" t="s">
        <v>40</v>
      </c>
      <c r="AB2297" t="s">
        <v>40</v>
      </c>
      <c r="AC2297">
        <v>2.2000000000000002</v>
      </c>
      <c r="AD2297">
        <v>1.19</v>
      </c>
      <c r="AE2297">
        <v>0.53</v>
      </c>
      <c r="AF2297">
        <v>89</v>
      </c>
      <c r="AG2297">
        <v>5300</v>
      </c>
      <c r="AH2297">
        <v>1190000</v>
      </c>
      <c r="AI2297">
        <v>89</v>
      </c>
      <c r="AJ2297">
        <v>3562</v>
      </c>
      <c r="AK2297">
        <v>1398924.473</v>
      </c>
    </row>
    <row r="2298" spans="1:44">
      <c r="A2298">
        <v>25</v>
      </c>
      <c r="B2298">
        <v>46</v>
      </c>
      <c r="C2298">
        <v>2005</v>
      </c>
      <c r="D2298" t="s">
        <v>1073</v>
      </c>
      <c r="E2298" t="s">
        <v>1074</v>
      </c>
      <c r="F2298" t="s">
        <v>1</v>
      </c>
      <c r="G2298" t="s">
        <v>37</v>
      </c>
      <c r="H2298" t="s">
        <v>38</v>
      </c>
      <c r="I2298" t="s">
        <v>41</v>
      </c>
      <c r="J2298" t="s">
        <v>40</v>
      </c>
      <c r="K2298" t="s">
        <v>40</v>
      </c>
      <c r="L2298" t="s">
        <v>40</v>
      </c>
      <c r="M2298" t="s">
        <v>40</v>
      </c>
      <c r="N2298" t="s">
        <v>40</v>
      </c>
      <c r="O2298" t="s">
        <v>55</v>
      </c>
      <c r="P2298" t="s">
        <v>38</v>
      </c>
      <c r="Q2298" t="s">
        <v>51</v>
      </c>
      <c r="R2298" t="s">
        <v>52</v>
      </c>
      <c r="S2298" t="s">
        <v>43</v>
      </c>
      <c r="T2298" t="s">
        <v>44</v>
      </c>
      <c r="U2298" t="s">
        <v>21</v>
      </c>
      <c r="V2298" t="s">
        <v>1494</v>
      </c>
      <c r="W2298" t="s">
        <v>1495</v>
      </c>
      <c r="X2298" t="s">
        <v>1075</v>
      </c>
      <c r="Y2298">
        <v>540</v>
      </c>
      <c r="Z2298" t="s">
        <v>40</v>
      </c>
      <c r="AA2298" t="s">
        <v>40</v>
      </c>
      <c r="AB2298" t="s">
        <v>40</v>
      </c>
      <c r="AC2298">
        <v>2.2999999999999998</v>
      </c>
      <c r="AD2298">
        <v>22.3</v>
      </c>
      <c r="AE2298">
        <v>9.56</v>
      </c>
      <c r="AF2298">
        <v>81</v>
      </c>
      <c r="AG2298">
        <v>95600</v>
      </c>
      <c r="AH2298">
        <v>22300000</v>
      </c>
      <c r="AI2298">
        <v>81</v>
      </c>
      <c r="AJ2298">
        <v>3562</v>
      </c>
      <c r="AK2298">
        <v>1398924.473</v>
      </c>
    </row>
    <row r="2299" spans="1:44">
      <c r="A2299">
        <v>25</v>
      </c>
      <c r="B2299">
        <v>46</v>
      </c>
      <c r="C2299">
        <v>2005</v>
      </c>
      <c r="D2299" t="s">
        <v>1073</v>
      </c>
      <c r="E2299" t="s">
        <v>1074</v>
      </c>
      <c r="F2299" t="s">
        <v>1</v>
      </c>
      <c r="G2299" t="s">
        <v>37</v>
      </c>
      <c r="H2299" t="s">
        <v>38</v>
      </c>
      <c r="I2299" t="s">
        <v>41</v>
      </c>
      <c r="J2299" t="s">
        <v>40</v>
      </c>
      <c r="K2299" t="s">
        <v>40</v>
      </c>
      <c r="L2299" t="s">
        <v>40</v>
      </c>
      <c r="M2299" t="s">
        <v>40</v>
      </c>
      <c r="N2299" t="s">
        <v>40</v>
      </c>
      <c r="O2299" t="s">
        <v>55</v>
      </c>
      <c r="P2299" t="s">
        <v>38</v>
      </c>
      <c r="Q2299" t="s">
        <v>51</v>
      </c>
      <c r="R2299" t="s">
        <v>52</v>
      </c>
      <c r="S2299" t="s">
        <v>43</v>
      </c>
      <c r="T2299" t="s">
        <v>44</v>
      </c>
      <c r="U2299" t="s">
        <v>21</v>
      </c>
      <c r="V2299" t="s">
        <v>1494</v>
      </c>
      <c r="W2299" t="s">
        <v>1495</v>
      </c>
      <c r="X2299" t="s">
        <v>1075</v>
      </c>
      <c r="Y2299">
        <v>541</v>
      </c>
      <c r="Z2299" t="s">
        <v>40</v>
      </c>
      <c r="AA2299" t="s">
        <v>40</v>
      </c>
      <c r="AB2299" t="s">
        <v>40</v>
      </c>
      <c r="AC2299">
        <v>1.5</v>
      </c>
      <c r="AD2299">
        <v>2.86</v>
      </c>
      <c r="AE2299">
        <v>1.91</v>
      </c>
      <c r="AF2299">
        <v>73</v>
      </c>
      <c r="AG2299">
        <v>19100</v>
      </c>
      <c r="AH2299">
        <v>2860000</v>
      </c>
      <c r="AI2299">
        <v>73</v>
      </c>
      <c r="AJ2299">
        <v>3562</v>
      </c>
      <c r="AK2299">
        <v>1398924.473</v>
      </c>
    </row>
    <row r="2300" spans="1:44">
      <c r="A2300">
        <v>25</v>
      </c>
      <c r="B2300">
        <v>46</v>
      </c>
      <c r="C2300">
        <v>2005</v>
      </c>
      <c r="D2300" t="s">
        <v>1073</v>
      </c>
      <c r="E2300" t="s">
        <v>1074</v>
      </c>
      <c r="F2300" t="s">
        <v>1</v>
      </c>
      <c r="G2300" t="s">
        <v>37</v>
      </c>
      <c r="H2300" t="s">
        <v>38</v>
      </c>
      <c r="I2300" t="s">
        <v>41</v>
      </c>
      <c r="J2300" t="s">
        <v>40</v>
      </c>
      <c r="K2300" t="s">
        <v>40</v>
      </c>
      <c r="L2300" t="s">
        <v>40</v>
      </c>
      <c r="M2300" t="s">
        <v>40</v>
      </c>
      <c r="N2300" t="s">
        <v>40</v>
      </c>
      <c r="O2300" t="s">
        <v>55</v>
      </c>
      <c r="P2300" t="s">
        <v>38</v>
      </c>
      <c r="Q2300" t="s">
        <v>51</v>
      </c>
      <c r="R2300" t="s">
        <v>52</v>
      </c>
      <c r="S2300" t="s">
        <v>43</v>
      </c>
      <c r="T2300" t="s">
        <v>44</v>
      </c>
      <c r="U2300" t="s">
        <v>21</v>
      </c>
      <c r="V2300" t="s">
        <v>1494</v>
      </c>
      <c r="W2300" t="s">
        <v>1495</v>
      </c>
      <c r="X2300" t="s">
        <v>1075</v>
      </c>
      <c r="Y2300">
        <v>542</v>
      </c>
      <c r="Z2300" t="s">
        <v>40</v>
      </c>
      <c r="AA2300" t="s">
        <v>40</v>
      </c>
      <c r="AB2300" t="s">
        <v>40</v>
      </c>
      <c r="AC2300">
        <v>1.9</v>
      </c>
      <c r="AD2300">
        <v>0.72</v>
      </c>
      <c r="AE2300">
        <v>0.37</v>
      </c>
      <c r="AF2300">
        <v>49</v>
      </c>
      <c r="AG2300">
        <v>3700</v>
      </c>
      <c r="AH2300">
        <v>720000</v>
      </c>
      <c r="AI2300">
        <v>49</v>
      </c>
      <c r="AJ2300">
        <v>3562</v>
      </c>
      <c r="AK2300">
        <v>1398924.473</v>
      </c>
    </row>
    <row r="2301" spans="1:44">
      <c r="A2301">
        <v>25</v>
      </c>
      <c r="B2301">
        <v>46</v>
      </c>
      <c r="C2301">
        <v>2005</v>
      </c>
      <c r="D2301" t="s">
        <v>1073</v>
      </c>
      <c r="E2301" t="s">
        <v>1074</v>
      </c>
      <c r="F2301" t="s">
        <v>1</v>
      </c>
      <c r="G2301" t="s">
        <v>37</v>
      </c>
      <c r="H2301" t="s">
        <v>38</v>
      </c>
      <c r="I2301" t="s">
        <v>41</v>
      </c>
      <c r="J2301" t="s">
        <v>40</v>
      </c>
      <c r="K2301" t="s">
        <v>40</v>
      </c>
      <c r="L2301" t="s">
        <v>40</v>
      </c>
      <c r="M2301" t="s">
        <v>40</v>
      </c>
      <c r="N2301" t="s">
        <v>40</v>
      </c>
      <c r="O2301" t="s">
        <v>55</v>
      </c>
      <c r="P2301" t="s">
        <v>38</v>
      </c>
      <c r="Q2301" t="s">
        <v>51</v>
      </c>
      <c r="R2301" t="s">
        <v>52</v>
      </c>
      <c r="S2301" t="s">
        <v>43</v>
      </c>
      <c r="T2301" t="s">
        <v>44</v>
      </c>
      <c r="U2301" t="s">
        <v>21</v>
      </c>
      <c r="V2301" t="s">
        <v>1494</v>
      </c>
      <c r="W2301" t="s">
        <v>1495</v>
      </c>
      <c r="X2301" t="s">
        <v>1075</v>
      </c>
      <c r="Y2301">
        <v>543</v>
      </c>
      <c r="Z2301" t="s">
        <v>40</v>
      </c>
      <c r="AA2301" t="s">
        <v>40</v>
      </c>
      <c r="AB2301" t="s">
        <v>40</v>
      </c>
      <c r="AC2301">
        <v>2.4</v>
      </c>
      <c r="AD2301">
        <v>5.55</v>
      </c>
      <c r="AE2301">
        <v>2.36</v>
      </c>
      <c r="AF2301">
        <v>88</v>
      </c>
      <c r="AG2301">
        <v>23600</v>
      </c>
      <c r="AH2301">
        <v>5550000</v>
      </c>
      <c r="AI2301">
        <v>88</v>
      </c>
      <c r="AJ2301">
        <v>3562</v>
      </c>
      <c r="AK2301">
        <v>1398924.473</v>
      </c>
    </row>
    <row r="2302" spans="1:44">
      <c r="A2302">
        <v>25</v>
      </c>
      <c r="B2302">
        <v>46</v>
      </c>
      <c r="C2302">
        <v>2005</v>
      </c>
      <c r="D2302" t="s">
        <v>1073</v>
      </c>
      <c r="E2302" t="s">
        <v>1074</v>
      </c>
      <c r="F2302" t="s">
        <v>1</v>
      </c>
      <c r="G2302" t="s">
        <v>37</v>
      </c>
      <c r="H2302" t="s">
        <v>38</v>
      </c>
      <c r="I2302" t="s">
        <v>41</v>
      </c>
      <c r="J2302" t="s">
        <v>40</v>
      </c>
      <c r="K2302" t="s">
        <v>40</v>
      </c>
      <c r="L2302" t="s">
        <v>40</v>
      </c>
      <c r="M2302" t="s">
        <v>40</v>
      </c>
      <c r="N2302" t="s">
        <v>40</v>
      </c>
      <c r="O2302" t="s">
        <v>55</v>
      </c>
      <c r="P2302" t="s">
        <v>38</v>
      </c>
      <c r="Q2302" t="s">
        <v>51</v>
      </c>
      <c r="R2302" t="s">
        <v>52</v>
      </c>
      <c r="S2302" t="s">
        <v>43</v>
      </c>
      <c r="T2302" t="s">
        <v>44</v>
      </c>
      <c r="U2302" t="s">
        <v>21</v>
      </c>
      <c r="V2302" t="s">
        <v>1494</v>
      </c>
      <c r="W2302" t="s">
        <v>1495</v>
      </c>
      <c r="X2302" t="s">
        <v>1075</v>
      </c>
      <c r="Y2302">
        <v>544</v>
      </c>
      <c r="Z2302" t="s">
        <v>40</v>
      </c>
      <c r="AA2302" t="s">
        <v>40</v>
      </c>
      <c r="AB2302" t="s">
        <v>40</v>
      </c>
      <c r="AC2302">
        <v>5.3</v>
      </c>
      <c r="AD2302">
        <v>1.01</v>
      </c>
      <c r="AE2302">
        <v>0.19</v>
      </c>
      <c r="AF2302">
        <v>27</v>
      </c>
      <c r="AG2302">
        <v>1900</v>
      </c>
      <c r="AH2302">
        <v>1010000</v>
      </c>
      <c r="AI2302">
        <v>27</v>
      </c>
      <c r="AJ2302">
        <v>3562</v>
      </c>
      <c r="AK2302">
        <v>1398924.473</v>
      </c>
    </row>
    <row r="2303" spans="1:44">
      <c r="A2303">
        <v>25</v>
      </c>
      <c r="B2303">
        <v>46</v>
      </c>
      <c r="C2303">
        <v>2005</v>
      </c>
      <c r="D2303" t="s">
        <v>1073</v>
      </c>
      <c r="E2303" t="s">
        <v>1074</v>
      </c>
      <c r="F2303" t="s">
        <v>1</v>
      </c>
      <c r="G2303" t="s">
        <v>37</v>
      </c>
      <c r="H2303" t="s">
        <v>38</v>
      </c>
      <c r="I2303" t="s">
        <v>41</v>
      </c>
      <c r="J2303" t="s">
        <v>40</v>
      </c>
      <c r="K2303" t="s">
        <v>40</v>
      </c>
      <c r="L2303" t="s">
        <v>40</v>
      </c>
      <c r="M2303" t="s">
        <v>40</v>
      </c>
      <c r="N2303" t="s">
        <v>40</v>
      </c>
      <c r="O2303" t="s">
        <v>55</v>
      </c>
      <c r="P2303" t="s">
        <v>38</v>
      </c>
      <c r="Q2303" t="s">
        <v>51</v>
      </c>
      <c r="R2303" t="s">
        <v>52</v>
      </c>
      <c r="S2303" t="s">
        <v>43</v>
      </c>
      <c r="T2303" t="s">
        <v>44</v>
      </c>
      <c r="U2303" t="s">
        <v>21</v>
      </c>
      <c r="V2303" t="s">
        <v>1494</v>
      </c>
      <c r="W2303" t="s">
        <v>1495</v>
      </c>
      <c r="X2303" t="s">
        <v>1075</v>
      </c>
      <c r="Y2303">
        <v>545</v>
      </c>
      <c r="Z2303" t="s">
        <v>40</v>
      </c>
      <c r="AA2303" t="s">
        <v>40</v>
      </c>
      <c r="AB2303" t="s">
        <v>40</v>
      </c>
      <c r="AC2303">
        <v>1.9</v>
      </c>
      <c r="AD2303">
        <v>14.85</v>
      </c>
      <c r="AE2303">
        <v>7.65</v>
      </c>
      <c r="AF2303">
        <v>55</v>
      </c>
      <c r="AG2303">
        <v>76500</v>
      </c>
      <c r="AH2303">
        <v>14850000</v>
      </c>
      <c r="AI2303">
        <v>55</v>
      </c>
      <c r="AJ2303">
        <v>3562</v>
      </c>
      <c r="AK2303">
        <v>1398924.473</v>
      </c>
    </row>
    <row r="2304" spans="1:44">
      <c r="A2304">
        <v>25</v>
      </c>
      <c r="B2304">
        <v>46</v>
      </c>
      <c r="C2304">
        <v>2005</v>
      </c>
      <c r="D2304" t="s">
        <v>1073</v>
      </c>
      <c r="E2304" t="s">
        <v>1074</v>
      </c>
      <c r="F2304" t="s">
        <v>1</v>
      </c>
      <c r="G2304" t="s">
        <v>37</v>
      </c>
      <c r="H2304" t="s">
        <v>38</v>
      </c>
      <c r="I2304" t="s">
        <v>41</v>
      </c>
      <c r="J2304" t="s">
        <v>40</v>
      </c>
      <c r="K2304" t="s">
        <v>40</v>
      </c>
      <c r="L2304" t="s">
        <v>40</v>
      </c>
      <c r="M2304" t="s">
        <v>40</v>
      </c>
      <c r="N2304" t="s">
        <v>40</v>
      </c>
      <c r="O2304" t="s">
        <v>55</v>
      </c>
      <c r="P2304" t="s">
        <v>38</v>
      </c>
      <c r="Q2304" t="s">
        <v>51</v>
      </c>
      <c r="R2304" t="s">
        <v>52</v>
      </c>
      <c r="S2304" t="s">
        <v>43</v>
      </c>
      <c r="T2304" t="s">
        <v>44</v>
      </c>
      <c r="U2304" t="s">
        <v>21</v>
      </c>
      <c r="V2304" t="s">
        <v>1494</v>
      </c>
      <c r="W2304" t="s">
        <v>1495</v>
      </c>
      <c r="X2304" t="s">
        <v>1075</v>
      </c>
      <c r="Y2304">
        <v>546</v>
      </c>
      <c r="Z2304" t="s">
        <v>40</v>
      </c>
      <c r="AA2304" t="s">
        <v>40</v>
      </c>
      <c r="AB2304" t="s">
        <v>40</v>
      </c>
      <c r="AC2304">
        <v>1.5</v>
      </c>
      <c r="AD2304">
        <v>1.7</v>
      </c>
      <c r="AE2304">
        <v>1.1399999999999999</v>
      </c>
      <c r="AF2304">
        <v>37</v>
      </c>
      <c r="AG2304">
        <v>11400</v>
      </c>
      <c r="AH2304">
        <v>1700000</v>
      </c>
      <c r="AI2304">
        <v>37</v>
      </c>
      <c r="AJ2304">
        <v>3562</v>
      </c>
      <c r="AK2304">
        <v>1398924.473</v>
      </c>
    </row>
    <row r="2305" spans="1:37">
      <c r="A2305">
        <v>25</v>
      </c>
      <c r="B2305">
        <v>46</v>
      </c>
      <c r="C2305">
        <v>2005</v>
      </c>
      <c r="D2305" t="s">
        <v>1073</v>
      </c>
      <c r="E2305" t="s">
        <v>1074</v>
      </c>
      <c r="F2305" t="s">
        <v>1</v>
      </c>
      <c r="G2305" t="s">
        <v>37</v>
      </c>
      <c r="H2305" t="s">
        <v>38</v>
      </c>
      <c r="I2305" t="s">
        <v>41</v>
      </c>
      <c r="J2305" t="s">
        <v>40</v>
      </c>
      <c r="K2305" t="s">
        <v>40</v>
      </c>
      <c r="L2305" t="s">
        <v>40</v>
      </c>
      <c r="M2305" t="s">
        <v>40</v>
      </c>
      <c r="N2305" t="s">
        <v>40</v>
      </c>
      <c r="O2305" t="s">
        <v>55</v>
      </c>
      <c r="P2305" t="s">
        <v>38</v>
      </c>
      <c r="Q2305" t="s">
        <v>51</v>
      </c>
      <c r="R2305" t="s">
        <v>52</v>
      </c>
      <c r="S2305" t="s">
        <v>43</v>
      </c>
      <c r="T2305" t="s">
        <v>44</v>
      </c>
      <c r="U2305" t="s">
        <v>21</v>
      </c>
      <c r="V2305" t="s">
        <v>1494</v>
      </c>
      <c r="W2305" t="s">
        <v>1495</v>
      </c>
      <c r="X2305" t="s">
        <v>1075</v>
      </c>
      <c r="Y2305">
        <v>547</v>
      </c>
      <c r="Z2305" t="s">
        <v>40</v>
      </c>
      <c r="AA2305" t="s">
        <v>40</v>
      </c>
      <c r="AB2305" t="s">
        <v>40</v>
      </c>
      <c r="AC2305">
        <v>3.1</v>
      </c>
      <c r="AD2305">
        <v>1.38</v>
      </c>
      <c r="AE2305">
        <v>0.44</v>
      </c>
      <c r="AF2305">
        <v>47</v>
      </c>
      <c r="AG2305">
        <v>4400</v>
      </c>
      <c r="AH2305">
        <v>1380000</v>
      </c>
      <c r="AI2305">
        <v>47</v>
      </c>
      <c r="AJ2305">
        <v>3562</v>
      </c>
      <c r="AK2305">
        <v>1398924.473</v>
      </c>
    </row>
    <row r="2306" spans="1:37">
      <c r="A2306">
        <v>25</v>
      </c>
      <c r="B2306">
        <v>46</v>
      </c>
      <c r="C2306">
        <v>2005</v>
      </c>
      <c r="D2306" t="s">
        <v>1073</v>
      </c>
      <c r="E2306" t="s">
        <v>1074</v>
      </c>
      <c r="F2306" t="s">
        <v>1</v>
      </c>
      <c r="G2306" t="s">
        <v>37</v>
      </c>
      <c r="H2306" t="s">
        <v>38</v>
      </c>
      <c r="I2306" t="s">
        <v>41</v>
      </c>
      <c r="J2306" t="s">
        <v>40</v>
      </c>
      <c r="K2306" t="s">
        <v>40</v>
      </c>
      <c r="L2306" t="s">
        <v>40</v>
      </c>
      <c r="M2306" t="s">
        <v>40</v>
      </c>
      <c r="N2306" t="s">
        <v>40</v>
      </c>
      <c r="O2306" t="s">
        <v>55</v>
      </c>
      <c r="P2306" t="s">
        <v>38</v>
      </c>
      <c r="Q2306" t="s">
        <v>51</v>
      </c>
      <c r="R2306" t="s">
        <v>52</v>
      </c>
      <c r="S2306" t="s">
        <v>43</v>
      </c>
      <c r="T2306" t="s">
        <v>44</v>
      </c>
      <c r="U2306" t="s">
        <v>21</v>
      </c>
      <c r="V2306" t="s">
        <v>1494</v>
      </c>
      <c r="W2306" t="s">
        <v>1495</v>
      </c>
      <c r="X2306" t="s">
        <v>1075</v>
      </c>
      <c r="Y2306">
        <v>548</v>
      </c>
      <c r="Z2306" t="s">
        <v>40</v>
      </c>
      <c r="AA2306" t="s">
        <v>40</v>
      </c>
      <c r="AB2306" t="s">
        <v>40</v>
      </c>
      <c r="AC2306">
        <v>3.7</v>
      </c>
      <c r="AD2306">
        <v>5.52</v>
      </c>
      <c r="AE2306">
        <v>1.5</v>
      </c>
      <c r="AF2306">
        <v>89</v>
      </c>
      <c r="AG2306">
        <v>15000</v>
      </c>
      <c r="AH2306">
        <v>5520000</v>
      </c>
      <c r="AI2306">
        <v>89</v>
      </c>
      <c r="AJ2306">
        <v>3562</v>
      </c>
      <c r="AK2306">
        <v>1398924.473</v>
      </c>
    </row>
    <row r="2307" spans="1:37">
      <c r="A2307">
        <v>25</v>
      </c>
      <c r="B2307">
        <v>46</v>
      </c>
      <c r="C2307">
        <v>2005</v>
      </c>
      <c r="D2307" t="s">
        <v>1073</v>
      </c>
      <c r="E2307" t="s">
        <v>1074</v>
      </c>
      <c r="F2307" t="s">
        <v>1</v>
      </c>
      <c r="G2307" t="s">
        <v>37</v>
      </c>
      <c r="H2307" t="s">
        <v>38</v>
      </c>
      <c r="I2307" t="s">
        <v>41</v>
      </c>
      <c r="J2307" t="s">
        <v>40</v>
      </c>
      <c r="K2307" t="s">
        <v>40</v>
      </c>
      <c r="L2307" t="s">
        <v>40</v>
      </c>
      <c r="M2307" t="s">
        <v>40</v>
      </c>
      <c r="N2307" t="s">
        <v>40</v>
      </c>
      <c r="O2307" t="s">
        <v>55</v>
      </c>
      <c r="P2307" t="s">
        <v>38</v>
      </c>
      <c r="Q2307" t="s">
        <v>51</v>
      </c>
      <c r="R2307" t="s">
        <v>52</v>
      </c>
      <c r="S2307" t="s">
        <v>43</v>
      </c>
      <c r="T2307" t="s">
        <v>44</v>
      </c>
      <c r="U2307" t="s">
        <v>21</v>
      </c>
      <c r="V2307" t="s">
        <v>1494</v>
      </c>
      <c r="W2307" t="s">
        <v>1495</v>
      </c>
      <c r="X2307" t="s">
        <v>1075</v>
      </c>
      <c r="Y2307">
        <v>549</v>
      </c>
      <c r="Z2307" t="s">
        <v>40</v>
      </c>
      <c r="AA2307" t="s">
        <v>40</v>
      </c>
      <c r="AB2307" t="s">
        <v>40</v>
      </c>
      <c r="AC2307">
        <v>3.9</v>
      </c>
      <c r="AD2307">
        <v>6.59</v>
      </c>
      <c r="AE2307">
        <v>1.68</v>
      </c>
      <c r="AF2307">
        <v>30</v>
      </c>
      <c r="AG2307">
        <v>16800</v>
      </c>
      <c r="AH2307">
        <v>6590000</v>
      </c>
      <c r="AI2307">
        <v>30</v>
      </c>
      <c r="AJ2307">
        <v>3562</v>
      </c>
      <c r="AK2307">
        <v>1398924.473</v>
      </c>
    </row>
    <row r="2308" spans="1:37">
      <c r="A2308">
        <v>25</v>
      </c>
      <c r="B2308">
        <v>46</v>
      </c>
      <c r="C2308">
        <v>2005</v>
      </c>
      <c r="D2308" t="s">
        <v>1073</v>
      </c>
      <c r="E2308" t="s">
        <v>1074</v>
      </c>
      <c r="F2308" t="s">
        <v>1</v>
      </c>
      <c r="G2308" t="s">
        <v>37</v>
      </c>
      <c r="H2308" t="s">
        <v>38</v>
      </c>
      <c r="I2308" t="s">
        <v>41</v>
      </c>
      <c r="J2308" t="s">
        <v>40</v>
      </c>
      <c r="K2308" t="s">
        <v>40</v>
      </c>
      <c r="L2308" t="s">
        <v>40</v>
      </c>
      <c r="M2308" t="s">
        <v>40</v>
      </c>
      <c r="N2308" t="s">
        <v>40</v>
      </c>
      <c r="O2308" t="s">
        <v>55</v>
      </c>
      <c r="P2308" t="s">
        <v>38</v>
      </c>
      <c r="Q2308" t="s">
        <v>51</v>
      </c>
      <c r="R2308" t="s">
        <v>52</v>
      </c>
      <c r="S2308" t="s">
        <v>43</v>
      </c>
      <c r="T2308" t="s">
        <v>44</v>
      </c>
      <c r="U2308" t="s">
        <v>21</v>
      </c>
      <c r="V2308" t="s">
        <v>1494</v>
      </c>
      <c r="W2308" t="s">
        <v>1495</v>
      </c>
      <c r="X2308" t="s">
        <v>1075</v>
      </c>
      <c r="Y2308">
        <v>550</v>
      </c>
      <c r="Z2308" t="s">
        <v>40</v>
      </c>
      <c r="AA2308" t="s">
        <v>40</v>
      </c>
      <c r="AB2308" t="s">
        <v>40</v>
      </c>
      <c r="AC2308">
        <v>2.2999999999999998</v>
      </c>
      <c r="AD2308">
        <v>2.15</v>
      </c>
      <c r="AE2308">
        <v>0.92</v>
      </c>
      <c r="AF2308">
        <v>62</v>
      </c>
      <c r="AG2308">
        <v>9200</v>
      </c>
      <c r="AH2308">
        <v>2150000</v>
      </c>
      <c r="AI2308">
        <v>62</v>
      </c>
      <c r="AJ2308">
        <v>3562</v>
      </c>
      <c r="AK2308">
        <v>1398924.473</v>
      </c>
    </row>
    <row r="2309" spans="1:37">
      <c r="A2309">
        <v>25</v>
      </c>
      <c r="B2309">
        <v>46</v>
      </c>
      <c r="C2309">
        <v>2005</v>
      </c>
      <c r="D2309" t="s">
        <v>1073</v>
      </c>
      <c r="E2309" t="s">
        <v>1074</v>
      </c>
      <c r="F2309" t="s">
        <v>1</v>
      </c>
      <c r="G2309" t="s">
        <v>37</v>
      </c>
      <c r="H2309" t="s">
        <v>38</v>
      </c>
      <c r="I2309" t="s">
        <v>41</v>
      </c>
      <c r="J2309" t="s">
        <v>40</v>
      </c>
      <c r="K2309" t="s">
        <v>40</v>
      </c>
      <c r="L2309" t="s">
        <v>40</v>
      </c>
      <c r="M2309" t="s">
        <v>40</v>
      </c>
      <c r="N2309" t="s">
        <v>40</v>
      </c>
      <c r="O2309" t="s">
        <v>55</v>
      </c>
      <c r="P2309" t="s">
        <v>38</v>
      </c>
      <c r="Q2309" t="s">
        <v>51</v>
      </c>
      <c r="R2309" t="s">
        <v>52</v>
      </c>
      <c r="S2309" t="s">
        <v>43</v>
      </c>
      <c r="T2309" t="s">
        <v>44</v>
      </c>
      <c r="U2309" t="s">
        <v>21</v>
      </c>
      <c r="V2309" t="s">
        <v>1494</v>
      </c>
      <c r="W2309" t="s">
        <v>1495</v>
      </c>
      <c r="X2309" t="s">
        <v>1075</v>
      </c>
      <c r="Y2309">
        <v>551</v>
      </c>
      <c r="Z2309" t="s">
        <v>40</v>
      </c>
      <c r="AA2309" t="s">
        <v>40</v>
      </c>
      <c r="AB2309" t="s">
        <v>40</v>
      </c>
      <c r="AC2309">
        <v>1.5</v>
      </c>
      <c r="AD2309">
        <v>3.42</v>
      </c>
      <c r="AE2309">
        <v>2.2799999999999998</v>
      </c>
      <c r="AF2309">
        <v>34</v>
      </c>
      <c r="AG2309">
        <v>22800</v>
      </c>
      <c r="AH2309">
        <v>3420000</v>
      </c>
      <c r="AI2309">
        <v>34</v>
      </c>
      <c r="AJ2309">
        <v>3562</v>
      </c>
      <c r="AK2309">
        <v>1398924.473</v>
      </c>
    </row>
    <row r="2310" spans="1:37">
      <c r="A2310">
        <v>25</v>
      </c>
      <c r="B2310">
        <v>46</v>
      </c>
      <c r="C2310">
        <v>2005</v>
      </c>
      <c r="D2310" t="s">
        <v>1073</v>
      </c>
      <c r="E2310" t="s">
        <v>1074</v>
      </c>
      <c r="F2310" t="s">
        <v>1</v>
      </c>
      <c r="G2310" t="s">
        <v>37</v>
      </c>
      <c r="H2310" t="s">
        <v>38</v>
      </c>
      <c r="I2310" t="s">
        <v>41</v>
      </c>
      <c r="J2310" t="s">
        <v>40</v>
      </c>
      <c r="K2310" t="s">
        <v>40</v>
      </c>
      <c r="L2310" t="s">
        <v>40</v>
      </c>
      <c r="M2310" t="s">
        <v>40</v>
      </c>
      <c r="N2310" t="s">
        <v>40</v>
      </c>
      <c r="O2310" t="s">
        <v>55</v>
      </c>
      <c r="P2310" t="s">
        <v>38</v>
      </c>
      <c r="Q2310" t="s">
        <v>51</v>
      </c>
      <c r="R2310" t="s">
        <v>52</v>
      </c>
      <c r="S2310" t="s">
        <v>43</v>
      </c>
      <c r="T2310" t="s">
        <v>44</v>
      </c>
      <c r="U2310" t="s">
        <v>21</v>
      </c>
      <c r="V2310" t="s">
        <v>1494</v>
      </c>
      <c r="W2310" t="s">
        <v>1495</v>
      </c>
      <c r="X2310" t="s">
        <v>1075</v>
      </c>
      <c r="Y2310">
        <v>552</v>
      </c>
      <c r="Z2310" t="s">
        <v>40</v>
      </c>
      <c r="AA2310" t="s">
        <v>40</v>
      </c>
      <c r="AB2310" t="s">
        <v>40</v>
      </c>
      <c r="AC2310">
        <v>2.7</v>
      </c>
      <c r="AD2310">
        <v>0.54</v>
      </c>
      <c r="AE2310">
        <v>0.2</v>
      </c>
      <c r="AF2310">
        <v>63</v>
      </c>
      <c r="AG2310">
        <v>2000</v>
      </c>
      <c r="AH2310">
        <v>540000</v>
      </c>
      <c r="AI2310">
        <v>63</v>
      </c>
      <c r="AJ2310">
        <v>3562</v>
      </c>
      <c r="AK2310">
        <v>1398924.473</v>
      </c>
    </row>
    <row r="2311" spans="1:37">
      <c r="A2311">
        <v>25</v>
      </c>
      <c r="B2311">
        <v>46</v>
      </c>
      <c r="C2311">
        <v>2005</v>
      </c>
      <c r="D2311" t="s">
        <v>1073</v>
      </c>
      <c r="E2311" t="s">
        <v>1074</v>
      </c>
      <c r="F2311" t="s">
        <v>1</v>
      </c>
      <c r="G2311" t="s">
        <v>37</v>
      </c>
      <c r="H2311" t="s">
        <v>38</v>
      </c>
      <c r="I2311" t="s">
        <v>41</v>
      </c>
      <c r="J2311" t="s">
        <v>40</v>
      </c>
      <c r="K2311" t="s">
        <v>40</v>
      </c>
      <c r="L2311" t="s">
        <v>40</v>
      </c>
      <c r="M2311" t="s">
        <v>40</v>
      </c>
      <c r="N2311" t="s">
        <v>40</v>
      </c>
      <c r="O2311" t="s">
        <v>55</v>
      </c>
      <c r="P2311" t="s">
        <v>38</v>
      </c>
      <c r="Q2311" t="s">
        <v>51</v>
      </c>
      <c r="R2311" t="s">
        <v>52</v>
      </c>
      <c r="S2311" t="s">
        <v>43</v>
      </c>
      <c r="T2311" t="s">
        <v>44</v>
      </c>
      <c r="U2311" t="s">
        <v>21</v>
      </c>
      <c r="V2311" t="s">
        <v>1494</v>
      </c>
      <c r="W2311" t="s">
        <v>1495</v>
      </c>
      <c r="X2311" t="s">
        <v>1075</v>
      </c>
      <c r="Y2311">
        <v>553</v>
      </c>
      <c r="Z2311" t="s">
        <v>40</v>
      </c>
      <c r="AA2311" t="s">
        <v>40</v>
      </c>
      <c r="AB2311" t="s">
        <v>40</v>
      </c>
      <c r="AC2311">
        <v>3.8</v>
      </c>
      <c r="AD2311">
        <v>5.62</v>
      </c>
      <c r="AE2311">
        <v>1.46</v>
      </c>
      <c r="AF2311">
        <v>62</v>
      </c>
      <c r="AG2311">
        <v>14600</v>
      </c>
      <c r="AH2311">
        <v>5620000</v>
      </c>
      <c r="AI2311">
        <v>62</v>
      </c>
      <c r="AJ2311">
        <v>3562</v>
      </c>
      <c r="AK2311">
        <v>1398924.473</v>
      </c>
    </row>
    <row r="2312" spans="1:37">
      <c r="A2312">
        <v>25</v>
      </c>
      <c r="B2312">
        <v>46</v>
      </c>
      <c r="C2312">
        <v>2005</v>
      </c>
      <c r="D2312" t="s">
        <v>1073</v>
      </c>
      <c r="E2312" t="s">
        <v>1074</v>
      </c>
      <c r="F2312" t="s">
        <v>1</v>
      </c>
      <c r="G2312" t="s">
        <v>37</v>
      </c>
      <c r="H2312" t="s">
        <v>38</v>
      </c>
      <c r="I2312" t="s">
        <v>41</v>
      </c>
      <c r="J2312" t="s">
        <v>40</v>
      </c>
      <c r="K2312" t="s">
        <v>40</v>
      </c>
      <c r="L2312" t="s">
        <v>40</v>
      </c>
      <c r="M2312" t="s">
        <v>40</v>
      </c>
      <c r="N2312" t="s">
        <v>40</v>
      </c>
      <c r="O2312" t="s">
        <v>55</v>
      </c>
      <c r="P2312" t="s">
        <v>38</v>
      </c>
      <c r="Q2312" t="s">
        <v>51</v>
      </c>
      <c r="R2312" t="s">
        <v>52</v>
      </c>
      <c r="S2312" t="s">
        <v>43</v>
      </c>
      <c r="T2312" t="s">
        <v>44</v>
      </c>
      <c r="U2312" t="s">
        <v>21</v>
      </c>
      <c r="V2312" t="s">
        <v>1494</v>
      </c>
      <c r="W2312" t="s">
        <v>1495</v>
      </c>
      <c r="X2312" t="s">
        <v>1075</v>
      </c>
      <c r="Y2312">
        <v>554</v>
      </c>
      <c r="Z2312" t="s">
        <v>40</v>
      </c>
      <c r="AA2312" t="s">
        <v>40</v>
      </c>
      <c r="AB2312" t="s">
        <v>40</v>
      </c>
      <c r="AC2312">
        <v>5.4</v>
      </c>
      <c r="AD2312">
        <v>41.76</v>
      </c>
      <c r="AE2312">
        <v>7.73</v>
      </c>
      <c r="AF2312">
        <v>74</v>
      </c>
      <c r="AG2312">
        <v>77300</v>
      </c>
      <c r="AH2312">
        <v>41760000</v>
      </c>
      <c r="AI2312">
        <v>74</v>
      </c>
      <c r="AJ2312">
        <v>3562</v>
      </c>
      <c r="AK2312">
        <v>1398924.473</v>
      </c>
    </row>
    <row r="2313" spans="1:37">
      <c r="A2313">
        <v>25</v>
      </c>
      <c r="B2313">
        <v>46</v>
      </c>
      <c r="C2313">
        <v>2005</v>
      </c>
      <c r="D2313" t="s">
        <v>1073</v>
      </c>
      <c r="E2313" t="s">
        <v>1074</v>
      </c>
      <c r="F2313" t="s">
        <v>1</v>
      </c>
      <c r="G2313" t="s">
        <v>37</v>
      </c>
      <c r="H2313" t="s">
        <v>38</v>
      </c>
      <c r="I2313" t="s">
        <v>41</v>
      </c>
      <c r="J2313" t="s">
        <v>40</v>
      </c>
      <c r="K2313" t="s">
        <v>40</v>
      </c>
      <c r="L2313" t="s">
        <v>40</v>
      </c>
      <c r="M2313" t="s">
        <v>40</v>
      </c>
      <c r="N2313" t="s">
        <v>40</v>
      </c>
      <c r="O2313" t="s">
        <v>55</v>
      </c>
      <c r="P2313" t="s">
        <v>38</v>
      </c>
      <c r="Q2313" t="s">
        <v>51</v>
      </c>
      <c r="R2313" t="s">
        <v>52</v>
      </c>
      <c r="S2313" t="s">
        <v>43</v>
      </c>
      <c r="T2313" t="s">
        <v>44</v>
      </c>
      <c r="U2313" t="s">
        <v>21</v>
      </c>
      <c r="V2313" t="s">
        <v>1494</v>
      </c>
      <c r="W2313" t="s">
        <v>1495</v>
      </c>
      <c r="X2313" t="s">
        <v>1075</v>
      </c>
      <c r="Y2313">
        <v>555</v>
      </c>
      <c r="Z2313" t="s">
        <v>40</v>
      </c>
      <c r="AA2313" t="s">
        <v>40</v>
      </c>
      <c r="AB2313" t="s">
        <v>40</v>
      </c>
      <c r="AC2313">
        <v>4.4000000000000004</v>
      </c>
      <c r="AD2313">
        <v>3.19</v>
      </c>
      <c r="AE2313">
        <v>0.74</v>
      </c>
      <c r="AF2313">
        <v>31</v>
      </c>
      <c r="AG2313">
        <v>7400</v>
      </c>
      <c r="AH2313">
        <v>3190000</v>
      </c>
      <c r="AI2313">
        <v>31</v>
      </c>
      <c r="AJ2313">
        <v>3562</v>
      </c>
      <c r="AK2313">
        <v>1398924.473</v>
      </c>
    </row>
    <row r="2314" spans="1:37">
      <c r="A2314">
        <v>26</v>
      </c>
      <c r="B2314">
        <v>47</v>
      </c>
      <c r="C2314">
        <v>1988</v>
      </c>
      <c r="D2314" t="s">
        <v>1083</v>
      </c>
      <c r="E2314" t="s">
        <v>1084</v>
      </c>
      <c r="F2314" t="s">
        <v>49</v>
      </c>
      <c r="G2314" t="s">
        <v>40</v>
      </c>
      <c r="H2314" t="s">
        <v>38</v>
      </c>
      <c r="I2314" t="s">
        <v>40</v>
      </c>
      <c r="J2314" t="s">
        <v>38</v>
      </c>
      <c r="K2314" t="s">
        <v>1349</v>
      </c>
      <c r="L2314" t="s">
        <v>40</v>
      </c>
      <c r="M2314" t="s">
        <v>40</v>
      </c>
      <c r="N2314" t="s">
        <v>38</v>
      </c>
      <c r="O2314" t="s">
        <v>55</v>
      </c>
      <c r="P2314" t="s">
        <v>38</v>
      </c>
      <c r="Q2314" t="s">
        <v>51</v>
      </c>
      <c r="R2314" t="s">
        <v>52</v>
      </c>
      <c r="S2314" t="s">
        <v>43</v>
      </c>
      <c r="T2314" t="s">
        <v>53</v>
      </c>
      <c r="U2314" t="s">
        <v>22</v>
      </c>
      <c r="V2314" t="s">
        <v>1497</v>
      </c>
      <c r="W2314" t="s">
        <v>1497</v>
      </c>
      <c r="X2314" t="s">
        <v>448</v>
      </c>
      <c r="Y2314" t="s">
        <v>40</v>
      </c>
      <c r="Z2314" t="s">
        <v>40</v>
      </c>
      <c r="AA2314" t="s">
        <v>40</v>
      </c>
      <c r="AB2314" t="s">
        <v>40</v>
      </c>
      <c r="AC2314" t="s">
        <v>40</v>
      </c>
      <c r="AD2314">
        <v>1000</v>
      </c>
      <c r="AE2314" t="s">
        <v>40</v>
      </c>
      <c r="AF2314">
        <v>33.5</v>
      </c>
      <c r="AG2314">
        <v>1</v>
      </c>
      <c r="AH2314">
        <v>1</v>
      </c>
      <c r="AI2314">
        <v>33.5</v>
      </c>
      <c r="AJ2314">
        <v>5720</v>
      </c>
      <c r="AK2314">
        <v>87781.200169999996</v>
      </c>
    </row>
    <row r="2315" spans="1:37">
      <c r="A2315">
        <v>26</v>
      </c>
      <c r="B2315">
        <v>47</v>
      </c>
      <c r="C2315">
        <v>1988</v>
      </c>
      <c r="D2315" t="s">
        <v>1083</v>
      </c>
      <c r="E2315" t="s">
        <v>1084</v>
      </c>
      <c r="F2315" t="s">
        <v>49</v>
      </c>
      <c r="G2315" t="s">
        <v>40</v>
      </c>
      <c r="H2315" t="s">
        <v>38</v>
      </c>
      <c r="I2315" t="s">
        <v>40</v>
      </c>
      <c r="J2315" t="s">
        <v>38</v>
      </c>
      <c r="K2315" t="s">
        <v>1349</v>
      </c>
      <c r="L2315" t="s">
        <v>40</v>
      </c>
      <c r="M2315" t="s">
        <v>40</v>
      </c>
      <c r="N2315" t="s">
        <v>38</v>
      </c>
      <c r="O2315" t="s">
        <v>55</v>
      </c>
      <c r="P2315" t="s">
        <v>38</v>
      </c>
      <c r="Q2315" t="s">
        <v>51</v>
      </c>
      <c r="R2315" t="s">
        <v>52</v>
      </c>
      <c r="S2315" t="s">
        <v>43</v>
      </c>
      <c r="T2315" t="s">
        <v>53</v>
      </c>
      <c r="U2315" t="s">
        <v>22</v>
      </c>
      <c r="V2315" t="s">
        <v>1497</v>
      </c>
      <c r="W2315" t="s">
        <v>1497</v>
      </c>
      <c r="X2315" t="s">
        <v>448</v>
      </c>
      <c r="Y2315" t="s">
        <v>40</v>
      </c>
      <c r="Z2315" t="s">
        <v>40</v>
      </c>
      <c r="AA2315" t="s">
        <v>40</v>
      </c>
      <c r="AB2315" t="s">
        <v>40</v>
      </c>
      <c r="AC2315" t="s">
        <v>40</v>
      </c>
      <c r="AD2315">
        <v>10000</v>
      </c>
      <c r="AE2315" t="s">
        <v>40</v>
      </c>
      <c r="AF2315">
        <v>37.799999999999997</v>
      </c>
      <c r="AG2315">
        <v>4.6415888340000002</v>
      </c>
      <c r="AH2315">
        <v>10</v>
      </c>
      <c r="AI2315">
        <v>37.799999999999997</v>
      </c>
      <c r="AJ2315">
        <v>5720</v>
      </c>
      <c r="AK2315">
        <v>87781.200169999996</v>
      </c>
    </row>
    <row r="2316" spans="1:37">
      <c r="A2316">
        <v>26</v>
      </c>
      <c r="B2316">
        <v>47</v>
      </c>
      <c r="C2316">
        <v>1988</v>
      </c>
      <c r="D2316" t="s">
        <v>1083</v>
      </c>
      <c r="E2316" t="s">
        <v>1084</v>
      </c>
      <c r="F2316" t="s">
        <v>49</v>
      </c>
      <c r="G2316" t="s">
        <v>40</v>
      </c>
      <c r="H2316" t="s">
        <v>38</v>
      </c>
      <c r="I2316" t="s">
        <v>40</v>
      </c>
      <c r="J2316" t="s">
        <v>38</v>
      </c>
      <c r="K2316" t="s">
        <v>1349</v>
      </c>
      <c r="L2316" t="s">
        <v>40</v>
      </c>
      <c r="M2316" t="s">
        <v>40</v>
      </c>
      <c r="N2316" t="s">
        <v>38</v>
      </c>
      <c r="O2316" t="s">
        <v>55</v>
      </c>
      <c r="P2316" t="s">
        <v>38</v>
      </c>
      <c r="Q2316" t="s">
        <v>51</v>
      </c>
      <c r="R2316" t="s">
        <v>52</v>
      </c>
      <c r="S2316" t="s">
        <v>43</v>
      </c>
      <c r="T2316" t="s">
        <v>53</v>
      </c>
      <c r="U2316" t="s">
        <v>22</v>
      </c>
      <c r="V2316" t="s">
        <v>1497</v>
      </c>
      <c r="W2316" t="s">
        <v>1497</v>
      </c>
      <c r="X2316" t="s">
        <v>448</v>
      </c>
      <c r="Y2316" t="s">
        <v>40</v>
      </c>
      <c r="Z2316" t="s">
        <v>40</v>
      </c>
      <c r="AA2316" t="s">
        <v>40</v>
      </c>
      <c r="AB2316" t="s">
        <v>40</v>
      </c>
      <c r="AC2316" t="s">
        <v>40</v>
      </c>
      <c r="AD2316">
        <v>100000</v>
      </c>
      <c r="AE2316" t="s">
        <v>40</v>
      </c>
      <c r="AF2316">
        <v>41.9</v>
      </c>
      <c r="AG2316">
        <v>21.544346900000001</v>
      </c>
      <c r="AH2316">
        <v>100</v>
      </c>
      <c r="AI2316">
        <v>41.9</v>
      </c>
      <c r="AJ2316">
        <v>5720</v>
      </c>
      <c r="AK2316">
        <v>87781.200169999996</v>
      </c>
    </row>
    <row r="2317" spans="1:37">
      <c r="A2317">
        <v>26</v>
      </c>
      <c r="B2317">
        <v>47</v>
      </c>
      <c r="C2317">
        <v>1988</v>
      </c>
      <c r="D2317" t="s">
        <v>1083</v>
      </c>
      <c r="E2317" t="s">
        <v>1084</v>
      </c>
      <c r="F2317" t="s">
        <v>49</v>
      </c>
      <c r="G2317" t="s">
        <v>40</v>
      </c>
      <c r="H2317" t="s">
        <v>38</v>
      </c>
      <c r="I2317" t="s">
        <v>40</v>
      </c>
      <c r="J2317" t="s">
        <v>38</v>
      </c>
      <c r="K2317" t="s">
        <v>1349</v>
      </c>
      <c r="L2317" t="s">
        <v>40</v>
      </c>
      <c r="M2317" t="s">
        <v>40</v>
      </c>
      <c r="N2317" t="s">
        <v>38</v>
      </c>
      <c r="O2317" t="s">
        <v>55</v>
      </c>
      <c r="P2317" t="s">
        <v>38</v>
      </c>
      <c r="Q2317" t="s">
        <v>51</v>
      </c>
      <c r="R2317" t="s">
        <v>52</v>
      </c>
      <c r="S2317" t="s">
        <v>43</v>
      </c>
      <c r="T2317" t="s">
        <v>53</v>
      </c>
      <c r="U2317" t="s">
        <v>22</v>
      </c>
      <c r="V2317" t="s">
        <v>1497</v>
      </c>
      <c r="W2317" t="s">
        <v>1497</v>
      </c>
      <c r="X2317" t="s">
        <v>448</v>
      </c>
      <c r="Y2317" t="s">
        <v>40</v>
      </c>
      <c r="Z2317" t="s">
        <v>40</v>
      </c>
      <c r="AA2317" t="s">
        <v>40</v>
      </c>
      <c r="AB2317" t="s">
        <v>40</v>
      </c>
      <c r="AC2317" t="s">
        <v>40</v>
      </c>
      <c r="AD2317">
        <v>200000</v>
      </c>
      <c r="AE2317" t="s">
        <v>40</v>
      </c>
      <c r="AF2317">
        <v>50.1</v>
      </c>
      <c r="AG2317">
        <v>34.199518930000004</v>
      </c>
      <c r="AH2317">
        <v>200</v>
      </c>
      <c r="AI2317">
        <v>50.1</v>
      </c>
      <c r="AJ2317">
        <v>5720</v>
      </c>
      <c r="AK2317">
        <v>87781.200169999996</v>
      </c>
    </row>
    <row r="2318" spans="1:37">
      <c r="A2318">
        <v>26</v>
      </c>
      <c r="B2318">
        <v>48</v>
      </c>
      <c r="C2318">
        <v>1988</v>
      </c>
      <c r="D2318" t="s">
        <v>1083</v>
      </c>
      <c r="E2318" t="s">
        <v>1084</v>
      </c>
      <c r="F2318" t="s">
        <v>49</v>
      </c>
      <c r="G2318" t="s">
        <v>40</v>
      </c>
      <c r="H2318" t="s">
        <v>38</v>
      </c>
      <c r="I2318" t="s">
        <v>40</v>
      </c>
      <c r="J2318" t="s">
        <v>38</v>
      </c>
      <c r="K2318" t="s">
        <v>1349</v>
      </c>
      <c r="L2318" t="s">
        <v>40</v>
      </c>
      <c r="M2318" t="s">
        <v>40</v>
      </c>
      <c r="N2318" t="s">
        <v>38</v>
      </c>
      <c r="O2318" t="s">
        <v>55</v>
      </c>
      <c r="P2318" t="s">
        <v>38</v>
      </c>
      <c r="Q2318" t="s">
        <v>51</v>
      </c>
      <c r="R2318" t="s">
        <v>52</v>
      </c>
      <c r="S2318" t="s">
        <v>43</v>
      </c>
      <c r="T2318" t="s">
        <v>53</v>
      </c>
      <c r="U2318" t="s">
        <v>21</v>
      </c>
      <c r="V2318" t="s">
        <v>1497</v>
      </c>
      <c r="W2318" t="s">
        <v>1497</v>
      </c>
      <c r="X2318" t="s">
        <v>448</v>
      </c>
      <c r="Y2318" t="s">
        <v>40</v>
      </c>
      <c r="Z2318" t="s">
        <v>40</v>
      </c>
      <c r="AA2318" t="s">
        <v>40</v>
      </c>
      <c r="AB2318" t="s">
        <v>40</v>
      </c>
      <c r="AC2318" t="s">
        <v>40</v>
      </c>
      <c r="AD2318">
        <v>1000</v>
      </c>
      <c r="AE2318" t="s">
        <v>40</v>
      </c>
      <c r="AF2318">
        <v>52.5</v>
      </c>
      <c r="AG2318">
        <v>1</v>
      </c>
      <c r="AH2318">
        <v>1</v>
      </c>
      <c r="AI2318">
        <v>52.5</v>
      </c>
      <c r="AJ2318">
        <v>3562</v>
      </c>
      <c r="AK2318">
        <v>54663.747380000001</v>
      </c>
    </row>
    <row r="2319" spans="1:37">
      <c r="A2319">
        <v>26</v>
      </c>
      <c r="B2319">
        <v>48</v>
      </c>
      <c r="C2319">
        <v>1988</v>
      </c>
      <c r="D2319" t="s">
        <v>1083</v>
      </c>
      <c r="E2319" t="s">
        <v>1084</v>
      </c>
      <c r="F2319" t="s">
        <v>49</v>
      </c>
      <c r="G2319" t="s">
        <v>40</v>
      </c>
      <c r="H2319" t="s">
        <v>38</v>
      </c>
      <c r="I2319" t="s">
        <v>40</v>
      </c>
      <c r="J2319" t="s">
        <v>38</v>
      </c>
      <c r="K2319" t="s">
        <v>1349</v>
      </c>
      <c r="L2319" t="s">
        <v>40</v>
      </c>
      <c r="M2319" t="s">
        <v>40</v>
      </c>
      <c r="N2319" t="s">
        <v>38</v>
      </c>
      <c r="O2319" t="s">
        <v>55</v>
      </c>
      <c r="P2319" t="s">
        <v>38</v>
      </c>
      <c r="Q2319" t="s">
        <v>51</v>
      </c>
      <c r="R2319" t="s">
        <v>52</v>
      </c>
      <c r="S2319" t="s">
        <v>43</v>
      </c>
      <c r="T2319" t="s">
        <v>53</v>
      </c>
      <c r="U2319" t="s">
        <v>21</v>
      </c>
      <c r="V2319" t="s">
        <v>1497</v>
      </c>
      <c r="W2319" t="s">
        <v>1497</v>
      </c>
      <c r="X2319" t="s">
        <v>448</v>
      </c>
      <c r="Y2319" t="s">
        <v>40</v>
      </c>
      <c r="Z2319" t="s">
        <v>40</v>
      </c>
      <c r="AA2319" t="s">
        <v>40</v>
      </c>
      <c r="AB2319" t="s">
        <v>40</v>
      </c>
      <c r="AC2319" t="s">
        <v>40</v>
      </c>
      <c r="AD2319">
        <v>10000</v>
      </c>
      <c r="AE2319" t="s">
        <v>40</v>
      </c>
      <c r="AF2319">
        <v>58.6</v>
      </c>
      <c r="AG2319">
        <v>4.6415888340000002</v>
      </c>
      <c r="AH2319">
        <v>10</v>
      </c>
      <c r="AI2319">
        <v>58.6</v>
      </c>
      <c r="AJ2319">
        <v>3562</v>
      </c>
      <c r="AK2319">
        <v>54663.747380000001</v>
      </c>
    </row>
    <row r="2320" spans="1:37">
      <c r="A2320">
        <v>26</v>
      </c>
      <c r="B2320">
        <v>48</v>
      </c>
      <c r="C2320">
        <v>1988</v>
      </c>
      <c r="D2320" t="s">
        <v>1083</v>
      </c>
      <c r="E2320" t="s">
        <v>1084</v>
      </c>
      <c r="F2320" t="s">
        <v>49</v>
      </c>
      <c r="G2320" t="s">
        <v>40</v>
      </c>
      <c r="H2320" t="s">
        <v>38</v>
      </c>
      <c r="I2320" t="s">
        <v>40</v>
      </c>
      <c r="J2320" t="s">
        <v>38</v>
      </c>
      <c r="K2320" t="s">
        <v>1349</v>
      </c>
      <c r="L2320" t="s">
        <v>40</v>
      </c>
      <c r="M2320" t="s">
        <v>40</v>
      </c>
      <c r="N2320" t="s">
        <v>38</v>
      </c>
      <c r="O2320" t="s">
        <v>55</v>
      </c>
      <c r="P2320" t="s">
        <v>38</v>
      </c>
      <c r="Q2320" t="s">
        <v>51</v>
      </c>
      <c r="R2320" t="s">
        <v>52</v>
      </c>
      <c r="S2320" t="s">
        <v>43</v>
      </c>
      <c r="T2320" t="s">
        <v>53</v>
      </c>
      <c r="U2320" t="s">
        <v>21</v>
      </c>
      <c r="V2320" t="s">
        <v>1497</v>
      </c>
      <c r="W2320" t="s">
        <v>1497</v>
      </c>
      <c r="X2320" t="s">
        <v>448</v>
      </c>
      <c r="Y2320" t="s">
        <v>40</v>
      </c>
      <c r="Z2320" t="s">
        <v>40</v>
      </c>
      <c r="AA2320" t="s">
        <v>40</v>
      </c>
      <c r="AB2320" t="s">
        <v>40</v>
      </c>
      <c r="AC2320" t="s">
        <v>40</v>
      </c>
      <c r="AD2320">
        <v>100000</v>
      </c>
      <c r="AE2320" t="s">
        <v>40</v>
      </c>
      <c r="AF2320">
        <v>69.3</v>
      </c>
      <c r="AG2320">
        <v>21.544346900000001</v>
      </c>
      <c r="AH2320">
        <v>100</v>
      </c>
      <c r="AI2320">
        <v>69.3</v>
      </c>
      <c r="AJ2320">
        <v>3562</v>
      </c>
      <c r="AK2320">
        <v>54663.747380000001</v>
      </c>
    </row>
    <row r="2321" spans="1:37">
      <c r="A2321">
        <v>26</v>
      </c>
      <c r="B2321">
        <v>48</v>
      </c>
      <c r="C2321">
        <v>1988</v>
      </c>
      <c r="D2321" t="s">
        <v>1083</v>
      </c>
      <c r="E2321" t="s">
        <v>1084</v>
      </c>
      <c r="F2321" t="s">
        <v>49</v>
      </c>
      <c r="G2321" t="s">
        <v>40</v>
      </c>
      <c r="H2321" t="s">
        <v>38</v>
      </c>
      <c r="I2321" t="s">
        <v>40</v>
      </c>
      <c r="J2321" t="s">
        <v>38</v>
      </c>
      <c r="K2321" t="s">
        <v>1349</v>
      </c>
      <c r="L2321" t="s">
        <v>40</v>
      </c>
      <c r="M2321" t="s">
        <v>40</v>
      </c>
      <c r="N2321" t="s">
        <v>38</v>
      </c>
      <c r="O2321" t="s">
        <v>55</v>
      </c>
      <c r="P2321" t="s">
        <v>38</v>
      </c>
      <c r="Q2321" t="s">
        <v>51</v>
      </c>
      <c r="R2321" t="s">
        <v>52</v>
      </c>
      <c r="S2321" t="s">
        <v>43</v>
      </c>
      <c r="T2321" t="s">
        <v>53</v>
      </c>
      <c r="U2321" t="s">
        <v>21</v>
      </c>
      <c r="V2321" t="s">
        <v>1497</v>
      </c>
      <c r="W2321" t="s">
        <v>1497</v>
      </c>
      <c r="X2321" t="s">
        <v>448</v>
      </c>
      <c r="Y2321" t="s">
        <v>40</v>
      </c>
      <c r="Z2321" t="s">
        <v>40</v>
      </c>
      <c r="AA2321" t="s">
        <v>40</v>
      </c>
      <c r="AB2321" t="s">
        <v>40</v>
      </c>
      <c r="AC2321" t="s">
        <v>40</v>
      </c>
      <c r="AD2321">
        <v>200000</v>
      </c>
      <c r="AE2321" t="s">
        <v>40</v>
      </c>
      <c r="AF2321">
        <v>66.8</v>
      </c>
      <c r="AG2321">
        <v>34.199518930000004</v>
      </c>
      <c r="AH2321">
        <v>200</v>
      </c>
      <c r="AI2321">
        <v>66.8</v>
      </c>
      <c r="AJ2321">
        <v>3562</v>
      </c>
      <c r="AK2321">
        <v>54663.747380000001</v>
      </c>
    </row>
    <row r="2322" spans="1:37">
      <c r="A2322">
        <v>27</v>
      </c>
      <c r="B2322">
        <v>49</v>
      </c>
      <c r="C2322">
        <v>1987</v>
      </c>
      <c r="D2322" t="s">
        <v>1086</v>
      </c>
      <c r="E2322" t="s">
        <v>1087</v>
      </c>
      <c r="F2322" t="s">
        <v>1088</v>
      </c>
      <c r="G2322" t="s">
        <v>1085</v>
      </c>
      <c r="H2322" t="s">
        <v>38</v>
      </c>
      <c r="I2322" t="s">
        <v>40</v>
      </c>
      <c r="J2322" t="s">
        <v>40</v>
      </c>
      <c r="K2322" t="s">
        <v>40</v>
      </c>
      <c r="L2322" t="s">
        <v>40</v>
      </c>
      <c r="M2322" t="s">
        <v>40</v>
      </c>
      <c r="N2322" t="s">
        <v>38</v>
      </c>
      <c r="O2322" t="s">
        <v>55</v>
      </c>
      <c r="P2322" t="s">
        <v>38</v>
      </c>
      <c r="Q2322" t="s">
        <v>42</v>
      </c>
      <c r="R2322" t="s">
        <v>40</v>
      </c>
      <c r="S2322" t="s">
        <v>43</v>
      </c>
      <c r="T2322" t="s">
        <v>53</v>
      </c>
      <c r="U2322" t="s">
        <v>20</v>
      </c>
      <c r="V2322" t="s">
        <v>1104</v>
      </c>
      <c r="W2322" t="s">
        <v>1221</v>
      </c>
      <c r="X2322" t="s">
        <v>1001</v>
      </c>
      <c r="Y2322" t="s">
        <v>1089</v>
      </c>
      <c r="Z2322" t="s">
        <v>40</v>
      </c>
      <c r="AA2322" t="s">
        <v>40</v>
      </c>
      <c r="AB2322" t="s">
        <v>40</v>
      </c>
      <c r="AC2322" t="s">
        <v>40</v>
      </c>
      <c r="AD2322" t="s">
        <v>40</v>
      </c>
      <c r="AE2322">
        <v>4</v>
      </c>
      <c r="AF2322">
        <v>2</v>
      </c>
      <c r="AG2322">
        <v>0.04</v>
      </c>
      <c r="AH2322">
        <v>0.04</v>
      </c>
      <c r="AI2322">
        <v>2</v>
      </c>
      <c r="AJ2322">
        <v>100000</v>
      </c>
      <c r="AK2322">
        <v>100000</v>
      </c>
    </row>
    <row r="2323" spans="1:37">
      <c r="A2323">
        <v>27</v>
      </c>
      <c r="B2323">
        <v>49</v>
      </c>
      <c r="C2323">
        <v>1987</v>
      </c>
      <c r="D2323" t="s">
        <v>1086</v>
      </c>
      <c r="E2323" t="s">
        <v>1087</v>
      </c>
      <c r="F2323" t="s">
        <v>1088</v>
      </c>
      <c r="G2323" t="s">
        <v>1085</v>
      </c>
      <c r="H2323" t="s">
        <v>38</v>
      </c>
      <c r="I2323" t="s">
        <v>40</v>
      </c>
      <c r="J2323" t="s">
        <v>40</v>
      </c>
      <c r="K2323" t="s">
        <v>40</v>
      </c>
      <c r="L2323" t="s">
        <v>40</v>
      </c>
      <c r="M2323" t="s">
        <v>40</v>
      </c>
      <c r="N2323" t="s">
        <v>38</v>
      </c>
      <c r="O2323" t="s">
        <v>55</v>
      </c>
      <c r="P2323" t="s">
        <v>38</v>
      </c>
      <c r="Q2323" t="s">
        <v>42</v>
      </c>
      <c r="R2323" t="s">
        <v>40</v>
      </c>
      <c r="S2323" t="s">
        <v>43</v>
      </c>
      <c r="T2323" t="s">
        <v>53</v>
      </c>
      <c r="U2323" t="s">
        <v>20</v>
      </c>
      <c r="V2323" t="s">
        <v>1104</v>
      </c>
      <c r="W2323" t="s">
        <v>1221</v>
      </c>
      <c r="X2323" t="s">
        <v>1001</v>
      </c>
      <c r="Y2323" t="s">
        <v>1089</v>
      </c>
      <c r="Z2323" t="s">
        <v>40</v>
      </c>
      <c r="AA2323" t="s">
        <v>40</v>
      </c>
      <c r="AB2323" t="s">
        <v>40</v>
      </c>
      <c r="AC2323" t="s">
        <v>40</v>
      </c>
      <c r="AD2323" t="s">
        <v>40</v>
      </c>
      <c r="AE2323">
        <v>16</v>
      </c>
      <c r="AF2323">
        <v>3</v>
      </c>
      <c r="AG2323">
        <v>0.16</v>
      </c>
      <c r="AH2323">
        <v>0.16</v>
      </c>
      <c r="AI2323">
        <v>3</v>
      </c>
      <c r="AJ2323">
        <v>100000</v>
      </c>
      <c r="AK2323">
        <v>100000</v>
      </c>
    </row>
    <row r="2324" spans="1:37">
      <c r="A2324">
        <v>27</v>
      </c>
      <c r="B2324">
        <v>49</v>
      </c>
      <c r="C2324">
        <v>1987</v>
      </c>
      <c r="D2324" t="s">
        <v>1086</v>
      </c>
      <c r="E2324" t="s">
        <v>1087</v>
      </c>
      <c r="F2324" t="s">
        <v>1088</v>
      </c>
      <c r="G2324" t="s">
        <v>1085</v>
      </c>
      <c r="H2324" t="s">
        <v>38</v>
      </c>
      <c r="I2324" t="s">
        <v>40</v>
      </c>
      <c r="J2324" t="s">
        <v>40</v>
      </c>
      <c r="K2324" t="s">
        <v>40</v>
      </c>
      <c r="L2324" t="s">
        <v>40</v>
      </c>
      <c r="M2324" t="s">
        <v>40</v>
      </c>
      <c r="N2324" t="s">
        <v>38</v>
      </c>
      <c r="O2324" t="s">
        <v>55</v>
      </c>
      <c r="P2324" t="s">
        <v>38</v>
      </c>
      <c r="Q2324" t="s">
        <v>42</v>
      </c>
      <c r="R2324" t="s">
        <v>40</v>
      </c>
      <c r="S2324" t="s">
        <v>43</v>
      </c>
      <c r="T2324" t="s">
        <v>53</v>
      </c>
      <c r="U2324" t="s">
        <v>20</v>
      </c>
      <c r="V2324" t="s">
        <v>1104</v>
      </c>
      <c r="W2324" t="s">
        <v>1221</v>
      </c>
      <c r="X2324" t="s">
        <v>1001</v>
      </c>
      <c r="Y2324" t="s">
        <v>1089</v>
      </c>
      <c r="Z2324" t="s">
        <v>40</v>
      </c>
      <c r="AA2324" t="s">
        <v>40</v>
      </c>
      <c r="AB2324" t="s">
        <v>40</v>
      </c>
      <c r="AC2324" t="s">
        <v>40</v>
      </c>
      <c r="AD2324" t="s">
        <v>40</v>
      </c>
      <c r="AE2324">
        <v>64</v>
      </c>
      <c r="AF2324">
        <v>5</v>
      </c>
      <c r="AG2324">
        <v>0.64</v>
      </c>
      <c r="AH2324">
        <v>0.64</v>
      </c>
      <c r="AI2324">
        <v>5</v>
      </c>
      <c r="AJ2324">
        <v>100000</v>
      </c>
      <c r="AK2324">
        <v>100000</v>
      </c>
    </row>
    <row r="2325" spans="1:37">
      <c r="A2325">
        <v>27</v>
      </c>
      <c r="B2325">
        <v>49</v>
      </c>
      <c r="C2325">
        <v>1987</v>
      </c>
      <c r="D2325" t="s">
        <v>1086</v>
      </c>
      <c r="E2325" t="s">
        <v>1087</v>
      </c>
      <c r="F2325" t="s">
        <v>1088</v>
      </c>
      <c r="G2325" t="s">
        <v>1085</v>
      </c>
      <c r="H2325" t="s">
        <v>38</v>
      </c>
      <c r="I2325" t="s">
        <v>40</v>
      </c>
      <c r="J2325" t="s">
        <v>40</v>
      </c>
      <c r="K2325" t="s">
        <v>40</v>
      </c>
      <c r="L2325" t="s">
        <v>40</v>
      </c>
      <c r="M2325" t="s">
        <v>40</v>
      </c>
      <c r="N2325" t="s">
        <v>38</v>
      </c>
      <c r="O2325" t="s">
        <v>55</v>
      </c>
      <c r="P2325" t="s">
        <v>38</v>
      </c>
      <c r="Q2325" t="s">
        <v>42</v>
      </c>
      <c r="R2325" t="s">
        <v>40</v>
      </c>
      <c r="S2325" t="s">
        <v>43</v>
      </c>
      <c r="T2325" t="s">
        <v>53</v>
      </c>
      <c r="U2325" t="s">
        <v>20</v>
      </c>
      <c r="V2325" t="s">
        <v>1104</v>
      </c>
      <c r="W2325" t="s">
        <v>1221</v>
      </c>
      <c r="X2325" t="s">
        <v>1001</v>
      </c>
      <c r="Y2325" t="s">
        <v>1089</v>
      </c>
      <c r="Z2325" t="s">
        <v>40</v>
      </c>
      <c r="AA2325" t="s">
        <v>40</v>
      </c>
      <c r="AB2325" t="s">
        <v>40</v>
      </c>
      <c r="AC2325" t="s">
        <v>40</v>
      </c>
      <c r="AD2325" t="s">
        <v>40</v>
      </c>
      <c r="AE2325">
        <v>256</v>
      </c>
      <c r="AF2325">
        <v>7</v>
      </c>
      <c r="AG2325">
        <v>2.56</v>
      </c>
      <c r="AH2325">
        <v>2.56</v>
      </c>
      <c r="AI2325">
        <v>7</v>
      </c>
      <c r="AJ2325">
        <v>100000</v>
      </c>
      <c r="AK2325">
        <v>100000</v>
      </c>
    </row>
    <row r="2326" spans="1:37">
      <c r="A2326">
        <v>27</v>
      </c>
      <c r="B2326">
        <v>49</v>
      </c>
      <c r="C2326">
        <v>1987</v>
      </c>
      <c r="D2326" t="s">
        <v>1086</v>
      </c>
      <c r="E2326" t="s">
        <v>1087</v>
      </c>
      <c r="F2326" t="s">
        <v>1088</v>
      </c>
      <c r="G2326" t="s">
        <v>1085</v>
      </c>
      <c r="H2326" t="s">
        <v>38</v>
      </c>
      <c r="I2326" t="s">
        <v>40</v>
      </c>
      <c r="J2326" t="s">
        <v>40</v>
      </c>
      <c r="K2326" t="s">
        <v>40</v>
      </c>
      <c r="L2326" t="s">
        <v>40</v>
      </c>
      <c r="M2326" t="s">
        <v>40</v>
      </c>
      <c r="N2326" t="s">
        <v>38</v>
      </c>
      <c r="O2326" t="s">
        <v>55</v>
      </c>
      <c r="P2326" t="s">
        <v>38</v>
      </c>
      <c r="Q2326" t="s">
        <v>42</v>
      </c>
      <c r="R2326" t="s">
        <v>40</v>
      </c>
      <c r="S2326" t="s">
        <v>43</v>
      </c>
      <c r="T2326" t="s">
        <v>53</v>
      </c>
      <c r="U2326" t="s">
        <v>20</v>
      </c>
      <c r="V2326" t="s">
        <v>1104</v>
      </c>
      <c r="W2326" t="s">
        <v>1221</v>
      </c>
      <c r="X2326" t="s">
        <v>1001</v>
      </c>
      <c r="Y2326" t="s">
        <v>1089</v>
      </c>
      <c r="Z2326" t="s">
        <v>40</v>
      </c>
      <c r="AA2326" t="s">
        <v>40</v>
      </c>
      <c r="AB2326" t="s">
        <v>40</v>
      </c>
      <c r="AC2326" t="s">
        <v>40</v>
      </c>
      <c r="AD2326" t="s">
        <v>40</v>
      </c>
      <c r="AE2326">
        <v>1024</v>
      </c>
      <c r="AF2326">
        <v>11</v>
      </c>
      <c r="AG2326">
        <v>10.24</v>
      </c>
      <c r="AH2326">
        <v>10.24</v>
      </c>
      <c r="AI2326">
        <v>11</v>
      </c>
      <c r="AJ2326">
        <v>100000</v>
      </c>
      <c r="AK2326">
        <v>100000</v>
      </c>
    </row>
    <row r="2327" spans="1:37">
      <c r="A2327">
        <v>28</v>
      </c>
      <c r="B2327">
        <v>50</v>
      </c>
      <c r="C2327">
        <v>1980</v>
      </c>
      <c r="D2327" t="s">
        <v>1090</v>
      </c>
      <c r="E2327" t="s">
        <v>1091</v>
      </c>
      <c r="F2327" t="s">
        <v>49</v>
      </c>
      <c r="G2327" t="s">
        <v>40</v>
      </c>
      <c r="H2327" t="s">
        <v>38</v>
      </c>
      <c r="I2327" t="s">
        <v>40</v>
      </c>
      <c r="J2327" t="s">
        <v>40</v>
      </c>
      <c r="K2327" t="s">
        <v>1352</v>
      </c>
      <c r="L2327" t="s">
        <v>40</v>
      </c>
      <c r="M2327" t="s">
        <v>39</v>
      </c>
      <c r="N2327" t="s">
        <v>38</v>
      </c>
      <c r="O2327" t="s">
        <v>55</v>
      </c>
      <c r="P2327" t="s">
        <v>38</v>
      </c>
      <c r="Q2327" t="s">
        <v>51</v>
      </c>
      <c r="R2327" t="s">
        <v>52</v>
      </c>
      <c r="S2327" t="s">
        <v>173</v>
      </c>
      <c r="T2327" t="s">
        <v>53</v>
      </c>
      <c r="U2327" t="s">
        <v>22</v>
      </c>
      <c r="V2327" t="s">
        <v>1494</v>
      </c>
      <c r="W2327" t="s">
        <v>1495</v>
      </c>
      <c r="X2327" t="s">
        <v>448</v>
      </c>
      <c r="Y2327" t="s">
        <v>1092</v>
      </c>
      <c r="Z2327" t="s">
        <v>40</v>
      </c>
      <c r="AA2327" t="s">
        <v>40</v>
      </c>
      <c r="AB2327">
        <v>38</v>
      </c>
      <c r="AC2327" t="s">
        <v>40</v>
      </c>
      <c r="AD2327">
        <v>207</v>
      </c>
      <c r="AE2327" t="s">
        <v>40</v>
      </c>
      <c r="AF2327">
        <v>8</v>
      </c>
      <c r="AG2327">
        <v>34.992923740000002</v>
      </c>
      <c r="AH2327">
        <v>207</v>
      </c>
      <c r="AI2327">
        <v>8</v>
      </c>
      <c r="AJ2327">
        <v>5720</v>
      </c>
      <c r="AK2327">
        <v>28472.192739999999</v>
      </c>
    </row>
    <row r="2328" spans="1:37">
      <c r="A2328">
        <v>28</v>
      </c>
      <c r="B2328">
        <v>50</v>
      </c>
      <c r="C2328">
        <v>1980</v>
      </c>
      <c r="D2328" t="s">
        <v>1090</v>
      </c>
      <c r="E2328" t="s">
        <v>1091</v>
      </c>
      <c r="F2328" t="s">
        <v>49</v>
      </c>
      <c r="G2328" t="s">
        <v>40</v>
      </c>
      <c r="H2328" t="s">
        <v>38</v>
      </c>
      <c r="I2328" t="s">
        <v>40</v>
      </c>
      <c r="J2328" t="s">
        <v>40</v>
      </c>
      <c r="K2328" t="s">
        <v>1352</v>
      </c>
      <c r="L2328" t="s">
        <v>40</v>
      </c>
      <c r="M2328" t="s">
        <v>39</v>
      </c>
      <c r="N2328" t="s">
        <v>38</v>
      </c>
      <c r="O2328" t="s">
        <v>55</v>
      </c>
      <c r="P2328" t="s">
        <v>38</v>
      </c>
      <c r="Q2328" t="s">
        <v>51</v>
      </c>
      <c r="R2328" t="s">
        <v>52</v>
      </c>
      <c r="S2328" t="s">
        <v>173</v>
      </c>
      <c r="T2328" t="s">
        <v>53</v>
      </c>
      <c r="U2328" t="s">
        <v>22</v>
      </c>
      <c r="V2328" t="s">
        <v>1494</v>
      </c>
      <c r="W2328" t="s">
        <v>1495</v>
      </c>
      <c r="X2328" t="s">
        <v>448</v>
      </c>
      <c r="Y2328" t="s">
        <v>1094</v>
      </c>
      <c r="Z2328" t="s">
        <v>40</v>
      </c>
      <c r="AA2328" t="s">
        <v>40</v>
      </c>
      <c r="AB2328">
        <v>38</v>
      </c>
      <c r="AC2328" t="s">
        <v>40</v>
      </c>
      <c r="AD2328">
        <v>207</v>
      </c>
      <c r="AE2328" t="s">
        <v>40</v>
      </c>
      <c r="AF2328">
        <v>8</v>
      </c>
      <c r="AG2328">
        <v>34.992923740000002</v>
      </c>
      <c r="AH2328">
        <v>207</v>
      </c>
      <c r="AI2328">
        <v>8</v>
      </c>
      <c r="AJ2328">
        <v>5720</v>
      </c>
      <c r="AK2328">
        <v>28472.192739999999</v>
      </c>
    </row>
    <row r="2329" spans="1:37">
      <c r="A2329">
        <v>28</v>
      </c>
      <c r="B2329">
        <v>50</v>
      </c>
      <c r="C2329">
        <v>1980</v>
      </c>
      <c r="D2329" t="s">
        <v>1090</v>
      </c>
      <c r="E2329" t="s">
        <v>1091</v>
      </c>
      <c r="F2329" t="s">
        <v>49</v>
      </c>
      <c r="G2329" t="s">
        <v>40</v>
      </c>
      <c r="H2329" t="s">
        <v>38</v>
      </c>
      <c r="I2329" t="s">
        <v>40</v>
      </c>
      <c r="J2329" t="s">
        <v>40</v>
      </c>
      <c r="K2329" t="s">
        <v>1352</v>
      </c>
      <c r="L2329" t="s">
        <v>40</v>
      </c>
      <c r="M2329" t="s">
        <v>39</v>
      </c>
      <c r="N2329" t="s">
        <v>38</v>
      </c>
      <c r="O2329" t="s">
        <v>55</v>
      </c>
      <c r="P2329" t="s">
        <v>38</v>
      </c>
      <c r="Q2329" t="s">
        <v>51</v>
      </c>
      <c r="R2329" t="s">
        <v>52</v>
      </c>
      <c r="S2329" t="s">
        <v>173</v>
      </c>
      <c r="T2329" t="s">
        <v>53</v>
      </c>
      <c r="U2329" t="s">
        <v>22</v>
      </c>
      <c r="V2329" t="s">
        <v>1494</v>
      </c>
      <c r="W2329" t="s">
        <v>1495</v>
      </c>
      <c r="X2329" t="s">
        <v>448</v>
      </c>
      <c r="Y2329" t="s">
        <v>1092</v>
      </c>
      <c r="Z2329" t="s">
        <v>40</v>
      </c>
      <c r="AA2329" t="s">
        <v>40</v>
      </c>
      <c r="AB2329">
        <v>19</v>
      </c>
      <c r="AC2329" t="s">
        <v>40</v>
      </c>
      <c r="AD2329">
        <v>207</v>
      </c>
      <c r="AE2329" t="s">
        <v>40</v>
      </c>
      <c r="AF2329">
        <v>11</v>
      </c>
      <c r="AG2329">
        <v>34.992923740000002</v>
      </c>
      <c r="AH2329">
        <v>207</v>
      </c>
      <c r="AI2329">
        <v>11</v>
      </c>
      <c r="AJ2329">
        <v>5720</v>
      </c>
      <c r="AK2329">
        <v>28472.192739999999</v>
      </c>
    </row>
    <row r="2330" spans="1:37">
      <c r="A2330">
        <v>28</v>
      </c>
      <c r="B2330">
        <v>50</v>
      </c>
      <c r="C2330">
        <v>1980</v>
      </c>
      <c r="D2330" t="s">
        <v>1090</v>
      </c>
      <c r="E2330" t="s">
        <v>1091</v>
      </c>
      <c r="F2330" t="s">
        <v>49</v>
      </c>
      <c r="G2330" t="s">
        <v>40</v>
      </c>
      <c r="H2330" t="s">
        <v>38</v>
      </c>
      <c r="I2330" t="s">
        <v>40</v>
      </c>
      <c r="J2330" t="s">
        <v>40</v>
      </c>
      <c r="K2330" t="s">
        <v>1352</v>
      </c>
      <c r="L2330" t="s">
        <v>40</v>
      </c>
      <c r="M2330" t="s">
        <v>39</v>
      </c>
      <c r="N2330" t="s">
        <v>38</v>
      </c>
      <c r="O2330" t="s">
        <v>55</v>
      </c>
      <c r="P2330" t="s">
        <v>38</v>
      </c>
      <c r="Q2330" t="s">
        <v>51</v>
      </c>
      <c r="R2330" t="s">
        <v>52</v>
      </c>
      <c r="S2330" t="s">
        <v>173</v>
      </c>
      <c r="T2330" t="s">
        <v>53</v>
      </c>
      <c r="U2330" t="s">
        <v>22</v>
      </c>
      <c r="V2330" t="s">
        <v>1494</v>
      </c>
      <c r="W2330" t="s">
        <v>1495</v>
      </c>
      <c r="X2330" t="s">
        <v>448</v>
      </c>
      <c r="Y2330" t="s">
        <v>1094</v>
      </c>
      <c r="Z2330" t="s">
        <v>40</v>
      </c>
      <c r="AA2330" t="s">
        <v>40</v>
      </c>
      <c r="AB2330">
        <v>19</v>
      </c>
      <c r="AC2330" t="s">
        <v>40</v>
      </c>
      <c r="AD2330">
        <v>207</v>
      </c>
      <c r="AE2330" t="s">
        <v>40</v>
      </c>
      <c r="AF2330">
        <v>13</v>
      </c>
      <c r="AG2330">
        <v>34.992923740000002</v>
      </c>
      <c r="AH2330">
        <v>207</v>
      </c>
      <c r="AI2330">
        <v>13</v>
      </c>
      <c r="AJ2330">
        <v>5720</v>
      </c>
      <c r="AK2330">
        <v>28472.192739999999</v>
      </c>
    </row>
    <row r="2331" spans="1:37">
      <c r="A2331">
        <v>28</v>
      </c>
      <c r="B2331">
        <v>50</v>
      </c>
      <c r="C2331">
        <v>1980</v>
      </c>
      <c r="D2331" t="s">
        <v>1090</v>
      </c>
      <c r="E2331" t="s">
        <v>1091</v>
      </c>
      <c r="F2331" t="s">
        <v>49</v>
      </c>
      <c r="G2331" t="s">
        <v>40</v>
      </c>
      <c r="H2331" t="s">
        <v>38</v>
      </c>
      <c r="I2331" t="s">
        <v>40</v>
      </c>
      <c r="J2331" t="s">
        <v>40</v>
      </c>
      <c r="K2331" t="s">
        <v>1352</v>
      </c>
      <c r="L2331" t="s">
        <v>40</v>
      </c>
      <c r="M2331" t="s">
        <v>39</v>
      </c>
      <c r="N2331" t="s">
        <v>38</v>
      </c>
      <c r="O2331" t="s">
        <v>55</v>
      </c>
      <c r="P2331" t="s">
        <v>38</v>
      </c>
      <c r="Q2331" t="s">
        <v>51</v>
      </c>
      <c r="R2331" t="s">
        <v>52</v>
      </c>
      <c r="S2331" t="s">
        <v>173</v>
      </c>
      <c r="T2331" t="s">
        <v>53</v>
      </c>
      <c r="U2331" t="s">
        <v>22</v>
      </c>
      <c r="V2331" t="s">
        <v>1494</v>
      </c>
      <c r="W2331" t="s">
        <v>1495</v>
      </c>
      <c r="X2331" t="s">
        <v>448</v>
      </c>
      <c r="Y2331" t="s">
        <v>1092</v>
      </c>
      <c r="Z2331" t="s">
        <v>40</v>
      </c>
      <c r="AA2331" t="s">
        <v>40</v>
      </c>
      <c r="AB2331">
        <v>9.5</v>
      </c>
      <c r="AC2331" t="s">
        <v>40</v>
      </c>
      <c r="AD2331">
        <v>207</v>
      </c>
      <c r="AE2331" t="s">
        <v>40</v>
      </c>
      <c r="AF2331">
        <v>16</v>
      </c>
      <c r="AG2331">
        <v>34.992923740000002</v>
      </c>
      <c r="AH2331">
        <v>207</v>
      </c>
      <c r="AI2331">
        <v>16</v>
      </c>
      <c r="AJ2331">
        <v>5720</v>
      </c>
      <c r="AK2331">
        <v>28472.192739999999</v>
      </c>
    </row>
    <row r="2332" spans="1:37">
      <c r="A2332">
        <v>28</v>
      </c>
      <c r="B2332">
        <v>50</v>
      </c>
      <c r="C2332">
        <v>1980</v>
      </c>
      <c r="D2332" t="s">
        <v>1090</v>
      </c>
      <c r="E2332" t="s">
        <v>1091</v>
      </c>
      <c r="F2332" t="s">
        <v>49</v>
      </c>
      <c r="G2332" t="s">
        <v>40</v>
      </c>
      <c r="H2332" t="s">
        <v>38</v>
      </c>
      <c r="I2332" t="s">
        <v>40</v>
      </c>
      <c r="J2332" t="s">
        <v>40</v>
      </c>
      <c r="K2332" t="s">
        <v>1352</v>
      </c>
      <c r="L2332" t="s">
        <v>40</v>
      </c>
      <c r="M2332" t="s">
        <v>39</v>
      </c>
      <c r="N2332" t="s">
        <v>38</v>
      </c>
      <c r="O2332" t="s">
        <v>55</v>
      </c>
      <c r="P2332" t="s">
        <v>38</v>
      </c>
      <c r="Q2332" t="s">
        <v>51</v>
      </c>
      <c r="R2332" t="s">
        <v>52</v>
      </c>
      <c r="S2332" t="s">
        <v>173</v>
      </c>
      <c r="T2332" t="s">
        <v>53</v>
      </c>
      <c r="U2332" t="s">
        <v>22</v>
      </c>
      <c r="V2332" t="s">
        <v>1494</v>
      </c>
      <c r="W2332" t="s">
        <v>1495</v>
      </c>
      <c r="X2332" t="s">
        <v>448</v>
      </c>
      <c r="Y2332" t="s">
        <v>1094</v>
      </c>
      <c r="Z2332" t="s">
        <v>40</v>
      </c>
      <c r="AA2332" t="s">
        <v>40</v>
      </c>
      <c r="AB2332">
        <v>9.5</v>
      </c>
      <c r="AC2332" t="s">
        <v>40</v>
      </c>
      <c r="AD2332">
        <v>207</v>
      </c>
      <c r="AE2332" t="s">
        <v>40</v>
      </c>
      <c r="AF2332">
        <v>16</v>
      </c>
      <c r="AG2332">
        <v>34.992923740000002</v>
      </c>
      <c r="AH2332">
        <v>207</v>
      </c>
      <c r="AI2332">
        <v>16</v>
      </c>
      <c r="AJ2332">
        <v>5720</v>
      </c>
      <c r="AK2332">
        <v>28472.192739999999</v>
      </c>
    </row>
    <row r="2333" spans="1:37">
      <c r="A2333">
        <v>28</v>
      </c>
      <c r="B2333">
        <v>50</v>
      </c>
      <c r="C2333">
        <v>1980</v>
      </c>
      <c r="D2333" t="s">
        <v>1090</v>
      </c>
      <c r="E2333" t="s">
        <v>1091</v>
      </c>
      <c r="F2333" t="s">
        <v>49</v>
      </c>
      <c r="G2333" t="s">
        <v>40</v>
      </c>
      <c r="H2333" t="s">
        <v>38</v>
      </c>
      <c r="I2333" t="s">
        <v>40</v>
      </c>
      <c r="J2333" t="s">
        <v>40</v>
      </c>
      <c r="K2333" t="s">
        <v>1352</v>
      </c>
      <c r="L2333" t="s">
        <v>40</v>
      </c>
      <c r="M2333" t="s">
        <v>39</v>
      </c>
      <c r="N2333" t="s">
        <v>38</v>
      </c>
      <c r="O2333" t="s">
        <v>55</v>
      </c>
      <c r="P2333" t="s">
        <v>38</v>
      </c>
      <c r="Q2333" t="s">
        <v>51</v>
      </c>
      <c r="R2333" t="s">
        <v>52</v>
      </c>
      <c r="S2333" t="s">
        <v>173</v>
      </c>
      <c r="T2333" t="s">
        <v>53</v>
      </c>
      <c r="U2333" t="s">
        <v>22</v>
      </c>
      <c r="V2333" t="s">
        <v>1494</v>
      </c>
      <c r="W2333" t="s">
        <v>1495</v>
      </c>
      <c r="X2333" t="s">
        <v>448</v>
      </c>
      <c r="Y2333" t="s">
        <v>1092</v>
      </c>
      <c r="Z2333" t="s">
        <v>40</v>
      </c>
      <c r="AA2333" t="s">
        <v>40</v>
      </c>
      <c r="AB2333">
        <v>9.5</v>
      </c>
      <c r="AC2333" t="s">
        <v>40</v>
      </c>
      <c r="AD2333">
        <v>73</v>
      </c>
      <c r="AE2333" t="s">
        <v>40</v>
      </c>
      <c r="AF2333">
        <v>13</v>
      </c>
      <c r="AG2333">
        <v>17.466876119999998</v>
      </c>
      <c r="AH2333">
        <v>73</v>
      </c>
      <c r="AI2333">
        <v>13</v>
      </c>
      <c r="AJ2333">
        <v>5720</v>
      </c>
      <c r="AK2333">
        <v>28472.192739999999</v>
      </c>
    </row>
    <row r="2334" spans="1:37">
      <c r="A2334">
        <v>28</v>
      </c>
      <c r="B2334">
        <v>50</v>
      </c>
      <c r="C2334">
        <v>1980</v>
      </c>
      <c r="D2334" t="s">
        <v>1090</v>
      </c>
      <c r="E2334" t="s">
        <v>1091</v>
      </c>
      <c r="F2334" t="s">
        <v>49</v>
      </c>
      <c r="G2334" t="s">
        <v>40</v>
      </c>
      <c r="H2334" t="s">
        <v>38</v>
      </c>
      <c r="I2334" t="s">
        <v>40</v>
      </c>
      <c r="J2334" t="s">
        <v>40</v>
      </c>
      <c r="K2334" t="s">
        <v>1352</v>
      </c>
      <c r="L2334" t="s">
        <v>40</v>
      </c>
      <c r="M2334" t="s">
        <v>39</v>
      </c>
      <c r="N2334" t="s">
        <v>38</v>
      </c>
      <c r="O2334" t="s">
        <v>55</v>
      </c>
      <c r="P2334" t="s">
        <v>38</v>
      </c>
      <c r="Q2334" t="s">
        <v>51</v>
      </c>
      <c r="R2334" t="s">
        <v>52</v>
      </c>
      <c r="S2334" t="s">
        <v>173</v>
      </c>
      <c r="T2334" t="s">
        <v>53</v>
      </c>
      <c r="U2334" t="s">
        <v>22</v>
      </c>
      <c r="V2334" t="s">
        <v>1494</v>
      </c>
      <c r="W2334" t="s">
        <v>1495</v>
      </c>
      <c r="X2334" t="s">
        <v>448</v>
      </c>
      <c r="Y2334" t="s">
        <v>1094</v>
      </c>
      <c r="Z2334" t="s">
        <v>40</v>
      </c>
      <c r="AA2334" t="s">
        <v>40</v>
      </c>
      <c r="AB2334">
        <v>9.5</v>
      </c>
      <c r="AC2334" t="s">
        <v>40</v>
      </c>
      <c r="AD2334">
        <v>73</v>
      </c>
      <c r="AE2334" t="s">
        <v>40</v>
      </c>
      <c r="AF2334">
        <v>10</v>
      </c>
      <c r="AG2334">
        <v>17.466876119999998</v>
      </c>
      <c r="AH2334">
        <v>73</v>
      </c>
      <c r="AI2334">
        <v>10</v>
      </c>
      <c r="AJ2334">
        <v>5720</v>
      </c>
      <c r="AK2334">
        <v>28472.192739999999</v>
      </c>
    </row>
    <row r="2335" spans="1:37">
      <c r="A2335">
        <v>28</v>
      </c>
      <c r="B2335">
        <v>50</v>
      </c>
      <c r="C2335">
        <v>1980</v>
      </c>
      <c r="D2335" t="s">
        <v>1090</v>
      </c>
      <c r="E2335" t="s">
        <v>1091</v>
      </c>
      <c r="F2335" t="s">
        <v>49</v>
      </c>
      <c r="G2335" t="s">
        <v>40</v>
      </c>
      <c r="H2335" t="s">
        <v>38</v>
      </c>
      <c r="I2335" t="s">
        <v>40</v>
      </c>
      <c r="J2335" t="s">
        <v>40</v>
      </c>
      <c r="K2335" t="s">
        <v>1352</v>
      </c>
      <c r="L2335" t="s">
        <v>40</v>
      </c>
      <c r="M2335" t="s">
        <v>39</v>
      </c>
      <c r="N2335" t="s">
        <v>38</v>
      </c>
      <c r="O2335" t="s">
        <v>55</v>
      </c>
      <c r="P2335" t="s">
        <v>38</v>
      </c>
      <c r="Q2335" t="s">
        <v>51</v>
      </c>
      <c r="R2335" t="s">
        <v>52</v>
      </c>
      <c r="S2335" t="s">
        <v>173</v>
      </c>
      <c r="T2335" t="s">
        <v>53</v>
      </c>
      <c r="U2335" t="s">
        <v>22</v>
      </c>
      <c r="V2335" t="s">
        <v>1494</v>
      </c>
      <c r="W2335" t="s">
        <v>1495</v>
      </c>
      <c r="X2335" t="s">
        <v>448</v>
      </c>
      <c r="Y2335" t="s">
        <v>1092</v>
      </c>
      <c r="Z2335" t="s">
        <v>40</v>
      </c>
      <c r="AA2335" t="s">
        <v>40</v>
      </c>
      <c r="AB2335">
        <v>9.5</v>
      </c>
      <c r="AC2335" t="s">
        <v>40</v>
      </c>
      <c r="AD2335">
        <v>26</v>
      </c>
      <c r="AE2335" t="s">
        <v>40</v>
      </c>
      <c r="AF2335">
        <v>21</v>
      </c>
      <c r="AG2335">
        <v>8.7763829550000008</v>
      </c>
      <c r="AH2335">
        <v>26</v>
      </c>
      <c r="AI2335">
        <v>21</v>
      </c>
      <c r="AJ2335">
        <v>5720</v>
      </c>
      <c r="AK2335">
        <v>28472.192739999999</v>
      </c>
    </row>
    <row r="2336" spans="1:37">
      <c r="A2336">
        <v>28</v>
      </c>
      <c r="B2336">
        <v>50</v>
      </c>
      <c r="C2336">
        <v>1980</v>
      </c>
      <c r="D2336" t="s">
        <v>1090</v>
      </c>
      <c r="E2336" t="s">
        <v>1091</v>
      </c>
      <c r="F2336" t="s">
        <v>49</v>
      </c>
      <c r="G2336" t="s">
        <v>40</v>
      </c>
      <c r="H2336" t="s">
        <v>38</v>
      </c>
      <c r="I2336" t="s">
        <v>40</v>
      </c>
      <c r="J2336" t="s">
        <v>40</v>
      </c>
      <c r="K2336" t="s">
        <v>1352</v>
      </c>
      <c r="L2336" t="s">
        <v>40</v>
      </c>
      <c r="M2336" t="s">
        <v>39</v>
      </c>
      <c r="N2336" t="s">
        <v>38</v>
      </c>
      <c r="O2336" t="s">
        <v>55</v>
      </c>
      <c r="P2336" t="s">
        <v>38</v>
      </c>
      <c r="Q2336" t="s">
        <v>51</v>
      </c>
      <c r="R2336" t="s">
        <v>52</v>
      </c>
      <c r="S2336" t="s">
        <v>173</v>
      </c>
      <c r="T2336" t="s">
        <v>53</v>
      </c>
      <c r="U2336" t="s">
        <v>22</v>
      </c>
      <c r="V2336" t="s">
        <v>1494</v>
      </c>
      <c r="W2336" t="s">
        <v>1495</v>
      </c>
      <c r="X2336" t="s">
        <v>448</v>
      </c>
      <c r="Y2336" t="s">
        <v>1094</v>
      </c>
      <c r="Z2336" t="s">
        <v>40</v>
      </c>
      <c r="AA2336" t="s">
        <v>40</v>
      </c>
      <c r="AB2336">
        <v>9.5</v>
      </c>
      <c r="AC2336" t="s">
        <v>40</v>
      </c>
      <c r="AD2336">
        <v>26</v>
      </c>
      <c r="AE2336" t="s">
        <v>40</v>
      </c>
      <c r="AF2336">
        <v>14</v>
      </c>
      <c r="AG2336">
        <v>8.7763829550000008</v>
      </c>
      <c r="AH2336">
        <v>26</v>
      </c>
      <c r="AI2336">
        <v>14</v>
      </c>
      <c r="AJ2336">
        <v>5720</v>
      </c>
      <c r="AK2336">
        <v>28472.192739999999</v>
      </c>
    </row>
    <row r="2337" spans="1:37">
      <c r="A2337">
        <v>29</v>
      </c>
      <c r="B2337">
        <v>51</v>
      </c>
      <c r="C2337">
        <v>1967</v>
      </c>
      <c r="D2337" t="s">
        <v>1095</v>
      </c>
      <c r="E2337" t="s">
        <v>1096</v>
      </c>
      <c r="F2337" t="s">
        <v>49</v>
      </c>
      <c r="G2337" t="s">
        <v>1085</v>
      </c>
      <c r="H2337" t="s">
        <v>38</v>
      </c>
      <c r="I2337" t="s">
        <v>40</v>
      </c>
      <c r="J2337" t="s">
        <v>40</v>
      </c>
      <c r="K2337" t="s">
        <v>40</v>
      </c>
      <c r="L2337" t="s">
        <v>40</v>
      </c>
      <c r="M2337" t="s">
        <v>40</v>
      </c>
      <c r="N2337" t="s">
        <v>38</v>
      </c>
      <c r="O2337" t="s">
        <v>55</v>
      </c>
      <c r="P2337" t="s">
        <v>38</v>
      </c>
      <c r="Q2337" t="s">
        <v>51</v>
      </c>
      <c r="R2337" t="s">
        <v>52</v>
      </c>
      <c r="S2337" t="s">
        <v>43</v>
      </c>
      <c r="T2337" t="s">
        <v>53</v>
      </c>
      <c r="U2337" t="s">
        <v>21</v>
      </c>
      <c r="V2337" t="s">
        <v>1497</v>
      </c>
      <c r="W2337" t="s">
        <v>1497</v>
      </c>
      <c r="X2337" t="s">
        <v>1001</v>
      </c>
      <c r="Y2337" t="s">
        <v>1097</v>
      </c>
      <c r="Z2337" t="s">
        <v>40</v>
      </c>
      <c r="AA2337" t="s">
        <v>40</v>
      </c>
      <c r="AB2337" t="s">
        <v>40</v>
      </c>
      <c r="AC2337" t="s">
        <v>40</v>
      </c>
      <c r="AD2337" t="s">
        <v>40</v>
      </c>
      <c r="AE2337">
        <v>625</v>
      </c>
      <c r="AF2337">
        <v>54</v>
      </c>
      <c r="AG2337">
        <v>6.25</v>
      </c>
      <c r="AH2337">
        <v>6.25</v>
      </c>
      <c r="AI2337">
        <v>54</v>
      </c>
      <c r="AJ2337">
        <v>3562</v>
      </c>
      <c r="AK2337">
        <v>3562</v>
      </c>
    </row>
    <row r="2338" spans="1:37">
      <c r="A2338">
        <v>29</v>
      </c>
      <c r="B2338">
        <v>51</v>
      </c>
      <c r="C2338">
        <v>1967</v>
      </c>
      <c r="D2338" t="s">
        <v>1095</v>
      </c>
      <c r="E2338" t="s">
        <v>1096</v>
      </c>
      <c r="F2338" t="s">
        <v>49</v>
      </c>
      <c r="G2338" t="s">
        <v>1085</v>
      </c>
      <c r="H2338" t="s">
        <v>38</v>
      </c>
      <c r="I2338" t="s">
        <v>40</v>
      </c>
      <c r="J2338" t="s">
        <v>40</v>
      </c>
      <c r="K2338" t="s">
        <v>40</v>
      </c>
      <c r="L2338" t="s">
        <v>40</v>
      </c>
      <c r="M2338" t="s">
        <v>40</v>
      </c>
      <c r="N2338" t="s">
        <v>38</v>
      </c>
      <c r="O2338" t="s">
        <v>55</v>
      </c>
      <c r="P2338" t="s">
        <v>38</v>
      </c>
      <c r="Q2338" t="s">
        <v>51</v>
      </c>
      <c r="R2338" t="s">
        <v>52</v>
      </c>
      <c r="S2338" t="s">
        <v>43</v>
      </c>
      <c r="T2338" t="s">
        <v>53</v>
      </c>
      <c r="U2338" t="s">
        <v>21</v>
      </c>
      <c r="V2338" t="s">
        <v>1497</v>
      </c>
      <c r="W2338" t="s">
        <v>1497</v>
      </c>
      <c r="X2338" t="s">
        <v>1001</v>
      </c>
      <c r="Y2338" t="s">
        <v>1097</v>
      </c>
      <c r="Z2338" t="s">
        <v>40</v>
      </c>
      <c r="AA2338" t="s">
        <v>40</v>
      </c>
      <c r="AB2338" t="s">
        <v>40</v>
      </c>
      <c r="AC2338" t="s">
        <v>40</v>
      </c>
      <c r="AD2338" t="s">
        <v>40</v>
      </c>
      <c r="AE2338">
        <v>625</v>
      </c>
      <c r="AF2338">
        <v>35</v>
      </c>
      <c r="AG2338">
        <v>6.25</v>
      </c>
      <c r="AH2338">
        <v>6.25</v>
      </c>
      <c r="AI2338">
        <v>35</v>
      </c>
      <c r="AJ2338">
        <v>3562</v>
      </c>
      <c r="AK2338">
        <v>3562</v>
      </c>
    </row>
    <row r="2339" spans="1:37">
      <c r="A2339">
        <v>29</v>
      </c>
      <c r="B2339">
        <v>51</v>
      </c>
      <c r="C2339">
        <v>1967</v>
      </c>
      <c r="D2339" t="s">
        <v>1095</v>
      </c>
      <c r="E2339" t="s">
        <v>1096</v>
      </c>
      <c r="F2339" t="s">
        <v>49</v>
      </c>
      <c r="G2339" t="s">
        <v>1085</v>
      </c>
      <c r="H2339" t="s">
        <v>38</v>
      </c>
      <c r="I2339" t="s">
        <v>40</v>
      </c>
      <c r="J2339" t="s">
        <v>40</v>
      </c>
      <c r="K2339" t="s">
        <v>40</v>
      </c>
      <c r="L2339" t="s">
        <v>40</v>
      </c>
      <c r="M2339" t="s">
        <v>40</v>
      </c>
      <c r="N2339" t="s">
        <v>38</v>
      </c>
      <c r="O2339" t="s">
        <v>55</v>
      </c>
      <c r="P2339" t="s">
        <v>38</v>
      </c>
      <c r="Q2339" t="s">
        <v>51</v>
      </c>
      <c r="R2339" t="s">
        <v>52</v>
      </c>
      <c r="S2339" t="s">
        <v>43</v>
      </c>
      <c r="T2339" t="s">
        <v>53</v>
      </c>
      <c r="U2339" t="s">
        <v>21</v>
      </c>
      <c r="V2339" t="s">
        <v>1497</v>
      </c>
      <c r="W2339" t="s">
        <v>1497</v>
      </c>
      <c r="X2339" t="s">
        <v>1001</v>
      </c>
      <c r="Y2339" t="s">
        <v>1097</v>
      </c>
      <c r="Z2339" t="s">
        <v>40</v>
      </c>
      <c r="AA2339" t="s">
        <v>40</v>
      </c>
      <c r="AB2339" t="s">
        <v>40</v>
      </c>
      <c r="AC2339" t="s">
        <v>40</v>
      </c>
      <c r="AD2339" t="s">
        <v>40</v>
      </c>
      <c r="AE2339">
        <v>36</v>
      </c>
      <c r="AF2339">
        <v>29</v>
      </c>
      <c r="AG2339">
        <v>0.36</v>
      </c>
      <c r="AH2339">
        <v>0.36</v>
      </c>
      <c r="AI2339">
        <v>29</v>
      </c>
      <c r="AJ2339">
        <v>3562</v>
      </c>
      <c r="AK2339">
        <v>3562</v>
      </c>
    </row>
    <row r="2340" spans="1:37">
      <c r="A2340">
        <v>29</v>
      </c>
      <c r="B2340">
        <v>51</v>
      </c>
      <c r="C2340">
        <v>1967</v>
      </c>
      <c r="D2340" t="s">
        <v>1095</v>
      </c>
      <c r="E2340" t="s">
        <v>1096</v>
      </c>
      <c r="F2340" t="s">
        <v>49</v>
      </c>
      <c r="G2340" t="s">
        <v>1085</v>
      </c>
      <c r="H2340" t="s">
        <v>38</v>
      </c>
      <c r="I2340" t="s">
        <v>40</v>
      </c>
      <c r="J2340" t="s">
        <v>40</v>
      </c>
      <c r="K2340" t="s">
        <v>40</v>
      </c>
      <c r="L2340" t="s">
        <v>40</v>
      </c>
      <c r="M2340" t="s">
        <v>40</v>
      </c>
      <c r="N2340" t="s">
        <v>38</v>
      </c>
      <c r="O2340" t="s">
        <v>55</v>
      </c>
      <c r="P2340" t="s">
        <v>38</v>
      </c>
      <c r="Q2340" t="s">
        <v>51</v>
      </c>
      <c r="R2340" t="s">
        <v>52</v>
      </c>
      <c r="S2340" t="s">
        <v>43</v>
      </c>
      <c r="T2340" t="s">
        <v>53</v>
      </c>
      <c r="U2340" t="s">
        <v>21</v>
      </c>
      <c r="V2340" t="s">
        <v>1497</v>
      </c>
      <c r="W2340" t="s">
        <v>1497</v>
      </c>
      <c r="X2340" t="s">
        <v>1001</v>
      </c>
      <c r="Y2340" t="s">
        <v>1097</v>
      </c>
      <c r="Z2340" t="s">
        <v>40</v>
      </c>
      <c r="AA2340" t="s">
        <v>40</v>
      </c>
      <c r="AB2340" t="s">
        <v>40</v>
      </c>
      <c r="AC2340" t="s">
        <v>40</v>
      </c>
      <c r="AD2340" t="s">
        <v>40</v>
      </c>
      <c r="AE2340">
        <v>36</v>
      </c>
      <c r="AF2340">
        <v>14</v>
      </c>
      <c r="AG2340">
        <v>0.36</v>
      </c>
      <c r="AH2340">
        <v>0.36</v>
      </c>
      <c r="AI2340">
        <v>14</v>
      </c>
      <c r="AJ2340">
        <v>3562</v>
      </c>
      <c r="AK2340">
        <v>3562</v>
      </c>
    </row>
    <row r="2341" spans="1:37">
      <c r="A2341">
        <v>29</v>
      </c>
      <c r="B2341">
        <v>51</v>
      </c>
      <c r="C2341">
        <v>1967</v>
      </c>
      <c r="D2341" t="s">
        <v>1095</v>
      </c>
      <c r="E2341" t="s">
        <v>1096</v>
      </c>
      <c r="F2341" t="s">
        <v>49</v>
      </c>
      <c r="G2341" t="s">
        <v>1085</v>
      </c>
      <c r="H2341" t="s">
        <v>38</v>
      </c>
      <c r="I2341" t="s">
        <v>40</v>
      </c>
      <c r="J2341" t="s">
        <v>40</v>
      </c>
      <c r="K2341" t="s">
        <v>40</v>
      </c>
      <c r="L2341" t="s">
        <v>40</v>
      </c>
      <c r="M2341" t="s">
        <v>40</v>
      </c>
      <c r="N2341" t="s">
        <v>38</v>
      </c>
      <c r="O2341" t="s">
        <v>55</v>
      </c>
      <c r="P2341" t="s">
        <v>38</v>
      </c>
      <c r="Q2341" t="s">
        <v>51</v>
      </c>
      <c r="R2341" t="s">
        <v>52</v>
      </c>
      <c r="S2341" t="s">
        <v>43</v>
      </c>
      <c r="T2341" t="s">
        <v>53</v>
      </c>
      <c r="U2341" t="s">
        <v>21</v>
      </c>
      <c r="V2341" t="s">
        <v>1497</v>
      </c>
      <c r="W2341" t="s">
        <v>1497</v>
      </c>
      <c r="X2341" t="s">
        <v>1001</v>
      </c>
      <c r="Y2341" t="s">
        <v>1097</v>
      </c>
      <c r="Z2341" t="s">
        <v>40</v>
      </c>
      <c r="AA2341" t="s">
        <v>40</v>
      </c>
      <c r="AB2341" t="s">
        <v>40</v>
      </c>
      <c r="AC2341" t="s">
        <v>40</v>
      </c>
      <c r="AD2341" t="s">
        <v>40</v>
      </c>
      <c r="AE2341">
        <v>9</v>
      </c>
      <c r="AF2341">
        <v>19</v>
      </c>
      <c r="AG2341">
        <v>0.09</v>
      </c>
      <c r="AH2341">
        <v>0.09</v>
      </c>
      <c r="AI2341">
        <v>19</v>
      </c>
      <c r="AJ2341">
        <v>3562</v>
      </c>
      <c r="AK2341">
        <v>3562</v>
      </c>
    </row>
    <row r="2342" spans="1:37">
      <c r="A2342">
        <v>29</v>
      </c>
      <c r="B2342">
        <v>51</v>
      </c>
      <c r="C2342">
        <v>1967</v>
      </c>
      <c r="D2342" t="s">
        <v>1095</v>
      </c>
      <c r="E2342" t="s">
        <v>1096</v>
      </c>
      <c r="F2342" t="s">
        <v>49</v>
      </c>
      <c r="G2342" t="s">
        <v>1085</v>
      </c>
      <c r="H2342" t="s">
        <v>38</v>
      </c>
      <c r="I2342" t="s">
        <v>40</v>
      </c>
      <c r="J2342" t="s">
        <v>40</v>
      </c>
      <c r="K2342" t="s">
        <v>40</v>
      </c>
      <c r="L2342" t="s">
        <v>40</v>
      </c>
      <c r="M2342" t="s">
        <v>40</v>
      </c>
      <c r="N2342" t="s">
        <v>38</v>
      </c>
      <c r="O2342" t="s">
        <v>55</v>
      </c>
      <c r="P2342" t="s">
        <v>38</v>
      </c>
      <c r="Q2342" t="s">
        <v>51</v>
      </c>
      <c r="R2342" t="s">
        <v>52</v>
      </c>
      <c r="S2342" t="s">
        <v>43</v>
      </c>
      <c r="T2342" t="s">
        <v>53</v>
      </c>
      <c r="U2342" t="s">
        <v>21</v>
      </c>
      <c r="V2342" t="s">
        <v>1497</v>
      </c>
      <c r="W2342" t="s">
        <v>1497</v>
      </c>
      <c r="X2342" t="s">
        <v>1001</v>
      </c>
      <c r="Y2342" t="s">
        <v>1097</v>
      </c>
      <c r="Z2342" t="s">
        <v>40</v>
      </c>
      <c r="AA2342" t="s">
        <v>40</v>
      </c>
      <c r="AB2342" t="s">
        <v>40</v>
      </c>
      <c r="AC2342" t="s">
        <v>40</v>
      </c>
      <c r="AD2342" t="s">
        <v>40</v>
      </c>
      <c r="AE2342">
        <v>9</v>
      </c>
      <c r="AF2342">
        <v>14</v>
      </c>
      <c r="AG2342">
        <v>0.09</v>
      </c>
      <c r="AH2342">
        <v>0.09</v>
      </c>
      <c r="AI2342">
        <v>14</v>
      </c>
      <c r="AJ2342">
        <v>3562</v>
      </c>
      <c r="AK2342">
        <v>3562</v>
      </c>
    </row>
    <row r="2343" spans="1:37">
      <c r="A2343">
        <v>29</v>
      </c>
      <c r="B2343">
        <v>51</v>
      </c>
      <c r="C2343">
        <v>1967</v>
      </c>
      <c r="D2343" t="s">
        <v>1095</v>
      </c>
      <c r="E2343" t="s">
        <v>1096</v>
      </c>
      <c r="F2343" t="s">
        <v>49</v>
      </c>
      <c r="G2343" t="s">
        <v>1085</v>
      </c>
      <c r="H2343" t="s">
        <v>38</v>
      </c>
      <c r="I2343" t="s">
        <v>40</v>
      </c>
      <c r="J2343" t="s">
        <v>40</v>
      </c>
      <c r="K2343" t="s">
        <v>40</v>
      </c>
      <c r="L2343" t="s">
        <v>40</v>
      </c>
      <c r="M2343" t="s">
        <v>40</v>
      </c>
      <c r="N2343" t="s">
        <v>38</v>
      </c>
      <c r="O2343" t="s">
        <v>55</v>
      </c>
      <c r="P2343" t="s">
        <v>38</v>
      </c>
      <c r="Q2343" t="s">
        <v>51</v>
      </c>
      <c r="R2343" t="s">
        <v>52</v>
      </c>
      <c r="S2343" t="s">
        <v>43</v>
      </c>
      <c r="T2343" t="s">
        <v>53</v>
      </c>
      <c r="U2343" t="s">
        <v>21</v>
      </c>
      <c r="V2343" t="s">
        <v>1497</v>
      </c>
      <c r="W2343" t="s">
        <v>1497</v>
      </c>
      <c r="X2343" t="s">
        <v>1001</v>
      </c>
      <c r="Y2343" t="s">
        <v>1099</v>
      </c>
      <c r="Z2343" t="s">
        <v>40</v>
      </c>
      <c r="AA2343" t="s">
        <v>40</v>
      </c>
      <c r="AB2343" t="s">
        <v>40</v>
      </c>
      <c r="AC2343" t="s">
        <v>40</v>
      </c>
      <c r="AD2343" t="s">
        <v>40</v>
      </c>
      <c r="AE2343">
        <v>36</v>
      </c>
      <c r="AF2343">
        <v>160</v>
      </c>
      <c r="AG2343">
        <v>0.36</v>
      </c>
      <c r="AH2343">
        <v>0.36</v>
      </c>
      <c r="AI2343">
        <v>160</v>
      </c>
      <c r="AJ2343">
        <v>3562</v>
      </c>
      <c r="AK2343">
        <v>3562</v>
      </c>
    </row>
    <row r="2344" spans="1:37">
      <c r="A2344">
        <v>29</v>
      </c>
      <c r="B2344">
        <v>52</v>
      </c>
      <c r="C2344">
        <v>1967</v>
      </c>
      <c r="D2344" t="s">
        <v>1095</v>
      </c>
      <c r="E2344" t="s">
        <v>1096</v>
      </c>
      <c r="F2344" t="s">
        <v>49</v>
      </c>
      <c r="G2344" t="s">
        <v>1085</v>
      </c>
      <c r="H2344" t="s">
        <v>38</v>
      </c>
      <c r="I2344" t="s">
        <v>40</v>
      </c>
      <c r="J2344" t="s">
        <v>40</v>
      </c>
      <c r="K2344" t="s">
        <v>40</v>
      </c>
      <c r="L2344" t="s">
        <v>40</v>
      </c>
      <c r="M2344" t="s">
        <v>40</v>
      </c>
      <c r="N2344" t="s">
        <v>38</v>
      </c>
      <c r="O2344" t="s">
        <v>55</v>
      </c>
      <c r="P2344" t="s">
        <v>38</v>
      </c>
      <c r="Q2344" t="s">
        <v>51</v>
      </c>
      <c r="R2344" t="s">
        <v>52</v>
      </c>
      <c r="S2344" t="s">
        <v>43</v>
      </c>
      <c r="T2344" t="s">
        <v>53</v>
      </c>
      <c r="U2344" t="s">
        <v>21</v>
      </c>
      <c r="V2344" t="s">
        <v>1497</v>
      </c>
      <c r="W2344" t="s">
        <v>1497</v>
      </c>
      <c r="X2344" t="s">
        <v>1001</v>
      </c>
      <c r="Y2344" t="s">
        <v>1097</v>
      </c>
      <c r="Z2344" t="s">
        <v>40</v>
      </c>
      <c r="AA2344" t="s">
        <v>40</v>
      </c>
      <c r="AB2344" t="s">
        <v>40</v>
      </c>
      <c r="AC2344" t="s">
        <v>40</v>
      </c>
      <c r="AD2344" t="s">
        <v>40</v>
      </c>
      <c r="AE2344">
        <v>144</v>
      </c>
      <c r="AF2344">
        <v>32</v>
      </c>
      <c r="AG2344">
        <v>1.44</v>
      </c>
      <c r="AH2344">
        <v>1.44</v>
      </c>
      <c r="AI2344">
        <v>32</v>
      </c>
      <c r="AJ2344">
        <v>3562</v>
      </c>
      <c r="AK2344">
        <v>3562</v>
      </c>
    </row>
    <row r="2345" spans="1:37">
      <c r="A2345">
        <v>29</v>
      </c>
      <c r="B2345">
        <v>52</v>
      </c>
      <c r="C2345">
        <v>1967</v>
      </c>
      <c r="D2345" t="s">
        <v>1095</v>
      </c>
      <c r="E2345" t="s">
        <v>1096</v>
      </c>
      <c r="F2345" t="s">
        <v>49</v>
      </c>
      <c r="G2345" t="s">
        <v>1085</v>
      </c>
      <c r="H2345" t="s">
        <v>38</v>
      </c>
      <c r="I2345" t="s">
        <v>40</v>
      </c>
      <c r="J2345" t="s">
        <v>40</v>
      </c>
      <c r="K2345" t="s">
        <v>40</v>
      </c>
      <c r="L2345" t="s">
        <v>40</v>
      </c>
      <c r="M2345" t="s">
        <v>40</v>
      </c>
      <c r="N2345" t="s">
        <v>38</v>
      </c>
      <c r="O2345" t="s">
        <v>55</v>
      </c>
      <c r="P2345" t="s">
        <v>38</v>
      </c>
      <c r="Q2345" t="s">
        <v>51</v>
      </c>
      <c r="R2345" t="s">
        <v>52</v>
      </c>
      <c r="S2345" t="s">
        <v>43</v>
      </c>
      <c r="T2345" t="s">
        <v>53</v>
      </c>
      <c r="U2345" t="s">
        <v>21</v>
      </c>
      <c r="V2345" t="s">
        <v>1497</v>
      </c>
      <c r="W2345" t="s">
        <v>1497</v>
      </c>
      <c r="X2345" t="s">
        <v>1001</v>
      </c>
      <c r="Y2345" t="s">
        <v>1097</v>
      </c>
      <c r="Z2345" t="s">
        <v>40</v>
      </c>
      <c r="AA2345" t="s">
        <v>40</v>
      </c>
      <c r="AB2345" t="s">
        <v>40</v>
      </c>
      <c r="AC2345" t="s">
        <v>40</v>
      </c>
      <c r="AD2345" t="s">
        <v>40</v>
      </c>
      <c r="AE2345">
        <v>144</v>
      </c>
      <c r="AF2345">
        <v>28</v>
      </c>
      <c r="AG2345">
        <v>1.44</v>
      </c>
      <c r="AH2345">
        <v>1.44</v>
      </c>
      <c r="AI2345">
        <v>28</v>
      </c>
      <c r="AJ2345">
        <v>3562</v>
      </c>
      <c r="AK2345">
        <v>3562</v>
      </c>
    </row>
    <row r="2346" spans="1:37">
      <c r="A2346">
        <v>29</v>
      </c>
      <c r="B2346">
        <v>52</v>
      </c>
      <c r="C2346">
        <v>1967</v>
      </c>
      <c r="D2346" t="s">
        <v>1095</v>
      </c>
      <c r="E2346" t="s">
        <v>1096</v>
      </c>
      <c r="F2346" t="s">
        <v>49</v>
      </c>
      <c r="G2346" t="s">
        <v>1085</v>
      </c>
      <c r="H2346" t="s">
        <v>38</v>
      </c>
      <c r="I2346" t="s">
        <v>40</v>
      </c>
      <c r="J2346" t="s">
        <v>40</v>
      </c>
      <c r="K2346" t="s">
        <v>40</v>
      </c>
      <c r="L2346" t="s">
        <v>40</v>
      </c>
      <c r="M2346" t="s">
        <v>40</v>
      </c>
      <c r="N2346" t="s">
        <v>38</v>
      </c>
      <c r="O2346" t="s">
        <v>55</v>
      </c>
      <c r="P2346" t="s">
        <v>38</v>
      </c>
      <c r="Q2346" t="s">
        <v>51</v>
      </c>
      <c r="R2346" t="s">
        <v>52</v>
      </c>
      <c r="S2346" t="s">
        <v>43</v>
      </c>
      <c r="T2346" t="s">
        <v>53</v>
      </c>
      <c r="U2346" t="s">
        <v>21</v>
      </c>
      <c r="V2346" t="s">
        <v>1497</v>
      </c>
      <c r="W2346" t="s">
        <v>1497</v>
      </c>
      <c r="X2346" t="s">
        <v>1001</v>
      </c>
      <c r="Y2346" t="s">
        <v>1097</v>
      </c>
      <c r="Z2346" t="s">
        <v>40</v>
      </c>
      <c r="AA2346" t="s">
        <v>40</v>
      </c>
      <c r="AB2346" t="s">
        <v>40</v>
      </c>
      <c r="AC2346" t="s">
        <v>40</v>
      </c>
      <c r="AD2346" t="s">
        <v>40</v>
      </c>
      <c r="AE2346">
        <v>144</v>
      </c>
      <c r="AF2346">
        <v>23</v>
      </c>
      <c r="AG2346">
        <v>1.44</v>
      </c>
      <c r="AH2346">
        <v>1.44</v>
      </c>
      <c r="AI2346">
        <v>23</v>
      </c>
      <c r="AJ2346">
        <v>3562</v>
      </c>
      <c r="AK2346">
        <v>3562</v>
      </c>
    </row>
    <row r="2347" spans="1:37">
      <c r="A2347">
        <v>29</v>
      </c>
      <c r="B2347">
        <v>52</v>
      </c>
      <c r="C2347">
        <v>1967</v>
      </c>
      <c r="D2347" t="s">
        <v>1095</v>
      </c>
      <c r="E2347" t="s">
        <v>1096</v>
      </c>
      <c r="F2347" t="s">
        <v>49</v>
      </c>
      <c r="G2347" t="s">
        <v>1085</v>
      </c>
      <c r="H2347" t="s">
        <v>38</v>
      </c>
      <c r="I2347" t="s">
        <v>40</v>
      </c>
      <c r="J2347" t="s">
        <v>40</v>
      </c>
      <c r="K2347" t="s">
        <v>40</v>
      </c>
      <c r="L2347" t="s">
        <v>40</v>
      </c>
      <c r="M2347" t="s">
        <v>40</v>
      </c>
      <c r="N2347" t="s">
        <v>38</v>
      </c>
      <c r="O2347" t="s">
        <v>55</v>
      </c>
      <c r="P2347" t="s">
        <v>38</v>
      </c>
      <c r="Q2347" t="s">
        <v>51</v>
      </c>
      <c r="R2347" t="s">
        <v>52</v>
      </c>
      <c r="S2347" t="s">
        <v>43</v>
      </c>
      <c r="T2347" t="s">
        <v>53</v>
      </c>
      <c r="U2347" t="s">
        <v>21</v>
      </c>
      <c r="V2347" t="s">
        <v>1497</v>
      </c>
      <c r="W2347" t="s">
        <v>1497</v>
      </c>
      <c r="X2347" t="s">
        <v>1001</v>
      </c>
      <c r="Y2347" t="s">
        <v>1097</v>
      </c>
      <c r="Z2347" t="s">
        <v>40</v>
      </c>
      <c r="AA2347" t="s">
        <v>40</v>
      </c>
      <c r="AB2347" t="s">
        <v>40</v>
      </c>
      <c r="AC2347" t="s">
        <v>40</v>
      </c>
      <c r="AD2347" t="s">
        <v>40</v>
      </c>
      <c r="AE2347">
        <v>144</v>
      </c>
      <c r="AF2347">
        <v>22</v>
      </c>
      <c r="AG2347">
        <v>1.44</v>
      </c>
      <c r="AH2347">
        <v>1.44</v>
      </c>
      <c r="AI2347">
        <v>22</v>
      </c>
      <c r="AJ2347">
        <v>3562</v>
      </c>
      <c r="AK2347">
        <v>3562</v>
      </c>
    </row>
    <row r="2348" spans="1:37">
      <c r="A2348">
        <v>29</v>
      </c>
      <c r="B2348">
        <v>52</v>
      </c>
      <c r="C2348">
        <v>1967</v>
      </c>
      <c r="D2348" t="s">
        <v>1095</v>
      </c>
      <c r="E2348" t="s">
        <v>1096</v>
      </c>
      <c r="F2348" t="s">
        <v>49</v>
      </c>
      <c r="G2348" t="s">
        <v>1085</v>
      </c>
      <c r="H2348" t="s">
        <v>38</v>
      </c>
      <c r="I2348" t="s">
        <v>40</v>
      </c>
      <c r="J2348" t="s">
        <v>40</v>
      </c>
      <c r="K2348" t="s">
        <v>40</v>
      </c>
      <c r="L2348" t="s">
        <v>40</v>
      </c>
      <c r="M2348" t="s">
        <v>40</v>
      </c>
      <c r="N2348" t="s">
        <v>38</v>
      </c>
      <c r="O2348" t="s">
        <v>55</v>
      </c>
      <c r="P2348" t="s">
        <v>38</v>
      </c>
      <c r="Q2348" t="s">
        <v>51</v>
      </c>
      <c r="R2348" t="s">
        <v>52</v>
      </c>
      <c r="S2348" t="s">
        <v>43</v>
      </c>
      <c r="T2348" t="s">
        <v>53</v>
      </c>
      <c r="U2348" t="s">
        <v>21</v>
      </c>
      <c r="V2348" t="s">
        <v>1497</v>
      </c>
      <c r="W2348" t="s">
        <v>1497</v>
      </c>
      <c r="X2348" t="s">
        <v>1001</v>
      </c>
      <c r="Y2348" t="s">
        <v>1097</v>
      </c>
      <c r="Z2348" t="s">
        <v>40</v>
      </c>
      <c r="AA2348" t="s">
        <v>40</v>
      </c>
      <c r="AB2348" t="s">
        <v>40</v>
      </c>
      <c r="AC2348" t="s">
        <v>40</v>
      </c>
      <c r="AD2348" t="s">
        <v>40</v>
      </c>
      <c r="AE2348">
        <v>625</v>
      </c>
      <c r="AF2348">
        <v>47</v>
      </c>
      <c r="AG2348">
        <v>6.25</v>
      </c>
      <c r="AH2348">
        <v>6.25</v>
      </c>
      <c r="AI2348">
        <v>47</v>
      </c>
      <c r="AJ2348">
        <v>3562</v>
      </c>
      <c r="AK2348">
        <v>3562</v>
      </c>
    </row>
    <row r="2349" spans="1:37">
      <c r="A2349">
        <v>29</v>
      </c>
      <c r="B2349">
        <v>52</v>
      </c>
      <c r="C2349">
        <v>1967</v>
      </c>
      <c r="D2349" t="s">
        <v>1095</v>
      </c>
      <c r="E2349" t="s">
        <v>1096</v>
      </c>
      <c r="F2349" t="s">
        <v>49</v>
      </c>
      <c r="G2349" t="s">
        <v>1085</v>
      </c>
      <c r="H2349" t="s">
        <v>38</v>
      </c>
      <c r="I2349" t="s">
        <v>40</v>
      </c>
      <c r="J2349" t="s">
        <v>40</v>
      </c>
      <c r="K2349" t="s">
        <v>40</v>
      </c>
      <c r="L2349" t="s">
        <v>40</v>
      </c>
      <c r="M2349" t="s">
        <v>40</v>
      </c>
      <c r="N2349" t="s">
        <v>38</v>
      </c>
      <c r="O2349" t="s">
        <v>55</v>
      </c>
      <c r="P2349" t="s">
        <v>38</v>
      </c>
      <c r="Q2349" t="s">
        <v>51</v>
      </c>
      <c r="R2349" t="s">
        <v>52</v>
      </c>
      <c r="S2349" t="s">
        <v>43</v>
      </c>
      <c r="T2349" t="s">
        <v>53</v>
      </c>
      <c r="U2349" t="s">
        <v>21</v>
      </c>
      <c r="V2349" t="s">
        <v>1497</v>
      </c>
      <c r="W2349" t="s">
        <v>1497</v>
      </c>
      <c r="X2349" t="s">
        <v>1001</v>
      </c>
      <c r="Y2349" t="s">
        <v>1097</v>
      </c>
      <c r="Z2349" t="s">
        <v>40</v>
      </c>
      <c r="AA2349" t="s">
        <v>40</v>
      </c>
      <c r="AB2349" t="s">
        <v>40</v>
      </c>
      <c r="AC2349" t="s">
        <v>40</v>
      </c>
      <c r="AD2349" t="s">
        <v>40</v>
      </c>
      <c r="AE2349">
        <v>625</v>
      </c>
      <c r="AF2349">
        <v>44</v>
      </c>
      <c r="AG2349">
        <v>6.25</v>
      </c>
      <c r="AH2349">
        <v>6.25</v>
      </c>
      <c r="AI2349">
        <v>44</v>
      </c>
      <c r="AJ2349">
        <v>3562</v>
      </c>
      <c r="AK2349">
        <v>3562</v>
      </c>
    </row>
    <row r="2350" spans="1:37">
      <c r="A2350">
        <v>29</v>
      </c>
      <c r="B2350">
        <v>52</v>
      </c>
      <c r="C2350">
        <v>1967</v>
      </c>
      <c r="D2350" t="s">
        <v>1095</v>
      </c>
      <c r="E2350" t="s">
        <v>1096</v>
      </c>
      <c r="F2350" t="s">
        <v>49</v>
      </c>
      <c r="G2350" t="s">
        <v>1085</v>
      </c>
      <c r="H2350" t="s">
        <v>38</v>
      </c>
      <c r="I2350" t="s">
        <v>40</v>
      </c>
      <c r="J2350" t="s">
        <v>40</v>
      </c>
      <c r="K2350" t="s">
        <v>40</v>
      </c>
      <c r="L2350" t="s">
        <v>40</v>
      </c>
      <c r="M2350" t="s">
        <v>40</v>
      </c>
      <c r="N2350" t="s">
        <v>38</v>
      </c>
      <c r="O2350" t="s">
        <v>55</v>
      </c>
      <c r="P2350" t="s">
        <v>38</v>
      </c>
      <c r="Q2350" t="s">
        <v>51</v>
      </c>
      <c r="R2350" t="s">
        <v>52</v>
      </c>
      <c r="S2350" t="s">
        <v>43</v>
      </c>
      <c r="T2350" t="s">
        <v>53</v>
      </c>
      <c r="U2350" t="s">
        <v>21</v>
      </c>
      <c r="V2350" t="s">
        <v>1497</v>
      </c>
      <c r="W2350" t="s">
        <v>1497</v>
      </c>
      <c r="X2350" t="s">
        <v>1001</v>
      </c>
      <c r="Y2350" t="s">
        <v>1097</v>
      </c>
      <c r="Z2350" t="s">
        <v>40</v>
      </c>
      <c r="AA2350" t="s">
        <v>40</v>
      </c>
      <c r="AB2350" t="s">
        <v>40</v>
      </c>
      <c r="AC2350" t="s">
        <v>40</v>
      </c>
      <c r="AD2350" t="s">
        <v>40</v>
      </c>
      <c r="AE2350">
        <v>625</v>
      </c>
      <c r="AF2350">
        <v>29</v>
      </c>
      <c r="AG2350">
        <v>6.25</v>
      </c>
      <c r="AH2350">
        <v>6.25</v>
      </c>
      <c r="AI2350">
        <v>29</v>
      </c>
      <c r="AJ2350">
        <v>3562</v>
      </c>
      <c r="AK2350">
        <v>3562</v>
      </c>
    </row>
    <row r="2351" spans="1:37">
      <c r="A2351">
        <v>29</v>
      </c>
      <c r="B2351">
        <v>52</v>
      </c>
      <c r="C2351">
        <v>1967</v>
      </c>
      <c r="D2351" t="s">
        <v>1095</v>
      </c>
      <c r="E2351" t="s">
        <v>1096</v>
      </c>
      <c r="F2351" t="s">
        <v>49</v>
      </c>
      <c r="G2351" t="s">
        <v>1085</v>
      </c>
      <c r="H2351" t="s">
        <v>38</v>
      </c>
      <c r="I2351" t="s">
        <v>40</v>
      </c>
      <c r="J2351" t="s">
        <v>40</v>
      </c>
      <c r="K2351" t="s">
        <v>40</v>
      </c>
      <c r="L2351" t="s">
        <v>40</v>
      </c>
      <c r="M2351" t="s">
        <v>40</v>
      </c>
      <c r="N2351" t="s">
        <v>38</v>
      </c>
      <c r="O2351" t="s">
        <v>55</v>
      </c>
      <c r="P2351" t="s">
        <v>38</v>
      </c>
      <c r="Q2351" t="s">
        <v>51</v>
      </c>
      <c r="R2351" t="s">
        <v>52</v>
      </c>
      <c r="S2351" t="s">
        <v>43</v>
      </c>
      <c r="T2351" t="s">
        <v>53</v>
      </c>
      <c r="U2351" t="s">
        <v>21</v>
      </c>
      <c r="V2351" t="s">
        <v>1497</v>
      </c>
      <c r="W2351" t="s">
        <v>1497</v>
      </c>
      <c r="X2351" t="s">
        <v>1001</v>
      </c>
      <c r="Y2351" t="s">
        <v>1097</v>
      </c>
      <c r="Z2351" t="s">
        <v>40</v>
      </c>
      <c r="AA2351" t="s">
        <v>40</v>
      </c>
      <c r="AB2351" t="s">
        <v>40</v>
      </c>
      <c r="AC2351" t="s">
        <v>40</v>
      </c>
      <c r="AD2351" t="s">
        <v>40</v>
      </c>
      <c r="AE2351">
        <v>625</v>
      </c>
      <c r="AF2351">
        <v>28</v>
      </c>
      <c r="AG2351">
        <v>6.25</v>
      </c>
      <c r="AH2351">
        <v>6.25</v>
      </c>
      <c r="AI2351">
        <v>28</v>
      </c>
      <c r="AJ2351">
        <v>3562</v>
      </c>
      <c r="AK2351">
        <v>3562</v>
      </c>
    </row>
  </sheetData>
  <sortState ref="A1715:AK2255">
    <sortCondition ref="Y1715:Y225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8E189-B748-5E4B-829E-461C14A7B5B5}">
  <dimension ref="A1:AP69"/>
  <sheetViews>
    <sheetView tabSelected="1" workbookViewId="0">
      <pane ySplit="1" topLeftCell="A21" activePane="bottomLeft" state="frozen"/>
      <selection pane="bottomLeft" activeCell="E52" sqref="E52"/>
    </sheetView>
  </sheetViews>
  <sheetFormatPr baseColWidth="10" defaultRowHeight="16"/>
  <cols>
    <col min="1" max="1" width="9.33203125" bestFit="1" customWidth="1"/>
    <col min="2" max="2" width="9.1640625" bestFit="1" customWidth="1"/>
    <col min="3" max="3" width="5.1640625" bestFit="1" customWidth="1"/>
    <col min="4" max="4" width="4" customWidth="1"/>
    <col min="5" max="5" width="6.6640625" customWidth="1"/>
    <col min="6" max="6" width="14.83203125" bestFit="1" customWidth="1"/>
    <col min="7" max="7" width="15.5" bestFit="1" customWidth="1"/>
    <col min="8" max="8" width="19.6640625" bestFit="1" customWidth="1"/>
    <col min="9" max="9" width="6.83203125" customWidth="1"/>
    <col min="10" max="10" width="5.33203125" customWidth="1"/>
    <col min="11" max="11" width="7.1640625" customWidth="1"/>
    <col min="12" max="12" width="6.5" customWidth="1"/>
    <col min="13" max="13" width="8.5" customWidth="1"/>
    <col min="14" max="14" width="13.83203125" customWidth="1"/>
    <col min="15" max="15" width="17.83203125" customWidth="1"/>
    <col min="16" max="16" width="171.6640625" bestFit="1" customWidth="1"/>
    <col min="17" max="17" width="62.1640625" bestFit="1" customWidth="1"/>
    <col min="18" max="18" width="66.33203125" bestFit="1" customWidth="1"/>
    <col min="24" max="24" width="16.6640625" customWidth="1"/>
    <col min="28" max="28" width="35.6640625" bestFit="1" customWidth="1"/>
  </cols>
  <sheetData>
    <row r="1" spans="1:30">
      <c r="A1" t="s">
        <v>1355</v>
      </c>
      <c r="B1" t="s">
        <v>1369</v>
      </c>
      <c r="C1" t="s">
        <v>1354</v>
      </c>
      <c r="D1" t="s">
        <v>1353</v>
      </c>
      <c r="E1" t="s">
        <v>1356</v>
      </c>
      <c r="F1" t="s">
        <v>61</v>
      </c>
      <c r="G1" t="s">
        <v>1102</v>
      </c>
      <c r="H1" t="s">
        <v>1501</v>
      </c>
      <c r="I1" t="s">
        <v>1359</v>
      </c>
      <c r="J1" t="s">
        <v>1357</v>
      </c>
      <c r="K1" t="s">
        <v>1358</v>
      </c>
      <c r="L1" t="s">
        <v>1405</v>
      </c>
      <c r="M1" t="s">
        <v>1360</v>
      </c>
      <c r="N1" t="s">
        <v>1364</v>
      </c>
      <c r="O1" t="s">
        <v>1365</v>
      </c>
      <c r="P1" t="s">
        <v>1409</v>
      </c>
      <c r="Q1" t="s">
        <v>1374</v>
      </c>
      <c r="R1" t="s">
        <v>1375</v>
      </c>
      <c r="S1" t="s">
        <v>1388</v>
      </c>
    </row>
    <row r="2" spans="1:30">
      <c r="A2" s="3">
        <v>1</v>
      </c>
      <c r="B2" s="3">
        <v>1</v>
      </c>
      <c r="C2" s="3">
        <v>2020</v>
      </c>
      <c r="D2" s="3" t="s">
        <v>34</v>
      </c>
      <c r="E2" s="3" t="s">
        <v>35</v>
      </c>
      <c r="F2" s="3" t="s">
        <v>19</v>
      </c>
      <c r="G2" s="3" t="s">
        <v>1104</v>
      </c>
      <c r="H2" s="3" t="s">
        <v>1214</v>
      </c>
      <c r="I2" s="3" t="s">
        <v>50</v>
      </c>
      <c r="J2" s="3" t="s">
        <v>37</v>
      </c>
      <c r="K2" s="3" t="s">
        <v>1362</v>
      </c>
      <c r="L2" s="3" t="s">
        <v>40</v>
      </c>
      <c r="M2" s="3" t="s">
        <v>1363</v>
      </c>
      <c r="N2" s="3">
        <v>14742</v>
      </c>
      <c r="O2" s="3">
        <v>147420</v>
      </c>
      <c r="P2" s="3" t="s">
        <v>1366</v>
      </c>
      <c r="Q2" s="3"/>
      <c r="S2" s="16" t="s">
        <v>1386</v>
      </c>
      <c r="T2" s="3" t="s">
        <v>439</v>
      </c>
      <c r="U2" s="3">
        <v>1055</v>
      </c>
      <c r="V2" s="3"/>
      <c r="W2" s="3"/>
      <c r="X2" s="3"/>
      <c r="Y2" s="3"/>
      <c r="Z2" s="3"/>
    </row>
    <row r="3" spans="1:30">
      <c r="A3" s="3">
        <v>1</v>
      </c>
      <c r="B3" s="3">
        <v>2</v>
      </c>
      <c r="C3" s="3">
        <v>2020</v>
      </c>
      <c r="D3" s="3" t="s">
        <v>34</v>
      </c>
      <c r="E3" s="3" t="s">
        <v>35</v>
      </c>
      <c r="F3" s="3" t="s">
        <v>20</v>
      </c>
      <c r="G3" s="3" t="s">
        <v>1104</v>
      </c>
      <c r="H3" s="3" t="s">
        <v>1214</v>
      </c>
      <c r="I3" s="3" t="s">
        <v>50</v>
      </c>
      <c r="J3" s="3" t="s">
        <v>37</v>
      </c>
      <c r="K3" s="3" t="s">
        <v>1362</v>
      </c>
      <c r="L3" s="3" t="s">
        <v>40</v>
      </c>
      <c r="M3" s="3" t="s">
        <v>1363</v>
      </c>
      <c r="N3" s="3">
        <v>7411</v>
      </c>
      <c r="O3" s="3">
        <v>74110</v>
      </c>
      <c r="P3" s="3" t="s">
        <v>1367</v>
      </c>
      <c r="Q3" s="3"/>
      <c r="R3" s="3"/>
      <c r="S3" s="10" t="s">
        <v>1387</v>
      </c>
      <c r="T3" s="3"/>
      <c r="U3" s="3"/>
      <c r="V3" s="3"/>
      <c r="W3" s="3"/>
      <c r="X3" s="3"/>
      <c r="Y3" s="3"/>
      <c r="Z3" s="3"/>
      <c r="AC3" s="3"/>
    </row>
    <row r="4" spans="1:30">
      <c r="A4" s="10">
        <v>2</v>
      </c>
      <c r="B4" s="10">
        <v>3</v>
      </c>
      <c r="C4" s="10">
        <v>2019</v>
      </c>
      <c r="D4" s="10" t="s">
        <v>58</v>
      </c>
      <c r="E4" s="10" t="s">
        <v>59</v>
      </c>
      <c r="F4" s="10" t="s">
        <v>21</v>
      </c>
      <c r="G4" s="10" t="s">
        <v>1494</v>
      </c>
      <c r="H4" s="10" t="s">
        <v>1495</v>
      </c>
      <c r="I4" s="10" t="s">
        <v>50</v>
      </c>
      <c r="J4" s="10" t="s">
        <v>60</v>
      </c>
      <c r="K4" s="10" t="s">
        <v>1370</v>
      </c>
      <c r="L4" s="3" t="s">
        <v>40</v>
      </c>
      <c r="M4" s="10" t="s">
        <v>1407</v>
      </c>
      <c r="N4" s="3">
        <v>3562</v>
      </c>
      <c r="O4" s="3">
        <v>979550</v>
      </c>
      <c r="P4" s="3" t="s">
        <v>1389</v>
      </c>
      <c r="Q4" s="16" t="s">
        <v>1387</v>
      </c>
      <c r="R4" s="10"/>
      <c r="S4" s="16" t="s">
        <v>1338</v>
      </c>
      <c r="T4" s="10"/>
      <c r="U4" s="10"/>
      <c r="V4" s="10"/>
      <c r="W4" s="10"/>
      <c r="X4" s="10"/>
      <c r="Y4" s="10"/>
      <c r="Z4" s="10"/>
      <c r="AC4" s="3"/>
    </row>
    <row r="5" spans="1:30">
      <c r="A5" s="3">
        <v>3</v>
      </c>
      <c r="B5" s="3">
        <v>4</v>
      </c>
      <c r="C5" s="3">
        <v>2018</v>
      </c>
      <c r="D5" s="3" t="s">
        <v>73</v>
      </c>
      <c r="E5" s="3" t="s">
        <v>74</v>
      </c>
      <c r="F5" s="3" t="s">
        <v>19</v>
      </c>
      <c r="G5" s="3" t="s">
        <v>1494</v>
      </c>
      <c r="H5" s="3" t="s">
        <v>1217</v>
      </c>
      <c r="I5" s="3" t="s">
        <v>50</v>
      </c>
      <c r="J5" s="3" t="s">
        <v>75</v>
      </c>
      <c r="K5" s="3" t="s">
        <v>40</v>
      </c>
      <c r="L5" s="3" t="s">
        <v>40</v>
      </c>
      <c r="M5" s="3" t="s">
        <v>1373</v>
      </c>
      <c r="N5" s="3">
        <v>45000</v>
      </c>
      <c r="O5" s="3">
        <v>1350000</v>
      </c>
      <c r="P5" s="3" t="s">
        <v>1376</v>
      </c>
      <c r="Q5" s="3" t="s">
        <v>1115</v>
      </c>
      <c r="R5" s="3" t="s">
        <v>1372</v>
      </c>
      <c r="S5" s="3"/>
      <c r="T5" s="3"/>
      <c r="U5" s="3"/>
      <c r="V5" s="3"/>
      <c r="W5" s="3"/>
      <c r="X5" s="3"/>
      <c r="Y5" s="3"/>
      <c r="Z5" s="3"/>
      <c r="AD5" s="17"/>
    </row>
    <row r="6" spans="1:30">
      <c r="A6" s="3">
        <v>3</v>
      </c>
      <c r="B6" s="3">
        <v>5</v>
      </c>
      <c r="C6" s="3">
        <v>2018</v>
      </c>
      <c r="D6" s="3" t="s">
        <v>73</v>
      </c>
      <c r="E6" s="3" t="s">
        <v>74</v>
      </c>
      <c r="F6" s="3" t="s">
        <v>19</v>
      </c>
      <c r="G6" s="3" t="s">
        <v>1494</v>
      </c>
      <c r="H6" s="3" t="s">
        <v>1217</v>
      </c>
      <c r="I6" s="3" t="s">
        <v>50</v>
      </c>
      <c r="J6" s="3" t="s">
        <v>75</v>
      </c>
      <c r="K6" s="3" t="s">
        <v>40</v>
      </c>
      <c r="L6" s="3" t="s">
        <v>40</v>
      </c>
      <c r="M6" s="3" t="s">
        <v>1373</v>
      </c>
      <c r="N6" s="3">
        <v>45000</v>
      </c>
      <c r="O6" s="3">
        <v>1350000</v>
      </c>
      <c r="P6" s="3" t="s">
        <v>1376</v>
      </c>
      <c r="Q6" s="3" t="s">
        <v>1115</v>
      </c>
      <c r="R6" s="3" t="s">
        <v>1372</v>
      </c>
      <c r="S6" s="3"/>
      <c r="T6" s="3"/>
      <c r="U6" s="3"/>
      <c r="V6" s="3"/>
      <c r="W6" s="3"/>
      <c r="X6" s="3"/>
      <c r="Y6" s="3"/>
      <c r="Z6" s="3"/>
      <c r="AD6" s="17"/>
    </row>
    <row r="7" spans="1:30">
      <c r="A7" s="3">
        <v>3</v>
      </c>
      <c r="B7" s="3">
        <v>6</v>
      </c>
      <c r="C7" s="3">
        <v>2018</v>
      </c>
      <c r="D7" s="3" t="s">
        <v>73</v>
      </c>
      <c r="E7" s="3" t="s">
        <v>74</v>
      </c>
      <c r="F7" s="3" t="s">
        <v>19</v>
      </c>
      <c r="G7" s="3" t="s">
        <v>1494</v>
      </c>
      <c r="H7" s="3" t="s">
        <v>1217</v>
      </c>
      <c r="I7" s="3" t="s">
        <v>50</v>
      </c>
      <c r="J7" s="3" t="s">
        <v>75</v>
      </c>
      <c r="K7" s="3" t="s">
        <v>40</v>
      </c>
      <c r="L7" s="3" t="s">
        <v>40</v>
      </c>
      <c r="M7" s="3" t="s">
        <v>1373</v>
      </c>
      <c r="N7" s="3">
        <v>45000</v>
      </c>
      <c r="O7" s="3">
        <v>1350000</v>
      </c>
      <c r="P7" s="3" t="s">
        <v>1376</v>
      </c>
      <c r="Q7" s="3" t="s">
        <v>1115</v>
      </c>
      <c r="R7" s="3" t="s">
        <v>1372</v>
      </c>
      <c r="S7" s="3" t="s">
        <v>1398</v>
      </c>
      <c r="T7" s="3"/>
      <c r="U7" s="3"/>
      <c r="V7" s="3"/>
      <c r="W7" s="3"/>
      <c r="X7" s="3"/>
      <c r="Y7" s="3"/>
      <c r="Z7" s="3"/>
      <c r="AD7" s="17"/>
    </row>
    <row r="8" spans="1:30">
      <c r="A8" s="3">
        <v>3</v>
      </c>
      <c r="B8" s="3">
        <v>7</v>
      </c>
      <c r="C8" s="3">
        <v>2018</v>
      </c>
      <c r="D8" s="3" t="s">
        <v>73</v>
      </c>
      <c r="E8" s="3" t="s">
        <v>74</v>
      </c>
      <c r="F8" s="3" t="s">
        <v>1377</v>
      </c>
      <c r="G8" s="3" t="s">
        <v>1494</v>
      </c>
      <c r="H8" s="3" t="s">
        <v>1217</v>
      </c>
      <c r="I8" s="3" t="s">
        <v>50</v>
      </c>
      <c r="J8" s="3" t="s">
        <v>75</v>
      </c>
      <c r="K8" s="3" t="s">
        <v>40</v>
      </c>
      <c r="L8" s="3" t="s">
        <v>40</v>
      </c>
      <c r="M8" s="3" t="s">
        <v>1373</v>
      </c>
      <c r="N8" s="3">
        <v>45000</v>
      </c>
      <c r="O8" s="3">
        <v>1350000</v>
      </c>
      <c r="P8" s="3" t="s">
        <v>1502</v>
      </c>
      <c r="Q8" s="3" t="s">
        <v>1115</v>
      </c>
      <c r="R8" s="3" t="s">
        <v>1372</v>
      </c>
      <c r="S8" t="s">
        <v>1276</v>
      </c>
      <c r="T8" s="3"/>
      <c r="U8" s="3"/>
      <c r="V8" s="3"/>
      <c r="W8" s="3"/>
      <c r="X8" s="3"/>
      <c r="Y8" s="3"/>
      <c r="Z8" s="3"/>
      <c r="AD8" s="17"/>
    </row>
    <row r="9" spans="1:30">
      <c r="A9" s="3">
        <v>3</v>
      </c>
      <c r="B9" s="3">
        <v>8</v>
      </c>
      <c r="C9" s="3">
        <v>2018</v>
      </c>
      <c r="D9" s="3" t="s">
        <v>73</v>
      </c>
      <c r="E9" s="3" t="s">
        <v>74</v>
      </c>
      <c r="F9" s="3" t="s">
        <v>1377</v>
      </c>
      <c r="G9" s="3" t="s">
        <v>1494</v>
      </c>
      <c r="H9" s="3" t="s">
        <v>1217</v>
      </c>
      <c r="I9" s="3" t="s">
        <v>50</v>
      </c>
      <c r="J9" s="3" t="s">
        <v>75</v>
      </c>
      <c r="K9" s="3" t="s">
        <v>40</v>
      </c>
      <c r="L9" s="3" t="s">
        <v>40</v>
      </c>
      <c r="M9" s="3" t="s">
        <v>1373</v>
      </c>
      <c r="N9" s="3">
        <v>45000</v>
      </c>
      <c r="O9" s="3">
        <v>1350000</v>
      </c>
      <c r="P9" s="3" t="s">
        <v>1376</v>
      </c>
      <c r="Q9" s="3" t="s">
        <v>1115</v>
      </c>
      <c r="R9" s="3" t="s">
        <v>1372</v>
      </c>
      <c r="S9" s="3"/>
      <c r="T9" s="3"/>
      <c r="U9" s="3"/>
      <c r="V9" s="3"/>
      <c r="W9" s="3"/>
      <c r="X9" s="3"/>
      <c r="Y9" s="3"/>
      <c r="Z9" s="3"/>
      <c r="AD9" s="17"/>
    </row>
    <row r="10" spans="1:30">
      <c r="A10" s="3">
        <v>3</v>
      </c>
      <c r="B10" s="3">
        <v>9</v>
      </c>
      <c r="C10" s="3">
        <v>2018</v>
      </c>
      <c r="D10" s="3" t="s">
        <v>73</v>
      </c>
      <c r="E10" s="3" t="s">
        <v>74</v>
      </c>
      <c r="F10" s="3" t="s">
        <v>1377</v>
      </c>
      <c r="G10" s="3" t="s">
        <v>1494</v>
      </c>
      <c r="H10" s="3" t="s">
        <v>1217</v>
      </c>
      <c r="I10" s="3" t="s">
        <v>50</v>
      </c>
      <c r="J10" s="3" t="s">
        <v>75</v>
      </c>
      <c r="K10" s="3" t="s">
        <v>40</v>
      </c>
      <c r="L10" s="3" t="s">
        <v>40</v>
      </c>
      <c r="M10" s="3" t="s">
        <v>1373</v>
      </c>
      <c r="N10" s="3">
        <v>45000</v>
      </c>
      <c r="O10" s="3">
        <v>1350000</v>
      </c>
      <c r="P10" s="3" t="s">
        <v>1376</v>
      </c>
      <c r="Q10" s="3" t="s">
        <v>1115</v>
      </c>
      <c r="R10" s="3" t="s">
        <v>1372</v>
      </c>
      <c r="S10" s="3"/>
      <c r="T10" s="3"/>
      <c r="U10" s="3"/>
      <c r="V10" s="3"/>
      <c r="W10" s="3"/>
      <c r="X10" s="3"/>
      <c r="Y10" s="3"/>
      <c r="Z10" s="3"/>
      <c r="AD10" s="17"/>
    </row>
    <row r="11" spans="1:30">
      <c r="A11" s="3">
        <v>4</v>
      </c>
      <c r="B11" s="3">
        <v>10</v>
      </c>
      <c r="C11" s="18">
        <v>2018</v>
      </c>
      <c r="D11" s="18" t="s">
        <v>170</v>
      </c>
      <c r="E11" s="18" t="s">
        <v>171</v>
      </c>
      <c r="F11" s="3" t="s">
        <v>19</v>
      </c>
      <c r="G11" s="3" t="s">
        <v>1104</v>
      </c>
      <c r="H11" s="3" t="s">
        <v>1221</v>
      </c>
      <c r="I11" s="3" t="s">
        <v>50</v>
      </c>
      <c r="J11" s="3" t="s">
        <v>75</v>
      </c>
      <c r="K11" s="3" t="s">
        <v>40</v>
      </c>
      <c r="L11" s="3" t="s">
        <v>40</v>
      </c>
      <c r="M11" s="3" t="s">
        <v>1378</v>
      </c>
      <c r="N11" s="3">
        <v>3502343124977.0908</v>
      </c>
      <c r="O11" s="3">
        <v>3502340000000</v>
      </c>
      <c r="P11" s="3" t="s">
        <v>1379</v>
      </c>
      <c r="Q11" s="3"/>
      <c r="R11" s="3"/>
      <c r="S11" s="3" t="s">
        <v>1400</v>
      </c>
      <c r="T11" s="3"/>
      <c r="U11" s="3"/>
      <c r="V11" s="3"/>
      <c r="W11" s="3"/>
      <c r="X11" s="3"/>
      <c r="Y11" s="3"/>
      <c r="Z11" s="3"/>
      <c r="AC11" s="17"/>
    </row>
    <row r="12" spans="1:30">
      <c r="A12" s="3">
        <v>4</v>
      </c>
      <c r="B12" s="3">
        <v>11</v>
      </c>
      <c r="C12" s="18">
        <v>2019</v>
      </c>
      <c r="D12" s="18" t="s">
        <v>170</v>
      </c>
      <c r="E12" s="18" t="s">
        <v>171</v>
      </c>
      <c r="F12" s="3" t="s">
        <v>19</v>
      </c>
      <c r="G12" s="3" t="s">
        <v>1104</v>
      </c>
      <c r="H12" s="3" t="s">
        <v>1221</v>
      </c>
      <c r="I12" s="3" t="s">
        <v>50</v>
      </c>
      <c r="J12" s="3" t="s">
        <v>75</v>
      </c>
      <c r="K12" s="3" t="s">
        <v>40</v>
      </c>
      <c r="L12" s="3" t="s">
        <v>40</v>
      </c>
      <c r="M12" s="3" t="s">
        <v>1378</v>
      </c>
      <c r="N12" s="3">
        <v>14761026916918.957</v>
      </c>
      <c r="O12" s="3">
        <f>N12</f>
        <v>14761026916918.957</v>
      </c>
      <c r="P12" s="3" t="s">
        <v>1380</v>
      </c>
      <c r="Q12" s="3"/>
      <c r="R12" s="3"/>
      <c r="S12" s="3" t="s">
        <v>1258</v>
      </c>
      <c r="T12" s="3"/>
      <c r="U12" s="3"/>
      <c r="V12" s="3"/>
      <c r="W12" s="3"/>
      <c r="X12" s="3"/>
      <c r="Y12" s="3"/>
      <c r="Z12" s="3"/>
      <c r="AC12" s="17"/>
    </row>
    <row r="13" spans="1:30">
      <c r="A13" s="3">
        <v>5</v>
      </c>
      <c r="B13" s="3">
        <v>12</v>
      </c>
      <c r="C13" s="3">
        <v>2018</v>
      </c>
      <c r="D13" s="3" t="s">
        <v>177</v>
      </c>
      <c r="E13" s="10" t="s">
        <v>178</v>
      </c>
      <c r="F13" s="3" t="s">
        <v>20</v>
      </c>
      <c r="G13" s="1" t="s">
        <v>1104</v>
      </c>
      <c r="H13" s="1" t="s">
        <v>1215</v>
      </c>
      <c r="I13" s="3" t="s">
        <v>180</v>
      </c>
      <c r="J13" s="3" t="s">
        <v>54</v>
      </c>
      <c r="K13" s="3" t="s">
        <v>1381</v>
      </c>
      <c r="L13" s="3" t="s">
        <v>40</v>
      </c>
      <c r="M13" s="3" t="s">
        <v>1382</v>
      </c>
      <c r="N13" s="3">
        <v>1</v>
      </c>
      <c r="O13" s="3">
        <v>1</v>
      </c>
      <c r="P13" s="3" t="s">
        <v>1383</v>
      </c>
      <c r="Q13" s="3"/>
      <c r="R13" s="3"/>
      <c r="S13" t="s">
        <v>1473</v>
      </c>
      <c r="T13" s="3"/>
      <c r="U13" s="3"/>
      <c r="V13" s="3"/>
      <c r="W13" s="3"/>
      <c r="X13" s="3"/>
      <c r="Y13" s="3"/>
      <c r="Z13" s="3"/>
      <c r="AA13" s="3"/>
      <c r="AB13" s="3"/>
      <c r="AC13" s="3"/>
    </row>
    <row r="14" spans="1:30">
      <c r="A14" s="3">
        <v>6</v>
      </c>
      <c r="B14" s="3">
        <v>13</v>
      </c>
      <c r="C14" s="10">
        <v>2017</v>
      </c>
      <c r="D14" s="10" t="s">
        <v>206</v>
      </c>
      <c r="E14" s="10" t="s">
        <v>207</v>
      </c>
      <c r="F14" s="3" t="s">
        <v>20</v>
      </c>
      <c r="G14" s="10" t="s">
        <v>1210</v>
      </c>
      <c r="H14" s="10" t="s">
        <v>1218</v>
      </c>
      <c r="I14" s="10" t="s">
        <v>55</v>
      </c>
      <c r="J14" s="10" t="s">
        <v>40</v>
      </c>
      <c r="K14" s="10" t="s">
        <v>40</v>
      </c>
      <c r="L14" s="10" t="s">
        <v>208</v>
      </c>
      <c r="M14" s="10" t="s">
        <v>1384</v>
      </c>
      <c r="N14" s="3">
        <v>2984</v>
      </c>
      <c r="O14" s="3">
        <v>29840</v>
      </c>
      <c r="P14" s="10" t="s">
        <v>1385</v>
      </c>
      <c r="Q14" s="10"/>
      <c r="R14" s="10"/>
      <c r="S14" s="3"/>
      <c r="T14" s="3"/>
      <c r="U14" s="3"/>
      <c r="V14" s="3"/>
      <c r="W14" s="3"/>
      <c r="X14" s="3"/>
      <c r="Y14" s="3"/>
      <c r="Z14" s="3"/>
      <c r="AC14" s="3"/>
    </row>
    <row r="15" spans="1:30">
      <c r="A15" s="3">
        <v>6</v>
      </c>
      <c r="B15" s="3">
        <v>14</v>
      </c>
      <c r="C15" s="10">
        <v>2017</v>
      </c>
      <c r="D15" s="10" t="s">
        <v>206</v>
      </c>
      <c r="E15" s="10" t="s">
        <v>207</v>
      </c>
      <c r="F15" s="3" t="s">
        <v>20</v>
      </c>
      <c r="G15" s="10" t="s">
        <v>1210</v>
      </c>
      <c r="H15" s="10" t="s">
        <v>1218</v>
      </c>
      <c r="I15" s="10" t="s">
        <v>55</v>
      </c>
      <c r="J15" s="10" t="s">
        <v>40</v>
      </c>
      <c r="K15" s="10" t="s">
        <v>40</v>
      </c>
      <c r="L15" s="10" t="s">
        <v>208</v>
      </c>
      <c r="M15" s="10" t="s">
        <v>1384</v>
      </c>
      <c r="N15" s="3">
        <v>2984</v>
      </c>
      <c r="O15" s="3">
        <v>29840</v>
      </c>
      <c r="P15" s="10" t="s">
        <v>1385</v>
      </c>
      <c r="Q15" s="10"/>
      <c r="R15" s="10"/>
      <c r="S15" s="3"/>
      <c r="T15" s="3"/>
      <c r="U15" s="3"/>
      <c r="V15" s="3"/>
      <c r="W15" s="3"/>
      <c r="X15" s="3"/>
      <c r="Y15" s="3"/>
      <c r="Z15" s="3"/>
      <c r="AC15" s="3"/>
    </row>
    <row r="16" spans="1:30">
      <c r="A16" s="3">
        <v>7</v>
      </c>
      <c r="B16" s="3">
        <v>15</v>
      </c>
      <c r="C16" s="3">
        <v>2017</v>
      </c>
      <c r="D16" s="3" t="s">
        <v>213</v>
      </c>
      <c r="E16" s="3" t="s">
        <v>214</v>
      </c>
      <c r="F16" s="3" t="s">
        <v>21</v>
      </c>
      <c r="G16" s="3" t="s">
        <v>1494</v>
      </c>
      <c r="H16" s="10" t="s">
        <v>1495</v>
      </c>
      <c r="I16" s="10" t="s">
        <v>55</v>
      </c>
      <c r="J16" s="10" t="s">
        <v>37</v>
      </c>
      <c r="K16" s="10" t="s">
        <v>1362</v>
      </c>
      <c r="L16" s="10" t="s">
        <v>208</v>
      </c>
      <c r="M16" s="10" t="s">
        <v>1384</v>
      </c>
      <c r="N16" s="3">
        <v>3562</v>
      </c>
      <c r="O16" s="3">
        <v>610932.018348624</v>
      </c>
      <c r="P16" s="3" t="s">
        <v>1390</v>
      </c>
      <c r="R16" s="16"/>
      <c r="S16" s="10"/>
      <c r="T16" s="10"/>
      <c r="U16" s="10"/>
      <c r="V16" s="10"/>
      <c r="W16" s="10"/>
      <c r="X16" s="3"/>
      <c r="Y16" s="3"/>
      <c r="AB16" s="3"/>
      <c r="AC16" s="3"/>
      <c r="AD16" s="3"/>
    </row>
    <row r="17" spans="1:42" ht="19">
      <c r="A17" s="3">
        <v>8</v>
      </c>
      <c r="B17" s="3">
        <v>16</v>
      </c>
      <c r="C17" s="3">
        <v>2016</v>
      </c>
      <c r="D17" s="3" t="s">
        <v>223</v>
      </c>
      <c r="E17" s="3" t="s">
        <v>224</v>
      </c>
      <c r="F17" s="3" t="s">
        <v>19</v>
      </c>
      <c r="G17" s="10" t="s">
        <v>1494</v>
      </c>
      <c r="H17" s="10" t="s">
        <v>1496</v>
      </c>
      <c r="I17" s="10" t="s">
        <v>50</v>
      </c>
      <c r="J17" s="10" t="s">
        <v>37</v>
      </c>
      <c r="K17" s="10" t="s">
        <v>1362</v>
      </c>
      <c r="L17" s="10" t="s">
        <v>208</v>
      </c>
      <c r="M17" s="10" t="s">
        <v>1384</v>
      </c>
      <c r="N17">
        <v>3000000</v>
      </c>
      <c r="O17" s="3">
        <v>227999999.99999994</v>
      </c>
      <c r="P17" t="s">
        <v>1395</v>
      </c>
      <c r="Q17" s="10" t="s">
        <v>1396</v>
      </c>
      <c r="R17" s="3"/>
      <c r="S17" s="10"/>
      <c r="T17" s="10"/>
      <c r="U17" s="10"/>
      <c r="V17" s="10"/>
      <c r="W17" s="10"/>
      <c r="X17" s="3"/>
      <c r="Y17" s="3"/>
      <c r="Z17" s="10"/>
      <c r="AA17" s="3"/>
      <c r="AB17" s="10"/>
      <c r="AC17" s="10"/>
      <c r="AD17" s="10"/>
      <c r="AE17" s="10"/>
      <c r="AF17" s="3"/>
      <c r="AG17" s="3"/>
      <c r="AH17" s="18"/>
      <c r="AI17" s="10"/>
      <c r="AJ17" s="3"/>
      <c r="AK17" s="3"/>
      <c r="AL17" s="10"/>
      <c r="AO17" s="3"/>
    </row>
    <row r="18" spans="1:42">
      <c r="A18" s="3">
        <v>8</v>
      </c>
      <c r="B18" s="3">
        <v>17</v>
      </c>
      <c r="C18" s="3">
        <v>2016</v>
      </c>
      <c r="D18" s="3" t="s">
        <v>223</v>
      </c>
      <c r="E18" s="3" t="s">
        <v>224</v>
      </c>
      <c r="F18" s="3" t="s">
        <v>22</v>
      </c>
      <c r="G18" s="10" t="s">
        <v>1494</v>
      </c>
      <c r="H18" s="10" t="s">
        <v>1496</v>
      </c>
      <c r="I18" s="10" t="s">
        <v>50</v>
      </c>
      <c r="J18" s="10" t="s">
        <v>37</v>
      </c>
      <c r="K18" s="10" t="s">
        <v>1362</v>
      </c>
      <c r="L18" s="10" t="s">
        <v>208</v>
      </c>
      <c r="M18" s="10" t="s">
        <v>1384</v>
      </c>
      <c r="N18" s="3">
        <v>184</v>
      </c>
      <c r="O18" s="3">
        <v>13983.999999999998</v>
      </c>
      <c r="P18" s="10" t="s">
        <v>1399</v>
      </c>
      <c r="Q18" t="s">
        <v>1397</v>
      </c>
      <c r="R18" s="3"/>
      <c r="S18" s="10"/>
      <c r="T18" s="10"/>
      <c r="U18" s="10"/>
      <c r="V18" s="10"/>
      <c r="W18" s="10"/>
      <c r="X18" s="3"/>
      <c r="Y18" s="3"/>
      <c r="Z18" s="10"/>
      <c r="AA18" s="3"/>
      <c r="AB18" s="10"/>
      <c r="AC18" s="10"/>
      <c r="AD18" s="10"/>
      <c r="AE18" s="10"/>
      <c r="AF18" s="3"/>
      <c r="AG18" s="3"/>
      <c r="AH18" s="18"/>
      <c r="AI18" s="10"/>
      <c r="AJ18" s="3"/>
      <c r="AK18" s="3"/>
      <c r="AL18" s="10"/>
      <c r="AO18" s="3"/>
    </row>
    <row r="19" spans="1:42">
      <c r="A19" s="3">
        <v>9</v>
      </c>
      <c r="B19" s="3">
        <v>18</v>
      </c>
      <c r="C19" s="18">
        <v>2016</v>
      </c>
      <c r="D19" s="18" t="s">
        <v>233</v>
      </c>
      <c r="E19" s="18" t="s">
        <v>234</v>
      </c>
      <c r="F19" s="3" t="s">
        <v>21</v>
      </c>
      <c r="G19" s="10" t="s">
        <v>1494</v>
      </c>
      <c r="H19" s="10" t="s">
        <v>1495</v>
      </c>
      <c r="I19" s="10" t="s">
        <v>50</v>
      </c>
      <c r="J19" s="10" t="s">
        <v>37</v>
      </c>
      <c r="K19" s="10" t="s">
        <v>1362</v>
      </c>
      <c r="L19" s="10" t="s">
        <v>208</v>
      </c>
      <c r="M19" s="10" t="s">
        <v>1384</v>
      </c>
      <c r="N19" s="10">
        <v>3562</v>
      </c>
      <c r="O19" s="3">
        <v>645167.25</v>
      </c>
      <c r="P19" s="10" t="s">
        <v>1390</v>
      </c>
      <c r="Q19" s="10"/>
      <c r="R19" s="3"/>
      <c r="S19" s="10"/>
      <c r="T19" s="10"/>
      <c r="U19" s="10"/>
      <c r="V19" s="10"/>
      <c r="W19" s="10"/>
      <c r="X19" s="3"/>
      <c r="Y19" s="3"/>
      <c r="Z19" s="10"/>
      <c r="AA19" s="3"/>
      <c r="AB19" s="10"/>
      <c r="AC19" s="10"/>
      <c r="AD19" s="10"/>
      <c r="AE19" s="10"/>
      <c r="AF19" s="3"/>
      <c r="AG19" s="3"/>
      <c r="AH19" s="3"/>
      <c r="AI19" s="3"/>
      <c r="AJ19" s="3"/>
      <c r="AK19" s="3"/>
      <c r="AL19" s="3"/>
      <c r="AM19" s="3"/>
      <c r="AN19" s="3"/>
      <c r="AO19" s="3"/>
    </row>
    <row r="20" spans="1:42">
      <c r="A20" s="3">
        <v>10</v>
      </c>
      <c r="B20" s="3">
        <v>19</v>
      </c>
      <c r="C20" s="18">
        <v>2016</v>
      </c>
      <c r="D20" s="18" t="s">
        <v>251</v>
      </c>
      <c r="E20" s="18" t="s">
        <v>1508</v>
      </c>
      <c r="F20" s="3" t="s">
        <v>21</v>
      </c>
      <c r="G20" s="10" t="s">
        <v>1494</v>
      </c>
      <c r="H20" s="10" t="s">
        <v>1495</v>
      </c>
      <c r="I20" s="10" t="s">
        <v>55</v>
      </c>
      <c r="J20" s="10" t="s">
        <v>37</v>
      </c>
      <c r="K20" s="10" t="s">
        <v>1362</v>
      </c>
      <c r="L20" s="10" t="s">
        <v>40</v>
      </c>
      <c r="M20" s="10" t="s">
        <v>1371</v>
      </c>
      <c r="N20" s="3">
        <v>3562</v>
      </c>
      <c r="O20">
        <v>16676301.380000001</v>
      </c>
      <c r="P20" s="10" t="s">
        <v>1493</v>
      </c>
      <c r="R20" s="3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9"/>
      <c r="AJ20" s="3"/>
      <c r="AK20" s="3"/>
      <c r="AL20" s="17"/>
      <c r="AO20" s="3"/>
      <c r="AP20" s="3"/>
    </row>
    <row r="21" spans="1:42" ht="19">
      <c r="A21" s="3">
        <v>10</v>
      </c>
      <c r="B21" s="3">
        <v>20</v>
      </c>
      <c r="C21" s="18">
        <v>2017</v>
      </c>
      <c r="D21" s="18" t="s">
        <v>251</v>
      </c>
      <c r="E21" s="18" t="s">
        <v>1508</v>
      </c>
      <c r="F21" s="3" t="s">
        <v>22</v>
      </c>
      <c r="G21" s="10" t="s">
        <v>1494</v>
      </c>
      <c r="H21" s="10" t="s">
        <v>1495</v>
      </c>
      <c r="I21" s="10" t="s">
        <v>55</v>
      </c>
      <c r="J21" s="10" t="s">
        <v>208</v>
      </c>
      <c r="K21" s="10" t="s">
        <v>1362</v>
      </c>
      <c r="L21" s="10" t="s">
        <v>40</v>
      </c>
      <c r="M21" s="10" t="s">
        <v>1371</v>
      </c>
      <c r="N21" s="10">
        <f>(6*10^4)/100*3.2</f>
        <v>1920</v>
      </c>
      <c r="O21" s="3">
        <v>8988910.3448275868</v>
      </c>
      <c r="P21" t="s">
        <v>1503</v>
      </c>
      <c r="Q21" t="s">
        <v>1401</v>
      </c>
      <c r="R21" s="3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9"/>
      <c r="AJ21" s="3"/>
      <c r="AK21" s="3"/>
      <c r="AL21" s="17"/>
      <c r="AO21" s="3"/>
      <c r="AP21" s="3"/>
    </row>
    <row r="22" spans="1:42">
      <c r="A22" s="3">
        <v>10</v>
      </c>
      <c r="B22" s="3">
        <v>21</v>
      </c>
      <c r="C22" s="18">
        <v>2018</v>
      </c>
      <c r="D22" s="18" t="s">
        <v>251</v>
      </c>
      <c r="E22" s="18" t="s">
        <v>1508</v>
      </c>
      <c r="F22" s="3" t="s">
        <v>20</v>
      </c>
      <c r="G22" s="10" t="s">
        <v>1494</v>
      </c>
      <c r="H22" s="10" t="s">
        <v>1495</v>
      </c>
      <c r="I22" s="10" t="s">
        <v>55</v>
      </c>
      <c r="J22" s="10" t="s">
        <v>1492</v>
      </c>
      <c r="K22" s="10" t="s">
        <v>1362</v>
      </c>
      <c r="L22" s="10" t="s">
        <v>40</v>
      </c>
      <c r="M22" s="10" t="s">
        <v>1371</v>
      </c>
      <c r="N22" s="10">
        <v>1</v>
      </c>
      <c r="O22">
        <v>4681.7241379999996</v>
      </c>
      <c r="P22" s="10" t="s">
        <v>1504</v>
      </c>
      <c r="Q22" t="s">
        <v>1505</v>
      </c>
      <c r="R22" s="3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9"/>
      <c r="AJ22" s="3"/>
      <c r="AK22" s="3"/>
      <c r="AL22" s="17"/>
      <c r="AO22" s="3"/>
      <c r="AP22" s="3"/>
    </row>
    <row r="23" spans="1:42">
      <c r="A23" s="3">
        <v>11</v>
      </c>
      <c r="B23" s="3">
        <v>22</v>
      </c>
      <c r="C23" s="3">
        <v>2015</v>
      </c>
      <c r="D23" s="3" t="s">
        <v>283</v>
      </c>
      <c r="E23" s="3" t="s">
        <v>284</v>
      </c>
      <c r="F23" s="3" t="s">
        <v>19</v>
      </c>
      <c r="G23" s="10" t="s">
        <v>1104</v>
      </c>
      <c r="H23" s="10" t="s">
        <v>1215</v>
      </c>
      <c r="I23" s="10" t="s">
        <v>55</v>
      </c>
      <c r="J23" s="10" t="s">
        <v>54</v>
      </c>
      <c r="K23" s="10" t="s">
        <v>1381</v>
      </c>
      <c r="L23" s="10" t="s">
        <v>40</v>
      </c>
      <c r="M23" s="10" t="s">
        <v>40</v>
      </c>
      <c r="N23" s="10">
        <v>1</v>
      </c>
      <c r="O23" s="10">
        <v>1</v>
      </c>
      <c r="P23" s="10" t="s">
        <v>1402</v>
      </c>
      <c r="Q23" s="10"/>
      <c r="R23" s="3"/>
      <c r="S23" s="10"/>
      <c r="T23" s="10"/>
      <c r="U23" s="10"/>
      <c r="V23" s="10"/>
      <c r="W23" s="10"/>
      <c r="X23" s="10"/>
      <c r="Y23" s="10"/>
      <c r="Z23" s="10"/>
      <c r="AA23" s="3"/>
      <c r="AB23" s="10"/>
      <c r="AC23" s="10"/>
      <c r="AD23" s="10"/>
      <c r="AE23" s="3"/>
      <c r="AF23" s="10"/>
      <c r="AG23" s="10"/>
      <c r="AH23" s="10"/>
      <c r="AI23" s="3"/>
      <c r="AJ23" s="3"/>
      <c r="AK23" s="3"/>
      <c r="AL23" s="3"/>
      <c r="AM23" s="3"/>
      <c r="AN23" s="3"/>
      <c r="AP23" s="3"/>
    </row>
    <row r="24" spans="1:42">
      <c r="A24" s="3">
        <v>11</v>
      </c>
      <c r="B24" s="3">
        <v>23</v>
      </c>
      <c r="C24" s="3">
        <v>2015</v>
      </c>
      <c r="D24" s="3" t="s">
        <v>283</v>
      </c>
      <c r="E24" s="3" t="s">
        <v>284</v>
      </c>
      <c r="F24" s="3" t="s">
        <v>1259</v>
      </c>
      <c r="G24" s="10" t="s">
        <v>1104</v>
      </c>
      <c r="H24" s="10" t="s">
        <v>1215</v>
      </c>
      <c r="I24" s="10" t="s">
        <v>55</v>
      </c>
      <c r="J24" s="10" t="s">
        <v>54</v>
      </c>
      <c r="K24" s="10" t="s">
        <v>1381</v>
      </c>
      <c r="L24" s="10" t="s">
        <v>40</v>
      </c>
      <c r="M24" s="10" t="s">
        <v>40</v>
      </c>
      <c r="N24" s="10">
        <v>1</v>
      </c>
      <c r="O24" s="10">
        <v>1</v>
      </c>
      <c r="P24" s="10" t="s">
        <v>1402</v>
      </c>
      <c r="Q24" s="10"/>
      <c r="R24" s="3"/>
      <c r="S24" s="10"/>
      <c r="T24" s="10"/>
      <c r="U24" s="10"/>
      <c r="V24" s="10"/>
      <c r="W24" s="10"/>
      <c r="X24" s="10"/>
      <c r="Y24" s="10"/>
      <c r="Z24" s="10"/>
      <c r="AA24" s="3"/>
      <c r="AB24" s="10"/>
      <c r="AC24" s="10"/>
      <c r="AD24" s="10"/>
      <c r="AE24" s="3"/>
      <c r="AF24" s="10"/>
      <c r="AG24" s="10"/>
      <c r="AH24" s="10"/>
      <c r="AI24" s="3"/>
      <c r="AJ24" s="3"/>
      <c r="AK24" s="3"/>
      <c r="AL24" s="3"/>
      <c r="AM24" s="3"/>
      <c r="AN24" s="3"/>
      <c r="AO24" s="3"/>
      <c r="AP24" s="3"/>
    </row>
    <row r="25" spans="1:42">
      <c r="A25" s="3">
        <v>11</v>
      </c>
      <c r="B25" s="3">
        <v>24</v>
      </c>
      <c r="C25" s="3">
        <v>2015</v>
      </c>
      <c r="D25" s="3" t="s">
        <v>283</v>
      </c>
      <c r="E25" s="3" t="s">
        <v>284</v>
      </c>
      <c r="F25" s="3" t="s">
        <v>20</v>
      </c>
      <c r="G25" s="10" t="s">
        <v>1104</v>
      </c>
      <c r="H25" s="10" t="s">
        <v>1215</v>
      </c>
      <c r="I25" s="10" t="s">
        <v>55</v>
      </c>
      <c r="J25" s="10" t="s">
        <v>54</v>
      </c>
      <c r="K25" s="10" t="s">
        <v>1381</v>
      </c>
      <c r="L25" s="10" t="s">
        <v>40</v>
      </c>
      <c r="M25" s="10" t="s">
        <v>40</v>
      </c>
      <c r="N25" s="10">
        <v>1</v>
      </c>
      <c r="O25" s="10">
        <v>1</v>
      </c>
      <c r="P25" s="10" t="s">
        <v>1402</v>
      </c>
      <c r="Q25" s="10"/>
      <c r="R25" s="3"/>
      <c r="S25" s="10"/>
      <c r="T25" s="10"/>
      <c r="U25" s="10"/>
      <c r="V25" s="10"/>
      <c r="W25" s="10"/>
      <c r="X25" s="10"/>
      <c r="Y25" s="10"/>
      <c r="Z25" s="10"/>
      <c r="AA25" s="3"/>
      <c r="AB25" s="10"/>
      <c r="AC25" s="10"/>
      <c r="AD25" s="10"/>
      <c r="AE25" s="3"/>
      <c r="AF25" s="10"/>
      <c r="AG25" s="10"/>
      <c r="AH25" s="10"/>
      <c r="AI25" s="3"/>
      <c r="AJ25" s="3"/>
      <c r="AK25" s="3"/>
      <c r="AL25" s="3"/>
      <c r="AM25" s="3"/>
      <c r="AN25" s="3"/>
      <c r="AO25" s="3"/>
      <c r="AP25" s="3"/>
    </row>
    <row r="26" spans="1:42">
      <c r="A26" s="3">
        <v>11</v>
      </c>
      <c r="B26" s="3">
        <v>25</v>
      </c>
      <c r="C26" s="3">
        <v>2015</v>
      </c>
      <c r="D26" s="3" t="s">
        <v>283</v>
      </c>
      <c r="E26" s="3" t="s">
        <v>284</v>
      </c>
      <c r="F26" s="3" t="s">
        <v>22</v>
      </c>
      <c r="G26" s="10" t="s">
        <v>1104</v>
      </c>
      <c r="H26" s="10" t="s">
        <v>1215</v>
      </c>
      <c r="I26" s="10" t="s">
        <v>55</v>
      </c>
      <c r="J26" s="10" t="s">
        <v>54</v>
      </c>
      <c r="K26" s="10" t="s">
        <v>1381</v>
      </c>
      <c r="L26" s="10" t="s">
        <v>40</v>
      </c>
      <c r="M26" s="10" t="s">
        <v>40</v>
      </c>
      <c r="N26" s="10">
        <v>1</v>
      </c>
      <c r="O26" s="10">
        <v>1</v>
      </c>
      <c r="P26" s="10" t="s">
        <v>1402</v>
      </c>
      <c r="Q26" s="10"/>
      <c r="R26" s="3"/>
      <c r="S26" s="10"/>
      <c r="T26" s="10"/>
      <c r="U26" s="10"/>
      <c r="V26" s="10"/>
      <c r="W26" s="10"/>
      <c r="X26" s="10"/>
      <c r="Y26" s="10"/>
      <c r="Z26" s="10"/>
      <c r="AA26" s="3"/>
      <c r="AB26" s="10"/>
      <c r="AC26" s="10"/>
      <c r="AD26" s="10"/>
      <c r="AE26" s="3"/>
      <c r="AF26" s="10"/>
      <c r="AG26" s="10"/>
      <c r="AH26" s="10"/>
      <c r="AI26" s="3"/>
      <c r="AJ26" s="3"/>
      <c r="AK26" s="3"/>
      <c r="AL26" s="3"/>
      <c r="AM26" s="3"/>
      <c r="AN26" s="3"/>
      <c r="AO26" s="3"/>
      <c r="AP26" s="3"/>
    </row>
    <row r="27" spans="1:42">
      <c r="A27" s="3">
        <v>11</v>
      </c>
      <c r="B27" s="3">
        <v>26</v>
      </c>
      <c r="C27" s="3">
        <v>2015</v>
      </c>
      <c r="D27" s="3" t="s">
        <v>283</v>
      </c>
      <c r="E27" s="3" t="s">
        <v>284</v>
      </c>
      <c r="F27" s="3" t="s">
        <v>1259</v>
      </c>
      <c r="G27" s="10" t="s">
        <v>1104</v>
      </c>
      <c r="H27" s="10" t="s">
        <v>1215</v>
      </c>
      <c r="I27" s="10" t="s">
        <v>55</v>
      </c>
      <c r="J27" s="10" t="s">
        <v>54</v>
      </c>
      <c r="K27" s="10" t="s">
        <v>1381</v>
      </c>
      <c r="L27" s="10" t="s">
        <v>40</v>
      </c>
      <c r="M27" s="10" t="s">
        <v>40</v>
      </c>
      <c r="N27" s="10">
        <v>1</v>
      </c>
      <c r="O27" s="10">
        <v>1</v>
      </c>
      <c r="P27" s="10" t="s">
        <v>1402</v>
      </c>
      <c r="Q27" s="10"/>
      <c r="R27" s="3"/>
      <c r="S27" s="10"/>
      <c r="T27" s="10"/>
      <c r="U27" s="10"/>
      <c r="V27" s="10"/>
      <c r="W27" s="10"/>
      <c r="X27" s="10"/>
      <c r="Y27" s="10"/>
      <c r="Z27" s="10"/>
      <c r="AA27" s="3"/>
      <c r="AB27" s="10"/>
      <c r="AC27" s="10"/>
      <c r="AD27" s="10"/>
      <c r="AE27" s="3"/>
      <c r="AF27" s="10"/>
      <c r="AG27" s="10"/>
      <c r="AH27" s="10"/>
      <c r="AI27" s="3"/>
      <c r="AJ27" s="3"/>
      <c r="AK27" s="3"/>
      <c r="AL27" s="3"/>
      <c r="AM27" s="3"/>
      <c r="AN27" s="3"/>
      <c r="AO27" s="3"/>
      <c r="AP27" s="3"/>
    </row>
    <row r="28" spans="1:42">
      <c r="A28" s="10">
        <v>12</v>
      </c>
      <c r="B28" s="3">
        <v>27</v>
      </c>
      <c r="C28" s="10">
        <v>2014</v>
      </c>
      <c r="D28" s="10" t="s">
        <v>349</v>
      </c>
      <c r="E28" s="10" t="s">
        <v>350</v>
      </c>
      <c r="F28" s="10" t="s">
        <v>1259</v>
      </c>
      <c r="G28" s="10" t="s">
        <v>1104</v>
      </c>
      <c r="H28" s="10" t="s">
        <v>1215</v>
      </c>
      <c r="I28" s="10" t="s">
        <v>55</v>
      </c>
      <c r="J28" s="10" t="s">
        <v>54</v>
      </c>
      <c r="K28" s="10" t="s">
        <v>1381</v>
      </c>
      <c r="L28" s="10" t="s">
        <v>40</v>
      </c>
      <c r="M28" s="10" t="s">
        <v>40</v>
      </c>
      <c r="N28" s="10">
        <v>1</v>
      </c>
      <c r="O28" s="10">
        <v>1</v>
      </c>
      <c r="P28" s="10" t="s">
        <v>1402</v>
      </c>
      <c r="Q28" s="10"/>
      <c r="R28" s="3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9"/>
      <c r="AJ28" s="3"/>
      <c r="AK28" s="3"/>
      <c r="AL28" s="17"/>
      <c r="AO28" s="3"/>
      <c r="AP28" s="3"/>
    </row>
    <row r="29" spans="1:42">
      <c r="A29" s="3">
        <v>13</v>
      </c>
      <c r="B29" s="3">
        <v>28</v>
      </c>
      <c r="C29" s="3">
        <v>2013</v>
      </c>
      <c r="D29" s="10" t="s">
        <v>417</v>
      </c>
      <c r="E29" s="3" t="s">
        <v>418</v>
      </c>
      <c r="F29" s="3" t="s">
        <v>22</v>
      </c>
      <c r="G29" s="10" t="s">
        <v>1494</v>
      </c>
      <c r="H29" s="10" t="s">
        <v>1495</v>
      </c>
      <c r="I29" s="10" t="s">
        <v>1269</v>
      </c>
      <c r="J29" s="10" t="s">
        <v>54</v>
      </c>
      <c r="K29" s="10" t="s">
        <v>1381</v>
      </c>
      <c r="L29" s="10" t="s">
        <v>57</v>
      </c>
      <c r="M29" s="10" t="s">
        <v>1403</v>
      </c>
      <c r="N29" s="3">
        <f>5.72*10^3</f>
        <v>5720</v>
      </c>
      <c r="O29" s="3">
        <v>36693799.999999993</v>
      </c>
      <c r="P29" s="3" t="s">
        <v>1404</v>
      </c>
      <c r="R29" s="10"/>
      <c r="S29" s="10"/>
      <c r="T29" s="10"/>
      <c r="U29" s="10"/>
      <c r="V29" s="10"/>
      <c r="W29" s="10"/>
      <c r="X29" s="3"/>
      <c r="Y29" s="3"/>
      <c r="Z29" s="10"/>
      <c r="AA29" s="3"/>
      <c r="AB29" s="10"/>
      <c r="AC29" s="10"/>
      <c r="AD29" s="10"/>
      <c r="AE29" s="10"/>
      <c r="AF29" s="3"/>
      <c r="AG29" s="3"/>
      <c r="AH29" s="3"/>
      <c r="AI29" s="3"/>
      <c r="AJ29" s="3"/>
      <c r="AK29" s="3"/>
      <c r="AL29" s="3"/>
      <c r="AO29" s="3"/>
      <c r="AP29" s="3"/>
    </row>
    <row r="30" spans="1:42">
      <c r="A30" s="3">
        <v>14</v>
      </c>
      <c r="B30" s="3">
        <v>29</v>
      </c>
      <c r="C30" s="10">
        <v>2013</v>
      </c>
      <c r="D30" s="10" t="s">
        <v>428</v>
      </c>
      <c r="E30" s="10" t="s">
        <v>429</v>
      </c>
      <c r="F30" s="3" t="s">
        <v>18</v>
      </c>
      <c r="G30" s="10" t="s">
        <v>1494</v>
      </c>
      <c r="H30" s="10" t="s">
        <v>1496</v>
      </c>
      <c r="I30" s="10" t="s">
        <v>50</v>
      </c>
      <c r="J30" s="10" t="s">
        <v>54</v>
      </c>
      <c r="K30" s="10" t="s">
        <v>1381</v>
      </c>
      <c r="L30" s="10" t="s">
        <v>40</v>
      </c>
      <c r="M30" s="10" t="s">
        <v>1407</v>
      </c>
      <c r="N30" s="3">
        <f>10^7</f>
        <v>10000000</v>
      </c>
      <c r="O30">
        <v>30800000000</v>
      </c>
      <c r="P30" s="10" t="s">
        <v>1411</v>
      </c>
      <c r="Q30" s="3" t="s">
        <v>1408</v>
      </c>
      <c r="R30" s="10"/>
      <c r="S30" s="10"/>
      <c r="T30" s="10"/>
      <c r="U30" s="10"/>
      <c r="V30" s="10"/>
      <c r="W30" s="10"/>
      <c r="X30" s="10"/>
      <c r="Y30" s="10"/>
      <c r="Z30" s="3"/>
      <c r="AA30" s="3"/>
      <c r="AB30" s="10"/>
      <c r="AC30" s="10"/>
      <c r="AD30" s="10"/>
      <c r="AE30" s="3"/>
      <c r="AF30" s="10"/>
      <c r="AG30" s="3"/>
      <c r="AH30" s="3"/>
      <c r="AI30" s="3"/>
      <c r="AJ30" s="3"/>
      <c r="AK30" s="3"/>
      <c r="AO30" s="3"/>
    </row>
    <row r="31" spans="1:42">
      <c r="A31" s="3">
        <v>14</v>
      </c>
      <c r="B31" s="3">
        <v>30</v>
      </c>
      <c r="C31" s="10">
        <v>2013</v>
      </c>
      <c r="D31" s="10" t="s">
        <v>428</v>
      </c>
      <c r="E31" s="10" t="s">
        <v>429</v>
      </c>
      <c r="F31" s="3" t="s">
        <v>19</v>
      </c>
      <c r="G31" s="10" t="s">
        <v>1494</v>
      </c>
      <c r="H31" s="10" t="s">
        <v>1496</v>
      </c>
      <c r="I31" s="10" t="s">
        <v>50</v>
      </c>
      <c r="J31" s="10" t="s">
        <v>54</v>
      </c>
      <c r="K31" s="10" t="s">
        <v>1381</v>
      </c>
      <c r="L31" s="10" t="s">
        <v>40</v>
      </c>
      <c r="M31" s="10" t="s">
        <v>1407</v>
      </c>
      <c r="N31" s="3">
        <f>(6*10^9)/1000</f>
        <v>6000000</v>
      </c>
      <c r="O31">
        <v>18480000000</v>
      </c>
      <c r="P31" s="10" t="s">
        <v>1410</v>
      </c>
      <c r="Q31" t="s">
        <v>1281</v>
      </c>
      <c r="R31" s="10"/>
      <c r="S31" s="10"/>
      <c r="T31" s="10"/>
      <c r="U31" s="10"/>
      <c r="V31" s="10"/>
      <c r="W31" s="10"/>
      <c r="X31" s="10"/>
      <c r="Y31" s="10"/>
      <c r="Z31" s="3"/>
      <c r="AA31" s="3"/>
      <c r="AB31" s="10"/>
      <c r="AC31" s="10"/>
      <c r="AD31" s="10"/>
      <c r="AE31" s="3"/>
      <c r="AF31" s="10"/>
      <c r="AG31" s="3"/>
      <c r="AH31" s="3"/>
      <c r="AI31" s="3"/>
      <c r="AJ31" s="3"/>
      <c r="AK31" s="3"/>
      <c r="AO31" s="3"/>
    </row>
    <row r="32" spans="1:42">
      <c r="A32" s="3">
        <v>15</v>
      </c>
      <c r="B32" s="3">
        <v>31</v>
      </c>
      <c r="C32" s="10">
        <v>2012</v>
      </c>
      <c r="D32" s="10" t="s">
        <v>436</v>
      </c>
      <c r="E32" s="10" t="s">
        <v>437</v>
      </c>
      <c r="F32" s="3" t="s">
        <v>21</v>
      </c>
      <c r="G32" s="10" t="s">
        <v>1494</v>
      </c>
      <c r="H32" s="10" t="s">
        <v>1496</v>
      </c>
      <c r="I32" s="10" t="s">
        <v>438</v>
      </c>
      <c r="J32" s="10" t="s">
        <v>54</v>
      </c>
      <c r="K32" s="10" t="s">
        <v>1381</v>
      </c>
      <c r="L32" s="10" t="s">
        <v>40</v>
      </c>
      <c r="M32" s="10" t="s">
        <v>1407</v>
      </c>
      <c r="N32" s="3">
        <v>4850</v>
      </c>
      <c r="O32" s="3">
        <v>8123750</v>
      </c>
      <c r="P32" s="3" t="s">
        <v>1412</v>
      </c>
      <c r="Q32" s="3" t="s">
        <v>1286</v>
      </c>
      <c r="R32" s="10"/>
      <c r="S32" s="10"/>
      <c r="T32" s="10"/>
      <c r="U32" s="10"/>
      <c r="V32" s="10"/>
      <c r="W32" s="10"/>
      <c r="X32" s="10"/>
      <c r="Y32" s="10"/>
      <c r="Z32" s="3"/>
      <c r="AA32" s="3"/>
      <c r="AB32" s="10"/>
      <c r="AC32" s="10"/>
      <c r="AD32" s="10"/>
      <c r="AE32" s="3"/>
      <c r="AF32" s="10"/>
      <c r="AG32" s="3"/>
      <c r="AH32" s="3"/>
      <c r="AI32" s="3"/>
      <c r="AJ32" s="3"/>
      <c r="AK32" s="3"/>
      <c r="AP32" s="3"/>
    </row>
    <row r="33" spans="1:42">
      <c r="A33" s="3">
        <v>16</v>
      </c>
      <c r="B33" s="3">
        <v>32</v>
      </c>
      <c r="C33" s="3">
        <v>2012</v>
      </c>
      <c r="D33" s="3" t="s">
        <v>1413</v>
      </c>
      <c r="E33" s="3" t="s">
        <v>445</v>
      </c>
      <c r="F33" s="3" t="s">
        <v>20</v>
      </c>
      <c r="G33" s="3" t="s">
        <v>1210</v>
      </c>
      <c r="H33" s="10" t="s">
        <v>1219</v>
      </c>
      <c r="I33" s="3" t="s">
        <v>50</v>
      </c>
      <c r="J33" s="3" t="s">
        <v>75</v>
      </c>
      <c r="K33" s="3" t="s">
        <v>40</v>
      </c>
      <c r="L33" s="10" t="s">
        <v>40</v>
      </c>
      <c r="M33" s="10" t="s">
        <v>40</v>
      </c>
      <c r="N33" s="10" t="s">
        <v>40</v>
      </c>
      <c r="O33" s="10">
        <v>10</v>
      </c>
      <c r="P33" s="3" t="s">
        <v>1416</v>
      </c>
      <c r="Q33" s="3"/>
      <c r="R33" s="3"/>
      <c r="S33" s="3"/>
      <c r="T33" s="3"/>
      <c r="U33" s="3"/>
      <c r="V33" s="10"/>
      <c r="W33" s="10"/>
      <c r="X33" s="10"/>
      <c r="Y33" s="3"/>
      <c r="Z33" s="3"/>
      <c r="AA33" s="3"/>
      <c r="AB33" s="10"/>
      <c r="AC33" s="10"/>
      <c r="AD33" s="10"/>
      <c r="AE33" s="3"/>
      <c r="AF33" s="10"/>
      <c r="AG33" s="3"/>
      <c r="AH33" s="3"/>
      <c r="AI33" s="3"/>
      <c r="AJ33" s="3"/>
      <c r="AK33" s="3"/>
      <c r="AL33" s="3"/>
      <c r="AM33" s="3"/>
      <c r="AP33" s="3"/>
    </row>
    <row r="34" spans="1:42">
      <c r="A34" s="3">
        <v>16</v>
      </c>
      <c r="B34" s="3">
        <v>33</v>
      </c>
      <c r="C34" s="3">
        <v>2012</v>
      </c>
      <c r="D34" s="3" t="s">
        <v>1413</v>
      </c>
      <c r="E34" s="3" t="s">
        <v>445</v>
      </c>
      <c r="F34" s="3" t="s">
        <v>20</v>
      </c>
      <c r="G34" s="3" t="s">
        <v>1210</v>
      </c>
      <c r="H34" s="10" t="s">
        <v>1219</v>
      </c>
      <c r="I34" s="3" t="s">
        <v>50</v>
      </c>
      <c r="J34" s="3" t="s">
        <v>75</v>
      </c>
      <c r="K34" s="3" t="s">
        <v>40</v>
      </c>
      <c r="L34" s="10" t="s">
        <v>40</v>
      </c>
      <c r="M34" s="10" t="s">
        <v>40</v>
      </c>
      <c r="N34" s="10" t="s">
        <v>40</v>
      </c>
      <c r="O34" s="10">
        <v>10</v>
      </c>
      <c r="P34" s="3" t="s">
        <v>1414</v>
      </c>
      <c r="Q34" s="10"/>
      <c r="R34" s="10"/>
      <c r="S34" s="10"/>
      <c r="T34" s="10"/>
      <c r="U34" s="10"/>
      <c r="V34" s="10"/>
      <c r="W34" s="10"/>
      <c r="X34" s="10"/>
      <c r="Y34" s="10"/>
      <c r="Z34" s="3"/>
      <c r="AA34" s="3"/>
      <c r="AB34" s="10"/>
      <c r="AC34" s="10"/>
      <c r="AD34" s="10"/>
      <c r="AE34" s="3"/>
      <c r="AF34" s="10"/>
      <c r="AG34" s="3"/>
      <c r="AH34" s="3"/>
      <c r="AI34" s="3"/>
      <c r="AJ34" s="3"/>
      <c r="AK34" s="3"/>
      <c r="AO34" s="3"/>
    </row>
    <row r="35" spans="1:42">
      <c r="A35" s="3">
        <v>16</v>
      </c>
      <c r="B35" s="3">
        <v>34</v>
      </c>
      <c r="C35" s="3">
        <v>2012</v>
      </c>
      <c r="D35" s="3" t="s">
        <v>1413</v>
      </c>
      <c r="E35" s="3" t="s">
        <v>445</v>
      </c>
      <c r="F35" s="3" t="s">
        <v>20</v>
      </c>
      <c r="G35" s="3" t="s">
        <v>1210</v>
      </c>
      <c r="H35" s="10" t="s">
        <v>1219</v>
      </c>
      <c r="I35" s="3" t="s">
        <v>50</v>
      </c>
      <c r="J35" s="3" t="s">
        <v>75</v>
      </c>
      <c r="K35" s="3" t="s">
        <v>40</v>
      </c>
      <c r="L35" s="10" t="s">
        <v>40</v>
      </c>
      <c r="M35" s="10" t="s">
        <v>40</v>
      </c>
      <c r="N35" s="10" t="s">
        <v>40</v>
      </c>
      <c r="O35" s="10">
        <v>10</v>
      </c>
      <c r="P35" s="3" t="s">
        <v>1415</v>
      </c>
      <c r="Q35" s="10"/>
      <c r="R35" s="10"/>
      <c r="S35" s="10"/>
      <c r="T35" s="10"/>
      <c r="U35" s="10"/>
      <c r="V35" s="10"/>
      <c r="W35" s="10"/>
      <c r="X35" s="10"/>
      <c r="Y35" s="10"/>
      <c r="Z35" s="3"/>
      <c r="AA35" s="3"/>
      <c r="AB35" s="10"/>
      <c r="AC35" s="10"/>
      <c r="AD35" s="10"/>
      <c r="AE35" s="3"/>
      <c r="AF35" s="10"/>
      <c r="AG35" s="3"/>
      <c r="AH35" s="3"/>
      <c r="AI35" s="3"/>
      <c r="AJ35" s="3"/>
      <c r="AK35" s="3"/>
    </row>
    <row r="36" spans="1:42">
      <c r="A36" s="3">
        <v>17</v>
      </c>
      <c r="B36" s="3">
        <v>35</v>
      </c>
      <c r="C36" s="3">
        <v>2011</v>
      </c>
      <c r="D36" s="3" t="s">
        <v>446</v>
      </c>
      <c r="E36" s="3" t="s">
        <v>447</v>
      </c>
      <c r="F36" s="3" t="s">
        <v>21</v>
      </c>
      <c r="G36" s="10" t="s">
        <v>1494</v>
      </c>
      <c r="H36" s="10" t="s">
        <v>1495</v>
      </c>
      <c r="I36" s="10" t="s">
        <v>55</v>
      </c>
      <c r="J36" s="10" t="s">
        <v>54</v>
      </c>
      <c r="K36" s="10" t="s">
        <v>1381</v>
      </c>
      <c r="L36" s="10" t="s">
        <v>40</v>
      </c>
      <c r="M36" s="10" t="s">
        <v>1407</v>
      </c>
      <c r="N36">
        <v>3562</v>
      </c>
      <c r="O36" s="3">
        <v>3256586.5859101438</v>
      </c>
      <c r="P36" s="10" t="s">
        <v>1390</v>
      </c>
      <c r="Q36" s="10"/>
      <c r="R36" s="10"/>
      <c r="S36" s="10"/>
      <c r="T36" s="10"/>
      <c r="U36" s="10"/>
      <c r="V36" s="10"/>
      <c r="W36" s="10"/>
      <c r="X36" s="10"/>
      <c r="Y36" s="10"/>
      <c r="Z36" s="3"/>
      <c r="AA36" s="3"/>
      <c r="AB36" s="10"/>
      <c r="AC36" s="10"/>
      <c r="AD36" s="10"/>
      <c r="AE36" s="3"/>
      <c r="AF36" s="10"/>
      <c r="AG36" s="3"/>
      <c r="AH36" s="3"/>
      <c r="AI36" s="3"/>
      <c r="AJ36" s="3"/>
      <c r="AK36" s="3"/>
    </row>
    <row r="37" spans="1:42">
      <c r="A37" s="3">
        <v>18</v>
      </c>
      <c r="B37" s="3">
        <v>36</v>
      </c>
      <c r="C37" s="3">
        <v>2011</v>
      </c>
      <c r="D37" s="3" t="s">
        <v>971</v>
      </c>
      <c r="E37" s="3" t="s">
        <v>972</v>
      </c>
      <c r="F37" s="3" t="s">
        <v>1259</v>
      </c>
      <c r="G37" s="10" t="s">
        <v>1104</v>
      </c>
      <c r="H37" s="10" t="s">
        <v>1215</v>
      </c>
      <c r="I37" s="10" t="s">
        <v>1417</v>
      </c>
      <c r="J37" s="10" t="s">
        <v>54</v>
      </c>
      <c r="K37" s="10" t="s">
        <v>1381</v>
      </c>
      <c r="L37" s="10" t="s">
        <v>40</v>
      </c>
      <c r="M37" s="10" t="s">
        <v>40</v>
      </c>
      <c r="N37" s="10">
        <v>1</v>
      </c>
      <c r="O37" s="10">
        <v>1</v>
      </c>
      <c r="P37" s="10" t="s">
        <v>1418</v>
      </c>
      <c r="Q37" s="10"/>
      <c r="R37" s="10"/>
      <c r="S37" s="10"/>
      <c r="T37" s="10"/>
      <c r="U37" s="3"/>
      <c r="V37" s="10"/>
      <c r="W37" s="3"/>
      <c r="X37" s="3"/>
      <c r="Y37" s="10"/>
      <c r="Z37" s="3"/>
      <c r="AA37" s="3"/>
      <c r="AB37" s="10"/>
      <c r="AC37" s="10"/>
      <c r="AD37" s="10"/>
      <c r="AE37" s="10"/>
      <c r="AF37" s="10"/>
      <c r="AG37" s="3"/>
      <c r="AH37" s="3"/>
      <c r="AI37" s="3"/>
      <c r="AJ37" s="3"/>
      <c r="AK37" s="3"/>
      <c r="AL37" s="3"/>
      <c r="AM37" s="3"/>
      <c r="AN37" s="3"/>
    </row>
    <row r="38" spans="1:42">
      <c r="A38" s="3">
        <v>19</v>
      </c>
      <c r="B38" s="3">
        <v>37</v>
      </c>
      <c r="C38" s="3">
        <v>2011</v>
      </c>
      <c r="D38" s="3" t="s">
        <v>1419</v>
      </c>
      <c r="E38" s="3" t="s">
        <v>983</v>
      </c>
      <c r="F38" s="3" t="s">
        <v>19</v>
      </c>
      <c r="G38" s="3" t="s">
        <v>1494</v>
      </c>
      <c r="H38" s="10" t="s">
        <v>1495</v>
      </c>
      <c r="I38" s="3" t="s">
        <v>50</v>
      </c>
      <c r="J38" s="3" t="s">
        <v>54</v>
      </c>
      <c r="K38" s="3" t="s">
        <v>1381</v>
      </c>
      <c r="L38" s="10" t="s">
        <v>40</v>
      </c>
      <c r="M38" s="10" t="s">
        <v>1407</v>
      </c>
      <c r="N38">
        <v>11550000</v>
      </c>
      <c r="O38">
        <v>225812125000.00003</v>
      </c>
      <c r="P38" s="3" t="s">
        <v>1430</v>
      </c>
      <c r="Q38" t="s">
        <v>1265</v>
      </c>
    </row>
    <row r="39" spans="1:42">
      <c r="A39" s="3">
        <v>19</v>
      </c>
      <c r="B39" s="3">
        <v>38</v>
      </c>
      <c r="C39" s="3">
        <v>2011</v>
      </c>
      <c r="D39" s="3" t="s">
        <v>1419</v>
      </c>
      <c r="E39" s="3" t="s">
        <v>983</v>
      </c>
      <c r="F39" s="3" t="s">
        <v>19</v>
      </c>
      <c r="G39" s="3" t="s">
        <v>1494</v>
      </c>
      <c r="H39" s="10" t="s">
        <v>1495</v>
      </c>
      <c r="I39" s="3" t="s">
        <v>50</v>
      </c>
      <c r="J39" s="3" t="s">
        <v>54</v>
      </c>
      <c r="K39" s="3" t="s">
        <v>1381</v>
      </c>
      <c r="L39" s="10" t="s">
        <v>40</v>
      </c>
      <c r="M39" s="10" t="s">
        <v>1407</v>
      </c>
      <c r="N39">
        <v>11550000</v>
      </c>
      <c r="O39">
        <v>225812125000.00003</v>
      </c>
      <c r="P39" s="3" t="s">
        <v>1430</v>
      </c>
      <c r="Q39" t="s">
        <v>1265</v>
      </c>
    </row>
    <row r="40" spans="1:42" ht="19">
      <c r="A40" s="3">
        <v>20</v>
      </c>
      <c r="B40" s="3">
        <v>39</v>
      </c>
      <c r="C40" s="3">
        <v>2007</v>
      </c>
      <c r="D40" s="3" t="s">
        <v>1012</v>
      </c>
      <c r="E40" s="3" t="s">
        <v>1013</v>
      </c>
      <c r="F40" s="10" t="s">
        <v>20</v>
      </c>
      <c r="G40" s="3" t="s">
        <v>1210</v>
      </c>
      <c r="H40" s="10" t="s">
        <v>1218</v>
      </c>
      <c r="I40" s="3" t="s">
        <v>55</v>
      </c>
      <c r="J40" s="3" t="s">
        <v>37</v>
      </c>
      <c r="K40" s="3" t="s">
        <v>1362</v>
      </c>
      <c r="L40" s="10" t="s">
        <v>40</v>
      </c>
      <c r="M40" s="10" t="s">
        <v>1407</v>
      </c>
      <c r="N40">
        <v>6900000</v>
      </c>
      <c r="O40">
        <v>210450000</v>
      </c>
      <c r="P40" t="s">
        <v>1436</v>
      </c>
      <c r="Q40" t="s">
        <v>1321</v>
      </c>
      <c r="R40" s="3"/>
    </row>
    <row r="41" spans="1:42">
      <c r="A41" s="3">
        <v>21</v>
      </c>
      <c r="B41" s="3">
        <v>40</v>
      </c>
      <c r="C41" s="3">
        <v>2006</v>
      </c>
      <c r="D41" s="3" t="s">
        <v>1014</v>
      </c>
      <c r="E41" s="3" t="s">
        <v>1015</v>
      </c>
      <c r="F41" t="s">
        <v>19</v>
      </c>
      <c r="G41" s="3" t="s">
        <v>1212</v>
      </c>
      <c r="H41" s="10" t="s">
        <v>1212</v>
      </c>
      <c r="I41" s="3" t="s">
        <v>55</v>
      </c>
      <c r="J41" s="3" t="s">
        <v>40</v>
      </c>
      <c r="K41" s="3" t="s">
        <v>40</v>
      </c>
      <c r="L41" s="10" t="s">
        <v>208</v>
      </c>
      <c r="M41" s="10" t="s">
        <v>1384</v>
      </c>
      <c r="N41">
        <v>22890625000</v>
      </c>
      <c r="O41">
        <v>12818750000000</v>
      </c>
      <c r="P41" t="s">
        <v>1439</v>
      </c>
    </row>
    <row r="42" spans="1:42">
      <c r="A42">
        <v>22</v>
      </c>
      <c r="B42" s="3">
        <v>41</v>
      </c>
      <c r="C42">
        <v>2005</v>
      </c>
      <c r="D42" t="s">
        <v>1023</v>
      </c>
      <c r="E42" t="s">
        <v>1024</v>
      </c>
      <c r="F42" t="s">
        <v>19</v>
      </c>
      <c r="G42" s="3" t="s">
        <v>1494</v>
      </c>
      <c r="H42" s="10" t="s">
        <v>1495</v>
      </c>
      <c r="I42" s="3" t="s">
        <v>55</v>
      </c>
      <c r="J42" s="3" t="s">
        <v>40</v>
      </c>
      <c r="K42" s="3" t="s">
        <v>1445</v>
      </c>
      <c r="L42" s="10" t="s">
        <v>1025</v>
      </c>
      <c r="M42" s="10" t="s">
        <v>1446</v>
      </c>
      <c r="N42">
        <v>490000.00000000006</v>
      </c>
      <c r="O42">
        <v>901853.44827586226</v>
      </c>
      <c r="P42" t="s">
        <v>1444</v>
      </c>
      <c r="Q42" t="s">
        <v>1333</v>
      </c>
    </row>
    <row r="43" spans="1:42">
      <c r="A43" s="3">
        <v>23</v>
      </c>
      <c r="B43" s="3">
        <v>42</v>
      </c>
      <c r="C43" s="3">
        <v>2005</v>
      </c>
      <c r="D43" s="3" t="s">
        <v>1055</v>
      </c>
      <c r="E43" s="3" t="s">
        <v>1056</v>
      </c>
      <c r="F43" t="s">
        <v>19</v>
      </c>
      <c r="G43" s="3" t="s">
        <v>1494</v>
      </c>
      <c r="H43" s="10" t="s">
        <v>1495</v>
      </c>
      <c r="I43" s="3" t="s">
        <v>50</v>
      </c>
      <c r="J43" s="3" t="s">
        <v>60</v>
      </c>
      <c r="K43" s="3" t="s">
        <v>1370</v>
      </c>
      <c r="L43" s="10" t="s">
        <v>40</v>
      </c>
      <c r="M43" s="10" t="s">
        <v>1407</v>
      </c>
      <c r="N43">
        <v>11550000</v>
      </c>
      <c r="O43">
        <v>2646000000</v>
      </c>
      <c r="P43" t="s">
        <v>1447</v>
      </c>
    </row>
    <row r="44" spans="1:42">
      <c r="A44" s="3">
        <v>24</v>
      </c>
      <c r="B44" s="3">
        <v>43</v>
      </c>
      <c r="C44" s="3">
        <v>2005</v>
      </c>
      <c r="D44" s="3" t="s">
        <v>1014</v>
      </c>
      <c r="E44" s="3" t="s">
        <v>1071</v>
      </c>
      <c r="F44" t="s">
        <v>19</v>
      </c>
      <c r="G44" s="3" t="s">
        <v>1212</v>
      </c>
      <c r="H44" s="10" t="s">
        <v>1212</v>
      </c>
      <c r="I44" s="3" t="s">
        <v>50</v>
      </c>
      <c r="J44" s="3" t="s">
        <v>40</v>
      </c>
      <c r="K44" s="3" t="s">
        <v>1458</v>
      </c>
      <c r="L44" s="10" t="s">
        <v>1448</v>
      </c>
      <c r="M44" s="10" t="s">
        <v>1449</v>
      </c>
      <c r="N44" s="3">
        <v>22890625000</v>
      </c>
      <c r="O44">
        <v>663828125000</v>
      </c>
      <c r="P44" t="s">
        <v>1456</v>
      </c>
    </row>
    <row r="45" spans="1:42">
      <c r="A45" s="3">
        <v>24</v>
      </c>
      <c r="B45" s="3">
        <v>44</v>
      </c>
      <c r="C45" s="3">
        <v>2005</v>
      </c>
      <c r="D45" s="3" t="s">
        <v>1014</v>
      </c>
      <c r="E45" s="3" t="s">
        <v>1071</v>
      </c>
      <c r="F45" t="s">
        <v>19</v>
      </c>
      <c r="G45" s="3" t="s">
        <v>1212</v>
      </c>
      <c r="H45" s="10" t="s">
        <v>1212</v>
      </c>
      <c r="I45" s="3" t="s">
        <v>50</v>
      </c>
      <c r="J45" s="3" t="s">
        <v>40</v>
      </c>
      <c r="K45" s="3" t="s">
        <v>1458</v>
      </c>
      <c r="L45" s="10" t="s">
        <v>1448</v>
      </c>
      <c r="M45" s="10" t="s">
        <v>1449</v>
      </c>
      <c r="N45" s="3">
        <v>22890625000</v>
      </c>
      <c r="O45">
        <v>663828125000</v>
      </c>
      <c r="P45" t="s">
        <v>1456</v>
      </c>
    </row>
    <row r="46" spans="1:42">
      <c r="A46" s="3">
        <v>24</v>
      </c>
      <c r="B46" s="3">
        <v>45</v>
      </c>
      <c r="C46" s="3">
        <v>2005</v>
      </c>
      <c r="D46" s="3" t="s">
        <v>1014</v>
      </c>
      <c r="E46" s="3" t="s">
        <v>1071</v>
      </c>
      <c r="F46" t="s">
        <v>19</v>
      </c>
      <c r="G46" s="3" t="s">
        <v>1212</v>
      </c>
      <c r="H46" s="10" t="s">
        <v>1212</v>
      </c>
      <c r="I46" s="3" t="s">
        <v>50</v>
      </c>
      <c r="J46" s="3" t="s">
        <v>40</v>
      </c>
      <c r="K46" s="3" t="s">
        <v>1458</v>
      </c>
      <c r="L46" s="10" t="s">
        <v>1448</v>
      </c>
      <c r="M46" s="10" t="s">
        <v>1449</v>
      </c>
      <c r="N46" s="3">
        <v>22890625000</v>
      </c>
      <c r="O46">
        <v>663828125000</v>
      </c>
      <c r="P46" t="s">
        <v>1456</v>
      </c>
    </row>
    <row r="47" spans="1:42">
      <c r="A47" s="3">
        <v>25</v>
      </c>
      <c r="B47" s="3">
        <v>46</v>
      </c>
      <c r="C47" s="3">
        <v>2005</v>
      </c>
      <c r="D47" s="3" t="s">
        <v>1465</v>
      </c>
      <c r="E47" s="3" t="s">
        <v>1074</v>
      </c>
      <c r="F47" t="s">
        <v>21</v>
      </c>
      <c r="G47" s="3" t="s">
        <v>1494</v>
      </c>
      <c r="H47" s="10" t="s">
        <v>1495</v>
      </c>
      <c r="I47" s="3" t="s">
        <v>55</v>
      </c>
      <c r="J47" s="3" t="s">
        <v>37</v>
      </c>
      <c r="K47" s="3" t="s">
        <v>1362</v>
      </c>
      <c r="L47" s="10" t="s">
        <v>40</v>
      </c>
      <c r="M47" s="10" t="s">
        <v>1407</v>
      </c>
      <c r="N47">
        <v>3562</v>
      </c>
      <c r="O47">
        <v>34551.399999999994</v>
      </c>
      <c r="P47" t="s">
        <v>1390</v>
      </c>
    </row>
    <row r="48" spans="1:42">
      <c r="A48" s="3">
        <v>26</v>
      </c>
      <c r="B48" s="3">
        <v>47</v>
      </c>
      <c r="C48" s="3">
        <v>1988</v>
      </c>
      <c r="D48" s="3" t="s">
        <v>1457</v>
      </c>
      <c r="E48" s="3" t="s">
        <v>1084</v>
      </c>
      <c r="F48" t="s">
        <v>22</v>
      </c>
      <c r="G48" s="3" t="s">
        <v>1497</v>
      </c>
      <c r="H48" s="10" t="s">
        <v>1497</v>
      </c>
      <c r="I48" s="3" t="s">
        <v>55</v>
      </c>
      <c r="J48" s="3" t="s">
        <v>40</v>
      </c>
      <c r="K48" s="3" t="s">
        <v>1458</v>
      </c>
      <c r="L48" s="10" t="s">
        <v>1349</v>
      </c>
      <c r="M48" s="10" t="s">
        <v>1459</v>
      </c>
      <c r="N48" s="3">
        <f>5.72*10^3</f>
        <v>5720</v>
      </c>
      <c r="O48">
        <v>87781.200174475744</v>
      </c>
      <c r="P48" t="s">
        <v>1460</v>
      </c>
    </row>
    <row r="49" spans="1:17">
      <c r="A49" s="3">
        <v>26</v>
      </c>
      <c r="B49" s="3">
        <v>48</v>
      </c>
      <c r="C49" s="3">
        <v>1988</v>
      </c>
      <c r="D49" s="3" t="s">
        <v>1457</v>
      </c>
      <c r="E49" s="3" t="s">
        <v>1084</v>
      </c>
      <c r="F49" t="s">
        <v>21</v>
      </c>
      <c r="G49" s="3" t="s">
        <v>1497</v>
      </c>
      <c r="H49" s="10" t="s">
        <v>1497</v>
      </c>
      <c r="I49" s="3" t="s">
        <v>55</v>
      </c>
      <c r="J49" s="3" t="s">
        <v>40</v>
      </c>
      <c r="K49" s="3" t="s">
        <v>1458</v>
      </c>
      <c r="L49" s="10" t="s">
        <v>1349</v>
      </c>
      <c r="M49" s="10" t="s">
        <v>1459</v>
      </c>
      <c r="N49" s="3">
        <v>3562</v>
      </c>
      <c r="O49">
        <v>54663.747381378074</v>
      </c>
      <c r="P49" t="s">
        <v>1461</v>
      </c>
    </row>
    <row r="50" spans="1:17">
      <c r="A50" s="3">
        <v>27</v>
      </c>
      <c r="B50" s="3">
        <v>49</v>
      </c>
      <c r="C50" s="3">
        <v>1987</v>
      </c>
      <c r="D50" s="3" t="s">
        <v>1464</v>
      </c>
      <c r="E50" s="10" t="s">
        <v>1087</v>
      </c>
      <c r="F50" t="s">
        <v>20</v>
      </c>
      <c r="G50" s="3" t="s">
        <v>1104</v>
      </c>
      <c r="H50" s="10" t="s">
        <v>1221</v>
      </c>
      <c r="I50" s="3" t="s">
        <v>55</v>
      </c>
      <c r="J50" s="3" t="s">
        <v>1085</v>
      </c>
      <c r="K50" s="3" t="s">
        <v>1462</v>
      </c>
      <c r="L50" s="10" t="s">
        <v>40</v>
      </c>
      <c r="M50" s="10" t="s">
        <v>1378</v>
      </c>
      <c r="N50" s="3">
        <f>10^5</f>
        <v>100000</v>
      </c>
      <c r="O50" s="3">
        <v>100000</v>
      </c>
      <c r="P50" s="3" t="s">
        <v>1463</v>
      </c>
      <c r="Q50" t="s">
        <v>1351</v>
      </c>
    </row>
    <row r="51" spans="1:17">
      <c r="A51" s="3">
        <v>28</v>
      </c>
      <c r="B51" s="3">
        <v>50</v>
      </c>
      <c r="C51" s="3">
        <v>1980</v>
      </c>
      <c r="D51" s="3" t="s">
        <v>1466</v>
      </c>
      <c r="E51" s="3" t="s">
        <v>1091</v>
      </c>
      <c r="F51" t="s">
        <v>22</v>
      </c>
      <c r="G51" s="3" t="s">
        <v>1494</v>
      </c>
      <c r="H51" s="10" t="s">
        <v>1495</v>
      </c>
      <c r="I51" s="3" t="s">
        <v>55</v>
      </c>
      <c r="J51" s="3" t="s">
        <v>40</v>
      </c>
      <c r="K51" s="3" t="s">
        <v>1458</v>
      </c>
      <c r="L51" s="10" t="s">
        <v>1352</v>
      </c>
      <c r="M51" s="10" t="s">
        <v>40</v>
      </c>
      <c r="N51">
        <v>5720</v>
      </c>
      <c r="O51">
        <v>28472.19273629101</v>
      </c>
      <c r="P51" s="3" t="s">
        <v>1460</v>
      </c>
    </row>
    <row r="52" spans="1:17">
      <c r="A52" s="3">
        <v>29</v>
      </c>
      <c r="B52" s="3">
        <v>51</v>
      </c>
      <c r="C52" s="3">
        <v>1967</v>
      </c>
      <c r="D52" s="3" t="s">
        <v>1095</v>
      </c>
      <c r="E52" s="3" t="s">
        <v>1096</v>
      </c>
      <c r="F52" t="s">
        <v>21</v>
      </c>
      <c r="G52" s="3" t="s">
        <v>1497</v>
      </c>
      <c r="H52" s="10" t="s">
        <v>1497</v>
      </c>
      <c r="I52" s="3" t="s">
        <v>55</v>
      </c>
      <c r="J52" s="3" t="s">
        <v>1085</v>
      </c>
      <c r="K52" s="3" t="s">
        <v>1462</v>
      </c>
      <c r="L52" s="10" t="s">
        <v>40</v>
      </c>
      <c r="M52" s="10" t="s">
        <v>1378</v>
      </c>
      <c r="N52" s="3">
        <v>3562</v>
      </c>
      <c r="O52" s="3">
        <f>N52</f>
        <v>3562</v>
      </c>
      <c r="P52" s="3" t="s">
        <v>1390</v>
      </c>
    </row>
    <row r="53" spans="1:17">
      <c r="A53" s="3">
        <v>29</v>
      </c>
      <c r="B53" s="3">
        <v>52</v>
      </c>
      <c r="C53" s="3">
        <v>1967</v>
      </c>
      <c r="D53" s="3" t="s">
        <v>1095</v>
      </c>
      <c r="E53" s="3" t="s">
        <v>1096</v>
      </c>
      <c r="F53" t="s">
        <v>21</v>
      </c>
      <c r="G53" s="3" t="s">
        <v>1497</v>
      </c>
      <c r="H53" s="10" t="s">
        <v>1497</v>
      </c>
      <c r="I53" s="3" t="s">
        <v>55</v>
      </c>
      <c r="J53" s="3" t="s">
        <v>1085</v>
      </c>
      <c r="K53" s="3" t="s">
        <v>1462</v>
      </c>
      <c r="L53" s="10" t="s">
        <v>40</v>
      </c>
      <c r="M53" s="10" t="s">
        <v>1378</v>
      </c>
      <c r="N53" s="3">
        <v>3562</v>
      </c>
      <c r="O53" s="3">
        <f>N53</f>
        <v>3562</v>
      </c>
      <c r="P53" s="3" t="s">
        <v>1390</v>
      </c>
    </row>
    <row r="64" spans="1:17">
      <c r="A64" t="s">
        <v>1394</v>
      </c>
    </row>
    <row r="66" spans="1:16">
      <c r="A66" s="3"/>
      <c r="B66" s="3"/>
      <c r="C66" s="3">
        <v>2017</v>
      </c>
      <c r="D66" s="3" t="s">
        <v>217</v>
      </c>
      <c r="E66" s="3" t="s">
        <v>218</v>
      </c>
      <c r="F66" s="3" t="s">
        <v>20</v>
      </c>
      <c r="G66" s="10" t="s">
        <v>1223</v>
      </c>
      <c r="H66" s="10"/>
      <c r="I66" s="10" t="s">
        <v>50</v>
      </c>
      <c r="J66" s="10" t="s">
        <v>75</v>
      </c>
      <c r="K66" s="10" t="s">
        <v>40</v>
      </c>
      <c r="L66" s="10" t="s">
        <v>40</v>
      </c>
      <c r="M66" s="10" t="s">
        <v>40</v>
      </c>
      <c r="N66" s="3"/>
      <c r="O66" s="3"/>
      <c r="P66" s="10" t="s">
        <v>1391</v>
      </c>
    </row>
    <row r="67" spans="1:16">
      <c r="A67" s="3"/>
      <c r="B67" s="3"/>
      <c r="C67" s="3">
        <v>2017</v>
      </c>
      <c r="D67" s="3" t="s">
        <v>217</v>
      </c>
      <c r="E67" s="3" t="s">
        <v>218</v>
      </c>
      <c r="F67" s="3" t="s">
        <v>20</v>
      </c>
      <c r="G67" s="10" t="s">
        <v>1223</v>
      </c>
      <c r="H67" s="10"/>
      <c r="I67" s="10" t="s">
        <v>50</v>
      </c>
      <c r="J67" s="10" t="s">
        <v>75</v>
      </c>
      <c r="K67" s="10" t="s">
        <v>40</v>
      </c>
      <c r="L67" s="10" t="s">
        <v>40</v>
      </c>
      <c r="M67" s="10" t="s">
        <v>40</v>
      </c>
      <c r="N67" s="3"/>
      <c r="O67" s="3"/>
      <c r="P67" s="10" t="s">
        <v>1392</v>
      </c>
    </row>
    <row r="68" spans="1:16">
      <c r="A68" s="3"/>
      <c r="B68" s="3"/>
      <c r="C68" s="3">
        <v>2017</v>
      </c>
      <c r="D68" s="3" t="s">
        <v>217</v>
      </c>
      <c r="E68" s="3" t="s">
        <v>218</v>
      </c>
      <c r="F68" s="3" t="s">
        <v>20</v>
      </c>
      <c r="G68" s="10" t="s">
        <v>1223</v>
      </c>
      <c r="H68" s="10"/>
      <c r="I68" s="10" t="s">
        <v>50</v>
      </c>
      <c r="J68" s="10" t="s">
        <v>75</v>
      </c>
      <c r="K68" s="10" t="s">
        <v>40</v>
      </c>
      <c r="L68" s="10" t="s">
        <v>40</v>
      </c>
      <c r="M68" s="10" t="s">
        <v>40</v>
      </c>
      <c r="N68" s="3"/>
      <c r="O68" s="3"/>
      <c r="P68" s="10" t="s">
        <v>1391</v>
      </c>
    </row>
    <row r="69" spans="1:16">
      <c r="A69" s="3"/>
      <c r="B69" s="3"/>
      <c r="C69" s="3">
        <v>2017</v>
      </c>
      <c r="D69" s="3" t="s">
        <v>217</v>
      </c>
      <c r="E69" s="3" t="s">
        <v>218</v>
      </c>
      <c r="F69" s="3" t="s">
        <v>20</v>
      </c>
      <c r="G69" s="10" t="s">
        <v>1223</v>
      </c>
      <c r="H69" s="10"/>
      <c r="I69" s="10" t="s">
        <v>50</v>
      </c>
      <c r="J69" s="10" t="s">
        <v>75</v>
      </c>
      <c r="K69" s="10" t="s">
        <v>40</v>
      </c>
      <c r="L69" s="10" t="s">
        <v>40</v>
      </c>
      <c r="M69" s="10" t="s">
        <v>40</v>
      </c>
      <c r="N69" s="3"/>
      <c r="O69" s="3"/>
      <c r="P69" s="10" t="s">
        <v>1392</v>
      </c>
    </row>
  </sheetData>
  <hyperlinks>
    <hyperlink ref="S4" r:id="rId1" xr:uid="{4F887765-9F55-5748-AF1C-07379E1D3B89}"/>
    <hyperlink ref="S2" r:id="rId2" xr:uid="{157EE1B1-0BFF-C545-976B-CD16F0D38F29}"/>
    <hyperlink ref="Q4" r:id="rId3" xr:uid="{B8B51F67-E9E1-1845-9312-AE1E1F51AE3C}"/>
  </hyperlinks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FA7CD-2BF6-074D-BA47-5B753AD99A24}">
  <dimension ref="A1:AL43"/>
  <sheetViews>
    <sheetView topLeftCell="T1" workbookViewId="0">
      <selection activeCell="E30" sqref="E30"/>
    </sheetView>
  </sheetViews>
  <sheetFormatPr baseColWidth="10" defaultRowHeight="16"/>
  <sheetData>
    <row r="1" spans="1:38">
      <c r="A1" t="s">
        <v>1100</v>
      </c>
      <c r="B1" s="3" t="s">
        <v>1101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61</v>
      </c>
      <c r="V1" t="s">
        <v>1102</v>
      </c>
      <c r="W1" t="s">
        <v>1213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1393</v>
      </c>
      <c r="AI1" t="s">
        <v>1361</v>
      </c>
      <c r="AJ1" t="s">
        <v>1105</v>
      </c>
      <c r="AK1" t="s">
        <v>1368</v>
      </c>
      <c r="AL1" t="s">
        <v>33</v>
      </c>
    </row>
    <row r="2" spans="1:38">
      <c r="A2" s="6">
        <v>8</v>
      </c>
      <c r="B2" s="6">
        <v>16</v>
      </c>
      <c r="C2" s="6">
        <v>2017</v>
      </c>
      <c r="D2" s="6" t="s">
        <v>217</v>
      </c>
      <c r="E2" s="6" t="s">
        <v>218</v>
      </c>
      <c r="F2" s="6" t="s">
        <v>1</v>
      </c>
      <c r="G2" s="9" t="s">
        <v>75</v>
      </c>
      <c r="H2" s="9" t="s">
        <v>38</v>
      </c>
      <c r="I2" s="9" t="s">
        <v>40</v>
      </c>
      <c r="J2" s="9" t="s">
        <v>40</v>
      </c>
      <c r="K2" s="9" t="s">
        <v>40</v>
      </c>
      <c r="L2" s="9" t="s">
        <v>40</v>
      </c>
      <c r="M2" s="9" t="s">
        <v>40</v>
      </c>
      <c r="N2" s="9" t="s">
        <v>40</v>
      </c>
      <c r="O2" s="9" t="s">
        <v>50</v>
      </c>
      <c r="P2" s="6" t="s">
        <v>38</v>
      </c>
      <c r="Q2" s="9" t="s">
        <v>51</v>
      </c>
      <c r="R2" s="9" t="s">
        <v>52</v>
      </c>
      <c r="S2" s="9" t="s">
        <v>43</v>
      </c>
      <c r="T2" s="9" t="s">
        <v>53</v>
      </c>
      <c r="U2" s="9" t="s">
        <v>20</v>
      </c>
      <c r="V2" s="6" t="s">
        <v>1211</v>
      </c>
      <c r="W2" s="6" t="s">
        <v>1223</v>
      </c>
      <c r="X2" s="9" t="s">
        <v>219</v>
      </c>
      <c r="Y2" s="6" t="s">
        <v>220</v>
      </c>
      <c r="Z2" s="9" t="s">
        <v>50</v>
      </c>
      <c r="AA2" s="9" t="s">
        <v>48</v>
      </c>
      <c r="AB2" s="9" t="s">
        <v>40</v>
      </c>
      <c r="AC2" s="9" t="s">
        <v>40</v>
      </c>
      <c r="AD2" s="9" t="s">
        <v>40</v>
      </c>
      <c r="AE2" s="9" t="s">
        <v>40</v>
      </c>
      <c r="AF2" s="7">
        <v>0.56548670000000001</v>
      </c>
      <c r="AG2" s="7">
        <v>81</v>
      </c>
      <c r="AH2" s="7">
        <v>0.56548670000000001</v>
      </c>
      <c r="AI2" s="7" t="s">
        <v>40</v>
      </c>
      <c r="AJ2" s="7">
        <v>81</v>
      </c>
      <c r="AK2" s="6"/>
      <c r="AL2" t="s">
        <v>1204</v>
      </c>
    </row>
    <row r="3" spans="1:38">
      <c r="A3" s="6">
        <v>8</v>
      </c>
      <c r="B3" s="6">
        <v>16</v>
      </c>
      <c r="C3" s="6">
        <v>2017</v>
      </c>
      <c r="D3" s="6" t="s">
        <v>217</v>
      </c>
      <c r="E3" s="6" t="s">
        <v>218</v>
      </c>
      <c r="F3" s="6" t="s">
        <v>1</v>
      </c>
      <c r="G3" s="9" t="s">
        <v>75</v>
      </c>
      <c r="H3" s="9" t="s">
        <v>38</v>
      </c>
      <c r="I3" s="9" t="s">
        <v>40</v>
      </c>
      <c r="J3" s="9" t="s">
        <v>40</v>
      </c>
      <c r="K3" s="9" t="s">
        <v>40</v>
      </c>
      <c r="L3" s="9" t="s">
        <v>40</v>
      </c>
      <c r="M3" s="9" t="s">
        <v>40</v>
      </c>
      <c r="N3" s="9" t="s">
        <v>40</v>
      </c>
      <c r="O3" s="9" t="s">
        <v>50</v>
      </c>
      <c r="P3" s="6" t="s">
        <v>38</v>
      </c>
      <c r="Q3" s="9" t="s">
        <v>51</v>
      </c>
      <c r="R3" s="9" t="s">
        <v>52</v>
      </c>
      <c r="S3" s="9" t="s">
        <v>43</v>
      </c>
      <c r="T3" s="9" t="s">
        <v>53</v>
      </c>
      <c r="U3" s="9" t="s">
        <v>20</v>
      </c>
      <c r="V3" s="6" t="s">
        <v>1211</v>
      </c>
      <c r="W3" s="6" t="s">
        <v>1223</v>
      </c>
      <c r="X3" s="9" t="s">
        <v>219</v>
      </c>
      <c r="Y3" s="6" t="s">
        <v>220</v>
      </c>
      <c r="Z3" s="9" t="s">
        <v>50</v>
      </c>
      <c r="AA3" s="9" t="s">
        <v>48</v>
      </c>
      <c r="AB3" s="9" t="s">
        <v>40</v>
      </c>
      <c r="AC3" s="9" t="s">
        <v>40</v>
      </c>
      <c r="AD3" s="9" t="s">
        <v>40</v>
      </c>
      <c r="AE3" s="9" t="s">
        <v>40</v>
      </c>
      <c r="AF3" s="7">
        <v>1.130973</v>
      </c>
      <c r="AG3" s="7">
        <v>118</v>
      </c>
      <c r="AH3" s="7">
        <v>1.130973</v>
      </c>
      <c r="AI3" s="7" t="s">
        <v>40</v>
      </c>
      <c r="AJ3" s="7">
        <v>118</v>
      </c>
      <c r="AK3" s="6"/>
    </row>
    <row r="4" spans="1:38">
      <c r="A4" s="6">
        <v>8</v>
      </c>
      <c r="B4" s="6">
        <v>16</v>
      </c>
      <c r="C4" s="6">
        <v>2017</v>
      </c>
      <c r="D4" s="6" t="s">
        <v>217</v>
      </c>
      <c r="E4" s="6" t="s">
        <v>218</v>
      </c>
      <c r="F4" s="6" t="s">
        <v>1</v>
      </c>
      <c r="G4" s="9" t="s">
        <v>75</v>
      </c>
      <c r="H4" s="9" t="s">
        <v>38</v>
      </c>
      <c r="I4" s="9" t="s">
        <v>40</v>
      </c>
      <c r="J4" s="9" t="s">
        <v>40</v>
      </c>
      <c r="K4" s="9" t="s">
        <v>40</v>
      </c>
      <c r="L4" s="9" t="s">
        <v>40</v>
      </c>
      <c r="M4" s="9" t="s">
        <v>40</v>
      </c>
      <c r="N4" s="9" t="s">
        <v>40</v>
      </c>
      <c r="O4" s="9" t="s">
        <v>50</v>
      </c>
      <c r="P4" s="6" t="s">
        <v>38</v>
      </c>
      <c r="Q4" s="9" t="s">
        <v>51</v>
      </c>
      <c r="R4" s="9" t="s">
        <v>52</v>
      </c>
      <c r="S4" s="9" t="s">
        <v>43</v>
      </c>
      <c r="T4" s="9" t="s">
        <v>53</v>
      </c>
      <c r="U4" s="9" t="s">
        <v>20</v>
      </c>
      <c r="V4" s="6" t="s">
        <v>1211</v>
      </c>
      <c r="W4" s="6" t="s">
        <v>1223</v>
      </c>
      <c r="X4" s="9" t="s">
        <v>219</v>
      </c>
      <c r="Y4" s="6" t="s">
        <v>220</v>
      </c>
      <c r="Z4" s="9" t="s">
        <v>50</v>
      </c>
      <c r="AA4" s="9" t="s">
        <v>48</v>
      </c>
      <c r="AB4" s="9" t="s">
        <v>40</v>
      </c>
      <c r="AC4" s="9" t="s">
        <v>40</v>
      </c>
      <c r="AD4" s="9" t="s">
        <v>40</v>
      </c>
      <c r="AE4" s="9" t="s">
        <v>40</v>
      </c>
      <c r="AF4" s="7">
        <v>2.2619470000000002</v>
      </c>
      <c r="AG4" s="7">
        <v>139</v>
      </c>
      <c r="AH4" s="7">
        <v>2.2619470000000002</v>
      </c>
      <c r="AI4" s="7" t="s">
        <v>40</v>
      </c>
      <c r="AJ4" s="7">
        <v>139</v>
      </c>
      <c r="AK4" s="6"/>
      <c r="AL4" t="s">
        <v>1201</v>
      </c>
    </row>
    <row r="5" spans="1:38">
      <c r="A5" s="6">
        <v>8</v>
      </c>
      <c r="B5" s="6">
        <v>16</v>
      </c>
      <c r="C5" s="6">
        <v>2017</v>
      </c>
      <c r="D5" s="6" t="s">
        <v>217</v>
      </c>
      <c r="E5" s="6" t="s">
        <v>218</v>
      </c>
      <c r="F5" s="6" t="s">
        <v>1</v>
      </c>
      <c r="G5" s="9" t="s">
        <v>75</v>
      </c>
      <c r="H5" s="9" t="s">
        <v>38</v>
      </c>
      <c r="I5" s="9" t="s">
        <v>40</v>
      </c>
      <c r="J5" s="9" t="s">
        <v>40</v>
      </c>
      <c r="K5" s="9" t="s">
        <v>40</v>
      </c>
      <c r="L5" s="9" t="s">
        <v>40</v>
      </c>
      <c r="M5" s="9" t="s">
        <v>40</v>
      </c>
      <c r="N5" s="9" t="s">
        <v>40</v>
      </c>
      <c r="O5" s="9" t="s">
        <v>50</v>
      </c>
      <c r="P5" s="6" t="s">
        <v>38</v>
      </c>
      <c r="Q5" s="9" t="s">
        <v>51</v>
      </c>
      <c r="R5" s="9" t="s">
        <v>52</v>
      </c>
      <c r="S5" s="9" t="s">
        <v>43</v>
      </c>
      <c r="T5" s="9" t="s">
        <v>53</v>
      </c>
      <c r="U5" s="9" t="s">
        <v>20</v>
      </c>
      <c r="V5" s="6" t="s">
        <v>1211</v>
      </c>
      <c r="W5" s="6" t="s">
        <v>1223</v>
      </c>
      <c r="X5" s="9" t="s">
        <v>219</v>
      </c>
      <c r="Y5" s="6" t="s">
        <v>220</v>
      </c>
      <c r="Z5" s="9" t="s">
        <v>50</v>
      </c>
      <c r="AA5" s="9" t="s">
        <v>48</v>
      </c>
      <c r="AB5" s="9" t="s">
        <v>40</v>
      </c>
      <c r="AC5" s="9" t="s">
        <v>40</v>
      </c>
      <c r="AD5" s="9" t="s">
        <v>40</v>
      </c>
      <c r="AE5" s="9" t="s">
        <v>40</v>
      </c>
      <c r="AF5" s="7">
        <v>4.5238930000000002</v>
      </c>
      <c r="AG5" s="7">
        <v>132</v>
      </c>
      <c r="AH5" s="7">
        <v>4.5238930000000002</v>
      </c>
      <c r="AI5" s="7" t="s">
        <v>40</v>
      </c>
      <c r="AJ5" s="7">
        <v>132</v>
      </c>
      <c r="AK5" s="6"/>
      <c r="AL5" t="s">
        <v>1202</v>
      </c>
    </row>
    <row r="6" spans="1:38">
      <c r="A6" s="6">
        <v>8</v>
      </c>
      <c r="B6" s="6">
        <v>16</v>
      </c>
      <c r="C6" s="6">
        <v>2017</v>
      </c>
      <c r="D6" s="6" t="s">
        <v>217</v>
      </c>
      <c r="E6" s="6" t="s">
        <v>218</v>
      </c>
      <c r="F6" s="6" t="s">
        <v>1</v>
      </c>
      <c r="G6" s="9" t="s">
        <v>75</v>
      </c>
      <c r="H6" s="9" t="s">
        <v>38</v>
      </c>
      <c r="I6" s="9" t="s">
        <v>40</v>
      </c>
      <c r="J6" s="9" t="s">
        <v>40</v>
      </c>
      <c r="K6" s="9" t="s">
        <v>40</v>
      </c>
      <c r="L6" s="9" t="s">
        <v>40</v>
      </c>
      <c r="M6" s="9" t="s">
        <v>40</v>
      </c>
      <c r="N6" s="9" t="s">
        <v>40</v>
      </c>
      <c r="O6" s="9" t="s">
        <v>50</v>
      </c>
      <c r="P6" s="6" t="s">
        <v>38</v>
      </c>
      <c r="Q6" s="9" t="s">
        <v>51</v>
      </c>
      <c r="R6" s="9" t="s">
        <v>52</v>
      </c>
      <c r="S6" s="9" t="s">
        <v>43</v>
      </c>
      <c r="T6" s="9" t="s">
        <v>53</v>
      </c>
      <c r="U6" s="9" t="s">
        <v>20</v>
      </c>
      <c r="V6" s="6" t="s">
        <v>1211</v>
      </c>
      <c r="W6" s="6" t="s">
        <v>1223</v>
      </c>
      <c r="X6" s="9" t="s">
        <v>219</v>
      </c>
      <c r="Y6" s="6" t="s">
        <v>220</v>
      </c>
      <c r="Z6" s="9" t="s">
        <v>50</v>
      </c>
      <c r="AA6" s="9" t="s">
        <v>48</v>
      </c>
      <c r="AB6" s="9" t="s">
        <v>40</v>
      </c>
      <c r="AC6" s="9" t="s">
        <v>40</v>
      </c>
      <c r="AD6" s="9" t="s">
        <v>40</v>
      </c>
      <c r="AE6" s="9" t="s">
        <v>40</v>
      </c>
      <c r="AF6" s="7">
        <v>9.0477869999999996</v>
      </c>
      <c r="AG6" s="7">
        <v>146</v>
      </c>
      <c r="AH6" s="7">
        <v>9.0477869999999996</v>
      </c>
      <c r="AI6" s="7" t="s">
        <v>40</v>
      </c>
      <c r="AJ6" s="7">
        <v>146</v>
      </c>
      <c r="AK6" s="6"/>
      <c r="AL6" t="s">
        <v>1203</v>
      </c>
    </row>
    <row r="7" spans="1:38">
      <c r="A7" s="6">
        <v>8</v>
      </c>
      <c r="B7" s="6">
        <v>16</v>
      </c>
      <c r="C7" s="6">
        <v>2017</v>
      </c>
      <c r="D7" s="6" t="s">
        <v>217</v>
      </c>
      <c r="E7" s="6" t="s">
        <v>218</v>
      </c>
      <c r="F7" s="6" t="s">
        <v>1</v>
      </c>
      <c r="G7" s="9" t="s">
        <v>75</v>
      </c>
      <c r="H7" s="9" t="s">
        <v>38</v>
      </c>
      <c r="I7" s="9" t="s">
        <v>40</v>
      </c>
      <c r="J7" s="9" t="s">
        <v>40</v>
      </c>
      <c r="K7" s="9" t="s">
        <v>40</v>
      </c>
      <c r="L7" s="9" t="s">
        <v>40</v>
      </c>
      <c r="M7" s="9" t="s">
        <v>40</v>
      </c>
      <c r="N7" s="9" t="s">
        <v>40</v>
      </c>
      <c r="O7" s="9" t="s">
        <v>50</v>
      </c>
      <c r="P7" s="6" t="s">
        <v>38</v>
      </c>
      <c r="Q7" s="9" t="s">
        <v>51</v>
      </c>
      <c r="R7" s="9" t="s">
        <v>52</v>
      </c>
      <c r="S7" s="9" t="s">
        <v>43</v>
      </c>
      <c r="T7" s="9" t="s">
        <v>53</v>
      </c>
      <c r="U7" s="9" t="s">
        <v>20</v>
      </c>
      <c r="V7" s="6" t="s">
        <v>1211</v>
      </c>
      <c r="W7" s="6" t="s">
        <v>1223</v>
      </c>
      <c r="X7" s="9" t="s">
        <v>219</v>
      </c>
      <c r="Y7" s="6" t="s">
        <v>220</v>
      </c>
      <c r="Z7" s="9" t="s">
        <v>50</v>
      </c>
      <c r="AA7" s="9" t="s">
        <v>48</v>
      </c>
      <c r="AB7" s="9" t="s">
        <v>40</v>
      </c>
      <c r="AC7" s="9" t="s">
        <v>40</v>
      </c>
      <c r="AD7" s="9" t="s">
        <v>40</v>
      </c>
      <c r="AE7" s="9" t="s">
        <v>40</v>
      </c>
      <c r="AF7" s="7">
        <v>13.571680000000001</v>
      </c>
      <c r="AG7" s="7">
        <v>129</v>
      </c>
      <c r="AH7" s="7">
        <v>13.571680000000001</v>
      </c>
      <c r="AI7" s="7" t="s">
        <v>40</v>
      </c>
      <c r="AJ7" s="7">
        <v>129</v>
      </c>
      <c r="AK7" s="6"/>
    </row>
    <row r="8" spans="1:38">
      <c r="A8" s="6">
        <v>8</v>
      </c>
      <c r="B8" s="6">
        <v>17</v>
      </c>
      <c r="C8" s="6">
        <v>2017</v>
      </c>
      <c r="D8" s="6" t="s">
        <v>217</v>
      </c>
      <c r="E8" s="6" t="s">
        <v>218</v>
      </c>
      <c r="F8" s="6" t="s">
        <v>1</v>
      </c>
      <c r="G8" s="9" t="s">
        <v>75</v>
      </c>
      <c r="H8" s="9" t="s">
        <v>38</v>
      </c>
      <c r="I8" s="9" t="s">
        <v>40</v>
      </c>
      <c r="J8" s="9" t="s">
        <v>40</v>
      </c>
      <c r="K8" s="9" t="s">
        <v>40</v>
      </c>
      <c r="L8" s="9" t="s">
        <v>40</v>
      </c>
      <c r="M8" s="9" t="s">
        <v>40</v>
      </c>
      <c r="N8" s="9" t="s">
        <v>40</v>
      </c>
      <c r="O8" s="9" t="s">
        <v>50</v>
      </c>
      <c r="P8" s="6" t="s">
        <v>38</v>
      </c>
      <c r="Q8" s="9" t="s">
        <v>51</v>
      </c>
      <c r="R8" s="9" t="s">
        <v>52</v>
      </c>
      <c r="S8" s="9" t="s">
        <v>43</v>
      </c>
      <c r="T8" s="9" t="s">
        <v>53</v>
      </c>
      <c r="U8" s="9" t="s">
        <v>20</v>
      </c>
      <c r="V8" s="6" t="s">
        <v>1211</v>
      </c>
      <c r="W8" s="6" t="s">
        <v>1223</v>
      </c>
      <c r="X8" s="9" t="s">
        <v>221</v>
      </c>
      <c r="Y8" s="6" t="s">
        <v>222</v>
      </c>
      <c r="Z8" s="9" t="s">
        <v>50</v>
      </c>
      <c r="AA8" s="9" t="s">
        <v>48</v>
      </c>
      <c r="AB8" s="9" t="s">
        <v>40</v>
      </c>
      <c r="AC8" s="9" t="s">
        <v>40</v>
      </c>
      <c r="AD8" s="9" t="s">
        <v>40</v>
      </c>
      <c r="AE8" s="9" t="s">
        <v>40</v>
      </c>
      <c r="AF8" s="7">
        <v>0.56548670000000001</v>
      </c>
      <c r="AG8" s="7">
        <v>69</v>
      </c>
      <c r="AH8" s="7">
        <v>0.56548670000000001</v>
      </c>
      <c r="AI8" s="7" t="s">
        <v>40</v>
      </c>
      <c r="AJ8" s="7">
        <v>69</v>
      </c>
      <c r="AK8" s="7"/>
    </row>
    <row r="9" spans="1:38">
      <c r="A9" s="6">
        <v>8</v>
      </c>
      <c r="B9" s="6">
        <v>17</v>
      </c>
      <c r="C9" s="6">
        <v>2017</v>
      </c>
      <c r="D9" s="6" t="s">
        <v>217</v>
      </c>
      <c r="E9" s="6" t="s">
        <v>218</v>
      </c>
      <c r="F9" s="6" t="s">
        <v>1</v>
      </c>
      <c r="G9" s="9" t="s">
        <v>75</v>
      </c>
      <c r="H9" s="9" t="s">
        <v>38</v>
      </c>
      <c r="I9" s="9" t="s">
        <v>40</v>
      </c>
      <c r="J9" s="9" t="s">
        <v>40</v>
      </c>
      <c r="K9" s="9" t="s">
        <v>40</v>
      </c>
      <c r="L9" s="9" t="s">
        <v>40</v>
      </c>
      <c r="M9" s="9" t="s">
        <v>40</v>
      </c>
      <c r="N9" s="9" t="s">
        <v>40</v>
      </c>
      <c r="O9" s="9" t="s">
        <v>50</v>
      </c>
      <c r="P9" s="6" t="s">
        <v>38</v>
      </c>
      <c r="Q9" s="9" t="s">
        <v>51</v>
      </c>
      <c r="R9" s="9" t="s">
        <v>52</v>
      </c>
      <c r="S9" s="9" t="s">
        <v>43</v>
      </c>
      <c r="T9" s="9" t="s">
        <v>53</v>
      </c>
      <c r="U9" s="9" t="s">
        <v>20</v>
      </c>
      <c r="V9" s="6" t="s">
        <v>1211</v>
      </c>
      <c r="W9" s="6" t="s">
        <v>1223</v>
      </c>
      <c r="X9" s="9" t="s">
        <v>221</v>
      </c>
      <c r="Y9" s="6" t="s">
        <v>222</v>
      </c>
      <c r="Z9" s="9" t="s">
        <v>50</v>
      </c>
      <c r="AA9" s="9" t="s">
        <v>48</v>
      </c>
      <c r="AB9" s="9" t="s">
        <v>40</v>
      </c>
      <c r="AC9" s="9" t="s">
        <v>40</v>
      </c>
      <c r="AD9" s="9" t="s">
        <v>40</v>
      </c>
      <c r="AE9" s="9" t="s">
        <v>40</v>
      </c>
      <c r="AF9" s="7">
        <v>1.130973</v>
      </c>
      <c r="AG9" s="7">
        <v>93</v>
      </c>
      <c r="AH9" s="7">
        <v>1.130973</v>
      </c>
      <c r="AI9" s="7" t="s">
        <v>40</v>
      </c>
      <c r="AJ9" s="7">
        <v>93</v>
      </c>
      <c r="AK9" s="7"/>
    </row>
    <row r="10" spans="1:38">
      <c r="A10" s="6">
        <v>8</v>
      </c>
      <c r="B10" s="6">
        <v>17</v>
      </c>
      <c r="C10" s="6">
        <v>2017</v>
      </c>
      <c r="D10" s="6" t="s">
        <v>217</v>
      </c>
      <c r="E10" s="6" t="s">
        <v>218</v>
      </c>
      <c r="F10" s="6" t="s">
        <v>1</v>
      </c>
      <c r="G10" s="9" t="s">
        <v>75</v>
      </c>
      <c r="H10" s="9" t="s">
        <v>38</v>
      </c>
      <c r="I10" s="9" t="s">
        <v>40</v>
      </c>
      <c r="J10" s="9" t="s">
        <v>40</v>
      </c>
      <c r="K10" s="9" t="s">
        <v>40</v>
      </c>
      <c r="L10" s="9" t="s">
        <v>40</v>
      </c>
      <c r="M10" s="9" t="s">
        <v>40</v>
      </c>
      <c r="N10" s="9" t="s">
        <v>40</v>
      </c>
      <c r="O10" s="9" t="s">
        <v>50</v>
      </c>
      <c r="P10" s="6" t="s">
        <v>38</v>
      </c>
      <c r="Q10" s="9" t="s">
        <v>51</v>
      </c>
      <c r="R10" s="9" t="s">
        <v>52</v>
      </c>
      <c r="S10" s="9" t="s">
        <v>43</v>
      </c>
      <c r="T10" s="9" t="s">
        <v>53</v>
      </c>
      <c r="U10" s="9" t="s">
        <v>20</v>
      </c>
      <c r="V10" s="6" t="s">
        <v>1211</v>
      </c>
      <c r="W10" s="6" t="s">
        <v>1223</v>
      </c>
      <c r="X10" s="9" t="s">
        <v>221</v>
      </c>
      <c r="Y10" s="6" t="s">
        <v>222</v>
      </c>
      <c r="Z10" s="9" t="s">
        <v>50</v>
      </c>
      <c r="AA10" s="9" t="s">
        <v>48</v>
      </c>
      <c r="AB10" s="9" t="s">
        <v>40</v>
      </c>
      <c r="AC10" s="9" t="s">
        <v>40</v>
      </c>
      <c r="AD10" s="9" t="s">
        <v>40</v>
      </c>
      <c r="AE10" s="9" t="s">
        <v>40</v>
      </c>
      <c r="AF10" s="7">
        <v>2.2619470000000002</v>
      </c>
      <c r="AG10" s="7">
        <v>111</v>
      </c>
      <c r="AH10" s="7">
        <v>2.2619470000000002</v>
      </c>
      <c r="AI10" s="7" t="s">
        <v>40</v>
      </c>
      <c r="AJ10" s="7">
        <v>111</v>
      </c>
      <c r="AK10" s="7"/>
    </row>
    <row r="11" spans="1:38">
      <c r="A11" s="6">
        <v>8</v>
      </c>
      <c r="B11" s="6">
        <v>17</v>
      </c>
      <c r="C11" s="6">
        <v>2017</v>
      </c>
      <c r="D11" s="6" t="s">
        <v>217</v>
      </c>
      <c r="E11" s="6" t="s">
        <v>218</v>
      </c>
      <c r="F11" s="6" t="s">
        <v>1</v>
      </c>
      <c r="G11" s="9" t="s">
        <v>75</v>
      </c>
      <c r="H11" s="9" t="s">
        <v>38</v>
      </c>
      <c r="I11" s="9" t="s">
        <v>40</v>
      </c>
      <c r="J11" s="9" t="s">
        <v>40</v>
      </c>
      <c r="K11" s="9" t="s">
        <v>40</v>
      </c>
      <c r="L11" s="9" t="s">
        <v>40</v>
      </c>
      <c r="M11" s="9" t="s">
        <v>40</v>
      </c>
      <c r="N11" s="9" t="s">
        <v>40</v>
      </c>
      <c r="O11" s="9" t="s">
        <v>50</v>
      </c>
      <c r="P11" s="6" t="s">
        <v>38</v>
      </c>
      <c r="Q11" s="9" t="s">
        <v>51</v>
      </c>
      <c r="R11" s="9" t="s">
        <v>52</v>
      </c>
      <c r="S11" s="9" t="s">
        <v>43</v>
      </c>
      <c r="T11" s="9" t="s">
        <v>53</v>
      </c>
      <c r="U11" s="9" t="s">
        <v>20</v>
      </c>
      <c r="V11" s="6" t="s">
        <v>1211</v>
      </c>
      <c r="W11" s="6" t="s">
        <v>1223</v>
      </c>
      <c r="X11" s="9" t="s">
        <v>221</v>
      </c>
      <c r="Y11" s="6" t="s">
        <v>222</v>
      </c>
      <c r="Z11" s="9" t="s">
        <v>50</v>
      </c>
      <c r="AA11" s="9" t="s">
        <v>48</v>
      </c>
      <c r="AB11" s="9" t="s">
        <v>40</v>
      </c>
      <c r="AC11" s="9" t="s">
        <v>40</v>
      </c>
      <c r="AD11" s="9" t="s">
        <v>40</v>
      </c>
      <c r="AE11" s="9" t="s">
        <v>40</v>
      </c>
      <c r="AF11" s="7">
        <v>4.5238930000000002</v>
      </c>
      <c r="AG11" s="7">
        <v>139</v>
      </c>
      <c r="AH11" s="7">
        <v>4.5238930000000002</v>
      </c>
      <c r="AI11" s="7" t="s">
        <v>40</v>
      </c>
      <c r="AJ11" s="7">
        <v>139</v>
      </c>
      <c r="AK11" s="7"/>
    </row>
    <row r="12" spans="1:38">
      <c r="A12" s="6">
        <v>8</v>
      </c>
      <c r="B12" s="6">
        <v>17</v>
      </c>
      <c r="C12" s="6">
        <v>2017</v>
      </c>
      <c r="D12" s="6" t="s">
        <v>217</v>
      </c>
      <c r="E12" s="6" t="s">
        <v>218</v>
      </c>
      <c r="F12" s="6" t="s">
        <v>1</v>
      </c>
      <c r="G12" s="9" t="s">
        <v>75</v>
      </c>
      <c r="H12" s="9" t="s">
        <v>38</v>
      </c>
      <c r="I12" s="9" t="s">
        <v>40</v>
      </c>
      <c r="J12" s="9" t="s">
        <v>40</v>
      </c>
      <c r="K12" s="9" t="s">
        <v>40</v>
      </c>
      <c r="L12" s="9" t="s">
        <v>40</v>
      </c>
      <c r="M12" s="9" t="s">
        <v>40</v>
      </c>
      <c r="N12" s="9" t="s">
        <v>40</v>
      </c>
      <c r="O12" s="9" t="s">
        <v>50</v>
      </c>
      <c r="P12" s="6" t="s">
        <v>38</v>
      </c>
      <c r="Q12" s="9" t="s">
        <v>51</v>
      </c>
      <c r="R12" s="9" t="s">
        <v>52</v>
      </c>
      <c r="S12" s="9" t="s">
        <v>43</v>
      </c>
      <c r="T12" s="9" t="s">
        <v>53</v>
      </c>
      <c r="U12" s="9" t="s">
        <v>20</v>
      </c>
      <c r="V12" s="6" t="s">
        <v>1211</v>
      </c>
      <c r="W12" s="6" t="s">
        <v>1223</v>
      </c>
      <c r="X12" s="9" t="s">
        <v>221</v>
      </c>
      <c r="Y12" s="6" t="s">
        <v>222</v>
      </c>
      <c r="Z12" s="9" t="s">
        <v>50</v>
      </c>
      <c r="AA12" s="9" t="s">
        <v>48</v>
      </c>
      <c r="AB12" s="9" t="s">
        <v>40</v>
      </c>
      <c r="AC12" s="9" t="s">
        <v>40</v>
      </c>
      <c r="AD12" s="9" t="s">
        <v>40</v>
      </c>
      <c r="AE12" s="9" t="s">
        <v>40</v>
      </c>
      <c r="AF12" s="7">
        <v>9.0477869999999996</v>
      </c>
      <c r="AG12" s="7">
        <v>138</v>
      </c>
      <c r="AH12" s="7">
        <v>9.0477869999999996</v>
      </c>
      <c r="AI12" s="7" t="s">
        <v>40</v>
      </c>
      <c r="AJ12" s="7">
        <v>138</v>
      </c>
      <c r="AK12" s="7"/>
    </row>
    <row r="13" spans="1:38">
      <c r="A13" s="6">
        <v>8</v>
      </c>
      <c r="B13" s="6">
        <v>17</v>
      </c>
      <c r="C13" s="6">
        <v>2017</v>
      </c>
      <c r="D13" s="6" t="s">
        <v>217</v>
      </c>
      <c r="E13" s="6" t="s">
        <v>218</v>
      </c>
      <c r="F13" s="6" t="s">
        <v>1</v>
      </c>
      <c r="G13" s="9" t="s">
        <v>75</v>
      </c>
      <c r="H13" s="9" t="s">
        <v>38</v>
      </c>
      <c r="I13" s="9" t="s">
        <v>40</v>
      </c>
      <c r="J13" s="9" t="s">
        <v>40</v>
      </c>
      <c r="K13" s="9" t="s">
        <v>40</v>
      </c>
      <c r="L13" s="9" t="s">
        <v>40</v>
      </c>
      <c r="M13" s="9" t="s">
        <v>40</v>
      </c>
      <c r="N13" s="9" t="s">
        <v>40</v>
      </c>
      <c r="O13" s="9" t="s">
        <v>50</v>
      </c>
      <c r="P13" s="6" t="s">
        <v>38</v>
      </c>
      <c r="Q13" s="9" t="s">
        <v>51</v>
      </c>
      <c r="R13" s="9" t="s">
        <v>52</v>
      </c>
      <c r="S13" s="9" t="s">
        <v>43</v>
      </c>
      <c r="T13" s="9" t="s">
        <v>53</v>
      </c>
      <c r="U13" s="9" t="s">
        <v>20</v>
      </c>
      <c r="V13" s="6" t="s">
        <v>1211</v>
      </c>
      <c r="W13" s="6" t="s">
        <v>1223</v>
      </c>
      <c r="X13" s="9" t="s">
        <v>221</v>
      </c>
      <c r="Y13" s="6" t="s">
        <v>222</v>
      </c>
      <c r="Z13" s="9" t="s">
        <v>50</v>
      </c>
      <c r="AA13" s="9" t="s">
        <v>48</v>
      </c>
      <c r="AB13" s="9" t="s">
        <v>40</v>
      </c>
      <c r="AC13" s="9" t="s">
        <v>40</v>
      </c>
      <c r="AD13" s="9" t="s">
        <v>40</v>
      </c>
      <c r="AE13" s="9" t="s">
        <v>40</v>
      </c>
      <c r="AF13" s="7">
        <v>13.571680000000001</v>
      </c>
      <c r="AG13" s="7">
        <v>137</v>
      </c>
      <c r="AH13" s="7">
        <v>13.571680000000001</v>
      </c>
      <c r="AI13" s="7" t="s">
        <v>40</v>
      </c>
      <c r="AJ13" s="7">
        <v>137</v>
      </c>
      <c r="AK13" s="7"/>
    </row>
    <row r="14" spans="1:38">
      <c r="A14" s="6">
        <v>8</v>
      </c>
      <c r="B14" s="6">
        <v>18</v>
      </c>
      <c r="C14" s="6">
        <v>2017</v>
      </c>
      <c r="D14" s="6" t="s">
        <v>217</v>
      </c>
      <c r="E14" s="6" t="s">
        <v>218</v>
      </c>
      <c r="F14" s="6" t="s">
        <v>1</v>
      </c>
      <c r="G14" s="9" t="s">
        <v>75</v>
      </c>
      <c r="H14" s="9" t="s">
        <v>38</v>
      </c>
      <c r="I14" s="9" t="s">
        <v>40</v>
      </c>
      <c r="J14" s="9" t="s">
        <v>40</v>
      </c>
      <c r="K14" s="9" t="s">
        <v>40</v>
      </c>
      <c r="L14" s="9" t="s">
        <v>40</v>
      </c>
      <c r="M14" s="9" t="s">
        <v>40</v>
      </c>
      <c r="N14" s="9" t="s">
        <v>40</v>
      </c>
      <c r="O14" s="9" t="s">
        <v>1200</v>
      </c>
      <c r="P14" s="6" t="s">
        <v>38</v>
      </c>
      <c r="Q14" s="9" t="s">
        <v>51</v>
      </c>
      <c r="R14" s="9" t="s">
        <v>52</v>
      </c>
      <c r="S14" s="9" t="s">
        <v>43</v>
      </c>
      <c r="T14" s="9" t="s">
        <v>53</v>
      </c>
      <c r="U14" s="9" t="s">
        <v>20</v>
      </c>
      <c r="V14" s="6" t="s">
        <v>1211</v>
      </c>
      <c r="W14" s="6" t="s">
        <v>1223</v>
      </c>
      <c r="X14" s="9" t="s">
        <v>219</v>
      </c>
      <c r="Y14" s="6" t="s">
        <v>220</v>
      </c>
      <c r="Z14" s="9" t="s">
        <v>1200</v>
      </c>
      <c r="AA14" s="9" t="s">
        <v>48</v>
      </c>
      <c r="AB14" s="9" t="s">
        <v>40</v>
      </c>
      <c r="AC14" s="9" t="s">
        <v>40</v>
      </c>
      <c r="AD14" s="9" t="s">
        <v>40</v>
      </c>
      <c r="AE14" s="9" t="s">
        <v>40</v>
      </c>
      <c r="AF14" s="7">
        <v>0.56548670000000001</v>
      </c>
      <c r="AG14" s="7">
        <v>14</v>
      </c>
      <c r="AH14" s="7">
        <v>0.56548670000000001</v>
      </c>
      <c r="AI14" s="7" t="s">
        <v>40</v>
      </c>
      <c r="AJ14" s="7">
        <v>14</v>
      </c>
      <c r="AK14" s="6"/>
    </row>
    <row r="15" spans="1:38">
      <c r="A15" s="6">
        <v>8</v>
      </c>
      <c r="B15" s="6">
        <v>18</v>
      </c>
      <c r="C15" s="6">
        <v>2017</v>
      </c>
      <c r="D15" s="6" t="s">
        <v>217</v>
      </c>
      <c r="E15" s="6" t="s">
        <v>218</v>
      </c>
      <c r="F15" s="6" t="s">
        <v>1</v>
      </c>
      <c r="G15" s="9" t="s">
        <v>75</v>
      </c>
      <c r="H15" s="9" t="s">
        <v>38</v>
      </c>
      <c r="I15" s="9" t="s">
        <v>40</v>
      </c>
      <c r="J15" s="9" t="s">
        <v>40</v>
      </c>
      <c r="K15" s="9" t="s">
        <v>40</v>
      </c>
      <c r="L15" s="9" t="s">
        <v>40</v>
      </c>
      <c r="M15" s="9" t="s">
        <v>40</v>
      </c>
      <c r="N15" s="9" t="s">
        <v>40</v>
      </c>
      <c r="O15" s="9" t="s">
        <v>1200</v>
      </c>
      <c r="P15" s="6" t="s">
        <v>38</v>
      </c>
      <c r="Q15" s="9" t="s">
        <v>51</v>
      </c>
      <c r="R15" s="9" t="s">
        <v>52</v>
      </c>
      <c r="S15" s="9" t="s">
        <v>43</v>
      </c>
      <c r="T15" s="9" t="s">
        <v>53</v>
      </c>
      <c r="U15" s="9" t="s">
        <v>20</v>
      </c>
      <c r="V15" s="6" t="s">
        <v>1211</v>
      </c>
      <c r="W15" s="6" t="s">
        <v>1223</v>
      </c>
      <c r="X15" s="9" t="s">
        <v>219</v>
      </c>
      <c r="Y15" s="6" t="s">
        <v>220</v>
      </c>
      <c r="Z15" s="9" t="s">
        <v>1200</v>
      </c>
      <c r="AA15" s="9" t="s">
        <v>48</v>
      </c>
      <c r="AB15" s="9" t="s">
        <v>40</v>
      </c>
      <c r="AC15" s="9" t="s">
        <v>40</v>
      </c>
      <c r="AD15" s="9" t="s">
        <v>40</v>
      </c>
      <c r="AE15" s="9" t="s">
        <v>40</v>
      </c>
      <c r="AF15" s="7">
        <v>1.130973</v>
      </c>
      <c r="AG15" s="7">
        <v>14</v>
      </c>
      <c r="AH15" s="7">
        <v>1.130973</v>
      </c>
      <c r="AI15" s="7" t="s">
        <v>40</v>
      </c>
      <c r="AJ15" s="7">
        <v>14</v>
      </c>
      <c r="AK15" s="6"/>
    </row>
    <row r="16" spans="1:38">
      <c r="A16" s="6">
        <v>8</v>
      </c>
      <c r="B16" s="6">
        <v>18</v>
      </c>
      <c r="C16" s="6">
        <v>2017</v>
      </c>
      <c r="D16" s="6" t="s">
        <v>217</v>
      </c>
      <c r="E16" s="6" t="s">
        <v>218</v>
      </c>
      <c r="F16" s="6" t="s">
        <v>1</v>
      </c>
      <c r="G16" s="9" t="s">
        <v>75</v>
      </c>
      <c r="H16" s="9" t="s">
        <v>38</v>
      </c>
      <c r="I16" s="9" t="s">
        <v>40</v>
      </c>
      <c r="J16" s="9" t="s">
        <v>40</v>
      </c>
      <c r="K16" s="9" t="s">
        <v>40</v>
      </c>
      <c r="L16" s="9" t="s">
        <v>40</v>
      </c>
      <c r="M16" s="9" t="s">
        <v>40</v>
      </c>
      <c r="N16" s="9" t="s">
        <v>40</v>
      </c>
      <c r="O16" s="9" t="s">
        <v>1200</v>
      </c>
      <c r="P16" s="6" t="s">
        <v>38</v>
      </c>
      <c r="Q16" s="9" t="s">
        <v>51</v>
      </c>
      <c r="R16" s="9" t="s">
        <v>52</v>
      </c>
      <c r="S16" s="9" t="s">
        <v>43</v>
      </c>
      <c r="T16" s="9" t="s">
        <v>53</v>
      </c>
      <c r="U16" s="9" t="s">
        <v>20</v>
      </c>
      <c r="V16" s="6" t="s">
        <v>1211</v>
      </c>
      <c r="W16" s="6" t="s">
        <v>1223</v>
      </c>
      <c r="X16" s="9" t="s">
        <v>219</v>
      </c>
      <c r="Y16" s="6" t="s">
        <v>220</v>
      </c>
      <c r="Z16" s="9" t="s">
        <v>1200</v>
      </c>
      <c r="AA16" s="9" t="s">
        <v>48</v>
      </c>
      <c r="AB16" s="9" t="s">
        <v>40</v>
      </c>
      <c r="AC16" s="9" t="s">
        <v>40</v>
      </c>
      <c r="AD16" s="9" t="s">
        <v>40</v>
      </c>
      <c r="AE16" s="9" t="s">
        <v>40</v>
      </c>
      <c r="AF16" s="7">
        <v>2.2619470000000002</v>
      </c>
      <c r="AG16" s="7">
        <v>20</v>
      </c>
      <c r="AH16" s="7">
        <v>2.2619470000000002</v>
      </c>
      <c r="AI16" s="7" t="s">
        <v>40</v>
      </c>
      <c r="AJ16" s="7">
        <v>20</v>
      </c>
      <c r="AK16" s="6"/>
    </row>
    <row r="17" spans="1:38">
      <c r="A17" s="6">
        <v>8</v>
      </c>
      <c r="B17" s="6">
        <v>18</v>
      </c>
      <c r="C17" s="6">
        <v>2017</v>
      </c>
      <c r="D17" s="6" t="s">
        <v>217</v>
      </c>
      <c r="E17" s="6" t="s">
        <v>218</v>
      </c>
      <c r="F17" s="6" t="s">
        <v>1</v>
      </c>
      <c r="G17" s="9" t="s">
        <v>75</v>
      </c>
      <c r="H17" s="9" t="s">
        <v>38</v>
      </c>
      <c r="I17" s="9" t="s">
        <v>40</v>
      </c>
      <c r="J17" s="9" t="s">
        <v>40</v>
      </c>
      <c r="K17" s="9" t="s">
        <v>40</v>
      </c>
      <c r="L17" s="9" t="s">
        <v>40</v>
      </c>
      <c r="M17" s="9" t="s">
        <v>40</v>
      </c>
      <c r="N17" s="9" t="s">
        <v>40</v>
      </c>
      <c r="O17" s="9" t="s">
        <v>1200</v>
      </c>
      <c r="P17" s="6" t="s">
        <v>38</v>
      </c>
      <c r="Q17" s="9" t="s">
        <v>51</v>
      </c>
      <c r="R17" s="9" t="s">
        <v>52</v>
      </c>
      <c r="S17" s="9" t="s">
        <v>43</v>
      </c>
      <c r="T17" s="9" t="s">
        <v>53</v>
      </c>
      <c r="U17" s="9" t="s">
        <v>20</v>
      </c>
      <c r="V17" s="6" t="s">
        <v>1211</v>
      </c>
      <c r="W17" s="6" t="s">
        <v>1223</v>
      </c>
      <c r="X17" s="9" t="s">
        <v>219</v>
      </c>
      <c r="Y17" s="6" t="s">
        <v>220</v>
      </c>
      <c r="Z17" s="9" t="s">
        <v>1200</v>
      </c>
      <c r="AA17" s="9" t="s">
        <v>48</v>
      </c>
      <c r="AB17" s="9" t="s">
        <v>40</v>
      </c>
      <c r="AC17" s="9" t="s">
        <v>40</v>
      </c>
      <c r="AD17" s="9" t="s">
        <v>40</v>
      </c>
      <c r="AE17" s="9" t="s">
        <v>40</v>
      </c>
      <c r="AF17" s="7">
        <v>4.5238930000000002</v>
      </c>
      <c r="AG17" s="7">
        <v>22</v>
      </c>
      <c r="AH17" s="7">
        <v>4.5238930000000002</v>
      </c>
      <c r="AI17" s="7" t="s">
        <v>40</v>
      </c>
      <c r="AJ17" s="7">
        <v>22</v>
      </c>
      <c r="AK17" s="6"/>
    </row>
    <row r="18" spans="1:38">
      <c r="A18" s="6">
        <v>8</v>
      </c>
      <c r="B18" s="6">
        <v>18</v>
      </c>
      <c r="C18" s="6">
        <v>2017</v>
      </c>
      <c r="D18" s="6" t="s">
        <v>217</v>
      </c>
      <c r="E18" s="6" t="s">
        <v>218</v>
      </c>
      <c r="F18" s="6" t="s">
        <v>1</v>
      </c>
      <c r="G18" s="9" t="s">
        <v>75</v>
      </c>
      <c r="H18" s="9" t="s">
        <v>38</v>
      </c>
      <c r="I18" s="9" t="s">
        <v>40</v>
      </c>
      <c r="J18" s="9" t="s">
        <v>40</v>
      </c>
      <c r="K18" s="9" t="s">
        <v>40</v>
      </c>
      <c r="L18" s="9" t="s">
        <v>40</v>
      </c>
      <c r="M18" s="9" t="s">
        <v>40</v>
      </c>
      <c r="N18" s="9" t="s">
        <v>40</v>
      </c>
      <c r="O18" s="9" t="s">
        <v>1200</v>
      </c>
      <c r="P18" s="6" t="s">
        <v>38</v>
      </c>
      <c r="Q18" s="9" t="s">
        <v>51</v>
      </c>
      <c r="R18" s="9" t="s">
        <v>52</v>
      </c>
      <c r="S18" s="9" t="s">
        <v>43</v>
      </c>
      <c r="T18" s="9" t="s">
        <v>53</v>
      </c>
      <c r="U18" s="9" t="s">
        <v>20</v>
      </c>
      <c r="V18" s="6" t="s">
        <v>1211</v>
      </c>
      <c r="W18" s="6" t="s">
        <v>1223</v>
      </c>
      <c r="X18" s="9" t="s">
        <v>219</v>
      </c>
      <c r="Y18" s="6" t="s">
        <v>220</v>
      </c>
      <c r="Z18" s="9" t="s">
        <v>1200</v>
      </c>
      <c r="AA18" s="9" t="s">
        <v>48</v>
      </c>
      <c r="AB18" s="9" t="s">
        <v>40</v>
      </c>
      <c r="AC18" s="9" t="s">
        <v>40</v>
      </c>
      <c r="AD18" s="9" t="s">
        <v>40</v>
      </c>
      <c r="AE18" s="9" t="s">
        <v>40</v>
      </c>
      <c r="AF18" s="7">
        <v>9.0477869999999996</v>
      </c>
      <c r="AG18" s="7">
        <v>23</v>
      </c>
      <c r="AH18" s="7">
        <v>9.0477869999999996</v>
      </c>
      <c r="AI18" s="7" t="s">
        <v>40</v>
      </c>
      <c r="AJ18" s="7">
        <v>23</v>
      </c>
      <c r="AK18" s="6"/>
    </row>
    <row r="19" spans="1:38">
      <c r="A19" s="6">
        <v>8</v>
      </c>
      <c r="B19" s="6">
        <v>18</v>
      </c>
      <c r="C19" s="6">
        <v>2017</v>
      </c>
      <c r="D19" s="6" t="s">
        <v>217</v>
      </c>
      <c r="E19" s="6" t="s">
        <v>218</v>
      </c>
      <c r="F19" s="6" t="s">
        <v>1</v>
      </c>
      <c r="G19" s="9" t="s">
        <v>75</v>
      </c>
      <c r="H19" s="9" t="s">
        <v>38</v>
      </c>
      <c r="I19" s="9" t="s">
        <v>40</v>
      </c>
      <c r="J19" s="9" t="s">
        <v>40</v>
      </c>
      <c r="K19" s="9" t="s">
        <v>40</v>
      </c>
      <c r="L19" s="9" t="s">
        <v>40</v>
      </c>
      <c r="M19" s="9" t="s">
        <v>40</v>
      </c>
      <c r="N19" s="9" t="s">
        <v>40</v>
      </c>
      <c r="O19" s="9" t="s">
        <v>1200</v>
      </c>
      <c r="P19" s="6" t="s">
        <v>38</v>
      </c>
      <c r="Q19" s="9" t="s">
        <v>51</v>
      </c>
      <c r="R19" s="9" t="s">
        <v>52</v>
      </c>
      <c r="S19" s="9" t="s">
        <v>43</v>
      </c>
      <c r="T19" s="9" t="s">
        <v>53</v>
      </c>
      <c r="U19" s="9" t="s">
        <v>20</v>
      </c>
      <c r="V19" s="6" t="s">
        <v>1211</v>
      </c>
      <c r="W19" s="6" t="s">
        <v>1223</v>
      </c>
      <c r="X19" s="9" t="s">
        <v>219</v>
      </c>
      <c r="Y19" s="6" t="s">
        <v>220</v>
      </c>
      <c r="Z19" s="9" t="s">
        <v>1200</v>
      </c>
      <c r="AA19" s="9" t="s">
        <v>48</v>
      </c>
      <c r="AB19" s="9" t="s">
        <v>40</v>
      </c>
      <c r="AC19" s="9" t="s">
        <v>40</v>
      </c>
      <c r="AD19" s="9" t="s">
        <v>40</v>
      </c>
      <c r="AE19" s="9" t="s">
        <v>40</v>
      </c>
      <c r="AF19" s="7">
        <v>13.571680000000001</v>
      </c>
      <c r="AG19" s="7">
        <v>23</v>
      </c>
      <c r="AH19" s="7">
        <v>13.571680000000001</v>
      </c>
      <c r="AI19" s="7" t="s">
        <v>40</v>
      </c>
      <c r="AJ19" s="7">
        <v>23</v>
      </c>
      <c r="AK19" s="6"/>
    </row>
    <row r="20" spans="1:38">
      <c r="A20" s="6">
        <v>8</v>
      </c>
      <c r="B20" s="6">
        <v>19</v>
      </c>
      <c r="C20" s="6">
        <v>2017</v>
      </c>
      <c r="D20" s="6" t="s">
        <v>217</v>
      </c>
      <c r="E20" s="6" t="s">
        <v>218</v>
      </c>
      <c r="F20" s="6" t="s">
        <v>1</v>
      </c>
      <c r="G20" s="9" t="s">
        <v>75</v>
      </c>
      <c r="H20" s="9" t="s">
        <v>38</v>
      </c>
      <c r="I20" s="9" t="s">
        <v>40</v>
      </c>
      <c r="J20" s="9" t="s">
        <v>40</v>
      </c>
      <c r="K20" s="9" t="s">
        <v>40</v>
      </c>
      <c r="L20" s="9" t="s">
        <v>40</v>
      </c>
      <c r="M20" s="9" t="s">
        <v>40</v>
      </c>
      <c r="N20" s="9" t="s">
        <v>40</v>
      </c>
      <c r="O20" s="9" t="s">
        <v>1200</v>
      </c>
      <c r="P20" s="6" t="s">
        <v>38</v>
      </c>
      <c r="Q20" s="9" t="s">
        <v>51</v>
      </c>
      <c r="R20" s="9" t="s">
        <v>52</v>
      </c>
      <c r="S20" s="9" t="s">
        <v>43</v>
      </c>
      <c r="T20" s="9" t="s">
        <v>53</v>
      </c>
      <c r="U20" s="9" t="s">
        <v>20</v>
      </c>
      <c r="V20" s="6" t="s">
        <v>1211</v>
      </c>
      <c r="W20" s="6" t="s">
        <v>1223</v>
      </c>
      <c r="X20" s="9" t="s">
        <v>221</v>
      </c>
      <c r="Y20" s="6" t="s">
        <v>222</v>
      </c>
      <c r="Z20" s="9" t="s">
        <v>1200</v>
      </c>
      <c r="AA20" s="9" t="s">
        <v>48</v>
      </c>
      <c r="AB20" s="9" t="s">
        <v>40</v>
      </c>
      <c r="AC20" s="9" t="s">
        <v>40</v>
      </c>
      <c r="AD20" s="9" t="s">
        <v>40</v>
      </c>
      <c r="AE20" s="9" t="s">
        <v>40</v>
      </c>
      <c r="AF20" s="7">
        <v>0.56548670000000001</v>
      </c>
      <c r="AG20" s="7">
        <v>16</v>
      </c>
      <c r="AH20" s="7">
        <v>0.56548670000000001</v>
      </c>
      <c r="AI20" s="7" t="s">
        <v>40</v>
      </c>
      <c r="AJ20" s="7">
        <v>16</v>
      </c>
      <c r="AK20" s="7"/>
    </row>
    <row r="21" spans="1:38">
      <c r="A21" s="6">
        <v>8</v>
      </c>
      <c r="B21" s="6">
        <v>19</v>
      </c>
      <c r="C21" s="6">
        <v>2017</v>
      </c>
      <c r="D21" s="6" t="s">
        <v>217</v>
      </c>
      <c r="E21" s="6" t="s">
        <v>218</v>
      </c>
      <c r="F21" s="6" t="s">
        <v>1</v>
      </c>
      <c r="G21" s="9" t="s">
        <v>75</v>
      </c>
      <c r="H21" s="9" t="s">
        <v>38</v>
      </c>
      <c r="I21" s="9" t="s">
        <v>40</v>
      </c>
      <c r="J21" s="9" t="s">
        <v>40</v>
      </c>
      <c r="K21" s="9" t="s">
        <v>40</v>
      </c>
      <c r="L21" s="9" t="s">
        <v>40</v>
      </c>
      <c r="M21" s="9" t="s">
        <v>40</v>
      </c>
      <c r="N21" s="9" t="s">
        <v>40</v>
      </c>
      <c r="O21" s="9" t="s">
        <v>1200</v>
      </c>
      <c r="P21" s="6" t="s">
        <v>38</v>
      </c>
      <c r="Q21" s="9" t="s">
        <v>51</v>
      </c>
      <c r="R21" s="9" t="s">
        <v>52</v>
      </c>
      <c r="S21" s="9" t="s">
        <v>43</v>
      </c>
      <c r="T21" s="9" t="s">
        <v>53</v>
      </c>
      <c r="U21" s="9" t="s">
        <v>20</v>
      </c>
      <c r="V21" s="6" t="s">
        <v>1211</v>
      </c>
      <c r="W21" s="6" t="s">
        <v>1223</v>
      </c>
      <c r="X21" s="9" t="s">
        <v>221</v>
      </c>
      <c r="Y21" s="6" t="s">
        <v>222</v>
      </c>
      <c r="Z21" s="9" t="s">
        <v>1200</v>
      </c>
      <c r="AA21" s="9" t="s">
        <v>48</v>
      </c>
      <c r="AB21" s="9" t="s">
        <v>40</v>
      </c>
      <c r="AC21" s="9" t="s">
        <v>40</v>
      </c>
      <c r="AD21" s="9" t="s">
        <v>40</v>
      </c>
      <c r="AE21" s="9" t="s">
        <v>40</v>
      </c>
      <c r="AF21" s="7">
        <v>1.130973</v>
      </c>
      <c r="AG21" s="7">
        <v>21</v>
      </c>
      <c r="AH21" s="7">
        <v>1.130973</v>
      </c>
      <c r="AI21" s="7" t="s">
        <v>40</v>
      </c>
      <c r="AJ21" s="7">
        <v>21</v>
      </c>
      <c r="AK21" s="7"/>
    </row>
    <row r="22" spans="1:38">
      <c r="A22" s="6">
        <v>8</v>
      </c>
      <c r="B22" s="6">
        <v>19</v>
      </c>
      <c r="C22" s="6">
        <v>2017</v>
      </c>
      <c r="D22" s="6" t="s">
        <v>217</v>
      </c>
      <c r="E22" s="6" t="s">
        <v>218</v>
      </c>
      <c r="F22" s="6" t="s">
        <v>1</v>
      </c>
      <c r="G22" s="9" t="s">
        <v>75</v>
      </c>
      <c r="H22" s="9" t="s">
        <v>38</v>
      </c>
      <c r="I22" s="9" t="s">
        <v>40</v>
      </c>
      <c r="J22" s="9" t="s">
        <v>40</v>
      </c>
      <c r="K22" s="9" t="s">
        <v>40</v>
      </c>
      <c r="L22" s="9" t="s">
        <v>40</v>
      </c>
      <c r="M22" s="9" t="s">
        <v>40</v>
      </c>
      <c r="N22" s="9" t="s">
        <v>40</v>
      </c>
      <c r="O22" s="9" t="s">
        <v>1200</v>
      </c>
      <c r="P22" s="6" t="s">
        <v>38</v>
      </c>
      <c r="Q22" s="9" t="s">
        <v>51</v>
      </c>
      <c r="R22" s="9" t="s">
        <v>52</v>
      </c>
      <c r="S22" s="9" t="s">
        <v>43</v>
      </c>
      <c r="T22" s="9" t="s">
        <v>53</v>
      </c>
      <c r="U22" s="9" t="s">
        <v>20</v>
      </c>
      <c r="V22" s="6" t="s">
        <v>1211</v>
      </c>
      <c r="W22" s="6" t="s">
        <v>1223</v>
      </c>
      <c r="X22" s="9" t="s">
        <v>221</v>
      </c>
      <c r="Y22" s="6" t="s">
        <v>222</v>
      </c>
      <c r="Z22" s="9" t="s">
        <v>1200</v>
      </c>
      <c r="AA22" s="9" t="s">
        <v>48</v>
      </c>
      <c r="AB22" s="9" t="s">
        <v>40</v>
      </c>
      <c r="AC22" s="9" t="s">
        <v>40</v>
      </c>
      <c r="AD22" s="9" t="s">
        <v>40</v>
      </c>
      <c r="AE22" s="9" t="s">
        <v>40</v>
      </c>
      <c r="AF22" s="7">
        <v>2.2619470000000002</v>
      </c>
      <c r="AG22" s="7">
        <v>19</v>
      </c>
      <c r="AH22" s="7">
        <v>2.2619470000000002</v>
      </c>
      <c r="AI22" s="7" t="s">
        <v>40</v>
      </c>
      <c r="AJ22" s="7">
        <v>19</v>
      </c>
      <c r="AK22" s="7"/>
    </row>
    <row r="23" spans="1:38">
      <c r="A23" s="6">
        <v>8</v>
      </c>
      <c r="B23" s="6">
        <v>19</v>
      </c>
      <c r="C23" s="6">
        <v>2017</v>
      </c>
      <c r="D23" s="6" t="s">
        <v>217</v>
      </c>
      <c r="E23" s="6" t="s">
        <v>218</v>
      </c>
      <c r="F23" s="6" t="s">
        <v>1</v>
      </c>
      <c r="G23" s="9" t="s">
        <v>75</v>
      </c>
      <c r="H23" s="9" t="s">
        <v>38</v>
      </c>
      <c r="I23" s="9" t="s">
        <v>40</v>
      </c>
      <c r="J23" s="9" t="s">
        <v>40</v>
      </c>
      <c r="K23" s="9" t="s">
        <v>40</v>
      </c>
      <c r="L23" s="9" t="s">
        <v>40</v>
      </c>
      <c r="M23" s="9" t="s">
        <v>40</v>
      </c>
      <c r="N23" s="9" t="s">
        <v>40</v>
      </c>
      <c r="O23" s="9" t="s">
        <v>1200</v>
      </c>
      <c r="P23" s="6" t="s">
        <v>38</v>
      </c>
      <c r="Q23" s="9" t="s">
        <v>51</v>
      </c>
      <c r="R23" s="9" t="s">
        <v>52</v>
      </c>
      <c r="S23" s="9" t="s">
        <v>43</v>
      </c>
      <c r="T23" s="9" t="s">
        <v>53</v>
      </c>
      <c r="U23" s="9" t="s">
        <v>20</v>
      </c>
      <c r="V23" s="6" t="s">
        <v>1211</v>
      </c>
      <c r="W23" s="6" t="s">
        <v>1223</v>
      </c>
      <c r="X23" s="9" t="s">
        <v>221</v>
      </c>
      <c r="Y23" s="6" t="s">
        <v>222</v>
      </c>
      <c r="Z23" s="9" t="s">
        <v>1200</v>
      </c>
      <c r="AA23" s="9" t="s">
        <v>48</v>
      </c>
      <c r="AB23" s="9" t="s">
        <v>40</v>
      </c>
      <c r="AC23" s="9" t="s">
        <v>40</v>
      </c>
      <c r="AD23" s="9" t="s">
        <v>40</v>
      </c>
      <c r="AE23" s="9" t="s">
        <v>40</v>
      </c>
      <c r="AF23" s="7">
        <v>4.5238930000000002</v>
      </c>
      <c r="AG23" s="7">
        <v>20</v>
      </c>
      <c r="AH23" s="7">
        <v>4.5238930000000002</v>
      </c>
      <c r="AI23" s="7" t="s">
        <v>40</v>
      </c>
      <c r="AJ23" s="7">
        <v>20</v>
      </c>
      <c r="AK23" s="7"/>
    </row>
    <row r="24" spans="1:38">
      <c r="A24" s="6">
        <v>8</v>
      </c>
      <c r="B24" s="6">
        <v>19</v>
      </c>
      <c r="C24" s="6">
        <v>2017</v>
      </c>
      <c r="D24" s="6" t="s">
        <v>217</v>
      </c>
      <c r="E24" s="6" t="s">
        <v>218</v>
      </c>
      <c r="F24" s="6" t="s">
        <v>1</v>
      </c>
      <c r="G24" s="9" t="s">
        <v>75</v>
      </c>
      <c r="H24" s="9" t="s">
        <v>38</v>
      </c>
      <c r="I24" s="9" t="s">
        <v>40</v>
      </c>
      <c r="J24" s="9" t="s">
        <v>40</v>
      </c>
      <c r="K24" s="9" t="s">
        <v>40</v>
      </c>
      <c r="L24" s="9" t="s">
        <v>40</v>
      </c>
      <c r="M24" s="9" t="s">
        <v>40</v>
      </c>
      <c r="N24" s="9" t="s">
        <v>40</v>
      </c>
      <c r="O24" s="9" t="s">
        <v>1200</v>
      </c>
      <c r="P24" s="6" t="s">
        <v>38</v>
      </c>
      <c r="Q24" s="9" t="s">
        <v>51</v>
      </c>
      <c r="R24" s="9" t="s">
        <v>52</v>
      </c>
      <c r="S24" s="9" t="s">
        <v>43</v>
      </c>
      <c r="T24" s="9" t="s">
        <v>53</v>
      </c>
      <c r="U24" s="9" t="s">
        <v>20</v>
      </c>
      <c r="V24" s="6" t="s">
        <v>1211</v>
      </c>
      <c r="W24" s="6" t="s">
        <v>1223</v>
      </c>
      <c r="X24" s="9" t="s">
        <v>221</v>
      </c>
      <c r="Y24" s="6" t="s">
        <v>222</v>
      </c>
      <c r="Z24" s="9" t="s">
        <v>1200</v>
      </c>
      <c r="AA24" s="9" t="s">
        <v>48</v>
      </c>
      <c r="AB24" s="9" t="s">
        <v>40</v>
      </c>
      <c r="AC24" s="9" t="s">
        <v>40</v>
      </c>
      <c r="AD24" s="9" t="s">
        <v>40</v>
      </c>
      <c r="AE24" s="9" t="s">
        <v>40</v>
      </c>
      <c r="AF24" s="7">
        <v>9.0477869999999996</v>
      </c>
      <c r="AG24" s="7">
        <v>17</v>
      </c>
      <c r="AH24" s="7">
        <v>9.0477869999999996</v>
      </c>
      <c r="AI24" s="7" t="s">
        <v>40</v>
      </c>
      <c r="AJ24" s="7">
        <v>17</v>
      </c>
      <c r="AK24" s="7"/>
    </row>
    <row r="25" spans="1:38">
      <c r="A25" s="6">
        <v>8</v>
      </c>
      <c r="B25" s="6">
        <v>19</v>
      </c>
      <c r="C25" s="6">
        <v>2017</v>
      </c>
      <c r="D25" s="6" t="s">
        <v>217</v>
      </c>
      <c r="E25" s="6" t="s">
        <v>218</v>
      </c>
      <c r="F25" s="6" t="s">
        <v>1</v>
      </c>
      <c r="G25" s="9" t="s">
        <v>75</v>
      </c>
      <c r="H25" s="9" t="s">
        <v>38</v>
      </c>
      <c r="I25" s="9" t="s">
        <v>40</v>
      </c>
      <c r="J25" s="9" t="s">
        <v>40</v>
      </c>
      <c r="K25" s="9" t="s">
        <v>40</v>
      </c>
      <c r="L25" s="9" t="s">
        <v>40</v>
      </c>
      <c r="M25" s="9" t="s">
        <v>40</v>
      </c>
      <c r="N25" s="9" t="s">
        <v>40</v>
      </c>
      <c r="O25" s="9" t="s">
        <v>1200</v>
      </c>
      <c r="P25" s="6" t="s">
        <v>38</v>
      </c>
      <c r="Q25" s="9" t="s">
        <v>51</v>
      </c>
      <c r="R25" s="9" t="s">
        <v>52</v>
      </c>
      <c r="S25" s="9" t="s">
        <v>43</v>
      </c>
      <c r="T25" s="9" t="s">
        <v>53</v>
      </c>
      <c r="U25" s="9" t="s">
        <v>20</v>
      </c>
      <c r="V25" s="6" t="s">
        <v>1211</v>
      </c>
      <c r="W25" s="6" t="s">
        <v>1223</v>
      </c>
      <c r="X25" s="9" t="s">
        <v>221</v>
      </c>
      <c r="Y25" s="6" t="s">
        <v>222</v>
      </c>
      <c r="Z25" s="9" t="s">
        <v>1200</v>
      </c>
      <c r="AA25" s="9" t="s">
        <v>48</v>
      </c>
      <c r="AB25" s="9" t="s">
        <v>40</v>
      </c>
      <c r="AC25" s="9" t="s">
        <v>40</v>
      </c>
      <c r="AD25" s="9" t="s">
        <v>40</v>
      </c>
      <c r="AE25" s="9" t="s">
        <v>40</v>
      </c>
      <c r="AF25" s="7">
        <v>13.571680000000001</v>
      </c>
      <c r="AG25" s="7">
        <v>23</v>
      </c>
      <c r="AH25" s="7">
        <v>13.571680000000001</v>
      </c>
      <c r="AI25" s="7" t="s">
        <v>40</v>
      </c>
      <c r="AJ25" s="7">
        <v>23</v>
      </c>
      <c r="AK25" s="7"/>
    </row>
    <row r="26" spans="1:38">
      <c r="A26" s="6">
        <v>14</v>
      </c>
      <c r="B26" s="6">
        <v>30</v>
      </c>
      <c r="C26" s="6">
        <v>2014</v>
      </c>
      <c r="D26" s="6" t="s">
        <v>388</v>
      </c>
      <c r="E26" s="6" t="s">
        <v>389</v>
      </c>
      <c r="F26" s="6" t="s">
        <v>1</v>
      </c>
      <c r="G26" s="6" t="s">
        <v>60</v>
      </c>
      <c r="H26" s="6" t="s">
        <v>38</v>
      </c>
      <c r="I26" s="6" t="s">
        <v>41</v>
      </c>
      <c r="J26" s="6" t="s">
        <v>38</v>
      </c>
      <c r="K26" s="9" t="s">
        <v>40</v>
      </c>
      <c r="L26" s="9" t="s">
        <v>40</v>
      </c>
      <c r="M26" s="6" t="s">
        <v>40</v>
      </c>
      <c r="N26" s="6" t="s">
        <v>38</v>
      </c>
      <c r="O26" s="6" t="s">
        <v>390</v>
      </c>
      <c r="P26" s="6" t="s">
        <v>38</v>
      </c>
      <c r="Q26" s="6" t="s">
        <v>51</v>
      </c>
      <c r="R26" s="6" t="s">
        <v>52</v>
      </c>
      <c r="S26" s="6" t="s">
        <v>43</v>
      </c>
      <c r="T26" s="6" t="s">
        <v>44</v>
      </c>
      <c r="U26" s="9" t="s">
        <v>19</v>
      </c>
      <c r="V26" s="6" t="s">
        <v>1209</v>
      </c>
      <c r="W26" s="6" t="s">
        <v>1216</v>
      </c>
      <c r="X26" s="6" t="s">
        <v>391</v>
      </c>
      <c r="Y26" s="6" t="s">
        <v>392</v>
      </c>
      <c r="Z26" s="6"/>
      <c r="AA26" s="6" t="s">
        <v>48</v>
      </c>
      <c r="AB26" s="9" t="s">
        <v>40</v>
      </c>
      <c r="AC26" s="6" t="s">
        <v>40</v>
      </c>
      <c r="AD26" s="6">
        <v>15.5</v>
      </c>
      <c r="AE26" s="6" t="s">
        <v>40</v>
      </c>
      <c r="AF26" s="6">
        <v>3.4</v>
      </c>
      <c r="AG26" s="6">
        <v>3.06</v>
      </c>
      <c r="AH26" s="9">
        <f t="shared" ref="AH26:AH43" si="0">AF26*100000000</f>
        <v>340000000</v>
      </c>
      <c r="AI26" s="9"/>
      <c r="AJ26" s="6">
        <v>3.06</v>
      </c>
      <c r="AK26" s="6">
        <v>11550000</v>
      </c>
      <c r="AL26" t="s">
        <v>390</v>
      </c>
    </row>
    <row r="27" spans="1:38">
      <c r="A27" s="6">
        <v>14</v>
      </c>
      <c r="B27" s="6">
        <v>30</v>
      </c>
      <c r="C27" s="6">
        <v>2014</v>
      </c>
      <c r="D27" s="6" t="s">
        <v>388</v>
      </c>
      <c r="E27" s="6" t="s">
        <v>389</v>
      </c>
      <c r="F27" s="6" t="s">
        <v>1</v>
      </c>
      <c r="G27" s="6" t="s">
        <v>60</v>
      </c>
      <c r="H27" s="6" t="s">
        <v>38</v>
      </c>
      <c r="I27" s="6" t="s">
        <v>41</v>
      </c>
      <c r="J27" s="6" t="s">
        <v>38</v>
      </c>
      <c r="K27" s="9" t="s">
        <v>40</v>
      </c>
      <c r="L27" s="9" t="s">
        <v>40</v>
      </c>
      <c r="M27" s="6" t="s">
        <v>40</v>
      </c>
      <c r="N27" s="6" t="s">
        <v>38</v>
      </c>
      <c r="O27" s="6" t="s">
        <v>390</v>
      </c>
      <c r="P27" s="6" t="s">
        <v>38</v>
      </c>
      <c r="Q27" s="6" t="s">
        <v>51</v>
      </c>
      <c r="R27" s="6" t="s">
        <v>52</v>
      </c>
      <c r="S27" s="6" t="s">
        <v>43</v>
      </c>
      <c r="T27" s="6" t="s">
        <v>44</v>
      </c>
      <c r="U27" s="9" t="s">
        <v>19</v>
      </c>
      <c r="V27" s="6" t="s">
        <v>1209</v>
      </c>
      <c r="W27" s="6" t="s">
        <v>1216</v>
      </c>
      <c r="X27" s="6" t="s">
        <v>391</v>
      </c>
      <c r="Y27" s="6" t="s">
        <v>393</v>
      </c>
      <c r="Z27" s="6"/>
      <c r="AA27" s="6" t="s">
        <v>48</v>
      </c>
      <c r="AB27" s="9" t="s">
        <v>40</v>
      </c>
      <c r="AC27" s="6" t="s">
        <v>40</v>
      </c>
      <c r="AD27" s="6">
        <v>2</v>
      </c>
      <c r="AE27" s="6" t="s">
        <v>40</v>
      </c>
      <c r="AF27" s="6">
        <v>0.6</v>
      </c>
      <c r="AG27" s="6">
        <v>4.13</v>
      </c>
      <c r="AH27" s="9">
        <f t="shared" si="0"/>
        <v>60000000</v>
      </c>
      <c r="AI27" s="9"/>
      <c r="AJ27" s="6">
        <v>4.13</v>
      </c>
      <c r="AK27" s="6">
        <v>11550000</v>
      </c>
      <c r="AL27" t="s">
        <v>1263</v>
      </c>
    </row>
    <row r="28" spans="1:38">
      <c r="A28" s="6">
        <v>14</v>
      </c>
      <c r="B28" s="6">
        <v>30</v>
      </c>
      <c r="C28" s="6">
        <v>2014</v>
      </c>
      <c r="D28" s="6" t="s">
        <v>388</v>
      </c>
      <c r="E28" s="6" t="s">
        <v>389</v>
      </c>
      <c r="F28" s="6" t="s">
        <v>1</v>
      </c>
      <c r="G28" s="6" t="s">
        <v>60</v>
      </c>
      <c r="H28" s="6" t="s">
        <v>38</v>
      </c>
      <c r="I28" s="6" t="s">
        <v>41</v>
      </c>
      <c r="J28" s="6" t="s">
        <v>38</v>
      </c>
      <c r="K28" s="9" t="s">
        <v>40</v>
      </c>
      <c r="L28" s="9" t="s">
        <v>40</v>
      </c>
      <c r="M28" s="6" t="s">
        <v>40</v>
      </c>
      <c r="N28" s="6" t="s">
        <v>38</v>
      </c>
      <c r="O28" s="6" t="s">
        <v>390</v>
      </c>
      <c r="P28" s="6" t="s">
        <v>38</v>
      </c>
      <c r="Q28" s="6" t="s">
        <v>51</v>
      </c>
      <c r="R28" s="6" t="s">
        <v>52</v>
      </c>
      <c r="S28" s="6" t="s">
        <v>43</v>
      </c>
      <c r="T28" s="6" t="s">
        <v>44</v>
      </c>
      <c r="U28" s="9" t="s">
        <v>19</v>
      </c>
      <c r="V28" s="6" t="s">
        <v>1209</v>
      </c>
      <c r="W28" s="6" t="s">
        <v>1216</v>
      </c>
      <c r="X28" s="6" t="s">
        <v>391</v>
      </c>
      <c r="Y28" s="6" t="s">
        <v>394</v>
      </c>
      <c r="Z28" s="6"/>
      <c r="AA28" s="6" t="s">
        <v>48</v>
      </c>
      <c r="AB28" s="9" t="s">
        <v>40</v>
      </c>
      <c r="AC28" s="6" t="s">
        <v>40</v>
      </c>
      <c r="AD28" s="6">
        <v>1</v>
      </c>
      <c r="AE28" s="6" t="s">
        <v>40</v>
      </c>
      <c r="AF28" s="6">
        <v>1.3</v>
      </c>
      <c r="AG28" s="6">
        <v>3.25</v>
      </c>
      <c r="AH28" s="9">
        <f t="shared" si="0"/>
        <v>130000000</v>
      </c>
      <c r="AI28" s="9"/>
      <c r="AJ28" s="6">
        <v>3.25</v>
      </c>
      <c r="AK28" s="6">
        <v>11550000</v>
      </c>
    </row>
    <row r="29" spans="1:38">
      <c r="A29" s="6">
        <v>14</v>
      </c>
      <c r="B29" s="6">
        <v>30</v>
      </c>
      <c r="C29" s="6">
        <v>2014</v>
      </c>
      <c r="D29" s="6" t="s">
        <v>388</v>
      </c>
      <c r="E29" s="6" t="s">
        <v>389</v>
      </c>
      <c r="F29" s="6" t="s">
        <v>1</v>
      </c>
      <c r="G29" s="6" t="s">
        <v>60</v>
      </c>
      <c r="H29" s="6" t="s">
        <v>38</v>
      </c>
      <c r="I29" s="6" t="s">
        <v>41</v>
      </c>
      <c r="J29" s="6" t="s">
        <v>38</v>
      </c>
      <c r="K29" s="9" t="s">
        <v>40</v>
      </c>
      <c r="L29" s="9" t="s">
        <v>40</v>
      </c>
      <c r="M29" s="6" t="s">
        <v>40</v>
      </c>
      <c r="N29" s="6" t="s">
        <v>38</v>
      </c>
      <c r="O29" s="6" t="s">
        <v>390</v>
      </c>
      <c r="P29" s="6" t="s">
        <v>38</v>
      </c>
      <c r="Q29" s="6" t="s">
        <v>51</v>
      </c>
      <c r="R29" s="6" t="s">
        <v>52</v>
      </c>
      <c r="S29" s="6" t="s">
        <v>43</v>
      </c>
      <c r="T29" s="6" t="s">
        <v>44</v>
      </c>
      <c r="U29" s="9" t="s">
        <v>19</v>
      </c>
      <c r="V29" s="6" t="s">
        <v>1209</v>
      </c>
      <c r="W29" s="6" t="s">
        <v>1216</v>
      </c>
      <c r="X29" s="6" t="s">
        <v>391</v>
      </c>
      <c r="Y29" s="6" t="s">
        <v>395</v>
      </c>
      <c r="Z29" s="6"/>
      <c r="AA29" s="6" t="s">
        <v>48</v>
      </c>
      <c r="AB29" s="9" t="s">
        <v>40</v>
      </c>
      <c r="AC29" s="6" t="s">
        <v>40</v>
      </c>
      <c r="AD29" s="6">
        <v>22</v>
      </c>
      <c r="AE29" s="6" t="s">
        <v>40</v>
      </c>
      <c r="AF29" s="6">
        <v>3.7</v>
      </c>
      <c r="AG29" s="6">
        <v>6.71</v>
      </c>
      <c r="AH29" s="9">
        <f t="shared" si="0"/>
        <v>370000000</v>
      </c>
      <c r="AI29" s="9"/>
      <c r="AJ29" s="6">
        <v>6.71</v>
      </c>
      <c r="AK29" s="6">
        <v>11550000</v>
      </c>
      <c r="AL29" t="s">
        <v>1264</v>
      </c>
    </row>
    <row r="30" spans="1:38">
      <c r="A30" s="6">
        <v>14</v>
      </c>
      <c r="B30" s="6">
        <v>30</v>
      </c>
      <c r="C30" s="6">
        <v>2014</v>
      </c>
      <c r="D30" s="6" t="s">
        <v>388</v>
      </c>
      <c r="E30" s="6" t="s">
        <v>389</v>
      </c>
      <c r="F30" s="6" t="s">
        <v>1</v>
      </c>
      <c r="G30" s="6" t="s">
        <v>60</v>
      </c>
      <c r="H30" s="6" t="s">
        <v>38</v>
      </c>
      <c r="I30" s="6" t="s">
        <v>41</v>
      </c>
      <c r="J30" s="6" t="s">
        <v>38</v>
      </c>
      <c r="K30" s="9" t="s">
        <v>40</v>
      </c>
      <c r="L30" s="9" t="s">
        <v>40</v>
      </c>
      <c r="M30" s="6" t="s">
        <v>40</v>
      </c>
      <c r="N30" s="6" t="s">
        <v>38</v>
      </c>
      <c r="O30" s="6" t="s">
        <v>390</v>
      </c>
      <c r="P30" s="6" t="s">
        <v>38</v>
      </c>
      <c r="Q30" s="6" t="s">
        <v>51</v>
      </c>
      <c r="R30" s="6" t="s">
        <v>52</v>
      </c>
      <c r="S30" s="6" t="s">
        <v>43</v>
      </c>
      <c r="T30" s="6" t="s">
        <v>44</v>
      </c>
      <c r="U30" s="9" t="s">
        <v>19</v>
      </c>
      <c r="V30" s="6" t="s">
        <v>1209</v>
      </c>
      <c r="W30" s="6" t="s">
        <v>1216</v>
      </c>
      <c r="X30" s="6" t="s">
        <v>391</v>
      </c>
      <c r="Y30" s="6" t="s">
        <v>396</v>
      </c>
      <c r="Z30" s="6"/>
      <c r="AA30" s="6" t="s">
        <v>48</v>
      </c>
      <c r="AB30" s="9" t="s">
        <v>40</v>
      </c>
      <c r="AC30" s="6" t="s">
        <v>40</v>
      </c>
      <c r="AD30" s="6">
        <v>5.5</v>
      </c>
      <c r="AE30" s="6" t="s">
        <v>40</v>
      </c>
      <c r="AF30" s="6">
        <v>1.4</v>
      </c>
      <c r="AG30" s="6">
        <v>6.13</v>
      </c>
      <c r="AH30" s="9">
        <f t="shared" si="0"/>
        <v>140000000</v>
      </c>
      <c r="AI30" s="9"/>
      <c r="AJ30" s="6">
        <v>6.13</v>
      </c>
      <c r="AK30" s="6">
        <v>11550000</v>
      </c>
      <c r="AL30">
        <f>1.1*10^9</f>
        <v>1100000000</v>
      </c>
    </row>
    <row r="31" spans="1:38">
      <c r="A31" s="6">
        <v>14</v>
      </c>
      <c r="B31" s="6">
        <v>30</v>
      </c>
      <c r="C31" s="6">
        <v>2014</v>
      </c>
      <c r="D31" s="6" t="s">
        <v>388</v>
      </c>
      <c r="E31" s="6" t="s">
        <v>389</v>
      </c>
      <c r="F31" s="6" t="s">
        <v>1</v>
      </c>
      <c r="G31" s="6" t="s">
        <v>60</v>
      </c>
      <c r="H31" s="6" t="s">
        <v>38</v>
      </c>
      <c r="I31" s="6" t="s">
        <v>41</v>
      </c>
      <c r="J31" s="6" t="s">
        <v>38</v>
      </c>
      <c r="K31" s="9" t="s">
        <v>40</v>
      </c>
      <c r="L31" s="9" t="s">
        <v>40</v>
      </c>
      <c r="M31" s="6" t="s">
        <v>40</v>
      </c>
      <c r="N31" s="6" t="s">
        <v>38</v>
      </c>
      <c r="O31" s="6" t="s">
        <v>390</v>
      </c>
      <c r="P31" s="6" t="s">
        <v>38</v>
      </c>
      <c r="Q31" s="6" t="s">
        <v>51</v>
      </c>
      <c r="R31" s="6" t="s">
        <v>52</v>
      </c>
      <c r="S31" s="6" t="s">
        <v>43</v>
      </c>
      <c r="T31" s="6" t="s">
        <v>44</v>
      </c>
      <c r="U31" s="9" t="s">
        <v>19</v>
      </c>
      <c r="V31" s="6" t="s">
        <v>1209</v>
      </c>
      <c r="W31" s="6" t="s">
        <v>1216</v>
      </c>
      <c r="X31" s="6" t="s">
        <v>391</v>
      </c>
      <c r="Y31" s="6" t="s">
        <v>397</v>
      </c>
      <c r="Z31" s="6"/>
      <c r="AA31" s="6" t="s">
        <v>48</v>
      </c>
      <c r="AB31" s="9" t="s">
        <v>40</v>
      </c>
      <c r="AC31" s="6" t="s">
        <v>40</v>
      </c>
      <c r="AD31" s="6">
        <v>63</v>
      </c>
      <c r="AE31" s="6" t="s">
        <v>40</v>
      </c>
      <c r="AF31" s="6">
        <v>14.9</v>
      </c>
      <c r="AG31" s="6">
        <v>5.21</v>
      </c>
      <c r="AH31" s="9">
        <f t="shared" si="0"/>
        <v>1490000000</v>
      </c>
      <c r="AI31" s="9"/>
      <c r="AJ31" s="6">
        <v>5.21</v>
      </c>
      <c r="AK31" s="6">
        <v>11550000</v>
      </c>
      <c r="AL31">
        <f>2.2*10^10</f>
        <v>22000000000</v>
      </c>
    </row>
    <row r="32" spans="1:38">
      <c r="A32" s="6">
        <v>14</v>
      </c>
      <c r="B32" s="6">
        <v>30</v>
      </c>
      <c r="C32" s="6">
        <v>2014</v>
      </c>
      <c r="D32" s="6" t="s">
        <v>388</v>
      </c>
      <c r="E32" s="6" t="s">
        <v>389</v>
      </c>
      <c r="F32" s="6" t="s">
        <v>1</v>
      </c>
      <c r="G32" s="6" t="s">
        <v>60</v>
      </c>
      <c r="H32" s="6" t="s">
        <v>38</v>
      </c>
      <c r="I32" s="6" t="s">
        <v>41</v>
      </c>
      <c r="J32" s="6" t="s">
        <v>38</v>
      </c>
      <c r="K32" s="9" t="s">
        <v>40</v>
      </c>
      <c r="L32" s="9" t="s">
        <v>40</v>
      </c>
      <c r="M32" s="6" t="s">
        <v>40</v>
      </c>
      <c r="N32" s="6" t="s">
        <v>38</v>
      </c>
      <c r="O32" s="6" t="s">
        <v>390</v>
      </c>
      <c r="P32" s="6" t="s">
        <v>38</v>
      </c>
      <c r="Q32" s="6" t="s">
        <v>51</v>
      </c>
      <c r="R32" s="6" t="s">
        <v>52</v>
      </c>
      <c r="S32" s="6" t="s">
        <v>43</v>
      </c>
      <c r="T32" s="6" t="s">
        <v>44</v>
      </c>
      <c r="U32" s="9" t="s">
        <v>19</v>
      </c>
      <c r="V32" s="6" t="s">
        <v>1209</v>
      </c>
      <c r="W32" s="6" t="s">
        <v>1216</v>
      </c>
      <c r="X32" s="6" t="s">
        <v>391</v>
      </c>
      <c r="Y32" s="6" t="s">
        <v>398</v>
      </c>
      <c r="Z32" s="6"/>
      <c r="AA32" s="6" t="s">
        <v>48</v>
      </c>
      <c r="AB32" s="9" t="s">
        <v>40</v>
      </c>
      <c r="AC32" s="6" t="s">
        <v>40</v>
      </c>
      <c r="AD32" s="6">
        <v>5</v>
      </c>
      <c r="AE32" s="6" t="s">
        <v>40</v>
      </c>
      <c r="AF32" s="6">
        <v>0.7</v>
      </c>
      <c r="AG32" s="6">
        <v>4.96</v>
      </c>
      <c r="AH32" s="9">
        <f t="shared" si="0"/>
        <v>70000000</v>
      </c>
      <c r="AI32" s="9"/>
      <c r="AJ32" s="6">
        <v>4.96</v>
      </c>
      <c r="AK32" s="6">
        <v>11550000</v>
      </c>
      <c r="AL32">
        <f>AVERAGE(AL30:AL31)</f>
        <v>11550000000</v>
      </c>
    </row>
    <row r="33" spans="1:38">
      <c r="A33" s="6">
        <v>14</v>
      </c>
      <c r="B33" s="6">
        <v>30</v>
      </c>
      <c r="C33" s="6">
        <v>2014</v>
      </c>
      <c r="D33" s="6" t="s">
        <v>388</v>
      </c>
      <c r="E33" s="6" t="s">
        <v>389</v>
      </c>
      <c r="F33" s="6" t="s">
        <v>1</v>
      </c>
      <c r="G33" s="6" t="s">
        <v>60</v>
      </c>
      <c r="H33" s="6" t="s">
        <v>38</v>
      </c>
      <c r="I33" s="6" t="s">
        <v>41</v>
      </c>
      <c r="J33" s="6" t="s">
        <v>38</v>
      </c>
      <c r="K33" s="9" t="s">
        <v>40</v>
      </c>
      <c r="L33" s="9" t="s">
        <v>40</v>
      </c>
      <c r="M33" s="6" t="s">
        <v>40</v>
      </c>
      <c r="N33" s="6" t="s">
        <v>38</v>
      </c>
      <c r="O33" s="6" t="s">
        <v>390</v>
      </c>
      <c r="P33" s="6" t="s">
        <v>38</v>
      </c>
      <c r="Q33" s="6" t="s">
        <v>51</v>
      </c>
      <c r="R33" s="6" t="s">
        <v>52</v>
      </c>
      <c r="S33" s="6" t="s">
        <v>43</v>
      </c>
      <c r="T33" s="6" t="s">
        <v>44</v>
      </c>
      <c r="U33" s="9" t="s">
        <v>19</v>
      </c>
      <c r="V33" s="6" t="s">
        <v>1209</v>
      </c>
      <c r="W33" s="6" t="s">
        <v>1216</v>
      </c>
      <c r="X33" s="6" t="s">
        <v>391</v>
      </c>
      <c r="Y33" s="6" t="s">
        <v>399</v>
      </c>
      <c r="Z33" s="6"/>
      <c r="AA33" s="6" t="s">
        <v>48</v>
      </c>
      <c r="AB33" s="9" t="s">
        <v>40</v>
      </c>
      <c r="AC33" s="6" t="s">
        <v>40</v>
      </c>
      <c r="AD33" s="6">
        <v>5</v>
      </c>
      <c r="AE33" s="6" t="s">
        <v>40</v>
      </c>
      <c r="AF33" s="6">
        <v>0.7</v>
      </c>
      <c r="AG33" s="6">
        <v>3.88</v>
      </c>
      <c r="AH33" s="9">
        <f t="shared" si="0"/>
        <v>70000000</v>
      </c>
      <c r="AI33" s="9"/>
      <c r="AJ33" s="6">
        <v>3.88</v>
      </c>
      <c r="AK33" s="6">
        <v>11550000</v>
      </c>
      <c r="AL33">
        <f>(AL32/1000)</f>
        <v>11550000</v>
      </c>
    </row>
    <row r="34" spans="1:38">
      <c r="A34" s="6">
        <v>14</v>
      </c>
      <c r="B34" s="6">
        <v>30</v>
      </c>
      <c r="C34" s="6">
        <v>2014</v>
      </c>
      <c r="D34" s="6" t="s">
        <v>388</v>
      </c>
      <c r="E34" s="6" t="s">
        <v>389</v>
      </c>
      <c r="F34" s="6" t="s">
        <v>1</v>
      </c>
      <c r="G34" s="6" t="s">
        <v>60</v>
      </c>
      <c r="H34" s="6" t="s">
        <v>38</v>
      </c>
      <c r="I34" s="6" t="s">
        <v>41</v>
      </c>
      <c r="J34" s="6" t="s">
        <v>38</v>
      </c>
      <c r="K34" s="9" t="s">
        <v>40</v>
      </c>
      <c r="L34" s="9" t="s">
        <v>40</v>
      </c>
      <c r="M34" s="6" t="s">
        <v>40</v>
      </c>
      <c r="N34" s="6" t="s">
        <v>38</v>
      </c>
      <c r="O34" s="6" t="s">
        <v>390</v>
      </c>
      <c r="P34" s="6" t="s">
        <v>38</v>
      </c>
      <c r="Q34" s="6" t="s">
        <v>51</v>
      </c>
      <c r="R34" s="6" t="s">
        <v>52</v>
      </c>
      <c r="S34" s="6" t="s">
        <v>43</v>
      </c>
      <c r="T34" s="6" t="s">
        <v>44</v>
      </c>
      <c r="U34" s="9" t="s">
        <v>19</v>
      </c>
      <c r="V34" s="6" t="s">
        <v>1209</v>
      </c>
      <c r="W34" s="6" t="s">
        <v>1216</v>
      </c>
      <c r="X34" s="6" t="s">
        <v>391</v>
      </c>
      <c r="Y34" s="6" t="s">
        <v>400</v>
      </c>
      <c r="Z34" s="6"/>
      <c r="AA34" s="6" t="s">
        <v>48</v>
      </c>
      <c r="AB34" s="9" t="s">
        <v>40</v>
      </c>
      <c r="AC34" s="6" t="s">
        <v>40</v>
      </c>
      <c r="AD34" s="6">
        <v>18</v>
      </c>
      <c r="AE34" s="6" t="s">
        <v>40</v>
      </c>
      <c r="AF34" s="6">
        <v>2.1</v>
      </c>
      <c r="AG34" s="6">
        <v>5.1100000000000003</v>
      </c>
      <c r="AH34" s="9">
        <f t="shared" si="0"/>
        <v>210000000</v>
      </c>
      <c r="AI34" s="9"/>
      <c r="AJ34" s="6">
        <v>5.1100000000000003</v>
      </c>
      <c r="AK34" s="6">
        <v>11550000</v>
      </c>
      <c r="AL34" t="s">
        <v>1268</v>
      </c>
    </row>
    <row r="35" spans="1:38">
      <c r="A35" s="6">
        <v>14</v>
      </c>
      <c r="B35" s="6">
        <v>30</v>
      </c>
      <c r="C35" s="6">
        <v>2014</v>
      </c>
      <c r="D35" s="6" t="s">
        <v>388</v>
      </c>
      <c r="E35" s="6" t="s">
        <v>389</v>
      </c>
      <c r="F35" s="6" t="s">
        <v>1</v>
      </c>
      <c r="G35" s="6" t="s">
        <v>60</v>
      </c>
      <c r="H35" s="6" t="s">
        <v>38</v>
      </c>
      <c r="I35" s="6" t="s">
        <v>41</v>
      </c>
      <c r="J35" s="6" t="s">
        <v>38</v>
      </c>
      <c r="K35" s="9" t="s">
        <v>40</v>
      </c>
      <c r="L35" s="9" t="s">
        <v>40</v>
      </c>
      <c r="M35" s="6" t="s">
        <v>40</v>
      </c>
      <c r="N35" s="6" t="s">
        <v>38</v>
      </c>
      <c r="O35" s="6" t="s">
        <v>390</v>
      </c>
      <c r="P35" s="6" t="s">
        <v>38</v>
      </c>
      <c r="Q35" s="6" t="s">
        <v>51</v>
      </c>
      <c r="R35" s="6" t="s">
        <v>52</v>
      </c>
      <c r="S35" s="6" t="s">
        <v>43</v>
      </c>
      <c r="T35" s="6" t="s">
        <v>44</v>
      </c>
      <c r="U35" s="9" t="s">
        <v>19</v>
      </c>
      <c r="V35" s="6" t="s">
        <v>1209</v>
      </c>
      <c r="W35" s="6" t="s">
        <v>1216</v>
      </c>
      <c r="X35" s="6" t="s">
        <v>391</v>
      </c>
      <c r="Y35" s="6" t="s">
        <v>401</v>
      </c>
      <c r="Z35" s="6"/>
      <c r="AA35" s="6" t="s">
        <v>48</v>
      </c>
      <c r="AB35" s="9" t="s">
        <v>40</v>
      </c>
      <c r="AC35" s="6" t="s">
        <v>40</v>
      </c>
      <c r="AD35" s="6">
        <v>90</v>
      </c>
      <c r="AE35" s="6" t="s">
        <v>40</v>
      </c>
      <c r="AF35" s="6">
        <v>44.3</v>
      </c>
      <c r="AG35" s="6">
        <v>7.58</v>
      </c>
      <c r="AH35" s="9">
        <f t="shared" si="0"/>
        <v>4430000000</v>
      </c>
      <c r="AI35" s="9"/>
      <c r="AJ35" s="6">
        <v>7.58</v>
      </c>
      <c r="AK35" s="6">
        <v>11550000</v>
      </c>
    </row>
    <row r="36" spans="1:38">
      <c r="A36" s="6">
        <v>14</v>
      </c>
      <c r="B36" s="6">
        <v>30</v>
      </c>
      <c r="C36" s="6">
        <v>2014</v>
      </c>
      <c r="D36" s="6" t="s">
        <v>388</v>
      </c>
      <c r="E36" s="6" t="s">
        <v>389</v>
      </c>
      <c r="F36" s="6" t="s">
        <v>1</v>
      </c>
      <c r="G36" s="6" t="s">
        <v>60</v>
      </c>
      <c r="H36" s="6" t="s">
        <v>38</v>
      </c>
      <c r="I36" s="6" t="s">
        <v>41</v>
      </c>
      <c r="J36" s="6" t="s">
        <v>38</v>
      </c>
      <c r="K36" s="9" t="s">
        <v>40</v>
      </c>
      <c r="L36" s="9" t="s">
        <v>40</v>
      </c>
      <c r="M36" s="6" t="s">
        <v>40</v>
      </c>
      <c r="N36" s="6" t="s">
        <v>38</v>
      </c>
      <c r="O36" s="6" t="s">
        <v>390</v>
      </c>
      <c r="P36" s="6" t="s">
        <v>38</v>
      </c>
      <c r="Q36" s="6" t="s">
        <v>51</v>
      </c>
      <c r="R36" s="6" t="s">
        <v>52</v>
      </c>
      <c r="S36" s="6" t="s">
        <v>43</v>
      </c>
      <c r="T36" s="6" t="s">
        <v>44</v>
      </c>
      <c r="U36" s="9" t="s">
        <v>19</v>
      </c>
      <c r="V36" s="6" t="s">
        <v>1209</v>
      </c>
      <c r="W36" s="6" t="s">
        <v>1216</v>
      </c>
      <c r="X36" s="6" t="s">
        <v>391</v>
      </c>
      <c r="Y36" s="6" t="s">
        <v>402</v>
      </c>
      <c r="Z36" s="6"/>
      <c r="AA36" s="6" t="s">
        <v>48</v>
      </c>
      <c r="AB36" s="9" t="s">
        <v>40</v>
      </c>
      <c r="AC36" s="6" t="s">
        <v>40</v>
      </c>
      <c r="AD36" s="6">
        <v>11.5</v>
      </c>
      <c r="AE36" s="6" t="s">
        <v>40</v>
      </c>
      <c r="AF36" s="6">
        <v>8</v>
      </c>
      <c r="AG36" s="6">
        <v>5.26</v>
      </c>
      <c r="AH36" s="9">
        <f t="shared" si="0"/>
        <v>800000000</v>
      </c>
      <c r="AI36" s="9"/>
      <c r="AJ36" s="6">
        <v>5.26</v>
      </c>
      <c r="AK36" s="6">
        <v>11550000</v>
      </c>
    </row>
    <row r="37" spans="1:38">
      <c r="A37" s="6">
        <v>14</v>
      </c>
      <c r="B37" s="6">
        <v>30</v>
      </c>
      <c r="C37" s="6">
        <v>2014</v>
      </c>
      <c r="D37" s="6" t="s">
        <v>388</v>
      </c>
      <c r="E37" s="6" t="s">
        <v>389</v>
      </c>
      <c r="F37" s="6" t="s">
        <v>1</v>
      </c>
      <c r="G37" s="6" t="s">
        <v>60</v>
      </c>
      <c r="H37" s="6" t="s">
        <v>38</v>
      </c>
      <c r="I37" s="6" t="s">
        <v>41</v>
      </c>
      <c r="J37" s="6" t="s">
        <v>38</v>
      </c>
      <c r="K37" s="9" t="s">
        <v>40</v>
      </c>
      <c r="L37" s="9" t="s">
        <v>40</v>
      </c>
      <c r="M37" s="6" t="s">
        <v>40</v>
      </c>
      <c r="N37" s="6" t="s">
        <v>38</v>
      </c>
      <c r="O37" s="6" t="s">
        <v>390</v>
      </c>
      <c r="P37" s="6" t="s">
        <v>38</v>
      </c>
      <c r="Q37" s="6" t="s">
        <v>51</v>
      </c>
      <c r="R37" s="6" t="s">
        <v>52</v>
      </c>
      <c r="S37" s="6" t="s">
        <v>43</v>
      </c>
      <c r="T37" s="6" t="s">
        <v>44</v>
      </c>
      <c r="U37" s="9" t="s">
        <v>19</v>
      </c>
      <c r="V37" s="6" t="s">
        <v>1209</v>
      </c>
      <c r="W37" s="6" t="s">
        <v>1216</v>
      </c>
      <c r="X37" s="6" t="s">
        <v>391</v>
      </c>
      <c r="Y37" s="6" t="s">
        <v>403</v>
      </c>
      <c r="Z37" s="6"/>
      <c r="AA37" s="6" t="s">
        <v>48</v>
      </c>
      <c r="AB37" s="9" t="s">
        <v>40</v>
      </c>
      <c r="AC37" s="6" t="s">
        <v>40</v>
      </c>
      <c r="AD37" s="6">
        <v>32</v>
      </c>
      <c r="AE37" s="6" t="s">
        <v>40</v>
      </c>
      <c r="AF37" s="6">
        <v>27.1</v>
      </c>
      <c r="AG37" s="6">
        <v>7.36</v>
      </c>
      <c r="AH37" s="9">
        <f t="shared" si="0"/>
        <v>2710000000</v>
      </c>
      <c r="AI37" s="9"/>
      <c r="AJ37" s="6">
        <v>7.36</v>
      </c>
      <c r="AK37" s="6">
        <v>11550000</v>
      </c>
    </row>
    <row r="38" spans="1:38">
      <c r="A38" s="6">
        <v>14</v>
      </c>
      <c r="B38" s="6">
        <v>30</v>
      </c>
      <c r="C38" s="6">
        <v>2014</v>
      </c>
      <c r="D38" s="6" t="s">
        <v>388</v>
      </c>
      <c r="E38" s="6" t="s">
        <v>389</v>
      </c>
      <c r="F38" s="6" t="s">
        <v>1</v>
      </c>
      <c r="G38" s="6" t="s">
        <v>60</v>
      </c>
      <c r="H38" s="6" t="s">
        <v>38</v>
      </c>
      <c r="I38" s="6" t="s">
        <v>41</v>
      </c>
      <c r="J38" s="6" t="s">
        <v>38</v>
      </c>
      <c r="K38" s="9" t="s">
        <v>40</v>
      </c>
      <c r="L38" s="9" t="s">
        <v>40</v>
      </c>
      <c r="M38" s="6" t="s">
        <v>40</v>
      </c>
      <c r="N38" s="6" t="s">
        <v>38</v>
      </c>
      <c r="O38" s="6" t="s">
        <v>390</v>
      </c>
      <c r="P38" s="6" t="s">
        <v>38</v>
      </c>
      <c r="Q38" s="6" t="s">
        <v>51</v>
      </c>
      <c r="R38" s="6" t="s">
        <v>52</v>
      </c>
      <c r="S38" s="6" t="s">
        <v>43</v>
      </c>
      <c r="T38" s="6" t="s">
        <v>44</v>
      </c>
      <c r="U38" s="9" t="s">
        <v>19</v>
      </c>
      <c r="V38" s="6" t="s">
        <v>1209</v>
      </c>
      <c r="W38" s="6" t="s">
        <v>1216</v>
      </c>
      <c r="X38" s="6" t="s">
        <v>391</v>
      </c>
      <c r="Y38" s="6" t="s">
        <v>404</v>
      </c>
      <c r="Z38" s="6"/>
      <c r="AA38" s="6" t="s">
        <v>48</v>
      </c>
      <c r="AB38" s="9" t="s">
        <v>40</v>
      </c>
      <c r="AC38" s="6" t="s">
        <v>40</v>
      </c>
      <c r="AD38" s="6">
        <v>14</v>
      </c>
      <c r="AE38" s="6" t="s">
        <v>40</v>
      </c>
      <c r="AF38" s="6">
        <v>4.5</v>
      </c>
      <c r="AG38" s="6">
        <v>4.3</v>
      </c>
      <c r="AH38" s="9">
        <f t="shared" si="0"/>
        <v>450000000</v>
      </c>
      <c r="AI38" s="9"/>
      <c r="AJ38" s="6">
        <v>4.3</v>
      </c>
      <c r="AK38" s="6">
        <v>11550000</v>
      </c>
    </row>
    <row r="39" spans="1:38">
      <c r="A39" s="6">
        <v>14</v>
      </c>
      <c r="B39" s="6">
        <v>30</v>
      </c>
      <c r="C39" s="6">
        <v>2014</v>
      </c>
      <c r="D39" s="6" t="s">
        <v>388</v>
      </c>
      <c r="E39" s="6" t="s">
        <v>389</v>
      </c>
      <c r="F39" s="6" t="s">
        <v>1</v>
      </c>
      <c r="G39" s="6" t="s">
        <v>60</v>
      </c>
      <c r="H39" s="6" t="s">
        <v>38</v>
      </c>
      <c r="I39" s="6" t="s">
        <v>41</v>
      </c>
      <c r="J39" s="6" t="s">
        <v>38</v>
      </c>
      <c r="K39" s="9" t="s">
        <v>40</v>
      </c>
      <c r="L39" s="9" t="s">
        <v>40</v>
      </c>
      <c r="M39" s="6" t="s">
        <v>40</v>
      </c>
      <c r="N39" s="6" t="s">
        <v>38</v>
      </c>
      <c r="O39" s="6" t="s">
        <v>390</v>
      </c>
      <c r="P39" s="6" t="s">
        <v>38</v>
      </c>
      <c r="Q39" s="6" t="s">
        <v>51</v>
      </c>
      <c r="R39" s="6" t="s">
        <v>52</v>
      </c>
      <c r="S39" s="6" t="s">
        <v>43</v>
      </c>
      <c r="T39" s="6" t="s">
        <v>44</v>
      </c>
      <c r="U39" s="9" t="s">
        <v>19</v>
      </c>
      <c r="V39" s="6" t="s">
        <v>1209</v>
      </c>
      <c r="W39" s="6" t="s">
        <v>1216</v>
      </c>
      <c r="X39" s="6" t="s">
        <v>391</v>
      </c>
      <c r="Y39" s="6" t="s">
        <v>405</v>
      </c>
      <c r="Z39" s="6"/>
      <c r="AA39" s="6" t="s">
        <v>48</v>
      </c>
      <c r="AB39" s="9" t="s">
        <v>40</v>
      </c>
      <c r="AC39" s="6" t="s">
        <v>40</v>
      </c>
      <c r="AD39" s="6">
        <v>10</v>
      </c>
      <c r="AE39" s="6" t="s">
        <v>40</v>
      </c>
      <c r="AF39" s="6">
        <v>4.9000000000000004</v>
      </c>
      <c r="AG39" s="6">
        <v>4.7699999999999996</v>
      </c>
      <c r="AH39" s="9">
        <f t="shared" si="0"/>
        <v>490000000.00000006</v>
      </c>
      <c r="AI39" s="9"/>
      <c r="AJ39" s="6">
        <v>4.7699999999999996</v>
      </c>
      <c r="AK39" s="6">
        <v>11550000</v>
      </c>
    </row>
    <row r="40" spans="1:38">
      <c r="A40" s="6">
        <v>14</v>
      </c>
      <c r="B40" s="6">
        <v>30</v>
      </c>
      <c r="C40" s="6">
        <v>2014</v>
      </c>
      <c r="D40" s="6" t="s">
        <v>388</v>
      </c>
      <c r="E40" s="6" t="s">
        <v>389</v>
      </c>
      <c r="F40" s="6" t="s">
        <v>1</v>
      </c>
      <c r="G40" s="6" t="s">
        <v>60</v>
      </c>
      <c r="H40" s="6" t="s">
        <v>38</v>
      </c>
      <c r="I40" s="6" t="s">
        <v>41</v>
      </c>
      <c r="J40" s="6" t="s">
        <v>38</v>
      </c>
      <c r="K40" s="9" t="s">
        <v>40</v>
      </c>
      <c r="L40" s="9" t="s">
        <v>40</v>
      </c>
      <c r="M40" s="6" t="s">
        <v>40</v>
      </c>
      <c r="N40" s="6" t="s">
        <v>38</v>
      </c>
      <c r="O40" s="6" t="s">
        <v>390</v>
      </c>
      <c r="P40" s="6" t="s">
        <v>38</v>
      </c>
      <c r="Q40" s="6" t="s">
        <v>51</v>
      </c>
      <c r="R40" s="6" t="s">
        <v>52</v>
      </c>
      <c r="S40" s="6" t="s">
        <v>43</v>
      </c>
      <c r="T40" s="6" t="s">
        <v>44</v>
      </c>
      <c r="U40" s="9" t="s">
        <v>19</v>
      </c>
      <c r="V40" s="6" t="s">
        <v>1209</v>
      </c>
      <c r="W40" s="6" t="s">
        <v>1216</v>
      </c>
      <c r="X40" s="6" t="s">
        <v>391</v>
      </c>
      <c r="Y40" s="6" t="s">
        <v>406</v>
      </c>
      <c r="Z40" s="6"/>
      <c r="AA40" s="6" t="s">
        <v>48</v>
      </c>
      <c r="AB40" s="9" t="s">
        <v>40</v>
      </c>
      <c r="AC40" s="6" t="s">
        <v>40</v>
      </c>
      <c r="AD40" s="6">
        <v>11</v>
      </c>
      <c r="AE40" s="6" t="s">
        <v>40</v>
      </c>
      <c r="AF40" s="6">
        <v>5</v>
      </c>
      <c r="AG40" s="6">
        <v>6.29</v>
      </c>
      <c r="AH40" s="9">
        <f t="shared" si="0"/>
        <v>500000000</v>
      </c>
      <c r="AI40" s="9"/>
      <c r="AJ40" s="6">
        <v>6.29</v>
      </c>
      <c r="AK40" s="6">
        <v>11550000</v>
      </c>
    </row>
    <row r="41" spans="1:38">
      <c r="A41" s="6">
        <v>14</v>
      </c>
      <c r="B41" s="6">
        <v>30</v>
      </c>
      <c r="C41" s="6">
        <v>2014</v>
      </c>
      <c r="D41" s="6" t="s">
        <v>388</v>
      </c>
      <c r="E41" s="6" t="s">
        <v>389</v>
      </c>
      <c r="F41" s="6" t="s">
        <v>1</v>
      </c>
      <c r="G41" s="6" t="s">
        <v>60</v>
      </c>
      <c r="H41" s="6" t="s">
        <v>38</v>
      </c>
      <c r="I41" s="6" t="s">
        <v>41</v>
      </c>
      <c r="J41" s="6" t="s">
        <v>38</v>
      </c>
      <c r="K41" s="9" t="s">
        <v>40</v>
      </c>
      <c r="L41" s="9" t="s">
        <v>40</v>
      </c>
      <c r="M41" s="6" t="s">
        <v>40</v>
      </c>
      <c r="N41" s="6" t="s">
        <v>38</v>
      </c>
      <c r="O41" s="6" t="s">
        <v>390</v>
      </c>
      <c r="P41" s="6" t="s">
        <v>38</v>
      </c>
      <c r="Q41" s="6" t="s">
        <v>51</v>
      </c>
      <c r="R41" s="6" t="s">
        <v>52</v>
      </c>
      <c r="S41" s="6" t="s">
        <v>43</v>
      </c>
      <c r="T41" s="6" t="s">
        <v>44</v>
      </c>
      <c r="U41" s="9" t="s">
        <v>19</v>
      </c>
      <c r="V41" s="6" t="s">
        <v>1209</v>
      </c>
      <c r="W41" s="6" t="s">
        <v>1216</v>
      </c>
      <c r="X41" s="6" t="s">
        <v>391</v>
      </c>
      <c r="Y41" s="6" t="s">
        <v>407</v>
      </c>
      <c r="Z41" s="6"/>
      <c r="AA41" s="6" t="s">
        <v>48</v>
      </c>
      <c r="AB41" s="9" t="s">
        <v>40</v>
      </c>
      <c r="AC41" s="6" t="s">
        <v>40</v>
      </c>
      <c r="AD41" s="6">
        <v>20</v>
      </c>
      <c r="AE41" s="6" t="s">
        <v>40</v>
      </c>
      <c r="AF41" s="6">
        <v>4.5999999999999996</v>
      </c>
      <c r="AG41" s="6">
        <v>7.59</v>
      </c>
      <c r="AH41" s="9">
        <f t="shared" si="0"/>
        <v>459999999.99999994</v>
      </c>
      <c r="AI41" s="9"/>
      <c r="AJ41" s="6">
        <v>7.59</v>
      </c>
      <c r="AK41" s="6">
        <v>11550000</v>
      </c>
    </row>
    <row r="42" spans="1:38">
      <c r="A42" s="6">
        <v>14</v>
      </c>
      <c r="B42" s="6">
        <v>30</v>
      </c>
      <c r="C42" s="6">
        <v>2014</v>
      </c>
      <c r="D42" s="6" t="s">
        <v>388</v>
      </c>
      <c r="E42" s="6" t="s">
        <v>389</v>
      </c>
      <c r="F42" s="6" t="s">
        <v>1</v>
      </c>
      <c r="G42" s="6" t="s">
        <v>60</v>
      </c>
      <c r="H42" s="6" t="s">
        <v>38</v>
      </c>
      <c r="I42" s="6" t="s">
        <v>41</v>
      </c>
      <c r="J42" s="6" t="s">
        <v>38</v>
      </c>
      <c r="K42" s="9" t="s">
        <v>40</v>
      </c>
      <c r="L42" s="9" t="s">
        <v>40</v>
      </c>
      <c r="M42" s="6" t="s">
        <v>40</v>
      </c>
      <c r="N42" s="6" t="s">
        <v>38</v>
      </c>
      <c r="O42" s="6" t="s">
        <v>390</v>
      </c>
      <c r="P42" s="6" t="s">
        <v>38</v>
      </c>
      <c r="Q42" s="6" t="s">
        <v>51</v>
      </c>
      <c r="R42" s="6" t="s">
        <v>52</v>
      </c>
      <c r="S42" s="6" t="s">
        <v>43</v>
      </c>
      <c r="T42" s="6" t="s">
        <v>44</v>
      </c>
      <c r="U42" s="9" t="s">
        <v>19</v>
      </c>
      <c r="V42" s="6" t="s">
        <v>1209</v>
      </c>
      <c r="W42" s="6" t="s">
        <v>1216</v>
      </c>
      <c r="X42" s="6" t="s">
        <v>391</v>
      </c>
      <c r="Y42" s="6" t="s">
        <v>408</v>
      </c>
      <c r="Z42" s="6"/>
      <c r="AA42" s="6" t="s">
        <v>48</v>
      </c>
      <c r="AB42" s="9" t="s">
        <v>40</v>
      </c>
      <c r="AC42" s="6" t="s">
        <v>40</v>
      </c>
      <c r="AD42" s="6">
        <v>73</v>
      </c>
      <c r="AE42" s="6" t="s">
        <v>40</v>
      </c>
      <c r="AF42" s="6">
        <v>24</v>
      </c>
      <c r="AG42" s="6">
        <v>6.55</v>
      </c>
      <c r="AH42" s="9">
        <f t="shared" si="0"/>
        <v>2400000000</v>
      </c>
      <c r="AI42" s="9"/>
      <c r="AJ42" s="6">
        <v>6.55</v>
      </c>
      <c r="AK42" s="6">
        <v>11550000</v>
      </c>
    </row>
    <row r="43" spans="1:38">
      <c r="A43" s="6">
        <v>14</v>
      </c>
      <c r="B43" s="6">
        <v>30</v>
      </c>
      <c r="C43" s="6">
        <v>2014</v>
      </c>
      <c r="D43" s="6" t="s">
        <v>388</v>
      </c>
      <c r="E43" s="6" t="s">
        <v>389</v>
      </c>
      <c r="F43" s="6" t="s">
        <v>1</v>
      </c>
      <c r="G43" s="6" t="s">
        <v>60</v>
      </c>
      <c r="H43" s="6" t="s">
        <v>38</v>
      </c>
      <c r="I43" s="6" t="s">
        <v>41</v>
      </c>
      <c r="J43" s="6" t="s">
        <v>38</v>
      </c>
      <c r="K43" s="9" t="s">
        <v>40</v>
      </c>
      <c r="L43" s="9" t="s">
        <v>40</v>
      </c>
      <c r="M43" s="6" t="s">
        <v>40</v>
      </c>
      <c r="N43" s="6" t="s">
        <v>38</v>
      </c>
      <c r="O43" s="6" t="s">
        <v>390</v>
      </c>
      <c r="P43" s="6" t="s">
        <v>38</v>
      </c>
      <c r="Q43" s="6" t="s">
        <v>51</v>
      </c>
      <c r="R43" s="6" t="s">
        <v>52</v>
      </c>
      <c r="S43" s="6" t="s">
        <v>43</v>
      </c>
      <c r="T43" s="6" t="s">
        <v>44</v>
      </c>
      <c r="U43" s="9" t="s">
        <v>19</v>
      </c>
      <c r="V43" s="6" t="s">
        <v>1209</v>
      </c>
      <c r="W43" s="6" t="s">
        <v>1216</v>
      </c>
      <c r="X43" s="6" t="s">
        <v>391</v>
      </c>
      <c r="Y43" s="6" t="s">
        <v>409</v>
      </c>
      <c r="Z43" s="6"/>
      <c r="AA43" s="6" t="s">
        <v>48</v>
      </c>
      <c r="AB43" s="9" t="s">
        <v>40</v>
      </c>
      <c r="AC43" s="6" t="s">
        <v>40</v>
      </c>
      <c r="AD43" s="6">
        <v>10</v>
      </c>
      <c r="AE43" s="6" t="s">
        <v>40</v>
      </c>
      <c r="AF43" s="6">
        <v>3.5</v>
      </c>
      <c r="AG43" s="6">
        <v>6.57</v>
      </c>
      <c r="AH43" s="9">
        <f t="shared" si="0"/>
        <v>350000000</v>
      </c>
      <c r="AI43" s="9"/>
      <c r="AJ43" s="6">
        <v>6.57</v>
      </c>
      <c r="AK43" s="6">
        <v>11550000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650DA-587B-E742-9629-71FC302B12DB}">
  <dimension ref="A1:C13"/>
  <sheetViews>
    <sheetView workbookViewId="0">
      <selection activeCell="A7" sqref="A7"/>
    </sheetView>
  </sheetViews>
  <sheetFormatPr baseColWidth="10" defaultRowHeight="16"/>
  <cols>
    <col min="1" max="1" width="26.33203125" bestFit="1" customWidth="1"/>
    <col min="2" max="2" width="18.6640625" bestFit="1" customWidth="1"/>
    <col min="3" max="3" width="31.33203125" bestFit="1" customWidth="1"/>
  </cols>
  <sheetData>
    <row r="1" spans="1:3">
      <c r="A1" t="s">
        <v>61</v>
      </c>
      <c r="B1" t="s">
        <v>1102</v>
      </c>
      <c r="C1" t="s">
        <v>1213</v>
      </c>
    </row>
    <row r="2" spans="1:3">
      <c r="A2" t="s">
        <v>19</v>
      </c>
      <c r="B2" t="s">
        <v>1104</v>
      </c>
      <c r="C2" t="s">
        <v>1214</v>
      </c>
    </row>
    <row r="3" spans="1:3">
      <c r="A3" t="s">
        <v>20</v>
      </c>
      <c r="C3" t="s">
        <v>1215</v>
      </c>
    </row>
    <row r="4" spans="1:3">
      <c r="A4" t="s">
        <v>21</v>
      </c>
      <c r="C4" t="s">
        <v>1221</v>
      </c>
    </row>
    <row r="5" spans="1:3">
      <c r="A5" t="s">
        <v>1498</v>
      </c>
      <c r="C5" t="s">
        <v>1222</v>
      </c>
    </row>
    <row r="6" spans="1:3">
      <c r="A6" t="s">
        <v>1259</v>
      </c>
      <c r="B6" t="s">
        <v>1494</v>
      </c>
      <c r="C6" t="s">
        <v>1495</v>
      </c>
    </row>
    <row r="7" spans="1:3">
      <c r="A7" t="s">
        <v>1208</v>
      </c>
      <c r="C7" t="s">
        <v>1217</v>
      </c>
    </row>
    <row r="8" spans="1:3">
      <c r="C8" t="s">
        <v>1496</v>
      </c>
    </row>
    <row r="9" spans="1:3">
      <c r="B9" t="s">
        <v>1210</v>
      </c>
      <c r="C9" t="s">
        <v>1218</v>
      </c>
    </row>
    <row r="10" spans="1:3">
      <c r="C10" t="s">
        <v>1219</v>
      </c>
    </row>
    <row r="11" spans="1:3">
      <c r="C11" t="s">
        <v>1220</v>
      </c>
    </row>
    <row r="12" spans="1:3">
      <c r="B12" t="s">
        <v>1497</v>
      </c>
      <c r="C12" t="s">
        <v>1223</v>
      </c>
    </row>
    <row r="13" spans="1:3">
      <c r="B13" t="s">
        <v>1212</v>
      </c>
      <c r="C13" t="s">
        <v>1212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8E3410-C6AA-F846-B6A9-6B9963E6D7F9}">
  <dimension ref="A1:AS283"/>
  <sheetViews>
    <sheetView topLeftCell="AE237" workbookViewId="0">
      <selection activeCell="AR249" sqref="AR249"/>
    </sheetView>
  </sheetViews>
  <sheetFormatPr baseColWidth="10" defaultRowHeight="16"/>
  <sheetData>
    <row r="1" spans="1:37">
      <c r="A1" t="s">
        <v>1100</v>
      </c>
      <c r="B1" s="3" t="s">
        <v>1101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61</v>
      </c>
      <c r="V1" t="s">
        <v>1102</v>
      </c>
      <c r="W1" t="s">
        <v>1213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1323</v>
      </c>
      <c r="AI1" t="s">
        <v>1105</v>
      </c>
      <c r="AJ1" t="s">
        <v>1324</v>
      </c>
      <c r="AK1" t="s">
        <v>33</v>
      </c>
    </row>
    <row r="2" spans="1:37">
      <c r="A2" s="6">
        <v>36</v>
      </c>
      <c r="B2" s="6">
        <v>68</v>
      </c>
      <c r="C2" s="6">
        <v>2002</v>
      </c>
      <c r="D2" s="6" t="s">
        <v>1077</v>
      </c>
      <c r="E2" s="6" t="s">
        <v>1078</v>
      </c>
      <c r="F2" s="6" t="s">
        <v>1</v>
      </c>
      <c r="G2" s="6" t="s">
        <v>40</v>
      </c>
      <c r="H2" s="6" t="s">
        <v>40</v>
      </c>
      <c r="I2" s="6" t="s">
        <v>40</v>
      </c>
      <c r="J2" s="6" t="s">
        <v>40</v>
      </c>
      <c r="K2" s="9" t="s">
        <v>40</v>
      </c>
      <c r="L2" s="9" t="s">
        <v>40</v>
      </c>
      <c r="M2" s="6" t="s">
        <v>41</v>
      </c>
      <c r="N2" s="6" t="s">
        <v>38</v>
      </c>
      <c r="O2" s="6" t="s">
        <v>55</v>
      </c>
      <c r="P2" s="6" t="s">
        <v>38</v>
      </c>
      <c r="Q2" s="6" t="s">
        <v>51</v>
      </c>
      <c r="R2" s="6" t="s">
        <v>76</v>
      </c>
      <c r="S2" s="6" t="s">
        <v>43</v>
      </c>
      <c r="T2" s="6" t="s">
        <v>44</v>
      </c>
      <c r="U2" s="9" t="s">
        <v>21</v>
      </c>
      <c r="V2" s="6" t="s">
        <v>1211</v>
      </c>
      <c r="W2" s="6" t="s">
        <v>1224</v>
      </c>
      <c r="X2" s="6" t="s">
        <v>285</v>
      </c>
      <c r="Y2" s="6" t="s">
        <v>1079</v>
      </c>
      <c r="Z2" s="6" t="s">
        <v>40</v>
      </c>
      <c r="AA2" s="6" t="s">
        <v>413</v>
      </c>
      <c r="AB2" s="9" t="s">
        <v>40</v>
      </c>
      <c r="AC2" s="9" t="s">
        <v>40</v>
      </c>
      <c r="AD2" s="6" t="s">
        <v>40</v>
      </c>
      <c r="AE2" s="6" t="s">
        <v>40</v>
      </c>
      <c r="AF2" s="6">
        <v>0.01</v>
      </c>
      <c r="AG2" s="6">
        <v>65.7</v>
      </c>
      <c r="AH2" s="6">
        <f t="shared" ref="AH2:AH33" si="0">(AF2*100)</f>
        <v>1</v>
      </c>
      <c r="AI2" s="6">
        <v>65.7</v>
      </c>
      <c r="AJ2" s="6">
        <v>70</v>
      </c>
      <c r="AK2" t="s">
        <v>1080</v>
      </c>
    </row>
    <row r="3" spans="1:37">
      <c r="A3" s="6">
        <v>36</v>
      </c>
      <c r="B3" s="6">
        <v>68</v>
      </c>
      <c r="C3" s="6">
        <v>2002</v>
      </c>
      <c r="D3" s="6" t="s">
        <v>1077</v>
      </c>
      <c r="E3" s="6" t="s">
        <v>1078</v>
      </c>
      <c r="F3" s="6" t="s">
        <v>1</v>
      </c>
      <c r="G3" s="6" t="s">
        <v>40</v>
      </c>
      <c r="H3" s="6" t="s">
        <v>40</v>
      </c>
      <c r="I3" s="6" t="s">
        <v>40</v>
      </c>
      <c r="J3" s="6" t="s">
        <v>40</v>
      </c>
      <c r="K3" s="9" t="s">
        <v>40</v>
      </c>
      <c r="L3" s="9" t="s">
        <v>40</v>
      </c>
      <c r="M3" s="6" t="s">
        <v>41</v>
      </c>
      <c r="N3" s="6" t="s">
        <v>38</v>
      </c>
      <c r="O3" s="6" t="s">
        <v>55</v>
      </c>
      <c r="P3" s="6" t="s">
        <v>38</v>
      </c>
      <c r="Q3" s="6" t="s">
        <v>51</v>
      </c>
      <c r="R3" s="6" t="s">
        <v>76</v>
      </c>
      <c r="S3" s="6" t="s">
        <v>43</v>
      </c>
      <c r="T3" s="6" t="s">
        <v>44</v>
      </c>
      <c r="U3" s="9" t="s">
        <v>21</v>
      </c>
      <c r="V3" s="6" t="s">
        <v>1211</v>
      </c>
      <c r="W3" s="6" t="s">
        <v>1224</v>
      </c>
      <c r="X3" s="6" t="s">
        <v>285</v>
      </c>
      <c r="Y3" s="6" t="s">
        <v>1079</v>
      </c>
      <c r="Z3" s="6" t="s">
        <v>40</v>
      </c>
      <c r="AA3" s="6" t="s">
        <v>413</v>
      </c>
      <c r="AB3" s="9" t="s">
        <v>40</v>
      </c>
      <c r="AC3" s="9" t="s">
        <v>40</v>
      </c>
      <c r="AD3" s="6" t="s">
        <v>40</v>
      </c>
      <c r="AE3" s="6" t="s">
        <v>40</v>
      </c>
      <c r="AF3" s="6">
        <v>0.01</v>
      </c>
      <c r="AG3" s="6">
        <v>69.5</v>
      </c>
      <c r="AH3" s="6">
        <f t="shared" si="0"/>
        <v>1</v>
      </c>
      <c r="AI3" s="6">
        <v>69.5</v>
      </c>
      <c r="AJ3" s="6">
        <v>70</v>
      </c>
    </row>
    <row r="4" spans="1:37">
      <c r="A4" s="6">
        <v>36</v>
      </c>
      <c r="B4" s="6">
        <v>68</v>
      </c>
      <c r="C4" s="6">
        <v>2002</v>
      </c>
      <c r="D4" s="6" t="s">
        <v>1077</v>
      </c>
      <c r="E4" s="6" t="s">
        <v>1078</v>
      </c>
      <c r="F4" s="6" t="s">
        <v>1</v>
      </c>
      <c r="G4" s="6" t="s">
        <v>40</v>
      </c>
      <c r="H4" s="6" t="s">
        <v>40</v>
      </c>
      <c r="I4" s="6" t="s">
        <v>40</v>
      </c>
      <c r="J4" s="6" t="s">
        <v>40</v>
      </c>
      <c r="K4" s="9" t="s">
        <v>40</v>
      </c>
      <c r="L4" s="9" t="s">
        <v>40</v>
      </c>
      <c r="M4" s="6" t="s">
        <v>41</v>
      </c>
      <c r="N4" s="6" t="s">
        <v>38</v>
      </c>
      <c r="O4" s="6" t="s">
        <v>55</v>
      </c>
      <c r="P4" s="6" t="s">
        <v>38</v>
      </c>
      <c r="Q4" s="6" t="s">
        <v>51</v>
      </c>
      <c r="R4" s="6" t="s">
        <v>76</v>
      </c>
      <c r="S4" s="6" t="s">
        <v>43</v>
      </c>
      <c r="T4" s="6" t="s">
        <v>44</v>
      </c>
      <c r="U4" s="9" t="s">
        <v>21</v>
      </c>
      <c r="V4" s="6" t="s">
        <v>1211</v>
      </c>
      <c r="W4" s="6" t="s">
        <v>1224</v>
      </c>
      <c r="X4" s="6" t="s">
        <v>285</v>
      </c>
      <c r="Y4" s="6" t="s">
        <v>1079</v>
      </c>
      <c r="Z4" s="6" t="s">
        <v>40</v>
      </c>
      <c r="AA4" s="6" t="s">
        <v>413</v>
      </c>
      <c r="AB4" s="9" t="s">
        <v>40</v>
      </c>
      <c r="AC4" s="9" t="s">
        <v>40</v>
      </c>
      <c r="AD4" s="6" t="s">
        <v>40</v>
      </c>
      <c r="AE4" s="6" t="s">
        <v>40</v>
      </c>
      <c r="AF4" s="6">
        <v>0.03</v>
      </c>
      <c r="AG4" s="6">
        <v>75</v>
      </c>
      <c r="AH4" s="6">
        <f t="shared" si="0"/>
        <v>3</v>
      </c>
      <c r="AI4" s="6">
        <v>75</v>
      </c>
      <c r="AJ4" s="6">
        <v>70</v>
      </c>
      <c r="AK4" t="s">
        <v>1343</v>
      </c>
    </row>
    <row r="5" spans="1:37">
      <c r="A5" s="6">
        <v>36</v>
      </c>
      <c r="B5" s="6">
        <v>68</v>
      </c>
      <c r="C5" s="6">
        <v>2002</v>
      </c>
      <c r="D5" s="6" t="s">
        <v>1077</v>
      </c>
      <c r="E5" s="6" t="s">
        <v>1078</v>
      </c>
      <c r="F5" s="6" t="s">
        <v>1</v>
      </c>
      <c r="G5" s="6" t="s">
        <v>40</v>
      </c>
      <c r="H5" s="6" t="s">
        <v>40</v>
      </c>
      <c r="I5" s="6" t="s">
        <v>40</v>
      </c>
      <c r="J5" s="6" t="s">
        <v>40</v>
      </c>
      <c r="K5" s="9" t="s">
        <v>40</v>
      </c>
      <c r="L5" s="9" t="s">
        <v>40</v>
      </c>
      <c r="M5" s="6" t="s">
        <v>41</v>
      </c>
      <c r="N5" s="6" t="s">
        <v>38</v>
      </c>
      <c r="O5" s="6" t="s">
        <v>55</v>
      </c>
      <c r="P5" s="6" t="s">
        <v>38</v>
      </c>
      <c r="Q5" s="6" t="s">
        <v>51</v>
      </c>
      <c r="R5" s="6" t="s">
        <v>76</v>
      </c>
      <c r="S5" s="6" t="s">
        <v>43</v>
      </c>
      <c r="T5" s="6" t="s">
        <v>44</v>
      </c>
      <c r="U5" s="9" t="s">
        <v>21</v>
      </c>
      <c r="V5" s="6" t="s">
        <v>1211</v>
      </c>
      <c r="W5" s="6" t="s">
        <v>1224</v>
      </c>
      <c r="X5" s="6" t="s">
        <v>285</v>
      </c>
      <c r="Y5" s="6" t="s">
        <v>1079</v>
      </c>
      <c r="Z5" s="6" t="s">
        <v>40</v>
      </c>
      <c r="AA5" s="6" t="s">
        <v>413</v>
      </c>
      <c r="AB5" s="9" t="s">
        <v>40</v>
      </c>
      <c r="AC5" s="9" t="s">
        <v>40</v>
      </c>
      <c r="AD5" s="6" t="s">
        <v>40</v>
      </c>
      <c r="AE5" s="6" t="s">
        <v>40</v>
      </c>
      <c r="AF5" s="6">
        <v>0.1</v>
      </c>
      <c r="AG5" s="6">
        <v>77.3</v>
      </c>
      <c r="AH5" s="6">
        <f t="shared" si="0"/>
        <v>10</v>
      </c>
      <c r="AI5" s="6">
        <v>77.3</v>
      </c>
      <c r="AJ5" s="6">
        <v>70</v>
      </c>
    </row>
    <row r="6" spans="1:37">
      <c r="A6" s="6">
        <v>36</v>
      </c>
      <c r="B6" s="6">
        <v>68</v>
      </c>
      <c r="C6" s="6">
        <v>2002</v>
      </c>
      <c r="D6" s="6" t="s">
        <v>1077</v>
      </c>
      <c r="E6" s="6" t="s">
        <v>1078</v>
      </c>
      <c r="F6" s="6" t="s">
        <v>1</v>
      </c>
      <c r="G6" s="6" t="s">
        <v>40</v>
      </c>
      <c r="H6" s="6" t="s">
        <v>40</v>
      </c>
      <c r="I6" s="6" t="s">
        <v>40</v>
      </c>
      <c r="J6" s="6" t="s">
        <v>40</v>
      </c>
      <c r="K6" s="9" t="s">
        <v>40</v>
      </c>
      <c r="L6" s="9" t="s">
        <v>40</v>
      </c>
      <c r="M6" s="6" t="s">
        <v>41</v>
      </c>
      <c r="N6" s="6" t="s">
        <v>38</v>
      </c>
      <c r="O6" s="6" t="s">
        <v>55</v>
      </c>
      <c r="P6" s="6" t="s">
        <v>38</v>
      </c>
      <c r="Q6" s="6" t="s">
        <v>51</v>
      </c>
      <c r="R6" s="6" t="s">
        <v>76</v>
      </c>
      <c r="S6" s="6" t="s">
        <v>43</v>
      </c>
      <c r="T6" s="6" t="s">
        <v>44</v>
      </c>
      <c r="U6" s="9" t="s">
        <v>21</v>
      </c>
      <c r="V6" s="6" t="s">
        <v>1211</v>
      </c>
      <c r="W6" s="6" t="s">
        <v>1224</v>
      </c>
      <c r="X6" s="6" t="s">
        <v>285</v>
      </c>
      <c r="Y6" s="6" t="s">
        <v>1079</v>
      </c>
      <c r="Z6" s="6" t="s">
        <v>40</v>
      </c>
      <c r="AA6" s="6" t="s">
        <v>413</v>
      </c>
      <c r="AB6" s="9" t="s">
        <v>40</v>
      </c>
      <c r="AC6" s="9" t="s">
        <v>40</v>
      </c>
      <c r="AD6" s="6" t="s">
        <v>40</v>
      </c>
      <c r="AE6" s="6" t="s">
        <v>40</v>
      </c>
      <c r="AF6" s="6">
        <v>0.5</v>
      </c>
      <c r="AG6" s="6">
        <v>101.4</v>
      </c>
      <c r="AH6" s="6">
        <f t="shared" si="0"/>
        <v>50</v>
      </c>
      <c r="AI6" s="6">
        <v>101.4</v>
      </c>
      <c r="AJ6" s="6">
        <v>70</v>
      </c>
      <c r="AK6" t="s">
        <v>1339</v>
      </c>
    </row>
    <row r="7" spans="1:37">
      <c r="A7" s="6">
        <v>36</v>
      </c>
      <c r="B7" s="6">
        <v>68</v>
      </c>
      <c r="C7" s="6">
        <v>2002</v>
      </c>
      <c r="D7" s="6" t="s">
        <v>1077</v>
      </c>
      <c r="E7" s="6" t="s">
        <v>1078</v>
      </c>
      <c r="F7" s="6" t="s">
        <v>1</v>
      </c>
      <c r="G7" s="6" t="s">
        <v>40</v>
      </c>
      <c r="H7" s="6" t="s">
        <v>40</v>
      </c>
      <c r="I7" s="6" t="s">
        <v>40</v>
      </c>
      <c r="J7" s="6" t="s">
        <v>40</v>
      </c>
      <c r="K7" s="9" t="s">
        <v>40</v>
      </c>
      <c r="L7" s="9" t="s">
        <v>40</v>
      </c>
      <c r="M7" s="6" t="s">
        <v>41</v>
      </c>
      <c r="N7" s="6" t="s">
        <v>38</v>
      </c>
      <c r="O7" s="6" t="s">
        <v>55</v>
      </c>
      <c r="P7" s="6" t="s">
        <v>38</v>
      </c>
      <c r="Q7" s="6" t="s">
        <v>51</v>
      </c>
      <c r="R7" s="6" t="s">
        <v>76</v>
      </c>
      <c r="S7" s="6" t="s">
        <v>43</v>
      </c>
      <c r="T7" s="6" t="s">
        <v>44</v>
      </c>
      <c r="U7" s="9" t="s">
        <v>21</v>
      </c>
      <c r="V7" s="6" t="s">
        <v>1211</v>
      </c>
      <c r="W7" s="6" t="s">
        <v>1224</v>
      </c>
      <c r="X7" s="6" t="s">
        <v>285</v>
      </c>
      <c r="Y7" s="6" t="s">
        <v>1079</v>
      </c>
      <c r="Z7" s="6" t="s">
        <v>40</v>
      </c>
      <c r="AA7" s="6" t="s">
        <v>413</v>
      </c>
      <c r="AB7" s="9" t="s">
        <v>40</v>
      </c>
      <c r="AC7" s="9" t="s">
        <v>40</v>
      </c>
      <c r="AD7" s="6" t="s">
        <v>40</v>
      </c>
      <c r="AE7" s="6" t="s">
        <v>40</v>
      </c>
      <c r="AF7" s="6">
        <v>1.5</v>
      </c>
      <c r="AG7" s="6">
        <v>113</v>
      </c>
      <c r="AH7" s="6">
        <f t="shared" si="0"/>
        <v>150</v>
      </c>
      <c r="AI7" s="6">
        <v>113</v>
      </c>
      <c r="AJ7" s="6">
        <v>70</v>
      </c>
    </row>
    <row r="8" spans="1:37">
      <c r="A8" s="6">
        <v>36</v>
      </c>
      <c r="B8" s="6">
        <v>68</v>
      </c>
      <c r="C8" s="6">
        <v>2002</v>
      </c>
      <c r="D8" s="6" t="s">
        <v>1077</v>
      </c>
      <c r="E8" s="6" t="s">
        <v>1078</v>
      </c>
      <c r="F8" s="6" t="s">
        <v>1</v>
      </c>
      <c r="G8" s="6" t="s">
        <v>40</v>
      </c>
      <c r="H8" s="6" t="s">
        <v>40</v>
      </c>
      <c r="I8" s="6" t="s">
        <v>40</v>
      </c>
      <c r="J8" s="6" t="s">
        <v>40</v>
      </c>
      <c r="K8" s="9" t="s">
        <v>40</v>
      </c>
      <c r="L8" s="9" t="s">
        <v>40</v>
      </c>
      <c r="M8" s="6" t="s">
        <v>41</v>
      </c>
      <c r="N8" s="6" t="s">
        <v>38</v>
      </c>
      <c r="O8" s="6" t="s">
        <v>55</v>
      </c>
      <c r="P8" s="6" t="s">
        <v>38</v>
      </c>
      <c r="Q8" s="6" t="s">
        <v>51</v>
      </c>
      <c r="R8" s="6" t="s">
        <v>76</v>
      </c>
      <c r="S8" s="6" t="s">
        <v>43</v>
      </c>
      <c r="T8" s="6" t="s">
        <v>44</v>
      </c>
      <c r="U8" s="9" t="s">
        <v>21</v>
      </c>
      <c r="V8" s="6" t="s">
        <v>1211</v>
      </c>
      <c r="W8" s="6" t="s">
        <v>1224</v>
      </c>
      <c r="X8" s="6" t="s">
        <v>285</v>
      </c>
      <c r="Y8" s="6" t="s">
        <v>1079</v>
      </c>
      <c r="Z8" s="6" t="s">
        <v>40</v>
      </c>
      <c r="AA8" s="6" t="s">
        <v>413</v>
      </c>
      <c r="AB8" s="9" t="s">
        <v>40</v>
      </c>
      <c r="AC8" s="9" t="s">
        <v>40</v>
      </c>
      <c r="AD8" s="6" t="s">
        <v>40</v>
      </c>
      <c r="AE8" s="6" t="s">
        <v>40</v>
      </c>
      <c r="AF8" s="6">
        <v>3</v>
      </c>
      <c r="AG8" s="6">
        <v>100.3</v>
      </c>
      <c r="AH8" s="6">
        <f t="shared" si="0"/>
        <v>300</v>
      </c>
      <c r="AI8" s="6">
        <v>100.3</v>
      </c>
      <c r="AJ8" s="6">
        <v>70</v>
      </c>
      <c r="AK8">
        <f>AVERAGE(19,0.2,254,26,32,53,21,8,2,5,283,328,9,4,0.9)</f>
        <v>69.673333333333346</v>
      </c>
    </row>
    <row r="9" spans="1:37">
      <c r="A9" s="6">
        <v>36</v>
      </c>
      <c r="B9" s="6">
        <v>68</v>
      </c>
      <c r="C9" s="6">
        <v>2002</v>
      </c>
      <c r="D9" s="6" t="s">
        <v>1077</v>
      </c>
      <c r="E9" s="6" t="s">
        <v>1078</v>
      </c>
      <c r="F9" s="6" t="s">
        <v>1</v>
      </c>
      <c r="G9" s="6" t="s">
        <v>40</v>
      </c>
      <c r="H9" s="6" t="s">
        <v>40</v>
      </c>
      <c r="I9" s="6" t="s">
        <v>40</v>
      </c>
      <c r="J9" s="6" t="s">
        <v>40</v>
      </c>
      <c r="K9" s="9" t="s">
        <v>40</v>
      </c>
      <c r="L9" s="9" t="s">
        <v>40</v>
      </c>
      <c r="M9" s="6" t="s">
        <v>41</v>
      </c>
      <c r="N9" s="6" t="s">
        <v>38</v>
      </c>
      <c r="O9" s="6" t="s">
        <v>55</v>
      </c>
      <c r="P9" s="6" t="s">
        <v>38</v>
      </c>
      <c r="Q9" s="6" t="s">
        <v>51</v>
      </c>
      <c r="R9" s="6" t="s">
        <v>76</v>
      </c>
      <c r="S9" s="6" t="s">
        <v>43</v>
      </c>
      <c r="T9" s="6" t="s">
        <v>44</v>
      </c>
      <c r="U9" s="9" t="s">
        <v>21</v>
      </c>
      <c r="V9" s="6" t="s">
        <v>1211</v>
      </c>
      <c r="W9" s="6" t="s">
        <v>1224</v>
      </c>
      <c r="X9" s="6" t="s">
        <v>285</v>
      </c>
      <c r="Y9" s="6" t="s">
        <v>1079</v>
      </c>
      <c r="Z9" s="6" t="s">
        <v>40</v>
      </c>
      <c r="AA9" s="6" t="s">
        <v>413</v>
      </c>
      <c r="AB9" s="9" t="s">
        <v>40</v>
      </c>
      <c r="AC9" s="9" t="s">
        <v>40</v>
      </c>
      <c r="AD9" s="6" t="s">
        <v>40</v>
      </c>
      <c r="AE9" s="6" t="s">
        <v>40</v>
      </c>
      <c r="AF9" s="6">
        <v>10</v>
      </c>
      <c r="AG9" s="6">
        <v>123</v>
      </c>
      <c r="AH9" s="6">
        <f t="shared" si="0"/>
        <v>1000</v>
      </c>
      <c r="AI9" s="6">
        <v>123</v>
      </c>
      <c r="AJ9" s="6">
        <v>70</v>
      </c>
      <c r="AK9" t="s">
        <v>1340</v>
      </c>
    </row>
    <row r="10" spans="1:37">
      <c r="A10" s="6">
        <v>36</v>
      </c>
      <c r="B10" s="6">
        <v>68</v>
      </c>
      <c r="C10" s="6">
        <v>2002</v>
      </c>
      <c r="D10" s="6" t="s">
        <v>1077</v>
      </c>
      <c r="E10" s="6" t="s">
        <v>1078</v>
      </c>
      <c r="F10" s="6" t="s">
        <v>1</v>
      </c>
      <c r="G10" s="6" t="s">
        <v>40</v>
      </c>
      <c r="H10" s="6" t="s">
        <v>40</v>
      </c>
      <c r="I10" s="6" t="s">
        <v>40</v>
      </c>
      <c r="J10" s="6" t="s">
        <v>40</v>
      </c>
      <c r="K10" s="9" t="s">
        <v>40</v>
      </c>
      <c r="L10" s="9" t="s">
        <v>40</v>
      </c>
      <c r="M10" s="6" t="s">
        <v>41</v>
      </c>
      <c r="N10" s="6" t="s">
        <v>38</v>
      </c>
      <c r="O10" s="6" t="s">
        <v>55</v>
      </c>
      <c r="P10" s="6" t="s">
        <v>38</v>
      </c>
      <c r="Q10" s="6" t="s">
        <v>51</v>
      </c>
      <c r="R10" s="6" t="s">
        <v>76</v>
      </c>
      <c r="S10" s="6" t="s">
        <v>43</v>
      </c>
      <c r="T10" s="6" t="s">
        <v>44</v>
      </c>
      <c r="U10" s="9" t="s">
        <v>21</v>
      </c>
      <c r="V10" s="6" t="s">
        <v>1211</v>
      </c>
      <c r="W10" s="6" t="s">
        <v>1224</v>
      </c>
      <c r="X10" s="6" t="s">
        <v>285</v>
      </c>
      <c r="Y10" s="6" t="s">
        <v>1079</v>
      </c>
      <c r="Z10" s="6" t="s">
        <v>40</v>
      </c>
      <c r="AA10" s="6" t="s">
        <v>413</v>
      </c>
      <c r="AB10" s="9" t="s">
        <v>40</v>
      </c>
      <c r="AC10" s="9" t="s">
        <v>40</v>
      </c>
      <c r="AD10" s="6" t="s">
        <v>40</v>
      </c>
      <c r="AE10" s="6" t="s">
        <v>40</v>
      </c>
      <c r="AF10" s="6">
        <v>10</v>
      </c>
      <c r="AG10" s="6">
        <v>95.5</v>
      </c>
      <c r="AH10" s="6">
        <f t="shared" si="0"/>
        <v>1000</v>
      </c>
      <c r="AI10" s="6">
        <v>95.5</v>
      </c>
      <c r="AJ10" s="6">
        <v>70</v>
      </c>
      <c r="AK10" t="s">
        <v>1341</v>
      </c>
    </row>
    <row r="11" spans="1:37">
      <c r="A11" s="6">
        <v>36</v>
      </c>
      <c r="B11" s="6">
        <v>68</v>
      </c>
      <c r="C11" s="6">
        <v>2002</v>
      </c>
      <c r="D11" s="6" t="s">
        <v>1077</v>
      </c>
      <c r="E11" s="6" t="s">
        <v>1078</v>
      </c>
      <c r="F11" s="6" t="s">
        <v>1</v>
      </c>
      <c r="G11" s="6" t="s">
        <v>40</v>
      </c>
      <c r="H11" s="6" t="s">
        <v>40</v>
      </c>
      <c r="I11" s="6" t="s">
        <v>40</v>
      </c>
      <c r="J11" s="6" t="s">
        <v>40</v>
      </c>
      <c r="K11" s="9" t="s">
        <v>40</v>
      </c>
      <c r="L11" s="9" t="s">
        <v>40</v>
      </c>
      <c r="M11" s="6" t="s">
        <v>41</v>
      </c>
      <c r="N11" s="6" t="s">
        <v>38</v>
      </c>
      <c r="O11" s="6" t="s">
        <v>55</v>
      </c>
      <c r="P11" s="6" t="s">
        <v>38</v>
      </c>
      <c r="Q11" s="6" t="s">
        <v>51</v>
      </c>
      <c r="R11" s="6" t="s">
        <v>76</v>
      </c>
      <c r="S11" s="6" t="s">
        <v>43</v>
      </c>
      <c r="T11" s="6" t="s">
        <v>44</v>
      </c>
      <c r="U11" s="9" t="s">
        <v>21</v>
      </c>
      <c r="V11" s="6" t="s">
        <v>1211</v>
      </c>
      <c r="W11" s="6" t="s">
        <v>1224</v>
      </c>
      <c r="X11" s="6" t="s">
        <v>285</v>
      </c>
      <c r="Y11" s="6" t="s">
        <v>1079</v>
      </c>
      <c r="Z11" s="6" t="s">
        <v>40</v>
      </c>
      <c r="AA11" s="6" t="s">
        <v>413</v>
      </c>
      <c r="AB11" s="9" t="s">
        <v>40</v>
      </c>
      <c r="AC11" s="9" t="s">
        <v>40</v>
      </c>
      <c r="AD11" s="6" t="s">
        <v>40</v>
      </c>
      <c r="AE11" s="6" t="s">
        <v>40</v>
      </c>
      <c r="AF11" s="6">
        <v>30</v>
      </c>
      <c r="AG11" s="6">
        <v>109</v>
      </c>
      <c r="AH11" s="6">
        <f t="shared" si="0"/>
        <v>3000</v>
      </c>
      <c r="AI11" s="6">
        <v>109</v>
      </c>
      <c r="AJ11" s="6">
        <v>70</v>
      </c>
      <c r="AK11" t="s">
        <v>1342</v>
      </c>
    </row>
    <row r="12" spans="1:37">
      <c r="A12" s="6">
        <v>36</v>
      </c>
      <c r="B12" s="6">
        <v>68</v>
      </c>
      <c r="C12" s="6">
        <v>2002</v>
      </c>
      <c r="D12" s="6" t="s">
        <v>1077</v>
      </c>
      <c r="E12" s="6" t="s">
        <v>1078</v>
      </c>
      <c r="F12" s="6" t="s">
        <v>1</v>
      </c>
      <c r="G12" s="6" t="s">
        <v>40</v>
      </c>
      <c r="H12" s="6" t="s">
        <v>40</v>
      </c>
      <c r="I12" s="6" t="s">
        <v>40</v>
      </c>
      <c r="J12" s="6" t="s">
        <v>40</v>
      </c>
      <c r="K12" s="9" t="s">
        <v>40</v>
      </c>
      <c r="L12" s="9" t="s">
        <v>40</v>
      </c>
      <c r="M12" s="6" t="s">
        <v>41</v>
      </c>
      <c r="N12" s="6" t="s">
        <v>38</v>
      </c>
      <c r="O12" s="6" t="s">
        <v>55</v>
      </c>
      <c r="P12" s="6" t="s">
        <v>38</v>
      </c>
      <c r="Q12" s="6" t="s">
        <v>51</v>
      </c>
      <c r="R12" s="6" t="s">
        <v>76</v>
      </c>
      <c r="S12" s="6" t="s">
        <v>43</v>
      </c>
      <c r="T12" s="6" t="s">
        <v>44</v>
      </c>
      <c r="U12" s="9" t="s">
        <v>21</v>
      </c>
      <c r="V12" s="6" t="s">
        <v>1211</v>
      </c>
      <c r="W12" s="6" t="s">
        <v>1224</v>
      </c>
      <c r="X12" s="6" t="s">
        <v>285</v>
      </c>
      <c r="Y12" s="6" t="s">
        <v>1079</v>
      </c>
      <c r="Z12" s="6" t="s">
        <v>40</v>
      </c>
      <c r="AA12" s="6" t="s">
        <v>413</v>
      </c>
      <c r="AB12" s="9" t="s">
        <v>40</v>
      </c>
      <c r="AC12" s="9" t="s">
        <v>40</v>
      </c>
      <c r="AD12" s="6" t="s">
        <v>40</v>
      </c>
      <c r="AE12" s="6" t="s">
        <v>40</v>
      </c>
      <c r="AF12" s="6">
        <v>75</v>
      </c>
      <c r="AG12" s="6">
        <v>112.5</v>
      </c>
      <c r="AH12" s="6">
        <f t="shared" si="0"/>
        <v>7500</v>
      </c>
      <c r="AI12" s="6">
        <v>112.5</v>
      </c>
      <c r="AJ12" s="6">
        <v>70</v>
      </c>
    </row>
    <row r="13" spans="1:37">
      <c r="A13" s="6">
        <v>36</v>
      </c>
      <c r="B13" s="6">
        <v>68</v>
      </c>
      <c r="C13" s="6">
        <v>2002</v>
      </c>
      <c r="D13" s="6" t="s">
        <v>1077</v>
      </c>
      <c r="E13" s="6" t="s">
        <v>1078</v>
      </c>
      <c r="F13" s="6" t="s">
        <v>1</v>
      </c>
      <c r="G13" s="6" t="s">
        <v>40</v>
      </c>
      <c r="H13" s="6" t="s">
        <v>40</v>
      </c>
      <c r="I13" s="6" t="s">
        <v>40</v>
      </c>
      <c r="J13" s="6" t="s">
        <v>40</v>
      </c>
      <c r="K13" s="9" t="s">
        <v>40</v>
      </c>
      <c r="L13" s="9" t="s">
        <v>40</v>
      </c>
      <c r="M13" s="6" t="s">
        <v>41</v>
      </c>
      <c r="N13" s="6" t="s">
        <v>38</v>
      </c>
      <c r="O13" s="6" t="s">
        <v>55</v>
      </c>
      <c r="P13" s="6" t="s">
        <v>38</v>
      </c>
      <c r="Q13" s="6" t="s">
        <v>51</v>
      </c>
      <c r="R13" s="6" t="s">
        <v>76</v>
      </c>
      <c r="S13" s="6" t="s">
        <v>43</v>
      </c>
      <c r="T13" s="6" t="s">
        <v>44</v>
      </c>
      <c r="U13" s="9" t="s">
        <v>21</v>
      </c>
      <c r="V13" s="6" t="s">
        <v>1211</v>
      </c>
      <c r="W13" s="6" t="s">
        <v>1224</v>
      </c>
      <c r="X13" s="6" t="s">
        <v>285</v>
      </c>
      <c r="Y13" s="6" t="s">
        <v>1079</v>
      </c>
      <c r="Z13" s="6" t="s">
        <v>40</v>
      </c>
      <c r="AA13" s="6" t="s">
        <v>413</v>
      </c>
      <c r="AB13" s="9" t="s">
        <v>40</v>
      </c>
      <c r="AC13" s="9" t="s">
        <v>40</v>
      </c>
      <c r="AD13" s="6" t="s">
        <v>40</v>
      </c>
      <c r="AE13" s="6" t="s">
        <v>40</v>
      </c>
      <c r="AF13" s="6">
        <v>75</v>
      </c>
      <c r="AG13" s="6">
        <v>99.2</v>
      </c>
      <c r="AH13" s="6">
        <f t="shared" si="0"/>
        <v>7500</v>
      </c>
      <c r="AI13" s="6">
        <v>99.2</v>
      </c>
      <c r="AJ13" s="6">
        <v>70</v>
      </c>
    </row>
    <row r="14" spans="1:37">
      <c r="A14" s="6">
        <v>36</v>
      </c>
      <c r="B14" s="6">
        <v>68</v>
      </c>
      <c r="C14" s="6">
        <v>2002</v>
      </c>
      <c r="D14" s="6" t="s">
        <v>1077</v>
      </c>
      <c r="E14" s="6" t="s">
        <v>1078</v>
      </c>
      <c r="F14" s="6" t="s">
        <v>1</v>
      </c>
      <c r="G14" s="6" t="s">
        <v>40</v>
      </c>
      <c r="H14" s="6" t="s">
        <v>40</v>
      </c>
      <c r="I14" s="6" t="s">
        <v>40</v>
      </c>
      <c r="J14" s="6" t="s">
        <v>40</v>
      </c>
      <c r="K14" s="9" t="s">
        <v>40</v>
      </c>
      <c r="L14" s="9" t="s">
        <v>40</v>
      </c>
      <c r="M14" s="6" t="s">
        <v>41</v>
      </c>
      <c r="N14" s="6" t="s">
        <v>38</v>
      </c>
      <c r="O14" s="6" t="s">
        <v>55</v>
      </c>
      <c r="P14" s="6" t="s">
        <v>38</v>
      </c>
      <c r="Q14" s="6" t="s">
        <v>51</v>
      </c>
      <c r="R14" s="6" t="s">
        <v>76</v>
      </c>
      <c r="S14" s="6" t="s">
        <v>43</v>
      </c>
      <c r="T14" s="6" t="s">
        <v>44</v>
      </c>
      <c r="U14" s="9" t="s">
        <v>21</v>
      </c>
      <c r="V14" s="6" t="s">
        <v>1211</v>
      </c>
      <c r="W14" s="6" t="s">
        <v>1224</v>
      </c>
      <c r="X14" s="6" t="s">
        <v>285</v>
      </c>
      <c r="Y14" s="6" t="s">
        <v>1079</v>
      </c>
      <c r="Z14" s="6" t="s">
        <v>40</v>
      </c>
      <c r="AA14" s="6" t="s">
        <v>413</v>
      </c>
      <c r="AB14" s="9" t="s">
        <v>40</v>
      </c>
      <c r="AC14" s="9" t="s">
        <v>40</v>
      </c>
      <c r="AD14" s="6" t="s">
        <v>40</v>
      </c>
      <c r="AE14" s="6" t="s">
        <v>40</v>
      </c>
      <c r="AF14" s="6">
        <v>75</v>
      </c>
      <c r="AG14" s="6">
        <v>128</v>
      </c>
      <c r="AH14" s="6">
        <f t="shared" si="0"/>
        <v>7500</v>
      </c>
      <c r="AI14" s="6">
        <v>128</v>
      </c>
      <c r="AJ14" s="6">
        <v>70</v>
      </c>
    </row>
    <row r="15" spans="1:37">
      <c r="A15" s="6">
        <v>36</v>
      </c>
      <c r="B15" s="6">
        <v>68</v>
      </c>
      <c r="C15" s="6">
        <v>2002</v>
      </c>
      <c r="D15" s="6" t="s">
        <v>1077</v>
      </c>
      <c r="E15" s="6" t="s">
        <v>1078</v>
      </c>
      <c r="F15" s="6" t="s">
        <v>1</v>
      </c>
      <c r="G15" s="6" t="s">
        <v>40</v>
      </c>
      <c r="H15" s="6" t="s">
        <v>40</v>
      </c>
      <c r="I15" s="6" t="s">
        <v>40</v>
      </c>
      <c r="J15" s="6" t="s">
        <v>40</v>
      </c>
      <c r="K15" s="9" t="s">
        <v>40</v>
      </c>
      <c r="L15" s="9" t="s">
        <v>40</v>
      </c>
      <c r="M15" s="6" t="s">
        <v>41</v>
      </c>
      <c r="N15" s="6" t="s">
        <v>38</v>
      </c>
      <c r="O15" s="6" t="s">
        <v>55</v>
      </c>
      <c r="P15" s="6" t="s">
        <v>38</v>
      </c>
      <c r="Q15" s="6" t="s">
        <v>51</v>
      </c>
      <c r="R15" s="6" t="s">
        <v>76</v>
      </c>
      <c r="S15" s="6" t="s">
        <v>43</v>
      </c>
      <c r="T15" s="6" t="s">
        <v>44</v>
      </c>
      <c r="U15" s="9" t="s">
        <v>21</v>
      </c>
      <c r="V15" s="6" t="s">
        <v>1211</v>
      </c>
      <c r="W15" s="6" t="s">
        <v>1224</v>
      </c>
      <c r="X15" s="6" t="s">
        <v>285</v>
      </c>
      <c r="Y15" s="6" t="s">
        <v>1079</v>
      </c>
      <c r="Z15" s="6" t="s">
        <v>40</v>
      </c>
      <c r="AA15" s="6" t="s">
        <v>413</v>
      </c>
      <c r="AB15" s="9" t="s">
        <v>40</v>
      </c>
      <c r="AC15" s="9" t="s">
        <v>40</v>
      </c>
      <c r="AD15" s="6" t="s">
        <v>40</v>
      </c>
      <c r="AE15" s="6" t="s">
        <v>40</v>
      </c>
      <c r="AF15" s="6">
        <v>200</v>
      </c>
      <c r="AG15" s="6">
        <v>94</v>
      </c>
      <c r="AH15" s="6">
        <f t="shared" si="0"/>
        <v>20000</v>
      </c>
      <c r="AI15" s="6">
        <v>94</v>
      </c>
      <c r="AJ15" s="6">
        <v>70</v>
      </c>
    </row>
    <row r="16" spans="1:37">
      <c r="A16" s="6">
        <v>36</v>
      </c>
      <c r="B16" s="6">
        <v>68</v>
      </c>
      <c r="C16" s="6">
        <v>2002</v>
      </c>
      <c r="D16" s="6" t="s">
        <v>1077</v>
      </c>
      <c r="E16" s="6" t="s">
        <v>1078</v>
      </c>
      <c r="F16" s="6" t="s">
        <v>1</v>
      </c>
      <c r="G16" s="6" t="s">
        <v>40</v>
      </c>
      <c r="H16" s="6" t="s">
        <v>40</v>
      </c>
      <c r="I16" s="6" t="s">
        <v>40</v>
      </c>
      <c r="J16" s="6" t="s">
        <v>40</v>
      </c>
      <c r="K16" s="9" t="s">
        <v>40</v>
      </c>
      <c r="L16" s="9" t="s">
        <v>40</v>
      </c>
      <c r="M16" s="6" t="s">
        <v>41</v>
      </c>
      <c r="N16" s="6" t="s">
        <v>38</v>
      </c>
      <c r="O16" s="6" t="s">
        <v>55</v>
      </c>
      <c r="P16" s="6" t="s">
        <v>38</v>
      </c>
      <c r="Q16" s="6" t="s">
        <v>51</v>
      </c>
      <c r="R16" s="6" t="s">
        <v>76</v>
      </c>
      <c r="S16" s="6" t="s">
        <v>43</v>
      </c>
      <c r="T16" s="6" t="s">
        <v>44</v>
      </c>
      <c r="U16" s="9" t="s">
        <v>21</v>
      </c>
      <c r="V16" s="6" t="s">
        <v>1211</v>
      </c>
      <c r="W16" s="6" t="s">
        <v>1224</v>
      </c>
      <c r="X16" s="6" t="s">
        <v>285</v>
      </c>
      <c r="Y16" s="6" t="s">
        <v>1079</v>
      </c>
      <c r="Z16" s="6" t="s">
        <v>40</v>
      </c>
      <c r="AA16" s="6" t="s">
        <v>413</v>
      </c>
      <c r="AB16" s="9" t="s">
        <v>40</v>
      </c>
      <c r="AC16" s="9" t="s">
        <v>40</v>
      </c>
      <c r="AD16" s="6" t="s">
        <v>40</v>
      </c>
      <c r="AE16" s="6" t="s">
        <v>40</v>
      </c>
      <c r="AF16" s="6">
        <v>500</v>
      </c>
      <c r="AG16" s="6">
        <v>168</v>
      </c>
      <c r="AH16" s="6">
        <f t="shared" si="0"/>
        <v>50000</v>
      </c>
      <c r="AI16" s="6">
        <v>168</v>
      </c>
      <c r="AJ16" s="6">
        <v>70</v>
      </c>
    </row>
    <row r="17" spans="1:36">
      <c r="A17" s="6">
        <v>36</v>
      </c>
      <c r="B17" s="6">
        <v>68</v>
      </c>
      <c r="C17" s="6">
        <v>2002</v>
      </c>
      <c r="D17" s="6" t="s">
        <v>1077</v>
      </c>
      <c r="E17" s="6" t="s">
        <v>1078</v>
      </c>
      <c r="F17" s="6" t="s">
        <v>1</v>
      </c>
      <c r="G17" s="6" t="s">
        <v>40</v>
      </c>
      <c r="H17" s="6" t="s">
        <v>40</v>
      </c>
      <c r="I17" s="6" t="s">
        <v>40</v>
      </c>
      <c r="J17" s="6" t="s">
        <v>40</v>
      </c>
      <c r="K17" s="9" t="s">
        <v>40</v>
      </c>
      <c r="L17" s="9" t="s">
        <v>40</v>
      </c>
      <c r="M17" s="6" t="s">
        <v>41</v>
      </c>
      <c r="N17" s="6" t="s">
        <v>38</v>
      </c>
      <c r="O17" s="6" t="s">
        <v>55</v>
      </c>
      <c r="P17" s="6" t="s">
        <v>38</v>
      </c>
      <c r="Q17" s="6" t="s">
        <v>51</v>
      </c>
      <c r="R17" s="6" t="s">
        <v>76</v>
      </c>
      <c r="S17" s="6" t="s">
        <v>43</v>
      </c>
      <c r="T17" s="6" t="s">
        <v>44</v>
      </c>
      <c r="U17" s="9" t="s">
        <v>21</v>
      </c>
      <c r="V17" s="6" t="s">
        <v>1211</v>
      </c>
      <c r="W17" s="6" t="s">
        <v>1224</v>
      </c>
      <c r="X17" s="6" t="s">
        <v>285</v>
      </c>
      <c r="Y17" s="6" t="s">
        <v>1079</v>
      </c>
      <c r="Z17" s="6" t="s">
        <v>40</v>
      </c>
      <c r="AA17" s="6" t="s">
        <v>413</v>
      </c>
      <c r="AB17" s="9" t="s">
        <v>40</v>
      </c>
      <c r="AC17" s="9" t="s">
        <v>40</v>
      </c>
      <c r="AD17" s="6" t="s">
        <v>40</v>
      </c>
      <c r="AE17" s="6" t="s">
        <v>40</v>
      </c>
      <c r="AF17" s="6">
        <v>200</v>
      </c>
      <c r="AG17" s="6">
        <v>129</v>
      </c>
      <c r="AH17" s="6">
        <f t="shared" si="0"/>
        <v>20000</v>
      </c>
      <c r="AI17" s="6">
        <v>129</v>
      </c>
      <c r="AJ17" s="6">
        <v>70</v>
      </c>
    </row>
    <row r="18" spans="1:36">
      <c r="A18" s="6">
        <v>36</v>
      </c>
      <c r="B18" s="6">
        <v>68</v>
      </c>
      <c r="C18" s="6">
        <v>2002</v>
      </c>
      <c r="D18" s="6" t="s">
        <v>1077</v>
      </c>
      <c r="E18" s="6" t="s">
        <v>1078</v>
      </c>
      <c r="F18" s="6" t="s">
        <v>1</v>
      </c>
      <c r="G18" s="6" t="s">
        <v>40</v>
      </c>
      <c r="H18" s="6" t="s">
        <v>40</v>
      </c>
      <c r="I18" s="6" t="s">
        <v>40</v>
      </c>
      <c r="J18" s="6" t="s">
        <v>40</v>
      </c>
      <c r="K18" s="9" t="s">
        <v>40</v>
      </c>
      <c r="L18" s="9" t="s">
        <v>40</v>
      </c>
      <c r="M18" s="6" t="s">
        <v>41</v>
      </c>
      <c r="N18" s="6" t="s">
        <v>38</v>
      </c>
      <c r="O18" s="6" t="s">
        <v>55</v>
      </c>
      <c r="P18" s="6" t="s">
        <v>38</v>
      </c>
      <c r="Q18" s="6" t="s">
        <v>51</v>
      </c>
      <c r="R18" s="6" t="s">
        <v>76</v>
      </c>
      <c r="S18" s="6" t="s">
        <v>43</v>
      </c>
      <c r="T18" s="6" t="s">
        <v>44</v>
      </c>
      <c r="U18" s="9" t="s">
        <v>21</v>
      </c>
      <c r="V18" s="6" t="s">
        <v>1211</v>
      </c>
      <c r="W18" s="6" t="s">
        <v>1224</v>
      </c>
      <c r="X18" s="6" t="s">
        <v>285</v>
      </c>
      <c r="Y18" s="6" t="s">
        <v>1079</v>
      </c>
      <c r="Z18" s="6" t="s">
        <v>40</v>
      </c>
      <c r="AA18" s="6" t="s">
        <v>413</v>
      </c>
      <c r="AB18" s="9" t="s">
        <v>40</v>
      </c>
      <c r="AC18" s="9" t="s">
        <v>40</v>
      </c>
      <c r="AD18" s="6" t="s">
        <v>40</v>
      </c>
      <c r="AE18" s="6" t="s">
        <v>40</v>
      </c>
      <c r="AF18" s="6">
        <v>800</v>
      </c>
      <c r="AG18" s="6">
        <v>140</v>
      </c>
      <c r="AH18" s="6">
        <f t="shared" si="0"/>
        <v>80000</v>
      </c>
      <c r="AI18" s="6">
        <v>140</v>
      </c>
      <c r="AJ18" s="6">
        <v>70</v>
      </c>
    </row>
    <row r="19" spans="1:36">
      <c r="A19" s="6">
        <v>36</v>
      </c>
      <c r="B19" s="6">
        <v>68</v>
      </c>
      <c r="C19" s="6">
        <v>2002</v>
      </c>
      <c r="D19" s="6" t="s">
        <v>1077</v>
      </c>
      <c r="E19" s="6" t="s">
        <v>1078</v>
      </c>
      <c r="F19" s="6" t="s">
        <v>1</v>
      </c>
      <c r="G19" s="6" t="s">
        <v>40</v>
      </c>
      <c r="H19" s="6" t="s">
        <v>40</v>
      </c>
      <c r="I19" s="6" t="s">
        <v>40</v>
      </c>
      <c r="J19" s="6" t="s">
        <v>40</v>
      </c>
      <c r="K19" s="9" t="s">
        <v>40</v>
      </c>
      <c r="L19" s="9" t="s">
        <v>40</v>
      </c>
      <c r="M19" s="6" t="s">
        <v>41</v>
      </c>
      <c r="N19" s="6" t="s">
        <v>38</v>
      </c>
      <c r="O19" s="6" t="s">
        <v>55</v>
      </c>
      <c r="P19" s="6" t="s">
        <v>38</v>
      </c>
      <c r="Q19" s="6" t="s">
        <v>51</v>
      </c>
      <c r="R19" s="6" t="s">
        <v>76</v>
      </c>
      <c r="S19" s="6" t="s">
        <v>43</v>
      </c>
      <c r="T19" s="6" t="s">
        <v>44</v>
      </c>
      <c r="U19" s="9" t="s">
        <v>21</v>
      </c>
      <c r="V19" s="6" t="s">
        <v>1211</v>
      </c>
      <c r="W19" s="6" t="s">
        <v>1224</v>
      </c>
      <c r="X19" s="6" t="s">
        <v>285</v>
      </c>
      <c r="Y19" s="6" t="s">
        <v>1079</v>
      </c>
      <c r="Z19" s="6" t="s">
        <v>40</v>
      </c>
      <c r="AA19" s="6" t="s">
        <v>413</v>
      </c>
      <c r="AB19" s="9" t="s">
        <v>40</v>
      </c>
      <c r="AC19" s="9" t="s">
        <v>40</v>
      </c>
      <c r="AD19" s="6" t="s">
        <v>40</v>
      </c>
      <c r="AE19" s="6" t="s">
        <v>40</v>
      </c>
      <c r="AF19" s="6">
        <v>3000</v>
      </c>
      <c r="AG19" s="6">
        <v>129</v>
      </c>
      <c r="AH19" s="6">
        <f t="shared" si="0"/>
        <v>300000</v>
      </c>
      <c r="AI19" s="6">
        <v>129</v>
      </c>
      <c r="AJ19" s="6">
        <v>70</v>
      </c>
    </row>
    <row r="20" spans="1:36">
      <c r="A20" s="6">
        <v>36</v>
      </c>
      <c r="B20" s="6">
        <v>68</v>
      </c>
      <c r="C20" s="6">
        <v>2002</v>
      </c>
      <c r="D20" s="6" t="s">
        <v>1077</v>
      </c>
      <c r="E20" s="6" t="s">
        <v>1078</v>
      </c>
      <c r="F20" s="6" t="s">
        <v>1</v>
      </c>
      <c r="G20" s="6" t="s">
        <v>40</v>
      </c>
      <c r="H20" s="6" t="s">
        <v>40</v>
      </c>
      <c r="I20" s="6" t="s">
        <v>40</v>
      </c>
      <c r="J20" s="6" t="s">
        <v>40</v>
      </c>
      <c r="K20" s="9" t="s">
        <v>40</v>
      </c>
      <c r="L20" s="9" t="s">
        <v>40</v>
      </c>
      <c r="M20" s="6" t="s">
        <v>41</v>
      </c>
      <c r="N20" s="6" t="s">
        <v>38</v>
      </c>
      <c r="O20" s="6" t="s">
        <v>55</v>
      </c>
      <c r="P20" s="6" t="s">
        <v>38</v>
      </c>
      <c r="Q20" s="6" t="s">
        <v>51</v>
      </c>
      <c r="R20" s="6" t="s">
        <v>76</v>
      </c>
      <c r="S20" s="6" t="s">
        <v>43</v>
      </c>
      <c r="T20" s="6" t="s">
        <v>44</v>
      </c>
      <c r="U20" s="9" t="s">
        <v>21</v>
      </c>
      <c r="V20" s="6" t="s">
        <v>1211</v>
      </c>
      <c r="W20" s="6" t="s">
        <v>1224</v>
      </c>
      <c r="X20" s="6" t="s">
        <v>285</v>
      </c>
      <c r="Y20" s="6" t="s">
        <v>1079</v>
      </c>
      <c r="Z20" s="6" t="s">
        <v>40</v>
      </c>
      <c r="AA20" s="6" t="s">
        <v>413</v>
      </c>
      <c r="AB20" s="9" t="s">
        <v>40</v>
      </c>
      <c r="AC20" s="9" t="s">
        <v>40</v>
      </c>
      <c r="AD20" s="6" t="s">
        <v>40</v>
      </c>
      <c r="AE20" s="6" t="s">
        <v>40</v>
      </c>
      <c r="AF20" s="6">
        <v>6200</v>
      </c>
      <c r="AG20" s="6">
        <v>125</v>
      </c>
      <c r="AH20" s="6">
        <f t="shared" si="0"/>
        <v>620000</v>
      </c>
      <c r="AI20" s="6">
        <v>125</v>
      </c>
      <c r="AJ20" s="6">
        <v>70</v>
      </c>
    </row>
    <row r="21" spans="1:36">
      <c r="A21" s="6">
        <v>36</v>
      </c>
      <c r="B21" s="6">
        <v>68</v>
      </c>
      <c r="C21" s="6">
        <v>2002</v>
      </c>
      <c r="D21" s="6" t="s">
        <v>1077</v>
      </c>
      <c r="E21" s="6" t="s">
        <v>1078</v>
      </c>
      <c r="F21" s="6" t="s">
        <v>1</v>
      </c>
      <c r="G21" s="6" t="s">
        <v>40</v>
      </c>
      <c r="H21" s="6" t="s">
        <v>40</v>
      </c>
      <c r="I21" s="6" t="s">
        <v>40</v>
      </c>
      <c r="J21" s="6" t="s">
        <v>40</v>
      </c>
      <c r="K21" s="9" t="s">
        <v>40</v>
      </c>
      <c r="L21" s="9" t="s">
        <v>40</v>
      </c>
      <c r="M21" s="6" t="s">
        <v>41</v>
      </c>
      <c r="N21" s="6" t="s">
        <v>38</v>
      </c>
      <c r="O21" s="6" t="s">
        <v>55</v>
      </c>
      <c r="P21" s="6" t="s">
        <v>38</v>
      </c>
      <c r="Q21" s="6" t="s">
        <v>51</v>
      </c>
      <c r="R21" s="6" t="s">
        <v>76</v>
      </c>
      <c r="S21" s="6" t="s">
        <v>43</v>
      </c>
      <c r="T21" s="6" t="s">
        <v>44</v>
      </c>
      <c r="U21" s="9" t="s">
        <v>21</v>
      </c>
      <c r="V21" s="6" t="s">
        <v>1211</v>
      </c>
      <c r="W21" s="6" t="s">
        <v>1224</v>
      </c>
      <c r="X21" s="6" t="s">
        <v>285</v>
      </c>
      <c r="Y21" s="6" t="s">
        <v>1079</v>
      </c>
      <c r="Z21" s="6" t="s">
        <v>40</v>
      </c>
      <c r="AA21" s="6" t="s">
        <v>413</v>
      </c>
      <c r="AB21" s="9" t="s">
        <v>40</v>
      </c>
      <c r="AC21" s="9" t="s">
        <v>40</v>
      </c>
      <c r="AD21" s="6" t="s">
        <v>40</v>
      </c>
      <c r="AE21" s="6" t="s">
        <v>40</v>
      </c>
      <c r="AF21" s="6">
        <v>5000</v>
      </c>
      <c r="AG21" s="6">
        <v>163</v>
      </c>
      <c r="AH21" s="6">
        <f t="shared" si="0"/>
        <v>500000</v>
      </c>
      <c r="AI21" s="6">
        <v>163</v>
      </c>
      <c r="AJ21" s="6">
        <v>70</v>
      </c>
    </row>
    <row r="22" spans="1:36">
      <c r="A22" s="6">
        <v>36</v>
      </c>
      <c r="B22" s="6">
        <v>68</v>
      </c>
      <c r="C22" s="6">
        <v>2002</v>
      </c>
      <c r="D22" s="6" t="s">
        <v>1077</v>
      </c>
      <c r="E22" s="6" t="s">
        <v>1078</v>
      </c>
      <c r="F22" s="6" t="s">
        <v>1</v>
      </c>
      <c r="G22" s="6" t="s">
        <v>40</v>
      </c>
      <c r="H22" s="6" t="s">
        <v>40</v>
      </c>
      <c r="I22" s="6" t="s">
        <v>40</v>
      </c>
      <c r="J22" s="6" t="s">
        <v>40</v>
      </c>
      <c r="K22" s="9" t="s">
        <v>40</v>
      </c>
      <c r="L22" s="9" t="s">
        <v>40</v>
      </c>
      <c r="M22" s="6" t="s">
        <v>41</v>
      </c>
      <c r="N22" s="6" t="s">
        <v>38</v>
      </c>
      <c r="O22" s="6" t="s">
        <v>55</v>
      </c>
      <c r="P22" s="6" t="s">
        <v>38</v>
      </c>
      <c r="Q22" s="6" t="s">
        <v>51</v>
      </c>
      <c r="R22" s="6" t="s">
        <v>76</v>
      </c>
      <c r="S22" s="6" t="s">
        <v>43</v>
      </c>
      <c r="T22" s="6" t="s">
        <v>44</v>
      </c>
      <c r="U22" s="9" t="s">
        <v>21</v>
      </c>
      <c r="V22" s="6" t="s">
        <v>1211</v>
      </c>
      <c r="W22" s="6" t="s">
        <v>1224</v>
      </c>
      <c r="X22" s="6" t="s">
        <v>285</v>
      </c>
      <c r="Y22" s="6" t="s">
        <v>1079</v>
      </c>
      <c r="Z22" s="6" t="s">
        <v>40</v>
      </c>
      <c r="AA22" s="6" t="s">
        <v>413</v>
      </c>
      <c r="AB22" s="9" t="s">
        <v>40</v>
      </c>
      <c r="AC22" s="9" t="s">
        <v>40</v>
      </c>
      <c r="AD22" s="6" t="s">
        <v>40</v>
      </c>
      <c r="AE22" s="6" t="s">
        <v>40</v>
      </c>
      <c r="AF22" s="6">
        <v>10000</v>
      </c>
      <c r="AG22" s="6">
        <v>203</v>
      </c>
      <c r="AH22" s="6">
        <f t="shared" si="0"/>
        <v>1000000</v>
      </c>
      <c r="AI22" s="6">
        <v>203</v>
      </c>
      <c r="AJ22" s="6">
        <v>70</v>
      </c>
    </row>
    <row r="23" spans="1:36">
      <c r="A23" s="6">
        <v>36</v>
      </c>
      <c r="B23" s="6">
        <v>68</v>
      </c>
      <c r="C23" s="6">
        <v>2002</v>
      </c>
      <c r="D23" s="6" t="s">
        <v>1077</v>
      </c>
      <c r="E23" s="6" t="s">
        <v>1078</v>
      </c>
      <c r="F23" s="6" t="s">
        <v>1</v>
      </c>
      <c r="G23" s="6" t="s">
        <v>40</v>
      </c>
      <c r="H23" s="6" t="s">
        <v>40</v>
      </c>
      <c r="I23" s="6" t="s">
        <v>40</v>
      </c>
      <c r="J23" s="6" t="s">
        <v>40</v>
      </c>
      <c r="K23" s="9" t="s">
        <v>40</v>
      </c>
      <c r="L23" s="9" t="s">
        <v>40</v>
      </c>
      <c r="M23" s="6" t="s">
        <v>41</v>
      </c>
      <c r="N23" s="6" t="s">
        <v>38</v>
      </c>
      <c r="O23" s="6" t="s">
        <v>55</v>
      </c>
      <c r="P23" s="6" t="s">
        <v>38</v>
      </c>
      <c r="Q23" s="6" t="s">
        <v>51</v>
      </c>
      <c r="R23" s="6" t="s">
        <v>76</v>
      </c>
      <c r="S23" s="6" t="s">
        <v>43</v>
      </c>
      <c r="T23" s="6" t="s">
        <v>44</v>
      </c>
      <c r="U23" s="9" t="s">
        <v>21</v>
      </c>
      <c r="V23" s="6" t="s">
        <v>1211</v>
      </c>
      <c r="W23" s="6" t="s">
        <v>1224</v>
      </c>
      <c r="X23" s="6" t="s">
        <v>285</v>
      </c>
      <c r="Y23" s="6" t="s">
        <v>1079</v>
      </c>
      <c r="Z23" s="6" t="s">
        <v>40</v>
      </c>
      <c r="AA23" s="6" t="s">
        <v>413</v>
      </c>
      <c r="AB23" s="9" t="s">
        <v>40</v>
      </c>
      <c r="AC23" s="9" t="s">
        <v>40</v>
      </c>
      <c r="AD23" s="6" t="s">
        <v>40</v>
      </c>
      <c r="AE23" s="6" t="s">
        <v>40</v>
      </c>
      <c r="AF23" s="6">
        <v>5</v>
      </c>
      <c r="AG23" s="6">
        <v>121</v>
      </c>
      <c r="AH23" s="6">
        <f t="shared" si="0"/>
        <v>500</v>
      </c>
      <c r="AI23" s="6">
        <v>121</v>
      </c>
      <c r="AJ23" s="6">
        <v>70</v>
      </c>
    </row>
    <row r="24" spans="1:36">
      <c r="A24" s="6">
        <v>36</v>
      </c>
      <c r="B24" s="6">
        <v>68</v>
      </c>
      <c r="C24" s="6">
        <v>2002</v>
      </c>
      <c r="D24" s="6" t="s">
        <v>1077</v>
      </c>
      <c r="E24" s="6" t="s">
        <v>1078</v>
      </c>
      <c r="F24" s="6" t="s">
        <v>1</v>
      </c>
      <c r="G24" s="6" t="s">
        <v>40</v>
      </c>
      <c r="H24" s="6" t="s">
        <v>40</v>
      </c>
      <c r="I24" s="6" t="s">
        <v>40</v>
      </c>
      <c r="J24" s="6" t="s">
        <v>40</v>
      </c>
      <c r="K24" s="9" t="s">
        <v>40</v>
      </c>
      <c r="L24" s="9" t="s">
        <v>40</v>
      </c>
      <c r="M24" s="6" t="s">
        <v>41</v>
      </c>
      <c r="N24" s="6" t="s">
        <v>38</v>
      </c>
      <c r="O24" s="6" t="s">
        <v>55</v>
      </c>
      <c r="P24" s="6" t="s">
        <v>38</v>
      </c>
      <c r="Q24" s="6" t="s">
        <v>51</v>
      </c>
      <c r="R24" s="6" t="s">
        <v>76</v>
      </c>
      <c r="S24" s="6" t="s">
        <v>43</v>
      </c>
      <c r="T24" s="6" t="s">
        <v>44</v>
      </c>
      <c r="U24" s="9" t="s">
        <v>21</v>
      </c>
      <c r="V24" s="6" t="s">
        <v>1211</v>
      </c>
      <c r="W24" s="6" t="s">
        <v>1224</v>
      </c>
      <c r="X24" s="6" t="s">
        <v>285</v>
      </c>
      <c r="Y24" s="6" t="s">
        <v>1079</v>
      </c>
      <c r="Z24" s="6" t="s">
        <v>40</v>
      </c>
      <c r="AA24" s="6" t="s">
        <v>413</v>
      </c>
      <c r="AB24" s="9" t="s">
        <v>40</v>
      </c>
      <c r="AC24" s="9" t="s">
        <v>40</v>
      </c>
      <c r="AD24" s="6" t="s">
        <v>40</v>
      </c>
      <c r="AE24" s="6" t="s">
        <v>40</v>
      </c>
      <c r="AF24" s="6">
        <v>700</v>
      </c>
      <c r="AG24" s="6">
        <v>122</v>
      </c>
      <c r="AH24" s="6">
        <f t="shared" si="0"/>
        <v>70000</v>
      </c>
      <c r="AI24" s="6">
        <v>122</v>
      </c>
      <c r="AJ24" s="6">
        <v>70</v>
      </c>
    </row>
    <row r="25" spans="1:36">
      <c r="A25" s="6">
        <v>36</v>
      </c>
      <c r="B25" s="6">
        <v>68</v>
      </c>
      <c r="C25" s="6">
        <v>2002</v>
      </c>
      <c r="D25" s="6" t="s">
        <v>1077</v>
      </c>
      <c r="E25" s="6" t="s">
        <v>1078</v>
      </c>
      <c r="F25" s="6" t="s">
        <v>1</v>
      </c>
      <c r="G25" s="6" t="s">
        <v>40</v>
      </c>
      <c r="H25" s="6" t="s">
        <v>40</v>
      </c>
      <c r="I25" s="6" t="s">
        <v>40</v>
      </c>
      <c r="J25" s="6" t="s">
        <v>40</v>
      </c>
      <c r="K25" s="9" t="s">
        <v>40</v>
      </c>
      <c r="L25" s="9" t="s">
        <v>40</v>
      </c>
      <c r="M25" s="6" t="s">
        <v>41</v>
      </c>
      <c r="N25" s="6" t="s">
        <v>38</v>
      </c>
      <c r="O25" s="6" t="s">
        <v>55</v>
      </c>
      <c r="P25" s="6" t="s">
        <v>38</v>
      </c>
      <c r="Q25" s="6" t="s">
        <v>51</v>
      </c>
      <c r="R25" s="6" t="s">
        <v>76</v>
      </c>
      <c r="S25" s="6" t="s">
        <v>43</v>
      </c>
      <c r="T25" s="6" t="s">
        <v>44</v>
      </c>
      <c r="U25" s="9" t="s">
        <v>21</v>
      </c>
      <c r="V25" s="6" t="s">
        <v>1211</v>
      </c>
      <c r="W25" s="6" t="s">
        <v>1224</v>
      </c>
      <c r="X25" s="6" t="s">
        <v>285</v>
      </c>
      <c r="Y25" s="6" t="s">
        <v>1079</v>
      </c>
      <c r="Z25" s="6" t="s">
        <v>40</v>
      </c>
      <c r="AA25" s="6" t="s">
        <v>413</v>
      </c>
      <c r="AB25" s="9" t="s">
        <v>40</v>
      </c>
      <c r="AC25" s="9" t="s">
        <v>40</v>
      </c>
      <c r="AD25" s="6" t="s">
        <v>40</v>
      </c>
      <c r="AE25" s="6" t="s">
        <v>40</v>
      </c>
      <c r="AF25" s="6">
        <v>700</v>
      </c>
      <c r="AG25" s="6">
        <v>109</v>
      </c>
      <c r="AH25" s="6">
        <f t="shared" si="0"/>
        <v>70000</v>
      </c>
      <c r="AI25" s="6">
        <v>109</v>
      </c>
      <c r="AJ25" s="6">
        <v>70</v>
      </c>
    </row>
    <row r="26" spans="1:36">
      <c r="A26" s="6">
        <v>36</v>
      </c>
      <c r="B26" s="6">
        <v>68</v>
      </c>
      <c r="C26" s="6">
        <v>2002</v>
      </c>
      <c r="D26" s="6" t="s">
        <v>1077</v>
      </c>
      <c r="E26" s="6" t="s">
        <v>1078</v>
      </c>
      <c r="F26" s="6" t="s">
        <v>1</v>
      </c>
      <c r="G26" s="6" t="s">
        <v>40</v>
      </c>
      <c r="H26" s="6" t="s">
        <v>40</v>
      </c>
      <c r="I26" s="6" t="s">
        <v>40</v>
      </c>
      <c r="J26" s="6" t="s">
        <v>40</v>
      </c>
      <c r="K26" s="9" t="s">
        <v>40</v>
      </c>
      <c r="L26" s="9" t="s">
        <v>40</v>
      </c>
      <c r="M26" s="6" t="s">
        <v>41</v>
      </c>
      <c r="N26" s="6" t="s">
        <v>38</v>
      </c>
      <c r="O26" s="6" t="s">
        <v>55</v>
      </c>
      <c r="P26" s="6" t="s">
        <v>38</v>
      </c>
      <c r="Q26" s="6" t="s">
        <v>51</v>
      </c>
      <c r="R26" s="6" t="s">
        <v>76</v>
      </c>
      <c r="S26" s="6" t="s">
        <v>43</v>
      </c>
      <c r="T26" s="6" t="s">
        <v>44</v>
      </c>
      <c r="U26" s="9" t="s">
        <v>21</v>
      </c>
      <c r="V26" s="6" t="s">
        <v>1211</v>
      </c>
      <c r="W26" s="6" t="s">
        <v>1224</v>
      </c>
      <c r="X26" s="6" t="s">
        <v>285</v>
      </c>
      <c r="Y26" s="6" t="s">
        <v>1079</v>
      </c>
      <c r="Z26" s="6" t="s">
        <v>40</v>
      </c>
      <c r="AA26" s="6" t="s">
        <v>413</v>
      </c>
      <c r="AB26" s="9" t="s">
        <v>40</v>
      </c>
      <c r="AC26" s="9" t="s">
        <v>40</v>
      </c>
      <c r="AD26" s="6" t="s">
        <v>40</v>
      </c>
      <c r="AE26" s="6" t="s">
        <v>40</v>
      </c>
      <c r="AF26" s="6">
        <v>0.3</v>
      </c>
      <c r="AG26" s="6">
        <v>83</v>
      </c>
      <c r="AH26" s="6">
        <f t="shared" si="0"/>
        <v>30</v>
      </c>
      <c r="AI26" s="6">
        <v>83</v>
      </c>
      <c r="AJ26" s="6">
        <v>70</v>
      </c>
    </row>
    <row r="27" spans="1:36">
      <c r="A27" s="6">
        <v>36</v>
      </c>
      <c r="B27" s="6">
        <v>68</v>
      </c>
      <c r="C27" s="6">
        <v>2002</v>
      </c>
      <c r="D27" s="6" t="s">
        <v>1077</v>
      </c>
      <c r="E27" s="6" t="s">
        <v>1078</v>
      </c>
      <c r="F27" s="6" t="s">
        <v>1</v>
      </c>
      <c r="G27" s="6" t="s">
        <v>40</v>
      </c>
      <c r="H27" s="6" t="s">
        <v>40</v>
      </c>
      <c r="I27" s="6" t="s">
        <v>40</v>
      </c>
      <c r="J27" s="6" t="s">
        <v>40</v>
      </c>
      <c r="K27" s="9" t="s">
        <v>40</v>
      </c>
      <c r="L27" s="9" t="s">
        <v>40</v>
      </c>
      <c r="M27" s="6" t="s">
        <v>41</v>
      </c>
      <c r="N27" s="6" t="s">
        <v>38</v>
      </c>
      <c r="O27" s="6" t="s">
        <v>55</v>
      </c>
      <c r="P27" s="6" t="s">
        <v>38</v>
      </c>
      <c r="Q27" s="6" t="s">
        <v>51</v>
      </c>
      <c r="R27" s="6" t="s">
        <v>76</v>
      </c>
      <c r="S27" s="6" t="s">
        <v>43</v>
      </c>
      <c r="T27" s="6" t="s">
        <v>44</v>
      </c>
      <c r="U27" s="9" t="s">
        <v>21</v>
      </c>
      <c r="V27" s="6" t="s">
        <v>1211</v>
      </c>
      <c r="W27" s="6" t="s">
        <v>1224</v>
      </c>
      <c r="X27" s="6" t="s">
        <v>285</v>
      </c>
      <c r="Y27" s="6" t="s">
        <v>1079</v>
      </c>
      <c r="Z27" s="6" t="s">
        <v>40</v>
      </c>
      <c r="AA27" s="6" t="s">
        <v>413</v>
      </c>
      <c r="AB27" s="9" t="s">
        <v>40</v>
      </c>
      <c r="AC27" s="9" t="s">
        <v>40</v>
      </c>
      <c r="AD27" s="6" t="s">
        <v>40</v>
      </c>
      <c r="AE27" s="6" t="s">
        <v>40</v>
      </c>
      <c r="AF27" s="6">
        <v>15000</v>
      </c>
      <c r="AG27" s="6">
        <v>230</v>
      </c>
      <c r="AH27" s="6">
        <f t="shared" si="0"/>
        <v>1500000</v>
      </c>
      <c r="AI27" s="6">
        <v>230</v>
      </c>
      <c r="AJ27" s="6">
        <v>70</v>
      </c>
    </row>
    <row r="28" spans="1:36">
      <c r="A28" s="6">
        <v>36</v>
      </c>
      <c r="B28" s="6">
        <v>68</v>
      </c>
      <c r="C28" s="6">
        <v>2002</v>
      </c>
      <c r="D28" s="6" t="s">
        <v>1077</v>
      </c>
      <c r="E28" s="6" t="s">
        <v>1078</v>
      </c>
      <c r="F28" s="6" t="s">
        <v>1</v>
      </c>
      <c r="G28" s="6" t="s">
        <v>40</v>
      </c>
      <c r="H28" s="6" t="s">
        <v>40</v>
      </c>
      <c r="I28" s="6" t="s">
        <v>40</v>
      </c>
      <c r="J28" s="6" t="s">
        <v>40</v>
      </c>
      <c r="K28" s="9" t="s">
        <v>40</v>
      </c>
      <c r="L28" s="9" t="s">
        <v>40</v>
      </c>
      <c r="M28" s="6" t="s">
        <v>41</v>
      </c>
      <c r="N28" s="6" t="s">
        <v>38</v>
      </c>
      <c r="O28" s="6" t="s">
        <v>55</v>
      </c>
      <c r="P28" s="6" t="s">
        <v>38</v>
      </c>
      <c r="Q28" s="6" t="s">
        <v>51</v>
      </c>
      <c r="R28" s="6" t="s">
        <v>76</v>
      </c>
      <c r="S28" s="6" t="s">
        <v>43</v>
      </c>
      <c r="T28" s="6" t="s">
        <v>44</v>
      </c>
      <c r="U28" s="9" t="s">
        <v>21</v>
      </c>
      <c r="V28" s="6" t="s">
        <v>1211</v>
      </c>
      <c r="W28" s="6" t="s">
        <v>1224</v>
      </c>
      <c r="X28" s="6" t="s">
        <v>285</v>
      </c>
      <c r="Y28" s="6" t="s">
        <v>1079</v>
      </c>
      <c r="Z28" s="6" t="s">
        <v>40</v>
      </c>
      <c r="AA28" s="6" t="s">
        <v>413</v>
      </c>
      <c r="AB28" s="9" t="s">
        <v>40</v>
      </c>
      <c r="AC28" s="9" t="s">
        <v>40</v>
      </c>
      <c r="AD28" s="6" t="s">
        <v>40</v>
      </c>
      <c r="AE28" s="6" t="s">
        <v>40</v>
      </c>
      <c r="AF28" s="6">
        <v>130</v>
      </c>
      <c r="AG28" s="6">
        <v>95</v>
      </c>
      <c r="AH28" s="6">
        <f t="shared" si="0"/>
        <v>13000</v>
      </c>
      <c r="AI28" s="6">
        <v>95</v>
      </c>
      <c r="AJ28" s="6">
        <v>70</v>
      </c>
    </row>
    <row r="29" spans="1:36">
      <c r="A29" s="6">
        <v>36</v>
      </c>
      <c r="B29" s="6">
        <v>68</v>
      </c>
      <c r="C29" s="6">
        <v>2002</v>
      </c>
      <c r="D29" s="6" t="s">
        <v>1077</v>
      </c>
      <c r="E29" s="6" t="s">
        <v>1078</v>
      </c>
      <c r="F29" s="6" t="s">
        <v>1</v>
      </c>
      <c r="G29" s="6" t="s">
        <v>40</v>
      </c>
      <c r="H29" s="6" t="s">
        <v>40</v>
      </c>
      <c r="I29" s="6" t="s">
        <v>40</v>
      </c>
      <c r="J29" s="6" t="s">
        <v>40</v>
      </c>
      <c r="K29" s="9" t="s">
        <v>40</v>
      </c>
      <c r="L29" s="9" t="s">
        <v>40</v>
      </c>
      <c r="M29" s="6" t="s">
        <v>41</v>
      </c>
      <c r="N29" s="6" t="s">
        <v>38</v>
      </c>
      <c r="O29" s="6" t="s">
        <v>55</v>
      </c>
      <c r="P29" s="6" t="s">
        <v>38</v>
      </c>
      <c r="Q29" s="6" t="s">
        <v>51</v>
      </c>
      <c r="R29" s="6" t="s">
        <v>76</v>
      </c>
      <c r="S29" s="6" t="s">
        <v>43</v>
      </c>
      <c r="T29" s="6" t="s">
        <v>44</v>
      </c>
      <c r="U29" s="12" t="s">
        <v>21</v>
      </c>
      <c r="V29" s="13" t="s">
        <v>1211</v>
      </c>
      <c r="W29" s="13" t="s">
        <v>1224</v>
      </c>
      <c r="X29" s="13" t="s">
        <v>285</v>
      </c>
      <c r="Y29" s="13" t="s">
        <v>1079</v>
      </c>
      <c r="Z29" s="6" t="s">
        <v>40</v>
      </c>
      <c r="AA29" s="13" t="s">
        <v>413</v>
      </c>
      <c r="AB29" s="12" t="s">
        <v>40</v>
      </c>
      <c r="AC29" s="12" t="s">
        <v>40</v>
      </c>
      <c r="AD29" s="13" t="s">
        <v>40</v>
      </c>
      <c r="AE29" s="13" t="s">
        <v>40</v>
      </c>
      <c r="AF29" s="13">
        <v>5.0000000000000001E-3</v>
      </c>
      <c r="AG29" s="13">
        <v>60</v>
      </c>
      <c r="AH29" s="6">
        <f t="shared" si="0"/>
        <v>0.5</v>
      </c>
      <c r="AI29" s="13">
        <v>60</v>
      </c>
      <c r="AJ29" s="6">
        <v>70</v>
      </c>
    </row>
    <row r="30" spans="1:36">
      <c r="A30" s="6">
        <v>36</v>
      </c>
      <c r="B30" s="6">
        <v>69</v>
      </c>
      <c r="C30" s="6">
        <v>2002</v>
      </c>
      <c r="D30" s="6" t="s">
        <v>1077</v>
      </c>
      <c r="E30" s="6" t="s">
        <v>1078</v>
      </c>
      <c r="F30" s="6" t="s">
        <v>1</v>
      </c>
      <c r="G30" s="6" t="s">
        <v>40</v>
      </c>
      <c r="H30" s="6" t="s">
        <v>40</v>
      </c>
      <c r="I30" s="6" t="s">
        <v>40</v>
      </c>
      <c r="J30" s="6" t="s">
        <v>40</v>
      </c>
      <c r="K30" s="9" t="s">
        <v>40</v>
      </c>
      <c r="L30" s="9" t="s">
        <v>40</v>
      </c>
      <c r="M30" s="6" t="s">
        <v>41</v>
      </c>
      <c r="N30" s="6" t="s">
        <v>38</v>
      </c>
      <c r="O30" s="6" t="s">
        <v>55</v>
      </c>
      <c r="P30" s="6" t="s">
        <v>38</v>
      </c>
      <c r="Q30" s="6" t="s">
        <v>51</v>
      </c>
      <c r="R30" s="6" t="s">
        <v>76</v>
      </c>
      <c r="S30" s="6" t="s">
        <v>43</v>
      </c>
      <c r="T30" s="6" t="s">
        <v>44</v>
      </c>
      <c r="U30" s="9" t="s">
        <v>22</v>
      </c>
      <c r="V30" s="6" t="s">
        <v>1211</v>
      </c>
      <c r="W30" s="6" t="s">
        <v>1224</v>
      </c>
      <c r="X30" s="6" t="s">
        <v>285</v>
      </c>
      <c r="Y30" s="6" t="s">
        <v>1079</v>
      </c>
      <c r="Z30" s="6" t="s">
        <v>40</v>
      </c>
      <c r="AA30" s="6" t="s">
        <v>413</v>
      </c>
      <c r="AB30" s="9" t="s">
        <v>40</v>
      </c>
      <c r="AC30" s="9" t="s">
        <v>40</v>
      </c>
      <c r="AD30" s="6" t="s">
        <v>40</v>
      </c>
      <c r="AE30" s="6" t="s">
        <v>40</v>
      </c>
      <c r="AF30" s="6">
        <v>2.5000000000000001E-3</v>
      </c>
      <c r="AG30" s="6">
        <v>24</v>
      </c>
      <c r="AH30" s="6">
        <f t="shared" si="0"/>
        <v>0.25</v>
      </c>
      <c r="AI30" s="6">
        <v>24</v>
      </c>
      <c r="AJ30" s="6">
        <v>3.5</v>
      </c>
    </row>
    <row r="31" spans="1:36">
      <c r="A31" s="6">
        <v>36</v>
      </c>
      <c r="B31" s="6">
        <v>69</v>
      </c>
      <c r="C31" s="6">
        <v>2002</v>
      </c>
      <c r="D31" s="6" t="s">
        <v>1077</v>
      </c>
      <c r="E31" s="6" t="s">
        <v>1078</v>
      </c>
      <c r="F31" s="6" t="s">
        <v>1</v>
      </c>
      <c r="G31" s="6" t="s">
        <v>40</v>
      </c>
      <c r="H31" s="6" t="s">
        <v>40</v>
      </c>
      <c r="I31" s="6" t="s">
        <v>40</v>
      </c>
      <c r="J31" s="6" t="s">
        <v>40</v>
      </c>
      <c r="K31" s="9" t="s">
        <v>40</v>
      </c>
      <c r="L31" s="9" t="s">
        <v>40</v>
      </c>
      <c r="M31" s="6" t="s">
        <v>41</v>
      </c>
      <c r="N31" s="6" t="s">
        <v>38</v>
      </c>
      <c r="O31" s="6" t="s">
        <v>55</v>
      </c>
      <c r="P31" s="6" t="s">
        <v>38</v>
      </c>
      <c r="Q31" s="6" t="s">
        <v>51</v>
      </c>
      <c r="R31" s="6" t="s">
        <v>76</v>
      </c>
      <c r="S31" s="6" t="s">
        <v>43</v>
      </c>
      <c r="T31" s="6" t="s">
        <v>44</v>
      </c>
      <c r="U31" s="9" t="s">
        <v>22</v>
      </c>
      <c r="V31" s="6" t="s">
        <v>1211</v>
      </c>
      <c r="W31" s="6" t="s">
        <v>1224</v>
      </c>
      <c r="X31" s="6" t="s">
        <v>285</v>
      </c>
      <c r="Y31" s="6" t="s">
        <v>1079</v>
      </c>
      <c r="Z31" s="6" t="s">
        <v>40</v>
      </c>
      <c r="AA31" s="6" t="s">
        <v>413</v>
      </c>
      <c r="AB31" s="9" t="s">
        <v>40</v>
      </c>
      <c r="AC31" s="9" t="s">
        <v>40</v>
      </c>
      <c r="AD31" s="6" t="s">
        <v>40</v>
      </c>
      <c r="AE31" s="6" t="s">
        <v>40</v>
      </c>
      <c r="AF31" s="6">
        <v>5.0000000000000001E-3</v>
      </c>
      <c r="AG31" s="6">
        <v>27</v>
      </c>
      <c r="AH31" s="6">
        <f t="shared" si="0"/>
        <v>0.5</v>
      </c>
      <c r="AI31" s="6">
        <v>27</v>
      </c>
      <c r="AJ31" s="6">
        <v>3.5</v>
      </c>
    </row>
    <row r="32" spans="1:36">
      <c r="A32" s="6">
        <v>36</v>
      </c>
      <c r="B32" s="6">
        <v>69</v>
      </c>
      <c r="C32" s="6">
        <v>2002</v>
      </c>
      <c r="D32" s="6" t="s">
        <v>1077</v>
      </c>
      <c r="E32" s="6" t="s">
        <v>1078</v>
      </c>
      <c r="F32" s="6" t="s">
        <v>1</v>
      </c>
      <c r="G32" s="6" t="s">
        <v>40</v>
      </c>
      <c r="H32" s="6" t="s">
        <v>40</v>
      </c>
      <c r="I32" s="6" t="s">
        <v>40</v>
      </c>
      <c r="J32" s="6" t="s">
        <v>40</v>
      </c>
      <c r="K32" s="9" t="s">
        <v>40</v>
      </c>
      <c r="L32" s="9" t="s">
        <v>40</v>
      </c>
      <c r="M32" s="6" t="s">
        <v>41</v>
      </c>
      <c r="N32" s="6" t="s">
        <v>38</v>
      </c>
      <c r="O32" s="6" t="s">
        <v>55</v>
      </c>
      <c r="P32" s="6" t="s">
        <v>38</v>
      </c>
      <c r="Q32" s="6" t="s">
        <v>51</v>
      </c>
      <c r="R32" s="6" t="s">
        <v>76</v>
      </c>
      <c r="S32" s="6" t="s">
        <v>43</v>
      </c>
      <c r="T32" s="6" t="s">
        <v>44</v>
      </c>
      <c r="U32" s="9" t="s">
        <v>22</v>
      </c>
      <c r="V32" s="6" t="s">
        <v>1211</v>
      </c>
      <c r="W32" s="6" t="s">
        <v>1224</v>
      </c>
      <c r="X32" s="6" t="s">
        <v>285</v>
      </c>
      <c r="Y32" s="6" t="s">
        <v>1079</v>
      </c>
      <c r="Z32" s="6" t="s">
        <v>40</v>
      </c>
      <c r="AA32" s="6" t="s">
        <v>413</v>
      </c>
      <c r="AB32" s="9" t="s">
        <v>40</v>
      </c>
      <c r="AC32" s="9" t="s">
        <v>40</v>
      </c>
      <c r="AD32" s="6" t="s">
        <v>40</v>
      </c>
      <c r="AE32" s="6" t="s">
        <v>40</v>
      </c>
      <c r="AF32" s="6">
        <v>0.01</v>
      </c>
      <c r="AG32" s="6">
        <v>28.34</v>
      </c>
      <c r="AH32" s="6">
        <f t="shared" si="0"/>
        <v>1</v>
      </c>
      <c r="AI32" s="6">
        <v>28.34</v>
      </c>
      <c r="AJ32" s="6">
        <v>3.5</v>
      </c>
    </row>
    <row r="33" spans="1:36">
      <c r="A33" s="6">
        <v>36</v>
      </c>
      <c r="B33" s="6">
        <v>69</v>
      </c>
      <c r="C33" s="6">
        <v>2002</v>
      </c>
      <c r="D33" s="6" t="s">
        <v>1077</v>
      </c>
      <c r="E33" s="6" t="s">
        <v>1078</v>
      </c>
      <c r="F33" s="6" t="s">
        <v>1</v>
      </c>
      <c r="G33" s="6" t="s">
        <v>40</v>
      </c>
      <c r="H33" s="6" t="s">
        <v>40</v>
      </c>
      <c r="I33" s="6" t="s">
        <v>40</v>
      </c>
      <c r="J33" s="6" t="s">
        <v>40</v>
      </c>
      <c r="K33" s="9" t="s">
        <v>40</v>
      </c>
      <c r="L33" s="9" t="s">
        <v>40</v>
      </c>
      <c r="M33" s="6" t="s">
        <v>41</v>
      </c>
      <c r="N33" s="6" t="s">
        <v>38</v>
      </c>
      <c r="O33" s="6" t="s">
        <v>55</v>
      </c>
      <c r="P33" s="6" t="s">
        <v>38</v>
      </c>
      <c r="Q33" s="6" t="s">
        <v>51</v>
      </c>
      <c r="R33" s="6" t="s">
        <v>76</v>
      </c>
      <c r="S33" s="6" t="s">
        <v>43</v>
      </c>
      <c r="T33" s="6" t="s">
        <v>44</v>
      </c>
      <c r="U33" s="9" t="s">
        <v>22</v>
      </c>
      <c r="V33" s="6" t="s">
        <v>1211</v>
      </c>
      <c r="W33" s="6" t="s">
        <v>1224</v>
      </c>
      <c r="X33" s="6" t="s">
        <v>285</v>
      </c>
      <c r="Y33" s="6" t="s">
        <v>1079</v>
      </c>
      <c r="Z33" s="6" t="s">
        <v>40</v>
      </c>
      <c r="AA33" s="6" t="s">
        <v>413</v>
      </c>
      <c r="AB33" s="9" t="s">
        <v>40</v>
      </c>
      <c r="AC33" s="9" t="s">
        <v>40</v>
      </c>
      <c r="AD33" s="6" t="s">
        <v>40</v>
      </c>
      <c r="AE33" s="6" t="s">
        <v>40</v>
      </c>
      <c r="AF33" s="6">
        <v>0.01</v>
      </c>
      <c r="AG33" s="6">
        <v>31.72</v>
      </c>
      <c r="AH33" s="6">
        <f t="shared" si="0"/>
        <v>1</v>
      </c>
      <c r="AI33" s="6">
        <v>31.72</v>
      </c>
      <c r="AJ33" s="6">
        <v>3.5</v>
      </c>
    </row>
    <row r="34" spans="1:36">
      <c r="A34" s="6">
        <v>36</v>
      </c>
      <c r="B34" s="6">
        <v>69</v>
      </c>
      <c r="C34" s="6">
        <v>2002</v>
      </c>
      <c r="D34" s="6" t="s">
        <v>1077</v>
      </c>
      <c r="E34" s="6" t="s">
        <v>1078</v>
      </c>
      <c r="F34" s="6" t="s">
        <v>1</v>
      </c>
      <c r="G34" s="6" t="s">
        <v>40</v>
      </c>
      <c r="H34" s="6" t="s">
        <v>40</v>
      </c>
      <c r="I34" s="6" t="s">
        <v>40</v>
      </c>
      <c r="J34" s="6" t="s">
        <v>40</v>
      </c>
      <c r="K34" s="9" t="s">
        <v>40</v>
      </c>
      <c r="L34" s="9" t="s">
        <v>40</v>
      </c>
      <c r="M34" s="6" t="s">
        <v>41</v>
      </c>
      <c r="N34" s="6" t="s">
        <v>38</v>
      </c>
      <c r="O34" s="6" t="s">
        <v>55</v>
      </c>
      <c r="P34" s="6" t="s">
        <v>38</v>
      </c>
      <c r="Q34" s="6" t="s">
        <v>51</v>
      </c>
      <c r="R34" s="6" t="s">
        <v>76</v>
      </c>
      <c r="S34" s="6" t="s">
        <v>43</v>
      </c>
      <c r="T34" s="6" t="s">
        <v>44</v>
      </c>
      <c r="U34" s="9" t="s">
        <v>22</v>
      </c>
      <c r="V34" s="6" t="s">
        <v>1211</v>
      </c>
      <c r="W34" s="6" t="s">
        <v>1224</v>
      </c>
      <c r="X34" s="6" t="s">
        <v>285</v>
      </c>
      <c r="Y34" s="6" t="s">
        <v>1079</v>
      </c>
      <c r="Z34" s="6" t="s">
        <v>40</v>
      </c>
      <c r="AA34" s="6" t="s">
        <v>413</v>
      </c>
      <c r="AB34" s="9" t="s">
        <v>40</v>
      </c>
      <c r="AC34" s="9" t="s">
        <v>40</v>
      </c>
      <c r="AD34" s="6" t="s">
        <v>40</v>
      </c>
      <c r="AE34" s="6" t="s">
        <v>40</v>
      </c>
      <c r="AF34" s="6">
        <v>0.05</v>
      </c>
      <c r="AG34" s="6">
        <v>44.5</v>
      </c>
      <c r="AH34" s="6">
        <f t="shared" ref="AH34:AH65" si="1">(AF34*100)</f>
        <v>5</v>
      </c>
      <c r="AI34" s="6">
        <v>44.5</v>
      </c>
      <c r="AJ34" s="6">
        <v>3.5</v>
      </c>
    </row>
    <row r="35" spans="1:36">
      <c r="A35" s="6">
        <v>36</v>
      </c>
      <c r="B35" s="6">
        <v>69</v>
      </c>
      <c r="C35" s="6">
        <v>2002</v>
      </c>
      <c r="D35" s="6" t="s">
        <v>1077</v>
      </c>
      <c r="E35" s="6" t="s">
        <v>1078</v>
      </c>
      <c r="F35" s="6" t="s">
        <v>1</v>
      </c>
      <c r="G35" s="6" t="s">
        <v>40</v>
      </c>
      <c r="H35" s="6" t="s">
        <v>40</v>
      </c>
      <c r="I35" s="6" t="s">
        <v>40</v>
      </c>
      <c r="J35" s="6" t="s">
        <v>40</v>
      </c>
      <c r="K35" s="9" t="s">
        <v>40</v>
      </c>
      <c r="L35" s="9" t="s">
        <v>40</v>
      </c>
      <c r="M35" s="6" t="s">
        <v>41</v>
      </c>
      <c r="N35" s="6" t="s">
        <v>38</v>
      </c>
      <c r="O35" s="6" t="s">
        <v>55</v>
      </c>
      <c r="P35" s="6" t="s">
        <v>38</v>
      </c>
      <c r="Q35" s="6" t="s">
        <v>51</v>
      </c>
      <c r="R35" s="6" t="s">
        <v>76</v>
      </c>
      <c r="S35" s="6" t="s">
        <v>43</v>
      </c>
      <c r="T35" s="6" t="s">
        <v>44</v>
      </c>
      <c r="U35" s="9" t="s">
        <v>22</v>
      </c>
      <c r="V35" s="6" t="s">
        <v>1211</v>
      </c>
      <c r="W35" s="6" t="s">
        <v>1224</v>
      </c>
      <c r="X35" s="6" t="s">
        <v>285</v>
      </c>
      <c r="Y35" s="6" t="s">
        <v>1079</v>
      </c>
      <c r="Z35" s="6" t="s">
        <v>40</v>
      </c>
      <c r="AA35" s="6" t="s">
        <v>413</v>
      </c>
      <c r="AB35" s="9" t="s">
        <v>40</v>
      </c>
      <c r="AC35" s="9" t="s">
        <v>40</v>
      </c>
      <c r="AD35" s="6" t="s">
        <v>40</v>
      </c>
      <c r="AE35" s="6" t="s">
        <v>40</v>
      </c>
      <c r="AF35" s="6">
        <v>0.05</v>
      </c>
      <c r="AG35" s="6">
        <v>34</v>
      </c>
      <c r="AH35" s="6">
        <f t="shared" si="1"/>
        <v>5</v>
      </c>
      <c r="AI35" s="6">
        <v>34</v>
      </c>
      <c r="AJ35" s="6">
        <v>3.5</v>
      </c>
    </row>
    <row r="36" spans="1:36">
      <c r="A36" s="6">
        <v>36</v>
      </c>
      <c r="B36" s="6">
        <v>69</v>
      </c>
      <c r="C36" s="6">
        <v>2002</v>
      </c>
      <c r="D36" s="6" t="s">
        <v>1077</v>
      </c>
      <c r="E36" s="6" t="s">
        <v>1078</v>
      </c>
      <c r="F36" s="6" t="s">
        <v>1</v>
      </c>
      <c r="G36" s="6" t="s">
        <v>40</v>
      </c>
      <c r="H36" s="6" t="s">
        <v>40</v>
      </c>
      <c r="I36" s="6" t="s">
        <v>40</v>
      </c>
      <c r="J36" s="6" t="s">
        <v>40</v>
      </c>
      <c r="K36" s="9" t="s">
        <v>40</v>
      </c>
      <c r="L36" s="9" t="s">
        <v>40</v>
      </c>
      <c r="M36" s="6" t="s">
        <v>41</v>
      </c>
      <c r="N36" s="6" t="s">
        <v>38</v>
      </c>
      <c r="O36" s="6" t="s">
        <v>55</v>
      </c>
      <c r="P36" s="6" t="s">
        <v>38</v>
      </c>
      <c r="Q36" s="6" t="s">
        <v>51</v>
      </c>
      <c r="R36" s="6" t="s">
        <v>76</v>
      </c>
      <c r="S36" s="6" t="s">
        <v>43</v>
      </c>
      <c r="T36" s="6" t="s">
        <v>44</v>
      </c>
      <c r="U36" s="9" t="s">
        <v>22</v>
      </c>
      <c r="V36" s="6" t="s">
        <v>1211</v>
      </c>
      <c r="W36" s="6" t="s">
        <v>1224</v>
      </c>
      <c r="X36" s="6" t="s">
        <v>285</v>
      </c>
      <c r="Y36" s="6" t="s">
        <v>1079</v>
      </c>
      <c r="Z36" s="6" t="s">
        <v>40</v>
      </c>
      <c r="AA36" s="6" t="s">
        <v>413</v>
      </c>
      <c r="AB36" s="9" t="s">
        <v>40</v>
      </c>
      <c r="AC36" s="9" t="s">
        <v>40</v>
      </c>
      <c r="AD36" s="6" t="s">
        <v>40</v>
      </c>
      <c r="AE36" s="6" t="s">
        <v>40</v>
      </c>
      <c r="AF36" s="6">
        <v>0.05</v>
      </c>
      <c r="AG36" s="6">
        <v>28</v>
      </c>
      <c r="AH36" s="6">
        <f t="shared" si="1"/>
        <v>5</v>
      </c>
      <c r="AI36" s="6">
        <v>28</v>
      </c>
      <c r="AJ36" s="6">
        <v>3.5</v>
      </c>
    </row>
    <row r="37" spans="1:36">
      <c r="A37" s="6">
        <v>36</v>
      </c>
      <c r="B37" s="6">
        <v>69</v>
      </c>
      <c r="C37" s="6">
        <v>2002</v>
      </c>
      <c r="D37" s="6" t="s">
        <v>1077</v>
      </c>
      <c r="E37" s="6" t="s">
        <v>1078</v>
      </c>
      <c r="F37" s="6" t="s">
        <v>1</v>
      </c>
      <c r="G37" s="6" t="s">
        <v>40</v>
      </c>
      <c r="H37" s="6" t="s">
        <v>40</v>
      </c>
      <c r="I37" s="6" t="s">
        <v>40</v>
      </c>
      <c r="J37" s="6" t="s">
        <v>40</v>
      </c>
      <c r="K37" s="9" t="s">
        <v>40</v>
      </c>
      <c r="L37" s="9" t="s">
        <v>40</v>
      </c>
      <c r="M37" s="6" t="s">
        <v>41</v>
      </c>
      <c r="N37" s="6" t="s">
        <v>38</v>
      </c>
      <c r="O37" s="6" t="s">
        <v>55</v>
      </c>
      <c r="P37" s="6" t="s">
        <v>38</v>
      </c>
      <c r="Q37" s="6" t="s">
        <v>51</v>
      </c>
      <c r="R37" s="6" t="s">
        <v>76</v>
      </c>
      <c r="S37" s="6" t="s">
        <v>43</v>
      </c>
      <c r="T37" s="6" t="s">
        <v>44</v>
      </c>
      <c r="U37" s="9" t="s">
        <v>22</v>
      </c>
      <c r="V37" s="6" t="s">
        <v>1211</v>
      </c>
      <c r="W37" s="6" t="s">
        <v>1224</v>
      </c>
      <c r="X37" s="6" t="s">
        <v>285</v>
      </c>
      <c r="Y37" s="6" t="s">
        <v>1079</v>
      </c>
      <c r="Z37" s="6" t="s">
        <v>40</v>
      </c>
      <c r="AA37" s="6" t="s">
        <v>413</v>
      </c>
      <c r="AB37" s="9" t="s">
        <v>40</v>
      </c>
      <c r="AC37" s="9" t="s">
        <v>40</v>
      </c>
      <c r="AD37" s="6" t="s">
        <v>40</v>
      </c>
      <c r="AE37" s="6" t="s">
        <v>40</v>
      </c>
      <c r="AF37" s="6">
        <v>0.1</v>
      </c>
      <c r="AG37" s="6">
        <v>49</v>
      </c>
      <c r="AH37" s="6">
        <f t="shared" si="1"/>
        <v>10</v>
      </c>
      <c r="AI37" s="6">
        <v>49</v>
      </c>
      <c r="AJ37" s="6">
        <v>3.5</v>
      </c>
    </row>
    <row r="38" spans="1:36">
      <c r="A38" s="6">
        <v>36</v>
      </c>
      <c r="B38" s="6">
        <v>69</v>
      </c>
      <c r="C38" s="6">
        <v>2002</v>
      </c>
      <c r="D38" s="6" t="s">
        <v>1077</v>
      </c>
      <c r="E38" s="6" t="s">
        <v>1078</v>
      </c>
      <c r="F38" s="6" t="s">
        <v>1</v>
      </c>
      <c r="G38" s="6" t="s">
        <v>40</v>
      </c>
      <c r="H38" s="6" t="s">
        <v>40</v>
      </c>
      <c r="I38" s="6" t="s">
        <v>40</v>
      </c>
      <c r="J38" s="6" t="s">
        <v>40</v>
      </c>
      <c r="K38" s="9" t="s">
        <v>40</v>
      </c>
      <c r="L38" s="9" t="s">
        <v>40</v>
      </c>
      <c r="M38" s="6" t="s">
        <v>41</v>
      </c>
      <c r="N38" s="6" t="s">
        <v>38</v>
      </c>
      <c r="O38" s="6" t="s">
        <v>55</v>
      </c>
      <c r="P38" s="6" t="s">
        <v>38</v>
      </c>
      <c r="Q38" s="6" t="s">
        <v>51</v>
      </c>
      <c r="R38" s="6" t="s">
        <v>76</v>
      </c>
      <c r="S38" s="6" t="s">
        <v>43</v>
      </c>
      <c r="T38" s="6" t="s">
        <v>44</v>
      </c>
      <c r="U38" s="9" t="s">
        <v>22</v>
      </c>
      <c r="V38" s="6" t="s">
        <v>1211</v>
      </c>
      <c r="W38" s="6" t="s">
        <v>1224</v>
      </c>
      <c r="X38" s="6" t="s">
        <v>285</v>
      </c>
      <c r="Y38" s="6" t="s">
        <v>1079</v>
      </c>
      <c r="Z38" s="6" t="s">
        <v>40</v>
      </c>
      <c r="AA38" s="6" t="s">
        <v>413</v>
      </c>
      <c r="AB38" s="9" t="s">
        <v>40</v>
      </c>
      <c r="AC38" s="9" t="s">
        <v>40</v>
      </c>
      <c r="AD38" s="6" t="s">
        <v>40</v>
      </c>
      <c r="AE38" s="6" t="s">
        <v>40</v>
      </c>
      <c r="AF38" s="6">
        <v>0.1</v>
      </c>
      <c r="AG38" s="6">
        <v>53</v>
      </c>
      <c r="AH38" s="6">
        <f t="shared" si="1"/>
        <v>10</v>
      </c>
      <c r="AI38" s="6">
        <v>53</v>
      </c>
      <c r="AJ38" s="6">
        <v>3.5</v>
      </c>
    </row>
    <row r="39" spans="1:36">
      <c r="A39" s="6">
        <v>36</v>
      </c>
      <c r="B39" s="6">
        <v>69</v>
      </c>
      <c r="C39" s="6">
        <v>2002</v>
      </c>
      <c r="D39" s="6" t="s">
        <v>1077</v>
      </c>
      <c r="E39" s="6" t="s">
        <v>1078</v>
      </c>
      <c r="F39" s="6" t="s">
        <v>1</v>
      </c>
      <c r="G39" s="6" t="s">
        <v>40</v>
      </c>
      <c r="H39" s="6" t="s">
        <v>40</v>
      </c>
      <c r="I39" s="6" t="s">
        <v>40</v>
      </c>
      <c r="J39" s="6" t="s">
        <v>40</v>
      </c>
      <c r="K39" s="9" t="s">
        <v>40</v>
      </c>
      <c r="L39" s="9" t="s">
        <v>40</v>
      </c>
      <c r="M39" s="6" t="s">
        <v>41</v>
      </c>
      <c r="N39" s="6" t="s">
        <v>38</v>
      </c>
      <c r="O39" s="6" t="s">
        <v>55</v>
      </c>
      <c r="P39" s="6" t="s">
        <v>38</v>
      </c>
      <c r="Q39" s="6" t="s">
        <v>51</v>
      </c>
      <c r="R39" s="6" t="s">
        <v>76</v>
      </c>
      <c r="S39" s="6" t="s">
        <v>43</v>
      </c>
      <c r="T39" s="6" t="s">
        <v>44</v>
      </c>
      <c r="U39" s="9" t="s">
        <v>22</v>
      </c>
      <c r="V39" s="6" t="s">
        <v>1211</v>
      </c>
      <c r="W39" s="6" t="s">
        <v>1224</v>
      </c>
      <c r="X39" s="6" t="s">
        <v>285</v>
      </c>
      <c r="Y39" s="6" t="s">
        <v>1079</v>
      </c>
      <c r="Z39" s="6" t="s">
        <v>40</v>
      </c>
      <c r="AA39" s="6" t="s">
        <v>413</v>
      </c>
      <c r="AB39" s="9" t="s">
        <v>40</v>
      </c>
      <c r="AC39" s="9" t="s">
        <v>40</v>
      </c>
      <c r="AD39" s="6" t="s">
        <v>40</v>
      </c>
      <c r="AE39" s="6" t="s">
        <v>40</v>
      </c>
      <c r="AF39" s="6">
        <v>0.1</v>
      </c>
      <c r="AG39" s="6">
        <v>38.14</v>
      </c>
      <c r="AH39" s="6">
        <f t="shared" si="1"/>
        <v>10</v>
      </c>
      <c r="AI39" s="6">
        <v>38.14</v>
      </c>
      <c r="AJ39" s="6">
        <v>3.5</v>
      </c>
    </row>
    <row r="40" spans="1:36">
      <c r="A40" s="6">
        <v>36</v>
      </c>
      <c r="B40" s="6">
        <v>69</v>
      </c>
      <c r="C40" s="6">
        <v>2002</v>
      </c>
      <c r="D40" s="6" t="s">
        <v>1077</v>
      </c>
      <c r="E40" s="6" t="s">
        <v>1078</v>
      </c>
      <c r="F40" s="6" t="s">
        <v>1</v>
      </c>
      <c r="G40" s="6" t="s">
        <v>40</v>
      </c>
      <c r="H40" s="6" t="s">
        <v>40</v>
      </c>
      <c r="I40" s="6" t="s">
        <v>40</v>
      </c>
      <c r="J40" s="6" t="s">
        <v>40</v>
      </c>
      <c r="K40" s="9" t="s">
        <v>40</v>
      </c>
      <c r="L40" s="9" t="s">
        <v>40</v>
      </c>
      <c r="M40" s="6" t="s">
        <v>41</v>
      </c>
      <c r="N40" s="6" t="s">
        <v>38</v>
      </c>
      <c r="O40" s="6" t="s">
        <v>55</v>
      </c>
      <c r="P40" s="6" t="s">
        <v>38</v>
      </c>
      <c r="Q40" s="6" t="s">
        <v>51</v>
      </c>
      <c r="R40" s="6" t="s">
        <v>76</v>
      </c>
      <c r="S40" s="6" t="s">
        <v>43</v>
      </c>
      <c r="T40" s="6" t="s">
        <v>44</v>
      </c>
      <c r="U40" s="9" t="s">
        <v>22</v>
      </c>
      <c r="V40" s="6" t="s">
        <v>1211</v>
      </c>
      <c r="W40" s="6" t="s">
        <v>1224</v>
      </c>
      <c r="X40" s="6" t="s">
        <v>285</v>
      </c>
      <c r="Y40" s="6" t="s">
        <v>1079</v>
      </c>
      <c r="Z40" s="6" t="s">
        <v>40</v>
      </c>
      <c r="AA40" s="6" t="s">
        <v>413</v>
      </c>
      <c r="AB40" s="9" t="s">
        <v>40</v>
      </c>
      <c r="AC40" s="9" t="s">
        <v>40</v>
      </c>
      <c r="AD40" s="6" t="s">
        <v>40</v>
      </c>
      <c r="AE40" s="6" t="s">
        <v>40</v>
      </c>
      <c r="AF40" s="6">
        <v>0.1</v>
      </c>
      <c r="AG40" s="6">
        <v>42.82</v>
      </c>
      <c r="AH40" s="6">
        <f t="shared" si="1"/>
        <v>10</v>
      </c>
      <c r="AI40" s="6">
        <v>42.82</v>
      </c>
      <c r="AJ40" s="6">
        <v>3.5</v>
      </c>
    </row>
    <row r="41" spans="1:36">
      <c r="A41" s="6">
        <v>36</v>
      </c>
      <c r="B41" s="6">
        <v>69</v>
      </c>
      <c r="C41" s="6">
        <v>2002</v>
      </c>
      <c r="D41" s="6" t="s">
        <v>1077</v>
      </c>
      <c r="E41" s="6" t="s">
        <v>1078</v>
      </c>
      <c r="F41" s="6" t="s">
        <v>1</v>
      </c>
      <c r="G41" s="6" t="s">
        <v>40</v>
      </c>
      <c r="H41" s="6" t="s">
        <v>40</v>
      </c>
      <c r="I41" s="6" t="s">
        <v>40</v>
      </c>
      <c r="J41" s="6" t="s">
        <v>40</v>
      </c>
      <c r="K41" s="9" t="s">
        <v>40</v>
      </c>
      <c r="L41" s="9" t="s">
        <v>40</v>
      </c>
      <c r="M41" s="6" t="s">
        <v>41</v>
      </c>
      <c r="N41" s="6" t="s">
        <v>38</v>
      </c>
      <c r="O41" s="6" t="s">
        <v>55</v>
      </c>
      <c r="P41" s="6" t="s">
        <v>38</v>
      </c>
      <c r="Q41" s="6" t="s">
        <v>51</v>
      </c>
      <c r="R41" s="6" t="s">
        <v>76</v>
      </c>
      <c r="S41" s="6" t="s">
        <v>43</v>
      </c>
      <c r="T41" s="6" t="s">
        <v>44</v>
      </c>
      <c r="U41" s="9" t="s">
        <v>22</v>
      </c>
      <c r="V41" s="6" t="s">
        <v>1211</v>
      </c>
      <c r="W41" s="6" t="s">
        <v>1224</v>
      </c>
      <c r="X41" s="6" t="s">
        <v>285</v>
      </c>
      <c r="Y41" s="6" t="s">
        <v>1079</v>
      </c>
      <c r="Z41" s="6" t="s">
        <v>40</v>
      </c>
      <c r="AA41" s="6" t="s">
        <v>413</v>
      </c>
      <c r="AB41" s="9" t="s">
        <v>40</v>
      </c>
      <c r="AC41" s="9" t="s">
        <v>40</v>
      </c>
      <c r="AD41" s="6" t="s">
        <v>40</v>
      </c>
      <c r="AE41" s="6" t="s">
        <v>40</v>
      </c>
      <c r="AF41" s="6">
        <v>0.1</v>
      </c>
      <c r="AG41" s="6">
        <v>47.6</v>
      </c>
      <c r="AH41" s="6">
        <f t="shared" si="1"/>
        <v>10</v>
      </c>
      <c r="AI41" s="6">
        <v>47.6</v>
      </c>
      <c r="AJ41" s="6">
        <v>3.5</v>
      </c>
    </row>
    <row r="42" spans="1:36">
      <c r="A42" s="6">
        <v>36</v>
      </c>
      <c r="B42" s="6">
        <v>69</v>
      </c>
      <c r="C42" s="6">
        <v>2002</v>
      </c>
      <c r="D42" s="6" t="s">
        <v>1077</v>
      </c>
      <c r="E42" s="6" t="s">
        <v>1078</v>
      </c>
      <c r="F42" s="6" t="s">
        <v>1</v>
      </c>
      <c r="G42" s="6" t="s">
        <v>40</v>
      </c>
      <c r="H42" s="6" t="s">
        <v>40</v>
      </c>
      <c r="I42" s="6" t="s">
        <v>40</v>
      </c>
      <c r="J42" s="6" t="s">
        <v>40</v>
      </c>
      <c r="K42" s="9" t="s">
        <v>40</v>
      </c>
      <c r="L42" s="9" t="s">
        <v>40</v>
      </c>
      <c r="M42" s="6" t="s">
        <v>41</v>
      </c>
      <c r="N42" s="6" t="s">
        <v>38</v>
      </c>
      <c r="O42" s="6" t="s">
        <v>55</v>
      </c>
      <c r="P42" s="6" t="s">
        <v>38</v>
      </c>
      <c r="Q42" s="6" t="s">
        <v>51</v>
      </c>
      <c r="R42" s="6" t="s">
        <v>76</v>
      </c>
      <c r="S42" s="6" t="s">
        <v>43</v>
      </c>
      <c r="T42" s="6" t="s">
        <v>44</v>
      </c>
      <c r="U42" s="9" t="s">
        <v>22</v>
      </c>
      <c r="V42" s="6" t="s">
        <v>1211</v>
      </c>
      <c r="W42" s="6" t="s">
        <v>1224</v>
      </c>
      <c r="X42" s="6" t="s">
        <v>285</v>
      </c>
      <c r="Y42" s="6" t="s">
        <v>1079</v>
      </c>
      <c r="Z42" s="6" t="s">
        <v>40</v>
      </c>
      <c r="AA42" s="6" t="s">
        <v>413</v>
      </c>
      <c r="AB42" s="9" t="s">
        <v>40</v>
      </c>
      <c r="AC42" s="9" t="s">
        <v>40</v>
      </c>
      <c r="AD42" s="6" t="s">
        <v>40</v>
      </c>
      <c r="AE42" s="6" t="s">
        <v>40</v>
      </c>
      <c r="AF42" s="6">
        <v>0.1</v>
      </c>
      <c r="AG42" s="6">
        <v>40</v>
      </c>
      <c r="AH42" s="6">
        <f t="shared" si="1"/>
        <v>10</v>
      </c>
      <c r="AI42" s="6">
        <v>40</v>
      </c>
      <c r="AJ42" s="6">
        <v>3.5</v>
      </c>
    </row>
    <row r="43" spans="1:36">
      <c r="A43" s="6">
        <v>36</v>
      </c>
      <c r="B43" s="6">
        <v>69</v>
      </c>
      <c r="C43" s="6">
        <v>2002</v>
      </c>
      <c r="D43" s="6" t="s">
        <v>1077</v>
      </c>
      <c r="E43" s="6" t="s">
        <v>1078</v>
      </c>
      <c r="F43" s="6" t="s">
        <v>1</v>
      </c>
      <c r="G43" s="6" t="s">
        <v>40</v>
      </c>
      <c r="H43" s="6" t="s">
        <v>40</v>
      </c>
      <c r="I43" s="6" t="s">
        <v>40</v>
      </c>
      <c r="J43" s="6" t="s">
        <v>40</v>
      </c>
      <c r="K43" s="9" t="s">
        <v>40</v>
      </c>
      <c r="L43" s="9" t="s">
        <v>40</v>
      </c>
      <c r="M43" s="6" t="s">
        <v>41</v>
      </c>
      <c r="N43" s="6" t="s">
        <v>38</v>
      </c>
      <c r="O43" s="6" t="s">
        <v>55</v>
      </c>
      <c r="P43" s="6" t="s">
        <v>38</v>
      </c>
      <c r="Q43" s="6" t="s">
        <v>51</v>
      </c>
      <c r="R43" s="6" t="s">
        <v>76</v>
      </c>
      <c r="S43" s="6" t="s">
        <v>43</v>
      </c>
      <c r="T43" s="6" t="s">
        <v>44</v>
      </c>
      <c r="U43" s="9" t="s">
        <v>22</v>
      </c>
      <c r="V43" s="6" t="s">
        <v>1211</v>
      </c>
      <c r="W43" s="6" t="s">
        <v>1224</v>
      </c>
      <c r="X43" s="6" t="s">
        <v>285</v>
      </c>
      <c r="Y43" s="6" t="s">
        <v>1079</v>
      </c>
      <c r="Z43" s="6" t="s">
        <v>40</v>
      </c>
      <c r="AA43" s="6" t="s">
        <v>413</v>
      </c>
      <c r="AB43" s="9" t="s">
        <v>40</v>
      </c>
      <c r="AC43" s="9" t="s">
        <v>40</v>
      </c>
      <c r="AD43" s="6" t="s">
        <v>40</v>
      </c>
      <c r="AE43" s="6" t="s">
        <v>40</v>
      </c>
      <c r="AF43" s="6">
        <v>0.12</v>
      </c>
      <c r="AG43" s="6">
        <v>31.6</v>
      </c>
      <c r="AH43" s="6">
        <f t="shared" si="1"/>
        <v>12</v>
      </c>
      <c r="AI43" s="6">
        <v>31.6</v>
      </c>
      <c r="AJ43" s="6">
        <v>3.5</v>
      </c>
    </row>
    <row r="44" spans="1:36">
      <c r="A44" s="6">
        <v>36</v>
      </c>
      <c r="B44" s="6">
        <v>69</v>
      </c>
      <c r="C44" s="6">
        <v>2002</v>
      </c>
      <c r="D44" s="6" t="s">
        <v>1077</v>
      </c>
      <c r="E44" s="6" t="s">
        <v>1078</v>
      </c>
      <c r="F44" s="6" t="s">
        <v>1</v>
      </c>
      <c r="G44" s="6" t="s">
        <v>40</v>
      </c>
      <c r="H44" s="6" t="s">
        <v>40</v>
      </c>
      <c r="I44" s="6" t="s">
        <v>40</v>
      </c>
      <c r="J44" s="6" t="s">
        <v>40</v>
      </c>
      <c r="K44" s="9" t="s">
        <v>40</v>
      </c>
      <c r="L44" s="9" t="s">
        <v>40</v>
      </c>
      <c r="M44" s="6" t="s">
        <v>41</v>
      </c>
      <c r="N44" s="6" t="s">
        <v>38</v>
      </c>
      <c r="O44" s="6" t="s">
        <v>55</v>
      </c>
      <c r="P44" s="6" t="s">
        <v>38</v>
      </c>
      <c r="Q44" s="6" t="s">
        <v>51</v>
      </c>
      <c r="R44" s="6" t="s">
        <v>76</v>
      </c>
      <c r="S44" s="6" t="s">
        <v>43</v>
      </c>
      <c r="T44" s="6" t="s">
        <v>44</v>
      </c>
      <c r="U44" s="9" t="s">
        <v>22</v>
      </c>
      <c r="V44" s="6" t="s">
        <v>1211</v>
      </c>
      <c r="W44" s="6" t="s">
        <v>1224</v>
      </c>
      <c r="X44" s="6" t="s">
        <v>285</v>
      </c>
      <c r="Y44" s="6" t="s">
        <v>1079</v>
      </c>
      <c r="Z44" s="6" t="s">
        <v>40</v>
      </c>
      <c r="AA44" s="6" t="s">
        <v>413</v>
      </c>
      <c r="AB44" s="9" t="s">
        <v>40</v>
      </c>
      <c r="AC44" s="9" t="s">
        <v>40</v>
      </c>
      <c r="AD44" s="6" t="s">
        <v>40</v>
      </c>
      <c r="AE44" s="6" t="s">
        <v>40</v>
      </c>
      <c r="AF44" s="6">
        <v>0.12</v>
      </c>
      <c r="AG44" s="6">
        <v>34.5</v>
      </c>
      <c r="AH44" s="6">
        <f t="shared" si="1"/>
        <v>12</v>
      </c>
      <c r="AI44" s="6">
        <v>34.5</v>
      </c>
      <c r="AJ44" s="6">
        <v>3.5</v>
      </c>
    </row>
    <row r="45" spans="1:36">
      <c r="A45" s="6">
        <v>36</v>
      </c>
      <c r="B45" s="6">
        <v>69</v>
      </c>
      <c r="C45" s="6">
        <v>2002</v>
      </c>
      <c r="D45" s="6" t="s">
        <v>1077</v>
      </c>
      <c r="E45" s="6" t="s">
        <v>1078</v>
      </c>
      <c r="F45" s="6" t="s">
        <v>1</v>
      </c>
      <c r="G45" s="6" t="s">
        <v>40</v>
      </c>
      <c r="H45" s="6" t="s">
        <v>40</v>
      </c>
      <c r="I45" s="6" t="s">
        <v>40</v>
      </c>
      <c r="J45" s="6" t="s">
        <v>40</v>
      </c>
      <c r="K45" s="9" t="s">
        <v>40</v>
      </c>
      <c r="L45" s="9" t="s">
        <v>40</v>
      </c>
      <c r="M45" s="6" t="s">
        <v>41</v>
      </c>
      <c r="N45" s="6" t="s">
        <v>38</v>
      </c>
      <c r="O45" s="6" t="s">
        <v>55</v>
      </c>
      <c r="P45" s="6" t="s">
        <v>38</v>
      </c>
      <c r="Q45" s="6" t="s">
        <v>51</v>
      </c>
      <c r="R45" s="6" t="s">
        <v>76</v>
      </c>
      <c r="S45" s="6" t="s">
        <v>43</v>
      </c>
      <c r="T45" s="6" t="s">
        <v>44</v>
      </c>
      <c r="U45" s="9" t="s">
        <v>22</v>
      </c>
      <c r="V45" s="6" t="s">
        <v>1211</v>
      </c>
      <c r="W45" s="6" t="s">
        <v>1224</v>
      </c>
      <c r="X45" s="6" t="s">
        <v>285</v>
      </c>
      <c r="Y45" s="6" t="s">
        <v>1079</v>
      </c>
      <c r="Z45" s="6" t="s">
        <v>40</v>
      </c>
      <c r="AA45" s="6" t="s">
        <v>413</v>
      </c>
      <c r="AB45" s="9" t="s">
        <v>40</v>
      </c>
      <c r="AC45" s="9" t="s">
        <v>40</v>
      </c>
      <c r="AD45" s="6" t="s">
        <v>40</v>
      </c>
      <c r="AE45" s="6" t="s">
        <v>40</v>
      </c>
      <c r="AF45" s="6">
        <v>0.5</v>
      </c>
      <c r="AG45" s="6">
        <v>50</v>
      </c>
      <c r="AH45" s="6">
        <f t="shared" si="1"/>
        <v>50</v>
      </c>
      <c r="AI45" s="6">
        <v>50</v>
      </c>
      <c r="AJ45" s="6">
        <v>3.5</v>
      </c>
    </row>
    <row r="46" spans="1:36">
      <c r="A46" s="6">
        <v>36</v>
      </c>
      <c r="B46" s="6">
        <v>69</v>
      </c>
      <c r="C46" s="6">
        <v>2002</v>
      </c>
      <c r="D46" s="6" t="s">
        <v>1077</v>
      </c>
      <c r="E46" s="6" t="s">
        <v>1078</v>
      </c>
      <c r="F46" s="6" t="s">
        <v>1</v>
      </c>
      <c r="G46" s="6" t="s">
        <v>40</v>
      </c>
      <c r="H46" s="6" t="s">
        <v>40</v>
      </c>
      <c r="I46" s="6" t="s">
        <v>40</v>
      </c>
      <c r="J46" s="6" t="s">
        <v>40</v>
      </c>
      <c r="K46" s="9" t="s">
        <v>40</v>
      </c>
      <c r="L46" s="9" t="s">
        <v>40</v>
      </c>
      <c r="M46" s="6" t="s">
        <v>41</v>
      </c>
      <c r="N46" s="6" t="s">
        <v>38</v>
      </c>
      <c r="O46" s="6" t="s">
        <v>55</v>
      </c>
      <c r="P46" s="6" t="s">
        <v>38</v>
      </c>
      <c r="Q46" s="6" t="s">
        <v>51</v>
      </c>
      <c r="R46" s="6" t="s">
        <v>76</v>
      </c>
      <c r="S46" s="6" t="s">
        <v>43</v>
      </c>
      <c r="T46" s="6" t="s">
        <v>44</v>
      </c>
      <c r="U46" s="9" t="s">
        <v>22</v>
      </c>
      <c r="V46" s="6" t="s">
        <v>1211</v>
      </c>
      <c r="W46" s="6" t="s">
        <v>1224</v>
      </c>
      <c r="X46" s="6" t="s">
        <v>285</v>
      </c>
      <c r="Y46" s="6" t="s">
        <v>1079</v>
      </c>
      <c r="Z46" s="6" t="s">
        <v>40</v>
      </c>
      <c r="AA46" s="6" t="s">
        <v>413</v>
      </c>
      <c r="AB46" s="9" t="s">
        <v>40</v>
      </c>
      <c r="AC46" s="9" t="s">
        <v>40</v>
      </c>
      <c r="AD46" s="6" t="s">
        <v>40</v>
      </c>
      <c r="AE46" s="6" t="s">
        <v>40</v>
      </c>
      <c r="AF46" s="6">
        <v>1</v>
      </c>
      <c r="AG46" s="6">
        <v>35.9</v>
      </c>
      <c r="AH46" s="6">
        <f t="shared" si="1"/>
        <v>100</v>
      </c>
      <c r="AI46" s="6">
        <v>35.9</v>
      </c>
      <c r="AJ46" s="6">
        <v>3.5</v>
      </c>
    </row>
    <row r="47" spans="1:36">
      <c r="A47" s="6">
        <v>36</v>
      </c>
      <c r="B47" s="6">
        <v>69</v>
      </c>
      <c r="C47" s="6">
        <v>2002</v>
      </c>
      <c r="D47" s="6" t="s">
        <v>1077</v>
      </c>
      <c r="E47" s="6" t="s">
        <v>1078</v>
      </c>
      <c r="F47" s="6" t="s">
        <v>1</v>
      </c>
      <c r="G47" s="6" t="s">
        <v>40</v>
      </c>
      <c r="H47" s="6" t="s">
        <v>40</v>
      </c>
      <c r="I47" s="6" t="s">
        <v>40</v>
      </c>
      <c r="J47" s="6" t="s">
        <v>40</v>
      </c>
      <c r="K47" s="9" t="s">
        <v>40</v>
      </c>
      <c r="L47" s="9" t="s">
        <v>40</v>
      </c>
      <c r="M47" s="6" t="s">
        <v>41</v>
      </c>
      <c r="N47" s="6" t="s">
        <v>38</v>
      </c>
      <c r="O47" s="6" t="s">
        <v>55</v>
      </c>
      <c r="P47" s="6" t="s">
        <v>38</v>
      </c>
      <c r="Q47" s="6" t="s">
        <v>51</v>
      </c>
      <c r="R47" s="6" t="s">
        <v>76</v>
      </c>
      <c r="S47" s="6" t="s">
        <v>43</v>
      </c>
      <c r="T47" s="6" t="s">
        <v>44</v>
      </c>
      <c r="U47" s="9" t="s">
        <v>22</v>
      </c>
      <c r="V47" s="6" t="s">
        <v>1211</v>
      </c>
      <c r="W47" s="6" t="s">
        <v>1224</v>
      </c>
      <c r="X47" s="6" t="s">
        <v>285</v>
      </c>
      <c r="Y47" s="6" t="s">
        <v>1079</v>
      </c>
      <c r="Z47" s="6" t="s">
        <v>40</v>
      </c>
      <c r="AA47" s="6" t="s">
        <v>413</v>
      </c>
      <c r="AB47" s="9" t="s">
        <v>40</v>
      </c>
      <c r="AC47" s="9" t="s">
        <v>40</v>
      </c>
      <c r="AD47" s="6" t="s">
        <v>40</v>
      </c>
      <c r="AE47" s="6" t="s">
        <v>40</v>
      </c>
      <c r="AF47" s="6">
        <v>1</v>
      </c>
      <c r="AG47" s="6">
        <v>40.5</v>
      </c>
      <c r="AH47" s="6">
        <f t="shared" si="1"/>
        <v>100</v>
      </c>
      <c r="AI47" s="6">
        <v>40.5</v>
      </c>
      <c r="AJ47" s="6">
        <v>3.5</v>
      </c>
    </row>
    <row r="48" spans="1:36">
      <c r="A48" s="6">
        <v>36</v>
      </c>
      <c r="B48" s="6">
        <v>69</v>
      </c>
      <c r="C48" s="6">
        <v>2002</v>
      </c>
      <c r="D48" s="6" t="s">
        <v>1077</v>
      </c>
      <c r="E48" s="6" t="s">
        <v>1078</v>
      </c>
      <c r="F48" s="6" t="s">
        <v>1</v>
      </c>
      <c r="G48" s="6" t="s">
        <v>40</v>
      </c>
      <c r="H48" s="6" t="s">
        <v>40</v>
      </c>
      <c r="I48" s="6" t="s">
        <v>40</v>
      </c>
      <c r="J48" s="6" t="s">
        <v>40</v>
      </c>
      <c r="K48" s="9" t="s">
        <v>40</v>
      </c>
      <c r="L48" s="9" t="s">
        <v>40</v>
      </c>
      <c r="M48" s="6" t="s">
        <v>41</v>
      </c>
      <c r="N48" s="6" t="s">
        <v>38</v>
      </c>
      <c r="O48" s="6" t="s">
        <v>55</v>
      </c>
      <c r="P48" s="6" t="s">
        <v>38</v>
      </c>
      <c r="Q48" s="6" t="s">
        <v>51</v>
      </c>
      <c r="R48" s="6" t="s">
        <v>76</v>
      </c>
      <c r="S48" s="6" t="s">
        <v>43</v>
      </c>
      <c r="T48" s="6" t="s">
        <v>44</v>
      </c>
      <c r="U48" s="9" t="s">
        <v>22</v>
      </c>
      <c r="V48" s="6" t="s">
        <v>1211</v>
      </c>
      <c r="W48" s="6" t="s">
        <v>1224</v>
      </c>
      <c r="X48" s="6" t="s">
        <v>285</v>
      </c>
      <c r="Y48" s="6" t="s">
        <v>1079</v>
      </c>
      <c r="Z48" s="6" t="s">
        <v>40</v>
      </c>
      <c r="AA48" s="6" t="s">
        <v>413</v>
      </c>
      <c r="AB48" s="9" t="s">
        <v>40</v>
      </c>
      <c r="AC48" s="9" t="s">
        <v>40</v>
      </c>
      <c r="AD48" s="6" t="s">
        <v>40</v>
      </c>
      <c r="AE48" s="6" t="s">
        <v>40</v>
      </c>
      <c r="AF48" s="6">
        <v>1</v>
      </c>
      <c r="AG48" s="6">
        <v>44</v>
      </c>
      <c r="AH48" s="6">
        <f t="shared" si="1"/>
        <v>100</v>
      </c>
      <c r="AI48" s="6">
        <v>44</v>
      </c>
      <c r="AJ48" s="6">
        <v>3.5</v>
      </c>
    </row>
    <row r="49" spans="1:36">
      <c r="A49" s="6">
        <v>36</v>
      </c>
      <c r="B49" s="6">
        <v>69</v>
      </c>
      <c r="C49" s="6">
        <v>2002</v>
      </c>
      <c r="D49" s="6" t="s">
        <v>1077</v>
      </c>
      <c r="E49" s="6" t="s">
        <v>1078</v>
      </c>
      <c r="F49" s="6" t="s">
        <v>1</v>
      </c>
      <c r="G49" s="6" t="s">
        <v>40</v>
      </c>
      <c r="H49" s="6" t="s">
        <v>40</v>
      </c>
      <c r="I49" s="6" t="s">
        <v>40</v>
      </c>
      <c r="J49" s="6" t="s">
        <v>40</v>
      </c>
      <c r="K49" s="9" t="s">
        <v>40</v>
      </c>
      <c r="L49" s="9" t="s">
        <v>40</v>
      </c>
      <c r="M49" s="6" t="s">
        <v>41</v>
      </c>
      <c r="N49" s="6" t="s">
        <v>38</v>
      </c>
      <c r="O49" s="6" t="s">
        <v>55</v>
      </c>
      <c r="P49" s="6" t="s">
        <v>38</v>
      </c>
      <c r="Q49" s="6" t="s">
        <v>51</v>
      </c>
      <c r="R49" s="6" t="s">
        <v>76</v>
      </c>
      <c r="S49" s="6" t="s">
        <v>43</v>
      </c>
      <c r="T49" s="6" t="s">
        <v>44</v>
      </c>
      <c r="U49" s="9" t="s">
        <v>22</v>
      </c>
      <c r="V49" s="6" t="s">
        <v>1211</v>
      </c>
      <c r="W49" s="6" t="s">
        <v>1224</v>
      </c>
      <c r="X49" s="6" t="s">
        <v>285</v>
      </c>
      <c r="Y49" s="6" t="s">
        <v>1079</v>
      </c>
      <c r="Z49" s="6" t="s">
        <v>40</v>
      </c>
      <c r="AA49" s="6" t="s">
        <v>413</v>
      </c>
      <c r="AB49" s="9" t="s">
        <v>40</v>
      </c>
      <c r="AC49" s="9" t="s">
        <v>40</v>
      </c>
      <c r="AD49" s="6" t="s">
        <v>40</v>
      </c>
      <c r="AE49" s="6" t="s">
        <v>40</v>
      </c>
      <c r="AF49" s="6">
        <v>1.4</v>
      </c>
      <c r="AG49" s="6">
        <v>51</v>
      </c>
      <c r="AH49" s="6">
        <f t="shared" si="1"/>
        <v>140</v>
      </c>
      <c r="AI49" s="6">
        <v>51</v>
      </c>
      <c r="AJ49" s="6">
        <v>3.5</v>
      </c>
    </row>
    <row r="50" spans="1:36">
      <c r="A50" s="6">
        <v>36</v>
      </c>
      <c r="B50" s="6">
        <v>69</v>
      </c>
      <c r="C50" s="6">
        <v>2002</v>
      </c>
      <c r="D50" s="6" t="s">
        <v>1077</v>
      </c>
      <c r="E50" s="6" t="s">
        <v>1078</v>
      </c>
      <c r="F50" s="6" t="s">
        <v>1</v>
      </c>
      <c r="G50" s="6" t="s">
        <v>40</v>
      </c>
      <c r="H50" s="6" t="s">
        <v>40</v>
      </c>
      <c r="I50" s="6" t="s">
        <v>40</v>
      </c>
      <c r="J50" s="6" t="s">
        <v>40</v>
      </c>
      <c r="K50" s="9" t="s">
        <v>40</v>
      </c>
      <c r="L50" s="9" t="s">
        <v>40</v>
      </c>
      <c r="M50" s="6" t="s">
        <v>41</v>
      </c>
      <c r="N50" s="6" t="s">
        <v>38</v>
      </c>
      <c r="O50" s="6" t="s">
        <v>55</v>
      </c>
      <c r="P50" s="6" t="s">
        <v>38</v>
      </c>
      <c r="Q50" s="6" t="s">
        <v>51</v>
      </c>
      <c r="R50" s="6" t="s">
        <v>76</v>
      </c>
      <c r="S50" s="6" t="s">
        <v>43</v>
      </c>
      <c r="T50" s="6" t="s">
        <v>44</v>
      </c>
      <c r="U50" s="9" t="s">
        <v>22</v>
      </c>
      <c r="V50" s="6" t="s">
        <v>1211</v>
      </c>
      <c r="W50" s="6" t="s">
        <v>1224</v>
      </c>
      <c r="X50" s="6" t="s">
        <v>285</v>
      </c>
      <c r="Y50" s="6" t="s">
        <v>1079</v>
      </c>
      <c r="Z50" s="6" t="s">
        <v>40</v>
      </c>
      <c r="AA50" s="6" t="s">
        <v>413</v>
      </c>
      <c r="AB50" s="9" t="s">
        <v>40</v>
      </c>
      <c r="AC50" s="9" t="s">
        <v>40</v>
      </c>
      <c r="AD50" s="6" t="s">
        <v>40</v>
      </c>
      <c r="AE50" s="6" t="s">
        <v>40</v>
      </c>
      <c r="AF50" s="6">
        <v>1.4</v>
      </c>
      <c r="AG50" s="6">
        <v>57</v>
      </c>
      <c r="AH50" s="6">
        <f t="shared" si="1"/>
        <v>140</v>
      </c>
      <c r="AI50" s="6">
        <v>57</v>
      </c>
      <c r="AJ50" s="6">
        <v>3.5</v>
      </c>
    </row>
    <row r="51" spans="1:36">
      <c r="A51" s="6">
        <v>36</v>
      </c>
      <c r="B51" s="6">
        <v>69</v>
      </c>
      <c r="C51" s="6">
        <v>2002</v>
      </c>
      <c r="D51" s="6" t="s">
        <v>1077</v>
      </c>
      <c r="E51" s="6" t="s">
        <v>1078</v>
      </c>
      <c r="F51" s="6" t="s">
        <v>1</v>
      </c>
      <c r="G51" s="6" t="s">
        <v>40</v>
      </c>
      <c r="H51" s="6" t="s">
        <v>40</v>
      </c>
      <c r="I51" s="6" t="s">
        <v>40</v>
      </c>
      <c r="J51" s="6" t="s">
        <v>40</v>
      </c>
      <c r="K51" s="9" t="s">
        <v>40</v>
      </c>
      <c r="L51" s="9" t="s">
        <v>40</v>
      </c>
      <c r="M51" s="6" t="s">
        <v>41</v>
      </c>
      <c r="N51" s="6" t="s">
        <v>38</v>
      </c>
      <c r="O51" s="6" t="s">
        <v>55</v>
      </c>
      <c r="P51" s="6" t="s">
        <v>38</v>
      </c>
      <c r="Q51" s="6" t="s">
        <v>51</v>
      </c>
      <c r="R51" s="6" t="s">
        <v>76</v>
      </c>
      <c r="S51" s="6" t="s">
        <v>43</v>
      </c>
      <c r="T51" s="6" t="s">
        <v>44</v>
      </c>
      <c r="U51" s="9" t="s">
        <v>22</v>
      </c>
      <c r="V51" s="6" t="s">
        <v>1211</v>
      </c>
      <c r="W51" s="6" t="s">
        <v>1224</v>
      </c>
      <c r="X51" s="6" t="s">
        <v>285</v>
      </c>
      <c r="Y51" s="6" t="s">
        <v>1079</v>
      </c>
      <c r="Z51" s="6" t="s">
        <v>40</v>
      </c>
      <c r="AA51" s="6" t="s">
        <v>413</v>
      </c>
      <c r="AB51" s="9" t="s">
        <v>40</v>
      </c>
      <c r="AC51" s="9" t="s">
        <v>40</v>
      </c>
      <c r="AD51" s="6" t="s">
        <v>40</v>
      </c>
      <c r="AE51" s="6" t="s">
        <v>40</v>
      </c>
      <c r="AF51" s="6">
        <v>1.3</v>
      </c>
      <c r="AG51" s="6">
        <v>49</v>
      </c>
      <c r="AH51" s="6">
        <f t="shared" si="1"/>
        <v>130</v>
      </c>
      <c r="AI51" s="6">
        <v>49</v>
      </c>
      <c r="AJ51" s="6">
        <v>3.5</v>
      </c>
    </row>
    <row r="52" spans="1:36">
      <c r="A52" s="6">
        <v>36</v>
      </c>
      <c r="B52" s="6">
        <v>69</v>
      </c>
      <c r="C52" s="6">
        <v>2002</v>
      </c>
      <c r="D52" s="6" t="s">
        <v>1077</v>
      </c>
      <c r="E52" s="6" t="s">
        <v>1078</v>
      </c>
      <c r="F52" s="6" t="s">
        <v>1</v>
      </c>
      <c r="G52" s="6" t="s">
        <v>40</v>
      </c>
      <c r="H52" s="6" t="s">
        <v>40</v>
      </c>
      <c r="I52" s="6" t="s">
        <v>40</v>
      </c>
      <c r="J52" s="6" t="s">
        <v>40</v>
      </c>
      <c r="K52" s="9" t="s">
        <v>40</v>
      </c>
      <c r="L52" s="9" t="s">
        <v>40</v>
      </c>
      <c r="M52" s="6" t="s">
        <v>41</v>
      </c>
      <c r="N52" s="6" t="s">
        <v>38</v>
      </c>
      <c r="O52" s="6" t="s">
        <v>55</v>
      </c>
      <c r="P52" s="6" t="s">
        <v>38</v>
      </c>
      <c r="Q52" s="6" t="s">
        <v>51</v>
      </c>
      <c r="R52" s="6" t="s">
        <v>76</v>
      </c>
      <c r="S52" s="6" t="s">
        <v>43</v>
      </c>
      <c r="T52" s="6" t="s">
        <v>44</v>
      </c>
      <c r="U52" s="9" t="s">
        <v>22</v>
      </c>
      <c r="V52" s="6" t="s">
        <v>1211</v>
      </c>
      <c r="W52" s="6" t="s">
        <v>1224</v>
      </c>
      <c r="X52" s="6" t="s">
        <v>285</v>
      </c>
      <c r="Y52" s="6" t="s">
        <v>1079</v>
      </c>
      <c r="Z52" s="6" t="s">
        <v>40</v>
      </c>
      <c r="AA52" s="6" t="s">
        <v>413</v>
      </c>
      <c r="AB52" s="9" t="s">
        <v>40</v>
      </c>
      <c r="AC52" s="9" t="s">
        <v>40</v>
      </c>
      <c r="AD52" s="6" t="s">
        <v>40</v>
      </c>
      <c r="AE52" s="6" t="s">
        <v>40</v>
      </c>
      <c r="AF52" s="6">
        <v>1.5</v>
      </c>
      <c r="AG52" s="6">
        <v>39.125</v>
      </c>
      <c r="AH52" s="6">
        <f t="shared" si="1"/>
        <v>150</v>
      </c>
      <c r="AI52" s="6">
        <v>39.125</v>
      </c>
      <c r="AJ52" s="6">
        <v>3.5</v>
      </c>
    </row>
    <row r="53" spans="1:36">
      <c r="A53" s="6">
        <v>36</v>
      </c>
      <c r="B53" s="6">
        <v>69</v>
      </c>
      <c r="C53" s="6">
        <v>2002</v>
      </c>
      <c r="D53" s="6" t="s">
        <v>1077</v>
      </c>
      <c r="E53" s="6" t="s">
        <v>1078</v>
      </c>
      <c r="F53" s="6" t="s">
        <v>1</v>
      </c>
      <c r="G53" s="6" t="s">
        <v>40</v>
      </c>
      <c r="H53" s="6" t="s">
        <v>40</v>
      </c>
      <c r="I53" s="6" t="s">
        <v>40</v>
      </c>
      <c r="J53" s="6" t="s">
        <v>40</v>
      </c>
      <c r="K53" s="9" t="s">
        <v>40</v>
      </c>
      <c r="L53" s="9" t="s">
        <v>40</v>
      </c>
      <c r="M53" s="6" t="s">
        <v>41</v>
      </c>
      <c r="N53" s="6" t="s">
        <v>38</v>
      </c>
      <c r="O53" s="6" t="s">
        <v>55</v>
      </c>
      <c r="P53" s="6" t="s">
        <v>38</v>
      </c>
      <c r="Q53" s="6" t="s">
        <v>51</v>
      </c>
      <c r="R53" s="6" t="s">
        <v>76</v>
      </c>
      <c r="S53" s="6" t="s">
        <v>43</v>
      </c>
      <c r="T53" s="6" t="s">
        <v>44</v>
      </c>
      <c r="U53" s="9" t="s">
        <v>22</v>
      </c>
      <c r="V53" s="6" t="s">
        <v>1211</v>
      </c>
      <c r="W53" s="6" t="s">
        <v>1224</v>
      </c>
      <c r="X53" s="6" t="s">
        <v>285</v>
      </c>
      <c r="Y53" s="6" t="s">
        <v>1079</v>
      </c>
      <c r="Z53" s="6" t="s">
        <v>40</v>
      </c>
      <c r="AA53" s="6" t="s">
        <v>413</v>
      </c>
      <c r="AB53" s="9" t="s">
        <v>40</v>
      </c>
      <c r="AC53" s="9" t="s">
        <v>40</v>
      </c>
      <c r="AD53" s="6" t="s">
        <v>40</v>
      </c>
      <c r="AE53" s="6" t="s">
        <v>40</v>
      </c>
      <c r="AF53" s="6">
        <v>1.5</v>
      </c>
      <c r="AG53" s="6">
        <v>41.9</v>
      </c>
      <c r="AH53" s="6">
        <f t="shared" si="1"/>
        <v>150</v>
      </c>
      <c r="AI53" s="6">
        <v>41.9</v>
      </c>
      <c r="AJ53" s="6">
        <v>3.5</v>
      </c>
    </row>
    <row r="54" spans="1:36">
      <c r="A54" s="6">
        <v>36</v>
      </c>
      <c r="B54" s="6">
        <v>69</v>
      </c>
      <c r="C54" s="6">
        <v>2002</v>
      </c>
      <c r="D54" s="6" t="s">
        <v>1077</v>
      </c>
      <c r="E54" s="6" t="s">
        <v>1078</v>
      </c>
      <c r="F54" s="6" t="s">
        <v>1</v>
      </c>
      <c r="G54" s="6" t="s">
        <v>40</v>
      </c>
      <c r="H54" s="6" t="s">
        <v>40</v>
      </c>
      <c r="I54" s="6" t="s">
        <v>40</v>
      </c>
      <c r="J54" s="6" t="s">
        <v>40</v>
      </c>
      <c r="K54" s="9" t="s">
        <v>40</v>
      </c>
      <c r="L54" s="9" t="s">
        <v>40</v>
      </c>
      <c r="M54" s="6" t="s">
        <v>41</v>
      </c>
      <c r="N54" s="6" t="s">
        <v>38</v>
      </c>
      <c r="O54" s="6" t="s">
        <v>55</v>
      </c>
      <c r="P54" s="6" t="s">
        <v>38</v>
      </c>
      <c r="Q54" s="6" t="s">
        <v>51</v>
      </c>
      <c r="R54" s="6" t="s">
        <v>76</v>
      </c>
      <c r="S54" s="6" t="s">
        <v>43</v>
      </c>
      <c r="T54" s="6" t="s">
        <v>44</v>
      </c>
      <c r="U54" s="9" t="s">
        <v>22</v>
      </c>
      <c r="V54" s="6" t="s">
        <v>1211</v>
      </c>
      <c r="W54" s="6" t="s">
        <v>1224</v>
      </c>
      <c r="X54" s="6" t="s">
        <v>285</v>
      </c>
      <c r="Y54" s="6" t="s">
        <v>1079</v>
      </c>
      <c r="Z54" s="6" t="s">
        <v>40</v>
      </c>
      <c r="AA54" s="6" t="s">
        <v>413</v>
      </c>
      <c r="AB54" s="9" t="s">
        <v>40</v>
      </c>
      <c r="AC54" s="9" t="s">
        <v>40</v>
      </c>
      <c r="AD54" s="6" t="s">
        <v>40</v>
      </c>
      <c r="AE54" s="6" t="s">
        <v>40</v>
      </c>
      <c r="AF54" s="6">
        <v>1.5</v>
      </c>
      <c r="AG54" s="6">
        <v>46.8</v>
      </c>
      <c r="AH54" s="6">
        <f t="shared" si="1"/>
        <v>150</v>
      </c>
      <c r="AI54" s="6">
        <v>46.8</v>
      </c>
      <c r="AJ54" s="6">
        <v>3.5</v>
      </c>
    </row>
    <row r="55" spans="1:36">
      <c r="A55" s="6">
        <v>36</v>
      </c>
      <c r="B55" s="6">
        <v>69</v>
      </c>
      <c r="C55" s="6">
        <v>2002</v>
      </c>
      <c r="D55" s="6" t="s">
        <v>1077</v>
      </c>
      <c r="E55" s="6" t="s">
        <v>1078</v>
      </c>
      <c r="F55" s="6" t="s">
        <v>1</v>
      </c>
      <c r="G55" s="6" t="s">
        <v>40</v>
      </c>
      <c r="H55" s="6" t="s">
        <v>40</v>
      </c>
      <c r="I55" s="6" t="s">
        <v>40</v>
      </c>
      <c r="J55" s="6" t="s">
        <v>40</v>
      </c>
      <c r="K55" s="9" t="s">
        <v>40</v>
      </c>
      <c r="L55" s="9" t="s">
        <v>40</v>
      </c>
      <c r="M55" s="6" t="s">
        <v>41</v>
      </c>
      <c r="N55" s="6" t="s">
        <v>38</v>
      </c>
      <c r="O55" s="6" t="s">
        <v>55</v>
      </c>
      <c r="P55" s="6" t="s">
        <v>38</v>
      </c>
      <c r="Q55" s="6" t="s">
        <v>51</v>
      </c>
      <c r="R55" s="6" t="s">
        <v>76</v>
      </c>
      <c r="S55" s="6" t="s">
        <v>43</v>
      </c>
      <c r="T55" s="6" t="s">
        <v>44</v>
      </c>
      <c r="U55" s="9" t="s">
        <v>22</v>
      </c>
      <c r="V55" s="6" t="s">
        <v>1211</v>
      </c>
      <c r="W55" s="6" t="s">
        <v>1224</v>
      </c>
      <c r="X55" s="6" t="s">
        <v>285</v>
      </c>
      <c r="Y55" s="6" t="s">
        <v>1079</v>
      </c>
      <c r="Z55" s="6" t="s">
        <v>40</v>
      </c>
      <c r="AA55" s="6" t="s">
        <v>413</v>
      </c>
      <c r="AB55" s="9" t="s">
        <v>40</v>
      </c>
      <c r="AC55" s="9" t="s">
        <v>40</v>
      </c>
      <c r="AD55" s="6" t="s">
        <v>40</v>
      </c>
      <c r="AE55" s="6" t="s">
        <v>40</v>
      </c>
      <c r="AF55" s="6">
        <v>1.5</v>
      </c>
      <c r="AG55" s="6">
        <v>55.5</v>
      </c>
      <c r="AH55" s="6">
        <f t="shared" si="1"/>
        <v>150</v>
      </c>
      <c r="AI55" s="6">
        <v>55.5</v>
      </c>
      <c r="AJ55" s="6">
        <v>3.5</v>
      </c>
    </row>
    <row r="56" spans="1:36">
      <c r="A56" s="6">
        <v>36</v>
      </c>
      <c r="B56" s="6">
        <v>69</v>
      </c>
      <c r="C56" s="6">
        <v>2002</v>
      </c>
      <c r="D56" s="6" t="s">
        <v>1077</v>
      </c>
      <c r="E56" s="6" t="s">
        <v>1078</v>
      </c>
      <c r="F56" s="6" t="s">
        <v>1</v>
      </c>
      <c r="G56" s="6" t="s">
        <v>40</v>
      </c>
      <c r="H56" s="6" t="s">
        <v>40</v>
      </c>
      <c r="I56" s="6" t="s">
        <v>40</v>
      </c>
      <c r="J56" s="6" t="s">
        <v>40</v>
      </c>
      <c r="K56" s="9" t="s">
        <v>40</v>
      </c>
      <c r="L56" s="9" t="s">
        <v>40</v>
      </c>
      <c r="M56" s="6" t="s">
        <v>41</v>
      </c>
      <c r="N56" s="6" t="s">
        <v>38</v>
      </c>
      <c r="O56" s="6" t="s">
        <v>55</v>
      </c>
      <c r="P56" s="6" t="s">
        <v>38</v>
      </c>
      <c r="Q56" s="6" t="s">
        <v>51</v>
      </c>
      <c r="R56" s="6" t="s">
        <v>76</v>
      </c>
      <c r="S56" s="6" t="s">
        <v>43</v>
      </c>
      <c r="T56" s="6" t="s">
        <v>44</v>
      </c>
      <c r="U56" s="9" t="s">
        <v>22</v>
      </c>
      <c r="V56" s="6" t="s">
        <v>1211</v>
      </c>
      <c r="W56" s="6" t="s">
        <v>1224</v>
      </c>
      <c r="X56" s="6" t="s">
        <v>285</v>
      </c>
      <c r="Y56" s="6" t="s">
        <v>1079</v>
      </c>
      <c r="Z56" s="6" t="s">
        <v>40</v>
      </c>
      <c r="AA56" s="6" t="s">
        <v>413</v>
      </c>
      <c r="AB56" s="9" t="s">
        <v>40</v>
      </c>
      <c r="AC56" s="9" t="s">
        <v>40</v>
      </c>
      <c r="AD56" s="6" t="s">
        <v>40</v>
      </c>
      <c r="AE56" s="6" t="s">
        <v>40</v>
      </c>
      <c r="AF56" s="6">
        <v>3</v>
      </c>
      <c r="AG56" s="6">
        <v>53</v>
      </c>
      <c r="AH56" s="6">
        <f t="shared" si="1"/>
        <v>300</v>
      </c>
      <c r="AI56" s="6">
        <v>53</v>
      </c>
      <c r="AJ56" s="6">
        <v>3.5</v>
      </c>
    </row>
    <row r="57" spans="1:36">
      <c r="A57" s="6">
        <v>36</v>
      </c>
      <c r="B57" s="6">
        <v>69</v>
      </c>
      <c r="C57" s="6">
        <v>2002</v>
      </c>
      <c r="D57" s="6" t="s">
        <v>1077</v>
      </c>
      <c r="E57" s="6" t="s">
        <v>1078</v>
      </c>
      <c r="F57" s="6" t="s">
        <v>1</v>
      </c>
      <c r="G57" s="6" t="s">
        <v>40</v>
      </c>
      <c r="H57" s="6" t="s">
        <v>40</v>
      </c>
      <c r="I57" s="6" t="s">
        <v>40</v>
      </c>
      <c r="J57" s="6" t="s">
        <v>40</v>
      </c>
      <c r="K57" s="9" t="s">
        <v>40</v>
      </c>
      <c r="L57" s="9" t="s">
        <v>40</v>
      </c>
      <c r="M57" s="6" t="s">
        <v>41</v>
      </c>
      <c r="N57" s="6" t="s">
        <v>38</v>
      </c>
      <c r="O57" s="6" t="s">
        <v>55</v>
      </c>
      <c r="P57" s="6" t="s">
        <v>38</v>
      </c>
      <c r="Q57" s="6" t="s">
        <v>51</v>
      </c>
      <c r="R57" s="6" t="s">
        <v>76</v>
      </c>
      <c r="S57" s="6" t="s">
        <v>43</v>
      </c>
      <c r="T57" s="6" t="s">
        <v>44</v>
      </c>
      <c r="U57" s="9" t="s">
        <v>22</v>
      </c>
      <c r="V57" s="6" t="s">
        <v>1211</v>
      </c>
      <c r="W57" s="6" t="s">
        <v>1224</v>
      </c>
      <c r="X57" s="6" t="s">
        <v>285</v>
      </c>
      <c r="Y57" s="6" t="s">
        <v>1079</v>
      </c>
      <c r="Z57" s="6" t="s">
        <v>40</v>
      </c>
      <c r="AA57" s="6" t="s">
        <v>413</v>
      </c>
      <c r="AB57" s="9" t="s">
        <v>40</v>
      </c>
      <c r="AC57" s="9" t="s">
        <v>40</v>
      </c>
      <c r="AD57" s="6" t="s">
        <v>40</v>
      </c>
      <c r="AE57" s="6" t="s">
        <v>40</v>
      </c>
      <c r="AF57" s="6">
        <v>3</v>
      </c>
      <c r="AG57" s="6">
        <v>62</v>
      </c>
      <c r="AH57" s="6">
        <f t="shared" si="1"/>
        <v>300</v>
      </c>
      <c r="AI57" s="6">
        <v>62</v>
      </c>
      <c r="AJ57" s="6">
        <v>3.5</v>
      </c>
    </row>
    <row r="58" spans="1:36">
      <c r="A58" s="6">
        <v>36</v>
      </c>
      <c r="B58" s="6">
        <v>69</v>
      </c>
      <c r="C58" s="6">
        <v>2002</v>
      </c>
      <c r="D58" s="6" t="s">
        <v>1077</v>
      </c>
      <c r="E58" s="6" t="s">
        <v>1078</v>
      </c>
      <c r="F58" s="6" t="s">
        <v>1</v>
      </c>
      <c r="G58" s="6" t="s">
        <v>40</v>
      </c>
      <c r="H58" s="6" t="s">
        <v>40</v>
      </c>
      <c r="I58" s="6" t="s">
        <v>40</v>
      </c>
      <c r="J58" s="6" t="s">
        <v>40</v>
      </c>
      <c r="K58" s="9" t="s">
        <v>40</v>
      </c>
      <c r="L58" s="9" t="s">
        <v>40</v>
      </c>
      <c r="M58" s="6" t="s">
        <v>41</v>
      </c>
      <c r="N58" s="6" t="s">
        <v>38</v>
      </c>
      <c r="O58" s="6" t="s">
        <v>55</v>
      </c>
      <c r="P58" s="6" t="s">
        <v>38</v>
      </c>
      <c r="Q58" s="6" t="s">
        <v>51</v>
      </c>
      <c r="R58" s="6" t="s">
        <v>76</v>
      </c>
      <c r="S58" s="6" t="s">
        <v>43</v>
      </c>
      <c r="T58" s="6" t="s">
        <v>44</v>
      </c>
      <c r="U58" s="9" t="s">
        <v>22</v>
      </c>
      <c r="V58" s="6" t="s">
        <v>1211</v>
      </c>
      <c r="W58" s="6" t="s">
        <v>1224</v>
      </c>
      <c r="X58" s="6" t="s">
        <v>285</v>
      </c>
      <c r="Y58" s="6" t="s">
        <v>1079</v>
      </c>
      <c r="Z58" s="6" t="s">
        <v>40</v>
      </c>
      <c r="AA58" s="6" t="s">
        <v>413</v>
      </c>
      <c r="AB58" s="9" t="s">
        <v>40</v>
      </c>
      <c r="AC58" s="9" t="s">
        <v>40</v>
      </c>
      <c r="AD58" s="6" t="s">
        <v>40</v>
      </c>
      <c r="AE58" s="6" t="s">
        <v>40</v>
      </c>
      <c r="AF58" s="6">
        <v>13</v>
      </c>
      <c r="AG58" s="6">
        <v>52.75</v>
      </c>
      <c r="AH58" s="6">
        <f t="shared" si="1"/>
        <v>1300</v>
      </c>
      <c r="AI58" s="6">
        <v>52.75</v>
      </c>
      <c r="AJ58" s="6">
        <v>3.5</v>
      </c>
    </row>
    <row r="59" spans="1:36">
      <c r="A59" s="6">
        <v>36</v>
      </c>
      <c r="B59" s="6">
        <v>69</v>
      </c>
      <c r="C59" s="6">
        <v>2002</v>
      </c>
      <c r="D59" s="6" t="s">
        <v>1077</v>
      </c>
      <c r="E59" s="6" t="s">
        <v>1078</v>
      </c>
      <c r="F59" s="6" t="s">
        <v>1</v>
      </c>
      <c r="G59" s="6" t="s">
        <v>40</v>
      </c>
      <c r="H59" s="6" t="s">
        <v>40</v>
      </c>
      <c r="I59" s="6" t="s">
        <v>40</v>
      </c>
      <c r="J59" s="6" t="s">
        <v>40</v>
      </c>
      <c r="K59" s="9" t="s">
        <v>40</v>
      </c>
      <c r="L59" s="9" t="s">
        <v>40</v>
      </c>
      <c r="M59" s="6" t="s">
        <v>41</v>
      </c>
      <c r="N59" s="6" t="s">
        <v>38</v>
      </c>
      <c r="O59" s="6" t="s">
        <v>55</v>
      </c>
      <c r="P59" s="6" t="s">
        <v>38</v>
      </c>
      <c r="Q59" s="6" t="s">
        <v>51</v>
      </c>
      <c r="R59" s="6" t="s">
        <v>76</v>
      </c>
      <c r="S59" s="6" t="s">
        <v>43</v>
      </c>
      <c r="T59" s="6" t="s">
        <v>44</v>
      </c>
      <c r="U59" s="9" t="s">
        <v>22</v>
      </c>
      <c r="V59" s="6" t="s">
        <v>1211</v>
      </c>
      <c r="W59" s="6" t="s">
        <v>1224</v>
      </c>
      <c r="X59" s="6" t="s">
        <v>285</v>
      </c>
      <c r="Y59" s="6" t="s">
        <v>1079</v>
      </c>
      <c r="Z59" s="6" t="s">
        <v>40</v>
      </c>
      <c r="AA59" s="6" t="s">
        <v>413</v>
      </c>
      <c r="AB59" s="9" t="s">
        <v>40</v>
      </c>
      <c r="AC59" s="9" t="s">
        <v>40</v>
      </c>
      <c r="AD59" s="6" t="s">
        <v>40</v>
      </c>
      <c r="AE59" s="6" t="s">
        <v>40</v>
      </c>
      <c r="AF59" s="6">
        <v>20</v>
      </c>
      <c r="AG59" s="6">
        <v>42.2</v>
      </c>
      <c r="AH59" s="6">
        <f t="shared" si="1"/>
        <v>2000</v>
      </c>
      <c r="AI59" s="6">
        <v>42.2</v>
      </c>
      <c r="AJ59" s="6">
        <v>3.5</v>
      </c>
    </row>
    <row r="60" spans="1:36">
      <c r="A60" s="6">
        <v>36</v>
      </c>
      <c r="B60" s="6">
        <v>69</v>
      </c>
      <c r="C60" s="6">
        <v>2002</v>
      </c>
      <c r="D60" s="6" t="s">
        <v>1077</v>
      </c>
      <c r="E60" s="6" t="s">
        <v>1078</v>
      </c>
      <c r="F60" s="6" t="s">
        <v>1</v>
      </c>
      <c r="G60" s="6" t="s">
        <v>40</v>
      </c>
      <c r="H60" s="6" t="s">
        <v>40</v>
      </c>
      <c r="I60" s="6" t="s">
        <v>40</v>
      </c>
      <c r="J60" s="6" t="s">
        <v>40</v>
      </c>
      <c r="K60" s="9" t="s">
        <v>40</v>
      </c>
      <c r="L60" s="9" t="s">
        <v>40</v>
      </c>
      <c r="M60" s="6" t="s">
        <v>41</v>
      </c>
      <c r="N60" s="6" t="s">
        <v>38</v>
      </c>
      <c r="O60" s="6" t="s">
        <v>55</v>
      </c>
      <c r="P60" s="6" t="s">
        <v>38</v>
      </c>
      <c r="Q60" s="6" t="s">
        <v>51</v>
      </c>
      <c r="R60" s="6" t="s">
        <v>76</v>
      </c>
      <c r="S60" s="6" t="s">
        <v>43</v>
      </c>
      <c r="T60" s="6" t="s">
        <v>44</v>
      </c>
      <c r="U60" s="9" t="s">
        <v>22</v>
      </c>
      <c r="V60" s="6" t="s">
        <v>1211</v>
      </c>
      <c r="W60" s="6" t="s">
        <v>1224</v>
      </c>
      <c r="X60" s="6" t="s">
        <v>285</v>
      </c>
      <c r="Y60" s="6" t="s">
        <v>1079</v>
      </c>
      <c r="Z60" s="6" t="s">
        <v>40</v>
      </c>
      <c r="AA60" s="6" t="s">
        <v>413</v>
      </c>
      <c r="AB60" s="9" t="s">
        <v>40</v>
      </c>
      <c r="AC60" s="9" t="s">
        <v>40</v>
      </c>
      <c r="AD60" s="6" t="s">
        <v>40</v>
      </c>
      <c r="AE60" s="6" t="s">
        <v>40</v>
      </c>
      <c r="AF60" s="6">
        <v>20</v>
      </c>
      <c r="AG60" s="6">
        <v>47.6</v>
      </c>
      <c r="AH60" s="6">
        <f t="shared" si="1"/>
        <v>2000</v>
      </c>
      <c r="AI60" s="6">
        <v>47.6</v>
      </c>
      <c r="AJ60" s="6">
        <v>3.5</v>
      </c>
    </row>
    <row r="61" spans="1:36">
      <c r="A61" s="6">
        <v>36</v>
      </c>
      <c r="B61" s="6">
        <v>69</v>
      </c>
      <c r="C61" s="6">
        <v>2002</v>
      </c>
      <c r="D61" s="6" t="s">
        <v>1077</v>
      </c>
      <c r="E61" s="6" t="s">
        <v>1078</v>
      </c>
      <c r="F61" s="6" t="s">
        <v>1</v>
      </c>
      <c r="G61" s="6" t="s">
        <v>40</v>
      </c>
      <c r="H61" s="6" t="s">
        <v>40</v>
      </c>
      <c r="I61" s="6" t="s">
        <v>40</v>
      </c>
      <c r="J61" s="6" t="s">
        <v>40</v>
      </c>
      <c r="K61" s="9" t="s">
        <v>40</v>
      </c>
      <c r="L61" s="9" t="s">
        <v>40</v>
      </c>
      <c r="M61" s="6" t="s">
        <v>41</v>
      </c>
      <c r="N61" s="6" t="s">
        <v>38</v>
      </c>
      <c r="O61" s="6" t="s">
        <v>55</v>
      </c>
      <c r="P61" s="6" t="s">
        <v>38</v>
      </c>
      <c r="Q61" s="6" t="s">
        <v>51</v>
      </c>
      <c r="R61" s="6" t="s">
        <v>76</v>
      </c>
      <c r="S61" s="6" t="s">
        <v>43</v>
      </c>
      <c r="T61" s="6" t="s">
        <v>44</v>
      </c>
      <c r="U61" s="9" t="s">
        <v>22</v>
      </c>
      <c r="V61" s="6" t="s">
        <v>1211</v>
      </c>
      <c r="W61" s="6" t="s">
        <v>1224</v>
      </c>
      <c r="X61" s="6" t="s">
        <v>285</v>
      </c>
      <c r="Y61" s="6" t="s">
        <v>1079</v>
      </c>
      <c r="Z61" s="6" t="s">
        <v>40</v>
      </c>
      <c r="AA61" s="6" t="s">
        <v>413</v>
      </c>
      <c r="AB61" s="9" t="s">
        <v>40</v>
      </c>
      <c r="AC61" s="9" t="s">
        <v>40</v>
      </c>
      <c r="AD61" s="6" t="s">
        <v>40</v>
      </c>
      <c r="AE61" s="6" t="s">
        <v>40</v>
      </c>
      <c r="AF61" s="6">
        <v>20</v>
      </c>
      <c r="AG61" s="6">
        <v>52</v>
      </c>
      <c r="AH61" s="6">
        <f t="shared" si="1"/>
        <v>2000</v>
      </c>
      <c r="AI61" s="6">
        <v>52</v>
      </c>
      <c r="AJ61" s="6">
        <v>3.5</v>
      </c>
    </row>
    <row r="62" spans="1:36">
      <c r="A62" s="6">
        <v>36</v>
      </c>
      <c r="B62" s="6">
        <v>69</v>
      </c>
      <c r="C62" s="6">
        <v>2002</v>
      </c>
      <c r="D62" s="6" t="s">
        <v>1077</v>
      </c>
      <c r="E62" s="6" t="s">
        <v>1078</v>
      </c>
      <c r="F62" s="6" t="s">
        <v>1</v>
      </c>
      <c r="G62" s="6" t="s">
        <v>40</v>
      </c>
      <c r="H62" s="6" t="s">
        <v>40</v>
      </c>
      <c r="I62" s="6" t="s">
        <v>40</v>
      </c>
      <c r="J62" s="6" t="s">
        <v>40</v>
      </c>
      <c r="K62" s="9" t="s">
        <v>40</v>
      </c>
      <c r="L62" s="9" t="s">
        <v>40</v>
      </c>
      <c r="M62" s="6" t="s">
        <v>41</v>
      </c>
      <c r="N62" s="6" t="s">
        <v>38</v>
      </c>
      <c r="O62" s="6" t="s">
        <v>55</v>
      </c>
      <c r="P62" s="6" t="s">
        <v>38</v>
      </c>
      <c r="Q62" s="6" t="s">
        <v>51</v>
      </c>
      <c r="R62" s="6" t="s">
        <v>76</v>
      </c>
      <c r="S62" s="6" t="s">
        <v>43</v>
      </c>
      <c r="T62" s="6" t="s">
        <v>44</v>
      </c>
      <c r="U62" s="9" t="s">
        <v>22</v>
      </c>
      <c r="V62" s="6" t="s">
        <v>1211</v>
      </c>
      <c r="W62" s="6" t="s">
        <v>1224</v>
      </c>
      <c r="X62" s="6" t="s">
        <v>285</v>
      </c>
      <c r="Y62" s="6" t="s">
        <v>1079</v>
      </c>
      <c r="Z62" s="6" t="s">
        <v>40</v>
      </c>
      <c r="AA62" s="6" t="s">
        <v>413</v>
      </c>
      <c r="AB62" s="9" t="s">
        <v>40</v>
      </c>
      <c r="AC62" s="9" t="s">
        <v>40</v>
      </c>
      <c r="AD62" s="6" t="s">
        <v>40</v>
      </c>
      <c r="AE62" s="6" t="s">
        <v>40</v>
      </c>
      <c r="AF62" s="6">
        <v>20</v>
      </c>
      <c r="AG62" s="6">
        <v>55.2</v>
      </c>
      <c r="AH62" s="6">
        <f t="shared" si="1"/>
        <v>2000</v>
      </c>
      <c r="AI62" s="6">
        <v>55.2</v>
      </c>
      <c r="AJ62" s="6">
        <v>3.5</v>
      </c>
    </row>
    <row r="63" spans="1:36">
      <c r="A63" s="6">
        <v>36</v>
      </c>
      <c r="B63" s="6">
        <v>69</v>
      </c>
      <c r="C63" s="6">
        <v>2002</v>
      </c>
      <c r="D63" s="6" t="s">
        <v>1077</v>
      </c>
      <c r="E63" s="6" t="s">
        <v>1078</v>
      </c>
      <c r="F63" s="6" t="s">
        <v>1</v>
      </c>
      <c r="G63" s="6" t="s">
        <v>40</v>
      </c>
      <c r="H63" s="6" t="s">
        <v>40</v>
      </c>
      <c r="I63" s="6" t="s">
        <v>40</v>
      </c>
      <c r="J63" s="6" t="s">
        <v>40</v>
      </c>
      <c r="K63" s="9" t="s">
        <v>40</v>
      </c>
      <c r="L63" s="9" t="s">
        <v>40</v>
      </c>
      <c r="M63" s="6" t="s">
        <v>41</v>
      </c>
      <c r="N63" s="6" t="s">
        <v>38</v>
      </c>
      <c r="O63" s="6" t="s">
        <v>55</v>
      </c>
      <c r="P63" s="6" t="s">
        <v>38</v>
      </c>
      <c r="Q63" s="6" t="s">
        <v>51</v>
      </c>
      <c r="R63" s="6" t="s">
        <v>76</v>
      </c>
      <c r="S63" s="6" t="s">
        <v>43</v>
      </c>
      <c r="T63" s="6" t="s">
        <v>44</v>
      </c>
      <c r="U63" s="9" t="s">
        <v>22</v>
      </c>
      <c r="V63" s="6" t="s">
        <v>1211</v>
      </c>
      <c r="W63" s="6" t="s">
        <v>1224</v>
      </c>
      <c r="X63" s="6" t="s">
        <v>285</v>
      </c>
      <c r="Y63" s="6" t="s">
        <v>1079</v>
      </c>
      <c r="Z63" s="6" t="s">
        <v>40</v>
      </c>
      <c r="AA63" s="6" t="s">
        <v>413</v>
      </c>
      <c r="AB63" s="9" t="s">
        <v>40</v>
      </c>
      <c r="AC63" s="9" t="s">
        <v>40</v>
      </c>
      <c r="AD63" s="6" t="s">
        <v>40</v>
      </c>
      <c r="AE63" s="6" t="s">
        <v>40</v>
      </c>
      <c r="AF63" s="6">
        <v>20</v>
      </c>
      <c r="AG63" s="6">
        <v>62</v>
      </c>
      <c r="AH63" s="6">
        <f t="shared" si="1"/>
        <v>2000</v>
      </c>
      <c r="AI63" s="6">
        <v>62</v>
      </c>
      <c r="AJ63" s="6">
        <v>3.5</v>
      </c>
    </row>
    <row r="64" spans="1:36">
      <c r="A64" s="6">
        <v>36</v>
      </c>
      <c r="B64" s="6">
        <v>69</v>
      </c>
      <c r="C64" s="6">
        <v>2002</v>
      </c>
      <c r="D64" s="6" t="s">
        <v>1077</v>
      </c>
      <c r="E64" s="6" t="s">
        <v>1078</v>
      </c>
      <c r="F64" s="6" t="s">
        <v>1</v>
      </c>
      <c r="G64" s="6" t="s">
        <v>40</v>
      </c>
      <c r="H64" s="6" t="s">
        <v>40</v>
      </c>
      <c r="I64" s="6" t="s">
        <v>40</v>
      </c>
      <c r="J64" s="6" t="s">
        <v>40</v>
      </c>
      <c r="K64" s="9" t="s">
        <v>40</v>
      </c>
      <c r="L64" s="9" t="s">
        <v>40</v>
      </c>
      <c r="M64" s="6" t="s">
        <v>41</v>
      </c>
      <c r="N64" s="6" t="s">
        <v>38</v>
      </c>
      <c r="O64" s="6" t="s">
        <v>55</v>
      </c>
      <c r="P64" s="6" t="s">
        <v>38</v>
      </c>
      <c r="Q64" s="6" t="s">
        <v>51</v>
      </c>
      <c r="R64" s="6" t="s">
        <v>76</v>
      </c>
      <c r="S64" s="6" t="s">
        <v>43</v>
      </c>
      <c r="T64" s="6" t="s">
        <v>44</v>
      </c>
      <c r="U64" s="9" t="s">
        <v>22</v>
      </c>
      <c r="V64" s="6" t="s">
        <v>1211</v>
      </c>
      <c r="W64" s="6" t="s">
        <v>1224</v>
      </c>
      <c r="X64" s="6" t="s">
        <v>285</v>
      </c>
      <c r="Y64" s="6" t="s">
        <v>1079</v>
      </c>
      <c r="Z64" s="6" t="s">
        <v>40</v>
      </c>
      <c r="AA64" s="6" t="s">
        <v>413</v>
      </c>
      <c r="AB64" s="9" t="s">
        <v>40</v>
      </c>
      <c r="AC64" s="9" t="s">
        <v>40</v>
      </c>
      <c r="AD64" s="6" t="s">
        <v>40</v>
      </c>
      <c r="AE64" s="6" t="s">
        <v>40</v>
      </c>
      <c r="AF64" s="6">
        <v>27</v>
      </c>
      <c r="AG64" s="6">
        <v>48.68</v>
      </c>
      <c r="AH64" s="6">
        <f t="shared" si="1"/>
        <v>2700</v>
      </c>
      <c r="AI64" s="6">
        <v>48.68</v>
      </c>
      <c r="AJ64" s="6">
        <v>3.5</v>
      </c>
    </row>
    <row r="65" spans="1:36">
      <c r="A65" s="6">
        <v>36</v>
      </c>
      <c r="B65" s="6">
        <v>69</v>
      </c>
      <c r="C65" s="6">
        <v>2002</v>
      </c>
      <c r="D65" s="6" t="s">
        <v>1077</v>
      </c>
      <c r="E65" s="6" t="s">
        <v>1078</v>
      </c>
      <c r="F65" s="6" t="s">
        <v>1</v>
      </c>
      <c r="G65" s="6" t="s">
        <v>40</v>
      </c>
      <c r="H65" s="6" t="s">
        <v>40</v>
      </c>
      <c r="I65" s="6" t="s">
        <v>40</v>
      </c>
      <c r="J65" s="6" t="s">
        <v>40</v>
      </c>
      <c r="K65" s="9" t="s">
        <v>40</v>
      </c>
      <c r="L65" s="9" t="s">
        <v>40</v>
      </c>
      <c r="M65" s="6" t="s">
        <v>41</v>
      </c>
      <c r="N65" s="6" t="s">
        <v>38</v>
      </c>
      <c r="O65" s="6" t="s">
        <v>55</v>
      </c>
      <c r="P65" s="6" t="s">
        <v>38</v>
      </c>
      <c r="Q65" s="6" t="s">
        <v>51</v>
      </c>
      <c r="R65" s="6" t="s">
        <v>76</v>
      </c>
      <c r="S65" s="6" t="s">
        <v>43</v>
      </c>
      <c r="T65" s="6" t="s">
        <v>44</v>
      </c>
      <c r="U65" s="9" t="s">
        <v>22</v>
      </c>
      <c r="V65" s="6" t="s">
        <v>1211</v>
      </c>
      <c r="W65" s="6" t="s">
        <v>1224</v>
      </c>
      <c r="X65" s="6" t="s">
        <v>285</v>
      </c>
      <c r="Y65" s="6" t="s">
        <v>1079</v>
      </c>
      <c r="Z65" s="6" t="s">
        <v>40</v>
      </c>
      <c r="AA65" s="6" t="s">
        <v>413</v>
      </c>
      <c r="AB65" s="9" t="s">
        <v>40</v>
      </c>
      <c r="AC65" s="9" t="s">
        <v>40</v>
      </c>
      <c r="AD65" s="6" t="s">
        <v>40</v>
      </c>
      <c r="AE65" s="6" t="s">
        <v>40</v>
      </c>
      <c r="AF65" s="6">
        <v>27</v>
      </c>
      <c r="AG65" s="6">
        <v>53.2</v>
      </c>
      <c r="AH65" s="6">
        <f t="shared" si="1"/>
        <v>2700</v>
      </c>
      <c r="AI65" s="6">
        <v>53.2</v>
      </c>
      <c r="AJ65" s="6">
        <v>3.5</v>
      </c>
    </row>
    <row r="66" spans="1:36">
      <c r="A66" s="6">
        <v>36</v>
      </c>
      <c r="B66" s="6">
        <v>69</v>
      </c>
      <c r="C66" s="6">
        <v>2002</v>
      </c>
      <c r="D66" s="6" t="s">
        <v>1077</v>
      </c>
      <c r="E66" s="6" t="s">
        <v>1078</v>
      </c>
      <c r="F66" s="6" t="s">
        <v>1</v>
      </c>
      <c r="G66" s="6" t="s">
        <v>40</v>
      </c>
      <c r="H66" s="6" t="s">
        <v>40</v>
      </c>
      <c r="I66" s="6" t="s">
        <v>40</v>
      </c>
      <c r="J66" s="6" t="s">
        <v>40</v>
      </c>
      <c r="K66" s="9" t="s">
        <v>40</v>
      </c>
      <c r="L66" s="9" t="s">
        <v>40</v>
      </c>
      <c r="M66" s="6" t="s">
        <v>41</v>
      </c>
      <c r="N66" s="6" t="s">
        <v>38</v>
      </c>
      <c r="O66" s="6" t="s">
        <v>55</v>
      </c>
      <c r="P66" s="6" t="s">
        <v>38</v>
      </c>
      <c r="Q66" s="6" t="s">
        <v>51</v>
      </c>
      <c r="R66" s="6" t="s">
        <v>76</v>
      </c>
      <c r="S66" s="6" t="s">
        <v>43</v>
      </c>
      <c r="T66" s="6" t="s">
        <v>44</v>
      </c>
      <c r="U66" s="9" t="s">
        <v>22</v>
      </c>
      <c r="V66" s="6" t="s">
        <v>1211</v>
      </c>
      <c r="W66" s="6" t="s">
        <v>1224</v>
      </c>
      <c r="X66" s="6" t="s">
        <v>285</v>
      </c>
      <c r="Y66" s="6" t="s">
        <v>1079</v>
      </c>
      <c r="Z66" s="6" t="s">
        <v>40</v>
      </c>
      <c r="AA66" s="6" t="s">
        <v>413</v>
      </c>
      <c r="AB66" s="9" t="s">
        <v>40</v>
      </c>
      <c r="AC66" s="9" t="s">
        <v>40</v>
      </c>
      <c r="AD66" s="6" t="s">
        <v>40</v>
      </c>
      <c r="AE66" s="6" t="s">
        <v>40</v>
      </c>
      <c r="AF66" s="6">
        <v>27</v>
      </c>
      <c r="AG66" s="6">
        <v>58</v>
      </c>
      <c r="AH66" s="6">
        <f t="shared" ref="AH66:AH87" si="2">(AF66*100)</f>
        <v>2700</v>
      </c>
      <c r="AI66" s="6">
        <v>58</v>
      </c>
      <c r="AJ66" s="6">
        <v>3.5</v>
      </c>
    </row>
    <row r="67" spans="1:36">
      <c r="A67" s="6">
        <v>36</v>
      </c>
      <c r="B67" s="6">
        <v>69</v>
      </c>
      <c r="C67" s="6">
        <v>2002</v>
      </c>
      <c r="D67" s="6" t="s">
        <v>1077</v>
      </c>
      <c r="E67" s="6" t="s">
        <v>1078</v>
      </c>
      <c r="F67" s="6" t="s">
        <v>1</v>
      </c>
      <c r="G67" s="6" t="s">
        <v>40</v>
      </c>
      <c r="H67" s="6" t="s">
        <v>40</v>
      </c>
      <c r="I67" s="6" t="s">
        <v>40</v>
      </c>
      <c r="J67" s="6" t="s">
        <v>40</v>
      </c>
      <c r="K67" s="9" t="s">
        <v>40</v>
      </c>
      <c r="L67" s="9" t="s">
        <v>40</v>
      </c>
      <c r="M67" s="6" t="s">
        <v>41</v>
      </c>
      <c r="N67" s="6" t="s">
        <v>38</v>
      </c>
      <c r="O67" s="6" t="s">
        <v>55</v>
      </c>
      <c r="P67" s="6" t="s">
        <v>38</v>
      </c>
      <c r="Q67" s="6" t="s">
        <v>51</v>
      </c>
      <c r="R67" s="6" t="s">
        <v>76</v>
      </c>
      <c r="S67" s="6" t="s">
        <v>43</v>
      </c>
      <c r="T67" s="6" t="s">
        <v>44</v>
      </c>
      <c r="U67" s="9" t="s">
        <v>22</v>
      </c>
      <c r="V67" s="6" t="s">
        <v>1211</v>
      </c>
      <c r="W67" s="6" t="s">
        <v>1224</v>
      </c>
      <c r="X67" s="6" t="s">
        <v>285</v>
      </c>
      <c r="Y67" s="6" t="s">
        <v>1079</v>
      </c>
      <c r="Z67" s="6" t="s">
        <v>40</v>
      </c>
      <c r="AA67" s="6" t="s">
        <v>413</v>
      </c>
      <c r="AB67" s="9" t="s">
        <v>40</v>
      </c>
      <c r="AC67" s="9" t="s">
        <v>40</v>
      </c>
      <c r="AD67" s="6" t="s">
        <v>40</v>
      </c>
      <c r="AE67" s="6" t="s">
        <v>40</v>
      </c>
      <c r="AF67" s="6">
        <v>30</v>
      </c>
      <c r="AG67" s="6">
        <v>58.5</v>
      </c>
      <c r="AH67" s="6">
        <f t="shared" si="2"/>
        <v>3000</v>
      </c>
      <c r="AI67" s="6">
        <v>58.5</v>
      </c>
      <c r="AJ67" s="6">
        <v>3.5</v>
      </c>
    </row>
    <row r="68" spans="1:36">
      <c r="A68" s="6">
        <v>36</v>
      </c>
      <c r="B68" s="6">
        <v>69</v>
      </c>
      <c r="C68" s="6">
        <v>2002</v>
      </c>
      <c r="D68" s="6" t="s">
        <v>1077</v>
      </c>
      <c r="E68" s="6" t="s">
        <v>1078</v>
      </c>
      <c r="F68" s="6" t="s">
        <v>1</v>
      </c>
      <c r="G68" s="6" t="s">
        <v>40</v>
      </c>
      <c r="H68" s="6" t="s">
        <v>40</v>
      </c>
      <c r="I68" s="6" t="s">
        <v>40</v>
      </c>
      <c r="J68" s="6" t="s">
        <v>40</v>
      </c>
      <c r="K68" s="9" t="s">
        <v>40</v>
      </c>
      <c r="L68" s="9" t="s">
        <v>40</v>
      </c>
      <c r="M68" s="6" t="s">
        <v>41</v>
      </c>
      <c r="N68" s="6" t="s">
        <v>38</v>
      </c>
      <c r="O68" s="6" t="s">
        <v>55</v>
      </c>
      <c r="P68" s="6" t="s">
        <v>38</v>
      </c>
      <c r="Q68" s="6" t="s">
        <v>51</v>
      </c>
      <c r="R68" s="6" t="s">
        <v>76</v>
      </c>
      <c r="S68" s="6" t="s">
        <v>43</v>
      </c>
      <c r="T68" s="6" t="s">
        <v>44</v>
      </c>
      <c r="U68" s="9" t="s">
        <v>22</v>
      </c>
      <c r="V68" s="6" t="s">
        <v>1211</v>
      </c>
      <c r="W68" s="6" t="s">
        <v>1224</v>
      </c>
      <c r="X68" s="6" t="s">
        <v>285</v>
      </c>
      <c r="Y68" s="6" t="s">
        <v>1079</v>
      </c>
      <c r="Z68" s="6" t="s">
        <v>40</v>
      </c>
      <c r="AA68" s="6" t="s">
        <v>413</v>
      </c>
      <c r="AB68" s="9" t="s">
        <v>40</v>
      </c>
      <c r="AC68" s="9" t="s">
        <v>40</v>
      </c>
      <c r="AD68" s="6" t="s">
        <v>40</v>
      </c>
      <c r="AE68" s="6" t="s">
        <v>40</v>
      </c>
      <c r="AF68" s="6">
        <v>30</v>
      </c>
      <c r="AG68" s="6">
        <v>64</v>
      </c>
      <c r="AH68" s="6">
        <f t="shared" si="2"/>
        <v>3000</v>
      </c>
      <c r="AI68" s="6">
        <v>64</v>
      </c>
      <c r="AJ68" s="6">
        <v>3.5</v>
      </c>
    </row>
    <row r="69" spans="1:36">
      <c r="A69" s="6">
        <v>36</v>
      </c>
      <c r="B69" s="6">
        <v>69</v>
      </c>
      <c r="C69" s="6">
        <v>2002</v>
      </c>
      <c r="D69" s="6" t="s">
        <v>1077</v>
      </c>
      <c r="E69" s="6" t="s">
        <v>1078</v>
      </c>
      <c r="F69" s="6" t="s">
        <v>1</v>
      </c>
      <c r="G69" s="6" t="s">
        <v>40</v>
      </c>
      <c r="H69" s="6" t="s">
        <v>40</v>
      </c>
      <c r="I69" s="6" t="s">
        <v>40</v>
      </c>
      <c r="J69" s="6" t="s">
        <v>40</v>
      </c>
      <c r="K69" s="9" t="s">
        <v>40</v>
      </c>
      <c r="L69" s="9" t="s">
        <v>40</v>
      </c>
      <c r="M69" s="6" t="s">
        <v>41</v>
      </c>
      <c r="N69" s="6" t="s">
        <v>38</v>
      </c>
      <c r="O69" s="6" t="s">
        <v>55</v>
      </c>
      <c r="P69" s="6" t="s">
        <v>38</v>
      </c>
      <c r="Q69" s="6" t="s">
        <v>51</v>
      </c>
      <c r="R69" s="6" t="s">
        <v>76</v>
      </c>
      <c r="S69" s="6" t="s">
        <v>43</v>
      </c>
      <c r="T69" s="6" t="s">
        <v>44</v>
      </c>
      <c r="U69" s="9" t="s">
        <v>22</v>
      </c>
      <c r="V69" s="6" t="s">
        <v>1211</v>
      </c>
      <c r="W69" s="6" t="s">
        <v>1224</v>
      </c>
      <c r="X69" s="6" t="s">
        <v>285</v>
      </c>
      <c r="Y69" s="6" t="s">
        <v>1079</v>
      </c>
      <c r="Z69" s="6" t="s">
        <v>40</v>
      </c>
      <c r="AA69" s="6" t="s">
        <v>413</v>
      </c>
      <c r="AB69" s="9" t="s">
        <v>40</v>
      </c>
      <c r="AC69" s="9" t="s">
        <v>40</v>
      </c>
      <c r="AD69" s="6" t="s">
        <v>40</v>
      </c>
      <c r="AE69" s="6" t="s">
        <v>40</v>
      </c>
      <c r="AF69" s="6">
        <v>50</v>
      </c>
      <c r="AG69" s="6">
        <v>76</v>
      </c>
      <c r="AH69" s="6">
        <f t="shared" si="2"/>
        <v>5000</v>
      </c>
      <c r="AI69" s="6">
        <v>76</v>
      </c>
      <c r="AJ69" s="6">
        <v>3.5</v>
      </c>
    </row>
    <row r="70" spans="1:36">
      <c r="A70" s="6">
        <v>36</v>
      </c>
      <c r="B70" s="6">
        <v>69</v>
      </c>
      <c r="C70" s="6">
        <v>2002</v>
      </c>
      <c r="D70" s="6" t="s">
        <v>1077</v>
      </c>
      <c r="E70" s="6" t="s">
        <v>1078</v>
      </c>
      <c r="F70" s="6" t="s">
        <v>1</v>
      </c>
      <c r="G70" s="6" t="s">
        <v>40</v>
      </c>
      <c r="H70" s="6" t="s">
        <v>40</v>
      </c>
      <c r="I70" s="6" t="s">
        <v>40</v>
      </c>
      <c r="J70" s="6" t="s">
        <v>40</v>
      </c>
      <c r="K70" s="9" t="s">
        <v>40</v>
      </c>
      <c r="L70" s="9" t="s">
        <v>40</v>
      </c>
      <c r="M70" s="6" t="s">
        <v>41</v>
      </c>
      <c r="N70" s="6" t="s">
        <v>38</v>
      </c>
      <c r="O70" s="6" t="s">
        <v>55</v>
      </c>
      <c r="P70" s="6" t="s">
        <v>38</v>
      </c>
      <c r="Q70" s="6" t="s">
        <v>51</v>
      </c>
      <c r="R70" s="6" t="s">
        <v>76</v>
      </c>
      <c r="S70" s="6" t="s">
        <v>43</v>
      </c>
      <c r="T70" s="6" t="s">
        <v>44</v>
      </c>
      <c r="U70" s="9" t="s">
        <v>22</v>
      </c>
      <c r="V70" s="6" t="s">
        <v>1211</v>
      </c>
      <c r="W70" s="6" t="s">
        <v>1224</v>
      </c>
      <c r="X70" s="6" t="s">
        <v>285</v>
      </c>
      <c r="Y70" s="6" t="s">
        <v>1079</v>
      </c>
      <c r="Z70" s="6" t="s">
        <v>40</v>
      </c>
      <c r="AA70" s="6" t="s">
        <v>413</v>
      </c>
      <c r="AB70" s="9" t="s">
        <v>40</v>
      </c>
      <c r="AC70" s="9" t="s">
        <v>40</v>
      </c>
      <c r="AD70" s="6" t="s">
        <v>40</v>
      </c>
      <c r="AE70" s="6" t="s">
        <v>40</v>
      </c>
      <c r="AF70" s="6">
        <v>75</v>
      </c>
      <c r="AG70" s="6">
        <v>48</v>
      </c>
      <c r="AH70" s="6">
        <f t="shared" si="2"/>
        <v>7500</v>
      </c>
      <c r="AI70" s="6">
        <v>48</v>
      </c>
      <c r="AJ70" s="6">
        <v>3.5</v>
      </c>
    </row>
    <row r="71" spans="1:36">
      <c r="A71" s="6">
        <v>36</v>
      </c>
      <c r="B71" s="6">
        <v>69</v>
      </c>
      <c r="C71" s="6">
        <v>2002</v>
      </c>
      <c r="D71" s="6" t="s">
        <v>1077</v>
      </c>
      <c r="E71" s="6" t="s">
        <v>1078</v>
      </c>
      <c r="F71" s="6" t="s">
        <v>1</v>
      </c>
      <c r="G71" s="6" t="s">
        <v>40</v>
      </c>
      <c r="H71" s="6" t="s">
        <v>40</v>
      </c>
      <c r="I71" s="6" t="s">
        <v>40</v>
      </c>
      <c r="J71" s="6" t="s">
        <v>40</v>
      </c>
      <c r="K71" s="9" t="s">
        <v>40</v>
      </c>
      <c r="L71" s="9" t="s">
        <v>40</v>
      </c>
      <c r="M71" s="6" t="s">
        <v>41</v>
      </c>
      <c r="N71" s="6" t="s">
        <v>38</v>
      </c>
      <c r="O71" s="6" t="s">
        <v>55</v>
      </c>
      <c r="P71" s="6" t="s">
        <v>38</v>
      </c>
      <c r="Q71" s="6" t="s">
        <v>51</v>
      </c>
      <c r="R71" s="6" t="s">
        <v>76</v>
      </c>
      <c r="S71" s="6" t="s">
        <v>43</v>
      </c>
      <c r="T71" s="6" t="s">
        <v>44</v>
      </c>
      <c r="U71" s="9" t="s">
        <v>22</v>
      </c>
      <c r="V71" s="6" t="s">
        <v>1211</v>
      </c>
      <c r="W71" s="6" t="s">
        <v>1224</v>
      </c>
      <c r="X71" s="6" t="s">
        <v>285</v>
      </c>
      <c r="Y71" s="6" t="s">
        <v>1079</v>
      </c>
      <c r="Z71" s="6" t="s">
        <v>40</v>
      </c>
      <c r="AA71" s="6" t="s">
        <v>413</v>
      </c>
      <c r="AB71" s="9" t="s">
        <v>40</v>
      </c>
      <c r="AC71" s="9" t="s">
        <v>40</v>
      </c>
      <c r="AD71" s="6" t="s">
        <v>40</v>
      </c>
      <c r="AE71" s="6" t="s">
        <v>40</v>
      </c>
      <c r="AF71" s="6">
        <v>160</v>
      </c>
      <c r="AG71" s="6">
        <v>75</v>
      </c>
      <c r="AH71" s="6">
        <f t="shared" si="2"/>
        <v>16000</v>
      </c>
      <c r="AI71" s="6">
        <v>75</v>
      </c>
      <c r="AJ71" s="6">
        <v>3.5</v>
      </c>
    </row>
    <row r="72" spans="1:36">
      <c r="A72" s="6">
        <v>36</v>
      </c>
      <c r="B72" s="6">
        <v>69</v>
      </c>
      <c r="C72" s="6">
        <v>2002</v>
      </c>
      <c r="D72" s="6" t="s">
        <v>1077</v>
      </c>
      <c r="E72" s="6" t="s">
        <v>1078</v>
      </c>
      <c r="F72" s="6" t="s">
        <v>1</v>
      </c>
      <c r="G72" s="6" t="s">
        <v>40</v>
      </c>
      <c r="H72" s="6" t="s">
        <v>40</v>
      </c>
      <c r="I72" s="6" t="s">
        <v>40</v>
      </c>
      <c r="J72" s="6" t="s">
        <v>40</v>
      </c>
      <c r="K72" s="9" t="s">
        <v>40</v>
      </c>
      <c r="L72" s="9" t="s">
        <v>40</v>
      </c>
      <c r="M72" s="6" t="s">
        <v>41</v>
      </c>
      <c r="N72" s="6" t="s">
        <v>38</v>
      </c>
      <c r="O72" s="6" t="s">
        <v>55</v>
      </c>
      <c r="P72" s="6" t="s">
        <v>38</v>
      </c>
      <c r="Q72" s="6" t="s">
        <v>51</v>
      </c>
      <c r="R72" s="6" t="s">
        <v>76</v>
      </c>
      <c r="S72" s="6" t="s">
        <v>43</v>
      </c>
      <c r="T72" s="6" t="s">
        <v>44</v>
      </c>
      <c r="U72" s="9" t="s">
        <v>22</v>
      </c>
      <c r="V72" s="6" t="s">
        <v>1211</v>
      </c>
      <c r="W72" s="6" t="s">
        <v>1224</v>
      </c>
      <c r="X72" s="6" t="s">
        <v>285</v>
      </c>
      <c r="Y72" s="6" t="s">
        <v>1079</v>
      </c>
      <c r="Z72" s="6" t="s">
        <v>40</v>
      </c>
      <c r="AA72" s="6" t="s">
        <v>413</v>
      </c>
      <c r="AB72" s="9" t="s">
        <v>40</v>
      </c>
      <c r="AC72" s="9" t="s">
        <v>40</v>
      </c>
      <c r="AD72" s="6" t="s">
        <v>40</v>
      </c>
      <c r="AE72" s="6" t="s">
        <v>40</v>
      </c>
      <c r="AF72" s="6">
        <v>230</v>
      </c>
      <c r="AG72" s="6">
        <v>58</v>
      </c>
      <c r="AH72" s="6">
        <f t="shared" si="2"/>
        <v>23000</v>
      </c>
      <c r="AI72" s="6">
        <v>58</v>
      </c>
      <c r="AJ72" s="6">
        <v>3.5</v>
      </c>
    </row>
    <row r="73" spans="1:36">
      <c r="A73" s="6">
        <v>36</v>
      </c>
      <c r="B73" s="6">
        <v>69</v>
      </c>
      <c r="C73" s="6">
        <v>2002</v>
      </c>
      <c r="D73" s="6" t="s">
        <v>1077</v>
      </c>
      <c r="E73" s="6" t="s">
        <v>1078</v>
      </c>
      <c r="F73" s="6" t="s">
        <v>1</v>
      </c>
      <c r="G73" s="6" t="s">
        <v>40</v>
      </c>
      <c r="H73" s="6" t="s">
        <v>40</v>
      </c>
      <c r="I73" s="6" t="s">
        <v>40</v>
      </c>
      <c r="J73" s="6" t="s">
        <v>40</v>
      </c>
      <c r="K73" s="9" t="s">
        <v>40</v>
      </c>
      <c r="L73" s="9" t="s">
        <v>40</v>
      </c>
      <c r="M73" s="6" t="s">
        <v>41</v>
      </c>
      <c r="N73" s="6" t="s">
        <v>38</v>
      </c>
      <c r="O73" s="6" t="s">
        <v>55</v>
      </c>
      <c r="P73" s="6" t="s">
        <v>38</v>
      </c>
      <c r="Q73" s="6" t="s">
        <v>51</v>
      </c>
      <c r="R73" s="6" t="s">
        <v>76</v>
      </c>
      <c r="S73" s="6" t="s">
        <v>43</v>
      </c>
      <c r="T73" s="6" t="s">
        <v>44</v>
      </c>
      <c r="U73" s="9" t="s">
        <v>22</v>
      </c>
      <c r="V73" s="6" t="s">
        <v>1211</v>
      </c>
      <c r="W73" s="6" t="s">
        <v>1224</v>
      </c>
      <c r="X73" s="6" t="s">
        <v>285</v>
      </c>
      <c r="Y73" s="6" t="s">
        <v>1079</v>
      </c>
      <c r="Z73" s="6" t="s">
        <v>40</v>
      </c>
      <c r="AA73" s="6" t="s">
        <v>413</v>
      </c>
      <c r="AB73" s="9" t="s">
        <v>40</v>
      </c>
      <c r="AC73" s="9" t="s">
        <v>40</v>
      </c>
      <c r="AD73" s="6" t="s">
        <v>40</v>
      </c>
      <c r="AE73" s="6" t="s">
        <v>40</v>
      </c>
      <c r="AF73" s="6">
        <v>230</v>
      </c>
      <c r="AG73" s="6">
        <v>67</v>
      </c>
      <c r="AH73" s="6">
        <f t="shared" si="2"/>
        <v>23000</v>
      </c>
      <c r="AI73" s="6">
        <v>67</v>
      </c>
      <c r="AJ73" s="6">
        <v>3.5</v>
      </c>
    </row>
    <row r="74" spans="1:36">
      <c r="A74" s="6">
        <v>36</v>
      </c>
      <c r="B74" s="6">
        <v>69</v>
      </c>
      <c r="C74" s="6">
        <v>2002</v>
      </c>
      <c r="D74" s="6" t="s">
        <v>1077</v>
      </c>
      <c r="E74" s="6" t="s">
        <v>1078</v>
      </c>
      <c r="F74" s="6" t="s">
        <v>1</v>
      </c>
      <c r="G74" s="6" t="s">
        <v>40</v>
      </c>
      <c r="H74" s="6" t="s">
        <v>40</v>
      </c>
      <c r="I74" s="6" t="s">
        <v>40</v>
      </c>
      <c r="J74" s="6" t="s">
        <v>40</v>
      </c>
      <c r="K74" s="9" t="s">
        <v>40</v>
      </c>
      <c r="L74" s="9" t="s">
        <v>40</v>
      </c>
      <c r="M74" s="6" t="s">
        <v>41</v>
      </c>
      <c r="N74" s="6" t="s">
        <v>38</v>
      </c>
      <c r="O74" s="6" t="s">
        <v>55</v>
      </c>
      <c r="P74" s="6" t="s">
        <v>38</v>
      </c>
      <c r="Q74" s="6" t="s">
        <v>51</v>
      </c>
      <c r="R74" s="6" t="s">
        <v>76</v>
      </c>
      <c r="S74" s="6" t="s">
        <v>43</v>
      </c>
      <c r="T74" s="6" t="s">
        <v>44</v>
      </c>
      <c r="U74" s="9" t="s">
        <v>22</v>
      </c>
      <c r="V74" s="6" t="s">
        <v>1211</v>
      </c>
      <c r="W74" s="6" t="s">
        <v>1224</v>
      </c>
      <c r="X74" s="6" t="s">
        <v>285</v>
      </c>
      <c r="Y74" s="6" t="s">
        <v>1079</v>
      </c>
      <c r="Z74" s="6" t="s">
        <v>40</v>
      </c>
      <c r="AA74" s="6" t="s">
        <v>413</v>
      </c>
      <c r="AB74" s="9" t="s">
        <v>40</v>
      </c>
      <c r="AC74" s="9" t="s">
        <v>40</v>
      </c>
      <c r="AD74" s="6" t="s">
        <v>40</v>
      </c>
      <c r="AE74" s="6" t="s">
        <v>40</v>
      </c>
      <c r="AF74" s="6">
        <v>2500</v>
      </c>
      <c r="AG74" s="6">
        <v>123</v>
      </c>
      <c r="AH74" s="6">
        <f t="shared" si="2"/>
        <v>250000</v>
      </c>
      <c r="AI74" s="6">
        <v>123</v>
      </c>
      <c r="AJ74" s="6">
        <v>3.5</v>
      </c>
    </row>
    <row r="75" spans="1:36">
      <c r="A75" s="6">
        <v>36</v>
      </c>
      <c r="B75" s="6">
        <v>69</v>
      </c>
      <c r="C75" s="6">
        <v>2002</v>
      </c>
      <c r="D75" s="6" t="s">
        <v>1077</v>
      </c>
      <c r="E75" s="6" t="s">
        <v>1078</v>
      </c>
      <c r="F75" s="6" t="s">
        <v>1</v>
      </c>
      <c r="G75" s="6" t="s">
        <v>40</v>
      </c>
      <c r="H75" s="6" t="s">
        <v>40</v>
      </c>
      <c r="I75" s="6" t="s">
        <v>40</v>
      </c>
      <c r="J75" s="6" t="s">
        <v>40</v>
      </c>
      <c r="K75" s="9" t="s">
        <v>40</v>
      </c>
      <c r="L75" s="9" t="s">
        <v>40</v>
      </c>
      <c r="M75" s="6" t="s">
        <v>41</v>
      </c>
      <c r="N75" s="6" t="s">
        <v>38</v>
      </c>
      <c r="O75" s="6" t="s">
        <v>55</v>
      </c>
      <c r="P75" s="6" t="s">
        <v>38</v>
      </c>
      <c r="Q75" s="6" t="s">
        <v>51</v>
      </c>
      <c r="R75" s="6" t="s">
        <v>76</v>
      </c>
      <c r="S75" s="6" t="s">
        <v>43</v>
      </c>
      <c r="T75" s="6" t="s">
        <v>44</v>
      </c>
      <c r="U75" s="9" t="s">
        <v>22</v>
      </c>
      <c r="V75" s="6" t="s">
        <v>1211</v>
      </c>
      <c r="W75" s="6" t="s">
        <v>1224</v>
      </c>
      <c r="X75" s="6" t="s">
        <v>285</v>
      </c>
      <c r="Y75" s="6" t="s">
        <v>1079</v>
      </c>
      <c r="Z75" s="6" t="s">
        <v>40</v>
      </c>
      <c r="AA75" s="6" t="s">
        <v>413</v>
      </c>
      <c r="AB75" s="9" t="s">
        <v>40</v>
      </c>
      <c r="AC75" s="9" t="s">
        <v>40</v>
      </c>
      <c r="AD75" s="6" t="s">
        <v>40</v>
      </c>
      <c r="AE75" s="6" t="s">
        <v>40</v>
      </c>
      <c r="AF75" s="6">
        <v>3000</v>
      </c>
      <c r="AG75" s="6">
        <v>78</v>
      </c>
      <c r="AH75" s="6">
        <f t="shared" si="2"/>
        <v>300000</v>
      </c>
      <c r="AI75" s="6">
        <v>78</v>
      </c>
      <c r="AJ75" s="6">
        <v>3.5</v>
      </c>
    </row>
    <row r="76" spans="1:36">
      <c r="A76" s="6">
        <v>36</v>
      </c>
      <c r="B76" s="6">
        <v>69</v>
      </c>
      <c r="C76" s="6">
        <v>2002</v>
      </c>
      <c r="D76" s="6" t="s">
        <v>1077</v>
      </c>
      <c r="E76" s="6" t="s">
        <v>1078</v>
      </c>
      <c r="F76" s="6" t="s">
        <v>1</v>
      </c>
      <c r="G76" s="6" t="s">
        <v>40</v>
      </c>
      <c r="H76" s="6" t="s">
        <v>40</v>
      </c>
      <c r="I76" s="6" t="s">
        <v>40</v>
      </c>
      <c r="J76" s="6" t="s">
        <v>40</v>
      </c>
      <c r="K76" s="9" t="s">
        <v>40</v>
      </c>
      <c r="L76" s="9" t="s">
        <v>40</v>
      </c>
      <c r="M76" s="6" t="s">
        <v>41</v>
      </c>
      <c r="N76" s="6" t="s">
        <v>38</v>
      </c>
      <c r="O76" s="6" t="s">
        <v>55</v>
      </c>
      <c r="P76" s="6" t="s">
        <v>38</v>
      </c>
      <c r="Q76" s="6" t="s">
        <v>51</v>
      </c>
      <c r="R76" s="6" t="s">
        <v>76</v>
      </c>
      <c r="S76" s="6" t="s">
        <v>43</v>
      </c>
      <c r="T76" s="6" t="s">
        <v>44</v>
      </c>
      <c r="U76" s="9" t="s">
        <v>22</v>
      </c>
      <c r="V76" s="6" t="s">
        <v>1211</v>
      </c>
      <c r="W76" s="6" t="s">
        <v>1224</v>
      </c>
      <c r="X76" s="6" t="s">
        <v>285</v>
      </c>
      <c r="Y76" s="6" t="s">
        <v>1079</v>
      </c>
      <c r="Z76" s="6" t="s">
        <v>40</v>
      </c>
      <c r="AA76" s="6" t="s">
        <v>413</v>
      </c>
      <c r="AB76" s="9" t="s">
        <v>40</v>
      </c>
      <c r="AC76" s="9" t="s">
        <v>40</v>
      </c>
      <c r="AD76" s="6" t="s">
        <v>40</v>
      </c>
      <c r="AE76" s="6" t="s">
        <v>40</v>
      </c>
      <c r="AF76" s="6">
        <v>10000</v>
      </c>
      <c r="AG76" s="6">
        <v>83</v>
      </c>
      <c r="AH76" s="6">
        <f t="shared" si="2"/>
        <v>1000000</v>
      </c>
      <c r="AI76" s="6">
        <v>83</v>
      </c>
      <c r="AJ76" s="6">
        <v>3.5</v>
      </c>
    </row>
    <row r="77" spans="1:36">
      <c r="A77" s="6">
        <v>36</v>
      </c>
      <c r="B77" s="6">
        <v>69</v>
      </c>
      <c r="C77" s="6">
        <v>2002</v>
      </c>
      <c r="D77" s="6" t="s">
        <v>1077</v>
      </c>
      <c r="E77" s="6" t="s">
        <v>1078</v>
      </c>
      <c r="F77" s="6" t="s">
        <v>1</v>
      </c>
      <c r="G77" s="6" t="s">
        <v>40</v>
      </c>
      <c r="H77" s="6" t="s">
        <v>40</v>
      </c>
      <c r="I77" s="6" t="s">
        <v>40</v>
      </c>
      <c r="J77" s="6" t="s">
        <v>40</v>
      </c>
      <c r="K77" s="9" t="s">
        <v>40</v>
      </c>
      <c r="L77" s="9" t="s">
        <v>40</v>
      </c>
      <c r="M77" s="6" t="s">
        <v>41</v>
      </c>
      <c r="N77" s="6" t="s">
        <v>38</v>
      </c>
      <c r="O77" s="6" t="s">
        <v>55</v>
      </c>
      <c r="P77" s="6" t="s">
        <v>38</v>
      </c>
      <c r="Q77" s="6" t="s">
        <v>51</v>
      </c>
      <c r="R77" s="6" t="s">
        <v>76</v>
      </c>
      <c r="S77" s="6" t="s">
        <v>43</v>
      </c>
      <c r="T77" s="6" t="s">
        <v>44</v>
      </c>
      <c r="U77" s="9" t="s">
        <v>22</v>
      </c>
      <c r="V77" s="6" t="s">
        <v>1211</v>
      </c>
      <c r="W77" s="6" t="s">
        <v>1224</v>
      </c>
      <c r="X77" s="6" t="s">
        <v>285</v>
      </c>
      <c r="Y77" s="6" t="s">
        <v>1079</v>
      </c>
      <c r="Z77" s="6" t="s">
        <v>40</v>
      </c>
      <c r="AA77" s="6" t="s">
        <v>413</v>
      </c>
      <c r="AB77" s="9" t="s">
        <v>40</v>
      </c>
      <c r="AC77" s="9" t="s">
        <v>40</v>
      </c>
      <c r="AD77" s="6" t="s">
        <v>40</v>
      </c>
      <c r="AE77" s="6" t="s">
        <v>40</v>
      </c>
      <c r="AF77" s="6">
        <v>110000</v>
      </c>
      <c r="AG77" s="6">
        <v>97</v>
      </c>
      <c r="AH77" s="6">
        <f t="shared" si="2"/>
        <v>11000000</v>
      </c>
      <c r="AI77" s="6">
        <v>97</v>
      </c>
      <c r="AJ77" s="6">
        <v>3.5</v>
      </c>
    </row>
    <row r="78" spans="1:36">
      <c r="A78" s="6">
        <v>36</v>
      </c>
      <c r="B78" s="6">
        <v>69</v>
      </c>
      <c r="C78" s="6">
        <v>2002</v>
      </c>
      <c r="D78" s="6" t="s">
        <v>1077</v>
      </c>
      <c r="E78" s="6" t="s">
        <v>1078</v>
      </c>
      <c r="F78" s="6" t="s">
        <v>1</v>
      </c>
      <c r="G78" s="6" t="s">
        <v>40</v>
      </c>
      <c r="H78" s="6" t="s">
        <v>40</v>
      </c>
      <c r="I78" s="6" t="s">
        <v>40</v>
      </c>
      <c r="J78" s="6" t="s">
        <v>40</v>
      </c>
      <c r="K78" s="9" t="s">
        <v>40</v>
      </c>
      <c r="L78" s="9" t="s">
        <v>40</v>
      </c>
      <c r="M78" s="6" t="s">
        <v>41</v>
      </c>
      <c r="N78" s="6" t="s">
        <v>38</v>
      </c>
      <c r="O78" s="6" t="s">
        <v>55</v>
      </c>
      <c r="P78" s="6" t="s">
        <v>38</v>
      </c>
      <c r="Q78" s="6" t="s">
        <v>51</v>
      </c>
      <c r="R78" s="6" t="s">
        <v>76</v>
      </c>
      <c r="S78" s="6" t="s">
        <v>43</v>
      </c>
      <c r="T78" s="6" t="s">
        <v>44</v>
      </c>
      <c r="U78" s="9" t="s">
        <v>22</v>
      </c>
      <c r="V78" s="6" t="s">
        <v>1211</v>
      </c>
      <c r="W78" s="6" t="s">
        <v>1224</v>
      </c>
      <c r="X78" s="6" t="s">
        <v>285</v>
      </c>
      <c r="Y78" s="6" t="s">
        <v>1079</v>
      </c>
      <c r="Z78" s="6" t="s">
        <v>40</v>
      </c>
      <c r="AA78" s="6" t="s">
        <v>413</v>
      </c>
      <c r="AB78" s="9" t="s">
        <v>40</v>
      </c>
      <c r="AC78" s="9" t="s">
        <v>40</v>
      </c>
      <c r="AD78" s="6" t="s">
        <v>40</v>
      </c>
      <c r="AE78" s="6" t="s">
        <v>40</v>
      </c>
      <c r="AF78" s="6">
        <v>70000</v>
      </c>
      <c r="AG78" s="6">
        <v>186</v>
      </c>
      <c r="AH78" s="6">
        <f t="shared" si="2"/>
        <v>7000000</v>
      </c>
      <c r="AI78" s="6">
        <v>186</v>
      </c>
      <c r="AJ78" s="6">
        <v>3.5</v>
      </c>
    </row>
    <row r="79" spans="1:36">
      <c r="A79" s="6">
        <v>36</v>
      </c>
      <c r="B79" s="6">
        <v>69</v>
      </c>
      <c r="C79" s="6">
        <v>2002</v>
      </c>
      <c r="D79" s="6" t="s">
        <v>1077</v>
      </c>
      <c r="E79" s="6" t="s">
        <v>1078</v>
      </c>
      <c r="F79" s="6" t="s">
        <v>1</v>
      </c>
      <c r="G79" s="6" t="s">
        <v>40</v>
      </c>
      <c r="H79" s="6" t="s">
        <v>40</v>
      </c>
      <c r="I79" s="6" t="s">
        <v>40</v>
      </c>
      <c r="J79" s="6" t="s">
        <v>40</v>
      </c>
      <c r="K79" s="9" t="s">
        <v>40</v>
      </c>
      <c r="L79" s="9" t="s">
        <v>40</v>
      </c>
      <c r="M79" s="6" t="s">
        <v>41</v>
      </c>
      <c r="N79" s="6" t="s">
        <v>38</v>
      </c>
      <c r="O79" s="6" t="s">
        <v>55</v>
      </c>
      <c r="P79" s="6" t="s">
        <v>38</v>
      </c>
      <c r="Q79" s="6" t="s">
        <v>51</v>
      </c>
      <c r="R79" s="6" t="s">
        <v>76</v>
      </c>
      <c r="S79" s="6" t="s">
        <v>43</v>
      </c>
      <c r="T79" s="6" t="s">
        <v>44</v>
      </c>
      <c r="U79" s="9" t="s">
        <v>22</v>
      </c>
      <c r="V79" s="6" t="s">
        <v>1211</v>
      </c>
      <c r="W79" s="6" t="s">
        <v>1224</v>
      </c>
      <c r="X79" s="6" t="s">
        <v>285</v>
      </c>
      <c r="Y79" s="6" t="s">
        <v>1079</v>
      </c>
      <c r="Z79" s="6" t="s">
        <v>40</v>
      </c>
      <c r="AA79" s="6" t="s">
        <v>413</v>
      </c>
      <c r="AB79" s="9" t="s">
        <v>40</v>
      </c>
      <c r="AC79" s="9" t="s">
        <v>40</v>
      </c>
      <c r="AD79" s="6" t="s">
        <v>40</v>
      </c>
      <c r="AE79" s="6" t="s">
        <v>40</v>
      </c>
      <c r="AF79" s="6">
        <v>0.7</v>
      </c>
      <c r="AG79" s="6">
        <v>82</v>
      </c>
      <c r="AH79" s="6">
        <f t="shared" si="2"/>
        <v>70</v>
      </c>
      <c r="AI79" s="6">
        <v>82</v>
      </c>
      <c r="AJ79" s="6">
        <v>3.5</v>
      </c>
    </row>
    <row r="80" spans="1:36">
      <c r="A80" s="6">
        <v>36</v>
      </c>
      <c r="B80" s="6">
        <v>69</v>
      </c>
      <c r="C80" s="6">
        <v>2002</v>
      </c>
      <c r="D80" s="6" t="s">
        <v>1077</v>
      </c>
      <c r="E80" s="6" t="s">
        <v>1078</v>
      </c>
      <c r="F80" s="6" t="s">
        <v>1</v>
      </c>
      <c r="G80" s="6" t="s">
        <v>40</v>
      </c>
      <c r="H80" s="6" t="s">
        <v>40</v>
      </c>
      <c r="I80" s="6" t="s">
        <v>40</v>
      </c>
      <c r="J80" s="6" t="s">
        <v>40</v>
      </c>
      <c r="K80" s="9" t="s">
        <v>40</v>
      </c>
      <c r="L80" s="9" t="s">
        <v>40</v>
      </c>
      <c r="M80" s="6" t="s">
        <v>41</v>
      </c>
      <c r="N80" s="6" t="s">
        <v>38</v>
      </c>
      <c r="O80" s="6" t="s">
        <v>55</v>
      </c>
      <c r="P80" s="6" t="s">
        <v>38</v>
      </c>
      <c r="Q80" s="6" t="s">
        <v>51</v>
      </c>
      <c r="R80" s="6" t="s">
        <v>76</v>
      </c>
      <c r="S80" s="6" t="s">
        <v>43</v>
      </c>
      <c r="T80" s="6" t="s">
        <v>44</v>
      </c>
      <c r="U80" s="9" t="s">
        <v>22</v>
      </c>
      <c r="V80" s="6" t="s">
        <v>1211</v>
      </c>
      <c r="W80" s="6" t="s">
        <v>1224</v>
      </c>
      <c r="X80" s="6" t="s">
        <v>285</v>
      </c>
      <c r="Y80" s="6" t="s">
        <v>1079</v>
      </c>
      <c r="Z80" s="6" t="s">
        <v>40</v>
      </c>
      <c r="AA80" s="6" t="s">
        <v>413</v>
      </c>
      <c r="AB80" s="9" t="s">
        <v>40</v>
      </c>
      <c r="AC80" s="9" t="s">
        <v>40</v>
      </c>
      <c r="AD80" s="6" t="s">
        <v>40</v>
      </c>
      <c r="AE80" s="6" t="s">
        <v>40</v>
      </c>
      <c r="AF80" s="6">
        <v>110000</v>
      </c>
      <c r="AG80" s="6">
        <v>87</v>
      </c>
      <c r="AH80" s="6">
        <f t="shared" si="2"/>
        <v>11000000</v>
      </c>
      <c r="AI80" s="6">
        <v>87</v>
      </c>
      <c r="AJ80" s="6">
        <v>3.5</v>
      </c>
    </row>
    <row r="81" spans="1:36">
      <c r="A81" s="6">
        <v>36</v>
      </c>
      <c r="B81" s="6">
        <v>69</v>
      </c>
      <c r="C81" s="6">
        <v>2002</v>
      </c>
      <c r="D81" s="6" t="s">
        <v>1077</v>
      </c>
      <c r="E81" s="6" t="s">
        <v>1078</v>
      </c>
      <c r="F81" s="6" t="s">
        <v>1</v>
      </c>
      <c r="G81" s="6" t="s">
        <v>40</v>
      </c>
      <c r="H81" s="6" t="s">
        <v>40</v>
      </c>
      <c r="I81" s="6" t="s">
        <v>40</v>
      </c>
      <c r="J81" s="6" t="s">
        <v>40</v>
      </c>
      <c r="K81" s="9" t="s">
        <v>40</v>
      </c>
      <c r="L81" s="9" t="s">
        <v>40</v>
      </c>
      <c r="M81" s="6" t="s">
        <v>41</v>
      </c>
      <c r="N81" s="6" t="s">
        <v>38</v>
      </c>
      <c r="O81" s="6" t="s">
        <v>55</v>
      </c>
      <c r="P81" s="6" t="s">
        <v>38</v>
      </c>
      <c r="Q81" s="6" t="s">
        <v>51</v>
      </c>
      <c r="R81" s="6" t="s">
        <v>76</v>
      </c>
      <c r="S81" s="6" t="s">
        <v>43</v>
      </c>
      <c r="T81" s="6" t="s">
        <v>44</v>
      </c>
      <c r="U81" s="9" t="s">
        <v>22</v>
      </c>
      <c r="V81" s="6" t="s">
        <v>1211</v>
      </c>
      <c r="W81" s="6" t="s">
        <v>1224</v>
      </c>
      <c r="X81" s="6" t="s">
        <v>285</v>
      </c>
      <c r="Y81" s="6" t="s">
        <v>1079</v>
      </c>
      <c r="Z81" s="6" t="s">
        <v>40</v>
      </c>
      <c r="AA81" s="6" t="s">
        <v>413</v>
      </c>
      <c r="AB81" s="9" t="s">
        <v>40</v>
      </c>
      <c r="AC81" s="9" t="s">
        <v>40</v>
      </c>
      <c r="AD81" s="6" t="s">
        <v>40</v>
      </c>
      <c r="AE81" s="6" t="s">
        <v>40</v>
      </c>
      <c r="AF81" s="6">
        <v>500</v>
      </c>
      <c r="AG81" s="6">
        <v>107</v>
      </c>
      <c r="AH81" s="6">
        <f t="shared" si="2"/>
        <v>50000</v>
      </c>
      <c r="AI81" s="6">
        <v>107</v>
      </c>
      <c r="AJ81" s="6">
        <v>3.5</v>
      </c>
    </row>
    <row r="82" spans="1:36">
      <c r="A82" s="6">
        <v>36</v>
      </c>
      <c r="B82" s="6">
        <v>69</v>
      </c>
      <c r="C82" s="6">
        <v>2002</v>
      </c>
      <c r="D82" s="6" t="s">
        <v>1077</v>
      </c>
      <c r="E82" s="6" t="s">
        <v>1078</v>
      </c>
      <c r="F82" s="6" t="s">
        <v>1</v>
      </c>
      <c r="G82" s="6" t="s">
        <v>40</v>
      </c>
      <c r="H82" s="6" t="s">
        <v>40</v>
      </c>
      <c r="I82" s="6" t="s">
        <v>40</v>
      </c>
      <c r="J82" s="6" t="s">
        <v>40</v>
      </c>
      <c r="K82" s="9" t="s">
        <v>40</v>
      </c>
      <c r="L82" s="9" t="s">
        <v>40</v>
      </c>
      <c r="M82" s="6" t="s">
        <v>41</v>
      </c>
      <c r="N82" s="6" t="s">
        <v>38</v>
      </c>
      <c r="O82" s="6" t="s">
        <v>55</v>
      </c>
      <c r="P82" s="6" t="s">
        <v>38</v>
      </c>
      <c r="Q82" s="6" t="s">
        <v>51</v>
      </c>
      <c r="R82" s="6" t="s">
        <v>76</v>
      </c>
      <c r="S82" s="6" t="s">
        <v>43</v>
      </c>
      <c r="T82" s="6" t="s">
        <v>44</v>
      </c>
      <c r="U82" s="9" t="s">
        <v>22</v>
      </c>
      <c r="V82" s="6" t="s">
        <v>1211</v>
      </c>
      <c r="W82" s="6" t="s">
        <v>1224</v>
      </c>
      <c r="X82" s="6" t="s">
        <v>285</v>
      </c>
      <c r="Y82" s="6" t="s">
        <v>1079</v>
      </c>
      <c r="Z82" s="6" t="s">
        <v>40</v>
      </c>
      <c r="AA82" s="6" t="s">
        <v>413</v>
      </c>
      <c r="AB82" s="9" t="s">
        <v>40</v>
      </c>
      <c r="AC82" s="9" t="s">
        <v>40</v>
      </c>
      <c r="AD82" s="6" t="s">
        <v>40</v>
      </c>
      <c r="AE82" s="6" t="s">
        <v>40</v>
      </c>
      <c r="AF82" s="6">
        <v>2</v>
      </c>
      <c r="AG82" s="6">
        <v>66</v>
      </c>
      <c r="AH82" s="6">
        <f t="shared" si="2"/>
        <v>200</v>
      </c>
      <c r="AI82" s="6">
        <v>66</v>
      </c>
      <c r="AJ82" s="6">
        <v>3.5</v>
      </c>
    </row>
    <row r="83" spans="1:36">
      <c r="A83" s="6">
        <v>36</v>
      </c>
      <c r="B83" s="6">
        <v>69</v>
      </c>
      <c r="C83" s="6">
        <v>2002</v>
      </c>
      <c r="D83" s="6" t="s">
        <v>1077</v>
      </c>
      <c r="E83" s="6" t="s">
        <v>1078</v>
      </c>
      <c r="F83" s="6" t="s">
        <v>1</v>
      </c>
      <c r="G83" s="6" t="s">
        <v>40</v>
      </c>
      <c r="H83" s="6" t="s">
        <v>40</v>
      </c>
      <c r="I83" s="6" t="s">
        <v>40</v>
      </c>
      <c r="J83" s="6" t="s">
        <v>40</v>
      </c>
      <c r="K83" s="9" t="s">
        <v>40</v>
      </c>
      <c r="L83" s="9" t="s">
        <v>40</v>
      </c>
      <c r="M83" s="6" t="s">
        <v>41</v>
      </c>
      <c r="N83" s="6" t="s">
        <v>38</v>
      </c>
      <c r="O83" s="6" t="s">
        <v>55</v>
      </c>
      <c r="P83" s="6" t="s">
        <v>38</v>
      </c>
      <c r="Q83" s="6" t="s">
        <v>51</v>
      </c>
      <c r="R83" s="6" t="s">
        <v>76</v>
      </c>
      <c r="S83" s="6" t="s">
        <v>43</v>
      </c>
      <c r="T83" s="6" t="s">
        <v>44</v>
      </c>
      <c r="U83" s="9" t="s">
        <v>22</v>
      </c>
      <c r="V83" s="6" t="s">
        <v>1211</v>
      </c>
      <c r="W83" s="6" t="s">
        <v>1224</v>
      </c>
      <c r="X83" s="6" t="s">
        <v>285</v>
      </c>
      <c r="Y83" s="6" t="s">
        <v>1079</v>
      </c>
      <c r="Z83" s="6" t="s">
        <v>40</v>
      </c>
      <c r="AA83" s="6" t="s">
        <v>413</v>
      </c>
      <c r="AB83" s="9" t="s">
        <v>40</v>
      </c>
      <c r="AC83" s="9" t="s">
        <v>40</v>
      </c>
      <c r="AD83" s="6" t="s">
        <v>40</v>
      </c>
      <c r="AE83" s="6" t="s">
        <v>40</v>
      </c>
      <c r="AF83" s="6">
        <v>2500</v>
      </c>
      <c r="AG83" s="6">
        <v>132</v>
      </c>
      <c r="AH83" s="6">
        <f t="shared" si="2"/>
        <v>250000</v>
      </c>
      <c r="AI83" s="6">
        <v>132</v>
      </c>
      <c r="AJ83" s="6">
        <v>3.5</v>
      </c>
    </row>
    <row r="84" spans="1:36">
      <c r="A84" s="6">
        <v>36</v>
      </c>
      <c r="B84" s="6">
        <v>69</v>
      </c>
      <c r="C84" s="6">
        <v>2002</v>
      </c>
      <c r="D84" s="6" t="s">
        <v>1077</v>
      </c>
      <c r="E84" s="6" t="s">
        <v>1078</v>
      </c>
      <c r="F84" s="6" t="s">
        <v>1</v>
      </c>
      <c r="G84" s="6" t="s">
        <v>40</v>
      </c>
      <c r="H84" s="6" t="s">
        <v>40</v>
      </c>
      <c r="I84" s="6" t="s">
        <v>40</v>
      </c>
      <c r="J84" s="6" t="s">
        <v>40</v>
      </c>
      <c r="K84" s="9" t="s">
        <v>40</v>
      </c>
      <c r="L84" s="9" t="s">
        <v>40</v>
      </c>
      <c r="M84" s="6" t="s">
        <v>41</v>
      </c>
      <c r="N84" s="6" t="s">
        <v>38</v>
      </c>
      <c r="O84" s="6" t="s">
        <v>55</v>
      </c>
      <c r="P84" s="6" t="s">
        <v>38</v>
      </c>
      <c r="Q84" s="6" t="s">
        <v>51</v>
      </c>
      <c r="R84" s="6" t="s">
        <v>76</v>
      </c>
      <c r="S84" s="6" t="s">
        <v>43</v>
      </c>
      <c r="T84" s="6" t="s">
        <v>44</v>
      </c>
      <c r="U84" s="9" t="s">
        <v>22</v>
      </c>
      <c r="V84" s="6" t="s">
        <v>1211</v>
      </c>
      <c r="W84" s="6" t="s">
        <v>1224</v>
      </c>
      <c r="X84" s="6" t="s">
        <v>285</v>
      </c>
      <c r="Y84" s="6" t="s">
        <v>1079</v>
      </c>
      <c r="Z84" s="6" t="s">
        <v>40</v>
      </c>
      <c r="AA84" s="6" t="s">
        <v>413</v>
      </c>
      <c r="AB84" s="9" t="s">
        <v>40</v>
      </c>
      <c r="AC84" s="9" t="s">
        <v>40</v>
      </c>
      <c r="AD84" s="6" t="s">
        <v>40</v>
      </c>
      <c r="AE84" s="6" t="s">
        <v>40</v>
      </c>
      <c r="AF84" s="6">
        <v>0.7</v>
      </c>
      <c r="AG84" s="6">
        <v>45</v>
      </c>
      <c r="AH84" s="6">
        <f t="shared" si="2"/>
        <v>70</v>
      </c>
      <c r="AI84" s="6">
        <v>45</v>
      </c>
      <c r="AJ84" s="6">
        <v>3.5</v>
      </c>
    </row>
    <row r="85" spans="1:36">
      <c r="A85" s="6">
        <v>36</v>
      </c>
      <c r="B85" s="6">
        <v>69</v>
      </c>
      <c r="C85" s="6">
        <v>2002</v>
      </c>
      <c r="D85" s="6" t="s">
        <v>1077</v>
      </c>
      <c r="E85" s="6" t="s">
        <v>1078</v>
      </c>
      <c r="F85" s="6" t="s">
        <v>1</v>
      </c>
      <c r="G85" s="6" t="s">
        <v>40</v>
      </c>
      <c r="H85" s="6" t="s">
        <v>40</v>
      </c>
      <c r="I85" s="6" t="s">
        <v>40</v>
      </c>
      <c r="J85" s="6" t="s">
        <v>40</v>
      </c>
      <c r="K85" s="9" t="s">
        <v>40</v>
      </c>
      <c r="L85" s="9" t="s">
        <v>40</v>
      </c>
      <c r="M85" s="6" t="s">
        <v>41</v>
      </c>
      <c r="N85" s="6" t="s">
        <v>38</v>
      </c>
      <c r="O85" s="6" t="s">
        <v>55</v>
      </c>
      <c r="P85" s="6" t="s">
        <v>38</v>
      </c>
      <c r="Q85" s="6" t="s">
        <v>51</v>
      </c>
      <c r="R85" s="6" t="s">
        <v>76</v>
      </c>
      <c r="S85" s="6" t="s">
        <v>43</v>
      </c>
      <c r="T85" s="6" t="s">
        <v>44</v>
      </c>
      <c r="U85" s="9" t="s">
        <v>22</v>
      </c>
      <c r="V85" s="6" t="s">
        <v>1211</v>
      </c>
      <c r="W85" s="6" t="s">
        <v>1224</v>
      </c>
      <c r="X85" s="6" t="s">
        <v>285</v>
      </c>
      <c r="Y85" s="6" t="s">
        <v>1079</v>
      </c>
      <c r="Z85" s="6" t="s">
        <v>40</v>
      </c>
      <c r="AA85" s="6" t="s">
        <v>413</v>
      </c>
      <c r="AB85" s="9" t="s">
        <v>40</v>
      </c>
      <c r="AC85" s="9" t="s">
        <v>40</v>
      </c>
      <c r="AD85" s="6" t="s">
        <v>40</v>
      </c>
      <c r="AE85" s="6" t="s">
        <v>40</v>
      </c>
      <c r="AF85" s="6">
        <v>0.15</v>
      </c>
      <c r="AG85" s="6">
        <v>31</v>
      </c>
      <c r="AH85" s="6">
        <f t="shared" si="2"/>
        <v>15</v>
      </c>
      <c r="AI85" s="6">
        <v>31</v>
      </c>
      <c r="AJ85" s="6">
        <v>3.5</v>
      </c>
    </row>
    <row r="86" spans="1:36">
      <c r="A86" s="6">
        <v>36</v>
      </c>
      <c r="B86" s="6">
        <v>69</v>
      </c>
      <c r="C86" s="6">
        <v>2002</v>
      </c>
      <c r="D86" s="6" t="s">
        <v>1077</v>
      </c>
      <c r="E86" s="6" t="s">
        <v>1078</v>
      </c>
      <c r="F86" s="6" t="s">
        <v>1</v>
      </c>
      <c r="G86" s="6" t="s">
        <v>40</v>
      </c>
      <c r="H86" s="6" t="s">
        <v>40</v>
      </c>
      <c r="I86" s="6" t="s">
        <v>40</v>
      </c>
      <c r="J86" s="6" t="s">
        <v>40</v>
      </c>
      <c r="K86" s="9" t="s">
        <v>40</v>
      </c>
      <c r="L86" s="9" t="s">
        <v>40</v>
      </c>
      <c r="M86" s="6" t="s">
        <v>41</v>
      </c>
      <c r="N86" s="6" t="s">
        <v>38</v>
      </c>
      <c r="O86" s="6" t="s">
        <v>55</v>
      </c>
      <c r="P86" s="6" t="s">
        <v>38</v>
      </c>
      <c r="Q86" s="6" t="s">
        <v>51</v>
      </c>
      <c r="R86" s="6" t="s">
        <v>76</v>
      </c>
      <c r="S86" s="6" t="s">
        <v>43</v>
      </c>
      <c r="T86" s="6" t="s">
        <v>44</v>
      </c>
      <c r="U86" s="9" t="s">
        <v>22</v>
      </c>
      <c r="V86" s="6" t="s">
        <v>1211</v>
      </c>
      <c r="W86" s="6" t="s">
        <v>1224</v>
      </c>
      <c r="X86" s="6" t="s">
        <v>285</v>
      </c>
      <c r="Y86" s="6" t="s">
        <v>1079</v>
      </c>
      <c r="Z86" s="6" t="s">
        <v>40</v>
      </c>
      <c r="AA86" s="6" t="s">
        <v>413</v>
      </c>
      <c r="AB86" s="9" t="s">
        <v>40</v>
      </c>
      <c r="AC86" s="9" t="s">
        <v>40</v>
      </c>
      <c r="AD86" s="6" t="s">
        <v>40</v>
      </c>
      <c r="AE86" s="6" t="s">
        <v>40</v>
      </c>
      <c r="AF86" s="6">
        <v>0.45</v>
      </c>
      <c r="AG86" s="6">
        <v>32</v>
      </c>
      <c r="AH86" s="6">
        <f t="shared" si="2"/>
        <v>45</v>
      </c>
      <c r="AI86" s="6">
        <v>32</v>
      </c>
      <c r="AJ86" s="6">
        <v>3.5</v>
      </c>
    </row>
    <row r="87" spans="1:36">
      <c r="A87" s="6">
        <v>36</v>
      </c>
      <c r="B87" s="6">
        <v>69</v>
      </c>
      <c r="C87" s="6">
        <v>2002</v>
      </c>
      <c r="D87" s="6" t="s">
        <v>1077</v>
      </c>
      <c r="E87" s="6" t="s">
        <v>1078</v>
      </c>
      <c r="F87" s="6" t="s">
        <v>1</v>
      </c>
      <c r="G87" s="6" t="s">
        <v>40</v>
      </c>
      <c r="H87" s="6" t="s">
        <v>40</v>
      </c>
      <c r="I87" s="6" t="s">
        <v>40</v>
      </c>
      <c r="J87" s="6" t="s">
        <v>40</v>
      </c>
      <c r="K87" s="9" t="s">
        <v>40</v>
      </c>
      <c r="L87" s="9" t="s">
        <v>40</v>
      </c>
      <c r="M87" s="6" t="s">
        <v>41</v>
      </c>
      <c r="N87" s="6" t="s">
        <v>38</v>
      </c>
      <c r="O87" s="6" t="s">
        <v>55</v>
      </c>
      <c r="P87" s="6" t="s">
        <v>38</v>
      </c>
      <c r="Q87" s="6" t="s">
        <v>51</v>
      </c>
      <c r="R87" s="6" t="s">
        <v>76</v>
      </c>
      <c r="S87" s="6" t="s">
        <v>43</v>
      </c>
      <c r="T87" s="6" t="s">
        <v>44</v>
      </c>
      <c r="U87" s="12" t="s">
        <v>22</v>
      </c>
      <c r="V87" s="13" t="s">
        <v>1211</v>
      </c>
      <c r="W87" s="13" t="s">
        <v>1224</v>
      </c>
      <c r="X87" s="13" t="s">
        <v>285</v>
      </c>
      <c r="Y87" s="13" t="s">
        <v>1079</v>
      </c>
      <c r="Z87" s="6" t="s">
        <v>40</v>
      </c>
      <c r="AA87" s="13" t="s">
        <v>413</v>
      </c>
      <c r="AB87" s="12" t="s">
        <v>40</v>
      </c>
      <c r="AC87" s="12" t="s">
        <v>40</v>
      </c>
      <c r="AD87" s="13" t="s">
        <v>40</v>
      </c>
      <c r="AE87" s="13" t="s">
        <v>40</v>
      </c>
      <c r="AF87" s="13">
        <v>0.45</v>
      </c>
      <c r="AG87" s="13">
        <v>40</v>
      </c>
      <c r="AH87" s="6">
        <f t="shared" si="2"/>
        <v>45</v>
      </c>
      <c r="AI87" s="13">
        <v>40</v>
      </c>
      <c r="AJ87" s="6">
        <v>3.5</v>
      </c>
    </row>
    <row r="88" spans="1:36">
      <c r="A88" s="6">
        <v>36</v>
      </c>
      <c r="B88" s="6">
        <v>70</v>
      </c>
      <c r="C88" s="6">
        <v>2002</v>
      </c>
      <c r="D88" s="6" t="s">
        <v>1077</v>
      </c>
      <c r="E88" s="6" t="s">
        <v>1078</v>
      </c>
      <c r="F88" s="6" t="s">
        <v>1</v>
      </c>
      <c r="G88" s="6" t="s">
        <v>40</v>
      </c>
      <c r="H88" s="6" t="s">
        <v>40</v>
      </c>
      <c r="I88" s="6" t="s">
        <v>40</v>
      </c>
      <c r="J88" s="6" t="s">
        <v>40</v>
      </c>
      <c r="K88" s="9" t="s">
        <v>40</v>
      </c>
      <c r="L88" s="9" t="s">
        <v>40</v>
      </c>
      <c r="M88" s="6" t="s">
        <v>179</v>
      </c>
      <c r="N88" s="6" t="s">
        <v>38</v>
      </c>
      <c r="O88" s="6" t="s">
        <v>55</v>
      </c>
      <c r="P88" s="6" t="s">
        <v>38</v>
      </c>
      <c r="Q88" s="6" t="s">
        <v>51</v>
      </c>
      <c r="R88" s="6" t="s">
        <v>76</v>
      </c>
      <c r="S88" s="6" t="s">
        <v>43</v>
      </c>
      <c r="T88" s="6" t="s">
        <v>44</v>
      </c>
      <c r="U88" s="9" t="s">
        <v>21</v>
      </c>
      <c r="V88" s="6" t="s">
        <v>1211</v>
      </c>
      <c r="W88" s="6" t="s">
        <v>1224</v>
      </c>
      <c r="X88" s="6" t="s">
        <v>285</v>
      </c>
      <c r="Y88" s="6" t="s">
        <v>1081</v>
      </c>
      <c r="Z88" s="6" t="s">
        <v>40</v>
      </c>
      <c r="AA88" s="6" t="s">
        <v>413</v>
      </c>
      <c r="AB88" s="9" t="s">
        <v>40</v>
      </c>
      <c r="AC88" s="9" t="s">
        <v>40</v>
      </c>
      <c r="AD88" s="6" t="s">
        <v>40</v>
      </c>
      <c r="AE88" s="6" t="s">
        <v>40</v>
      </c>
      <c r="AF88" s="14">
        <v>0.01</v>
      </c>
      <c r="AG88" s="14">
        <v>50.15</v>
      </c>
      <c r="AH88" s="6">
        <f t="shared" ref="AH88:AH119" si="3">(AF88*100000)</f>
        <v>1000</v>
      </c>
      <c r="AI88" s="14">
        <v>50.15</v>
      </c>
      <c r="AJ88" s="6">
        <v>70</v>
      </c>
    </row>
    <row r="89" spans="1:36">
      <c r="A89" s="6">
        <v>36</v>
      </c>
      <c r="B89" s="6">
        <v>70</v>
      </c>
      <c r="C89" s="6">
        <v>2002</v>
      </c>
      <c r="D89" s="6" t="s">
        <v>1077</v>
      </c>
      <c r="E89" s="6" t="s">
        <v>1078</v>
      </c>
      <c r="F89" s="6" t="s">
        <v>1</v>
      </c>
      <c r="G89" s="6" t="s">
        <v>40</v>
      </c>
      <c r="H89" s="6" t="s">
        <v>40</v>
      </c>
      <c r="I89" s="6" t="s">
        <v>40</v>
      </c>
      <c r="J89" s="6" t="s">
        <v>40</v>
      </c>
      <c r="K89" s="9" t="s">
        <v>40</v>
      </c>
      <c r="L89" s="9" t="s">
        <v>40</v>
      </c>
      <c r="M89" s="6" t="s">
        <v>179</v>
      </c>
      <c r="N89" s="6" t="s">
        <v>38</v>
      </c>
      <c r="O89" s="6" t="s">
        <v>55</v>
      </c>
      <c r="P89" s="6" t="s">
        <v>38</v>
      </c>
      <c r="Q89" s="6" t="s">
        <v>51</v>
      </c>
      <c r="R89" s="6" t="s">
        <v>76</v>
      </c>
      <c r="S89" s="6" t="s">
        <v>43</v>
      </c>
      <c r="T89" s="6" t="s">
        <v>44</v>
      </c>
      <c r="U89" s="9" t="s">
        <v>21</v>
      </c>
      <c r="V89" s="6" t="s">
        <v>1211</v>
      </c>
      <c r="W89" s="6" t="s">
        <v>1224</v>
      </c>
      <c r="X89" s="6" t="s">
        <v>285</v>
      </c>
      <c r="Y89" s="6" t="s">
        <v>1081</v>
      </c>
      <c r="Z89" s="6" t="s">
        <v>40</v>
      </c>
      <c r="AA89" s="6" t="s">
        <v>413</v>
      </c>
      <c r="AB89" s="9" t="s">
        <v>40</v>
      </c>
      <c r="AC89" s="9" t="s">
        <v>40</v>
      </c>
      <c r="AD89" s="6" t="s">
        <v>40</v>
      </c>
      <c r="AE89" s="6" t="s">
        <v>40</v>
      </c>
      <c r="AF89" s="14">
        <v>0.2</v>
      </c>
      <c r="AG89" s="14">
        <v>60</v>
      </c>
      <c r="AH89" s="6">
        <f t="shared" si="3"/>
        <v>20000</v>
      </c>
      <c r="AI89" s="14">
        <v>60</v>
      </c>
      <c r="AJ89" s="6">
        <v>70</v>
      </c>
    </row>
    <row r="90" spans="1:36">
      <c r="A90" s="6">
        <v>36</v>
      </c>
      <c r="B90" s="6">
        <v>70</v>
      </c>
      <c r="C90" s="6">
        <v>2002</v>
      </c>
      <c r="D90" s="6" t="s">
        <v>1077</v>
      </c>
      <c r="E90" s="6" t="s">
        <v>1078</v>
      </c>
      <c r="F90" s="6" t="s">
        <v>1</v>
      </c>
      <c r="G90" s="6" t="s">
        <v>40</v>
      </c>
      <c r="H90" s="6" t="s">
        <v>40</v>
      </c>
      <c r="I90" s="6" t="s">
        <v>40</v>
      </c>
      <c r="J90" s="6" t="s">
        <v>40</v>
      </c>
      <c r="K90" s="9" t="s">
        <v>40</v>
      </c>
      <c r="L90" s="9" t="s">
        <v>40</v>
      </c>
      <c r="M90" s="6" t="s">
        <v>179</v>
      </c>
      <c r="N90" s="6" t="s">
        <v>38</v>
      </c>
      <c r="O90" s="6" t="s">
        <v>55</v>
      </c>
      <c r="P90" s="6" t="s">
        <v>38</v>
      </c>
      <c r="Q90" s="6" t="s">
        <v>51</v>
      </c>
      <c r="R90" s="6" t="s">
        <v>76</v>
      </c>
      <c r="S90" s="6" t="s">
        <v>43</v>
      </c>
      <c r="T90" s="6" t="s">
        <v>44</v>
      </c>
      <c r="U90" s="9" t="s">
        <v>21</v>
      </c>
      <c r="V90" s="6" t="s">
        <v>1211</v>
      </c>
      <c r="W90" s="6" t="s">
        <v>1224</v>
      </c>
      <c r="X90" s="6" t="s">
        <v>285</v>
      </c>
      <c r="Y90" s="6" t="s">
        <v>1081</v>
      </c>
      <c r="Z90" s="6" t="s">
        <v>40</v>
      </c>
      <c r="AA90" s="6" t="s">
        <v>413</v>
      </c>
      <c r="AB90" s="9" t="s">
        <v>40</v>
      </c>
      <c r="AC90" s="9" t="s">
        <v>40</v>
      </c>
      <c r="AD90" s="6" t="s">
        <v>40</v>
      </c>
      <c r="AE90" s="6" t="s">
        <v>40</v>
      </c>
      <c r="AF90" s="14">
        <v>0.40250000000000002</v>
      </c>
      <c r="AG90" s="14">
        <v>62.25</v>
      </c>
      <c r="AH90" s="6">
        <f t="shared" si="3"/>
        <v>40250</v>
      </c>
      <c r="AI90" s="14">
        <v>62.25</v>
      </c>
      <c r="AJ90" s="6">
        <v>70</v>
      </c>
    </row>
    <row r="91" spans="1:36">
      <c r="A91" s="6">
        <v>36</v>
      </c>
      <c r="B91" s="6">
        <v>70</v>
      </c>
      <c r="C91" s="6">
        <v>2002</v>
      </c>
      <c r="D91" s="6" t="s">
        <v>1077</v>
      </c>
      <c r="E91" s="6" t="s">
        <v>1078</v>
      </c>
      <c r="F91" s="6" t="s">
        <v>1</v>
      </c>
      <c r="G91" s="6" t="s">
        <v>40</v>
      </c>
      <c r="H91" s="6" t="s">
        <v>40</v>
      </c>
      <c r="I91" s="6" t="s">
        <v>40</v>
      </c>
      <c r="J91" s="6" t="s">
        <v>40</v>
      </c>
      <c r="K91" s="9" t="s">
        <v>40</v>
      </c>
      <c r="L91" s="9" t="s">
        <v>40</v>
      </c>
      <c r="M91" s="6" t="s">
        <v>179</v>
      </c>
      <c r="N91" s="6" t="s">
        <v>38</v>
      </c>
      <c r="O91" s="6" t="s">
        <v>55</v>
      </c>
      <c r="P91" s="6" t="s">
        <v>38</v>
      </c>
      <c r="Q91" s="6" t="s">
        <v>51</v>
      </c>
      <c r="R91" s="6" t="s">
        <v>76</v>
      </c>
      <c r="S91" s="6" t="s">
        <v>43</v>
      </c>
      <c r="T91" s="6" t="s">
        <v>44</v>
      </c>
      <c r="U91" s="9" t="s">
        <v>21</v>
      </c>
      <c r="V91" s="6" t="s">
        <v>1211</v>
      </c>
      <c r="W91" s="6" t="s">
        <v>1224</v>
      </c>
      <c r="X91" s="6" t="s">
        <v>285</v>
      </c>
      <c r="Y91" s="6" t="s">
        <v>1081</v>
      </c>
      <c r="Z91" s="6" t="s">
        <v>40</v>
      </c>
      <c r="AA91" s="6" t="s">
        <v>413</v>
      </c>
      <c r="AB91" s="9" t="s">
        <v>40</v>
      </c>
      <c r="AC91" s="9" t="s">
        <v>40</v>
      </c>
      <c r="AD91" s="6" t="s">
        <v>40</v>
      </c>
      <c r="AE91" s="6" t="s">
        <v>40</v>
      </c>
      <c r="AF91" s="14">
        <v>0.93200000000000005</v>
      </c>
      <c r="AG91" s="14">
        <v>64.2</v>
      </c>
      <c r="AH91" s="6">
        <f t="shared" si="3"/>
        <v>93200</v>
      </c>
      <c r="AI91" s="14">
        <v>64.2</v>
      </c>
      <c r="AJ91" s="6">
        <v>70</v>
      </c>
    </row>
    <row r="92" spans="1:36">
      <c r="A92" s="6">
        <v>36</v>
      </c>
      <c r="B92" s="6">
        <v>70</v>
      </c>
      <c r="C92" s="6">
        <v>2002</v>
      </c>
      <c r="D92" s="6" t="s">
        <v>1077</v>
      </c>
      <c r="E92" s="6" t="s">
        <v>1078</v>
      </c>
      <c r="F92" s="6" t="s">
        <v>1</v>
      </c>
      <c r="G92" s="6" t="s">
        <v>40</v>
      </c>
      <c r="H92" s="6" t="s">
        <v>40</v>
      </c>
      <c r="I92" s="6" t="s">
        <v>40</v>
      </c>
      <c r="J92" s="6" t="s">
        <v>40</v>
      </c>
      <c r="K92" s="9" t="s">
        <v>40</v>
      </c>
      <c r="L92" s="9" t="s">
        <v>40</v>
      </c>
      <c r="M92" s="6" t="s">
        <v>179</v>
      </c>
      <c r="N92" s="6" t="s">
        <v>38</v>
      </c>
      <c r="O92" s="6" t="s">
        <v>55</v>
      </c>
      <c r="P92" s="6" t="s">
        <v>38</v>
      </c>
      <c r="Q92" s="6" t="s">
        <v>51</v>
      </c>
      <c r="R92" s="6" t="s">
        <v>76</v>
      </c>
      <c r="S92" s="6" t="s">
        <v>43</v>
      </c>
      <c r="T92" s="6" t="s">
        <v>44</v>
      </c>
      <c r="U92" s="9" t="s">
        <v>21</v>
      </c>
      <c r="V92" s="6" t="s">
        <v>1211</v>
      </c>
      <c r="W92" s="6" t="s">
        <v>1224</v>
      </c>
      <c r="X92" s="6" t="s">
        <v>285</v>
      </c>
      <c r="Y92" s="6" t="s">
        <v>1081</v>
      </c>
      <c r="Z92" s="6" t="s">
        <v>40</v>
      </c>
      <c r="AA92" s="6" t="s">
        <v>413</v>
      </c>
      <c r="AB92" s="9" t="s">
        <v>40</v>
      </c>
      <c r="AC92" s="9" t="s">
        <v>40</v>
      </c>
      <c r="AD92" s="6" t="s">
        <v>40</v>
      </c>
      <c r="AE92" s="6" t="s">
        <v>40</v>
      </c>
      <c r="AF92" s="14">
        <v>1.7857099999999999</v>
      </c>
      <c r="AG92" s="14">
        <v>69.286000000000001</v>
      </c>
      <c r="AH92" s="6">
        <f t="shared" si="3"/>
        <v>178571</v>
      </c>
      <c r="AI92" s="14">
        <v>69.286000000000001</v>
      </c>
      <c r="AJ92" s="6">
        <v>70</v>
      </c>
    </row>
    <row r="93" spans="1:36">
      <c r="A93" s="6">
        <v>36</v>
      </c>
      <c r="B93" s="6">
        <v>70</v>
      </c>
      <c r="C93" s="6">
        <v>2002</v>
      </c>
      <c r="D93" s="6" t="s">
        <v>1077</v>
      </c>
      <c r="E93" s="6" t="s">
        <v>1078</v>
      </c>
      <c r="F93" s="6" t="s">
        <v>1</v>
      </c>
      <c r="G93" s="6" t="s">
        <v>40</v>
      </c>
      <c r="H93" s="6" t="s">
        <v>40</v>
      </c>
      <c r="I93" s="6" t="s">
        <v>40</v>
      </c>
      <c r="J93" s="6" t="s">
        <v>40</v>
      </c>
      <c r="K93" s="9" t="s">
        <v>40</v>
      </c>
      <c r="L93" s="9" t="s">
        <v>40</v>
      </c>
      <c r="M93" s="6" t="s">
        <v>179</v>
      </c>
      <c r="N93" s="6" t="s">
        <v>38</v>
      </c>
      <c r="O93" s="6" t="s">
        <v>55</v>
      </c>
      <c r="P93" s="6" t="s">
        <v>38</v>
      </c>
      <c r="Q93" s="6" t="s">
        <v>51</v>
      </c>
      <c r="R93" s="6" t="s">
        <v>76</v>
      </c>
      <c r="S93" s="6" t="s">
        <v>43</v>
      </c>
      <c r="T93" s="6" t="s">
        <v>44</v>
      </c>
      <c r="U93" s="9" t="s">
        <v>21</v>
      </c>
      <c r="V93" s="6" t="s">
        <v>1211</v>
      </c>
      <c r="W93" s="6" t="s">
        <v>1224</v>
      </c>
      <c r="X93" s="6" t="s">
        <v>285</v>
      </c>
      <c r="Y93" s="6" t="s">
        <v>1081</v>
      </c>
      <c r="Z93" s="6" t="s">
        <v>40</v>
      </c>
      <c r="AA93" s="6" t="s">
        <v>413</v>
      </c>
      <c r="AB93" s="9" t="s">
        <v>40</v>
      </c>
      <c r="AC93" s="9" t="s">
        <v>40</v>
      </c>
      <c r="AD93" s="6" t="s">
        <v>40</v>
      </c>
      <c r="AE93" s="6" t="s">
        <v>40</v>
      </c>
      <c r="AF93" s="14">
        <v>3.5612499999999998</v>
      </c>
      <c r="AG93" s="14">
        <v>67</v>
      </c>
      <c r="AH93" s="6">
        <f t="shared" si="3"/>
        <v>356125</v>
      </c>
      <c r="AI93" s="14">
        <v>67</v>
      </c>
      <c r="AJ93" s="6">
        <v>70</v>
      </c>
    </row>
    <row r="94" spans="1:36">
      <c r="A94" s="6">
        <v>36</v>
      </c>
      <c r="B94" s="6">
        <v>70</v>
      </c>
      <c r="C94" s="6">
        <v>2002</v>
      </c>
      <c r="D94" s="6" t="s">
        <v>1077</v>
      </c>
      <c r="E94" s="6" t="s">
        <v>1078</v>
      </c>
      <c r="F94" s="6" t="s">
        <v>1</v>
      </c>
      <c r="G94" s="6" t="s">
        <v>40</v>
      </c>
      <c r="H94" s="6" t="s">
        <v>40</v>
      </c>
      <c r="I94" s="6" t="s">
        <v>40</v>
      </c>
      <c r="J94" s="6" t="s">
        <v>40</v>
      </c>
      <c r="K94" s="9" t="s">
        <v>40</v>
      </c>
      <c r="L94" s="9" t="s">
        <v>40</v>
      </c>
      <c r="M94" s="6" t="s">
        <v>179</v>
      </c>
      <c r="N94" s="6" t="s">
        <v>38</v>
      </c>
      <c r="O94" s="6" t="s">
        <v>55</v>
      </c>
      <c r="P94" s="6" t="s">
        <v>38</v>
      </c>
      <c r="Q94" s="6" t="s">
        <v>51</v>
      </c>
      <c r="R94" s="6" t="s">
        <v>76</v>
      </c>
      <c r="S94" s="6" t="s">
        <v>43</v>
      </c>
      <c r="T94" s="6" t="s">
        <v>44</v>
      </c>
      <c r="U94" s="9" t="s">
        <v>21</v>
      </c>
      <c r="V94" s="6" t="s">
        <v>1211</v>
      </c>
      <c r="W94" s="6" t="s">
        <v>1224</v>
      </c>
      <c r="X94" s="6" t="s">
        <v>285</v>
      </c>
      <c r="Y94" s="6" t="s">
        <v>1081</v>
      </c>
      <c r="Z94" s="6" t="s">
        <v>40</v>
      </c>
      <c r="AA94" s="6" t="s">
        <v>413</v>
      </c>
      <c r="AB94" s="9" t="s">
        <v>40</v>
      </c>
      <c r="AC94" s="9" t="s">
        <v>40</v>
      </c>
      <c r="AD94" s="6" t="s">
        <v>40</v>
      </c>
      <c r="AE94" s="6" t="s">
        <v>40</v>
      </c>
      <c r="AF94" s="14">
        <v>7.3542899999999998</v>
      </c>
      <c r="AG94" s="14">
        <v>68.429000000000002</v>
      </c>
      <c r="AH94" s="6">
        <f t="shared" si="3"/>
        <v>735429</v>
      </c>
      <c r="AI94" s="14">
        <v>68.429000000000002</v>
      </c>
      <c r="AJ94" s="6">
        <v>70</v>
      </c>
    </row>
    <row r="95" spans="1:36">
      <c r="A95" s="6">
        <v>36</v>
      </c>
      <c r="B95" s="6">
        <v>70</v>
      </c>
      <c r="C95" s="6">
        <v>2002</v>
      </c>
      <c r="D95" s="6" t="s">
        <v>1077</v>
      </c>
      <c r="E95" s="6" t="s">
        <v>1078</v>
      </c>
      <c r="F95" s="6" t="s">
        <v>1</v>
      </c>
      <c r="G95" s="6" t="s">
        <v>40</v>
      </c>
      <c r="H95" s="6" t="s">
        <v>40</v>
      </c>
      <c r="I95" s="6" t="s">
        <v>40</v>
      </c>
      <c r="J95" s="6" t="s">
        <v>40</v>
      </c>
      <c r="K95" s="9" t="s">
        <v>40</v>
      </c>
      <c r="L95" s="9" t="s">
        <v>40</v>
      </c>
      <c r="M95" s="6" t="s">
        <v>179</v>
      </c>
      <c r="N95" s="6" t="s">
        <v>38</v>
      </c>
      <c r="O95" s="6" t="s">
        <v>55</v>
      </c>
      <c r="P95" s="6" t="s">
        <v>38</v>
      </c>
      <c r="Q95" s="6" t="s">
        <v>51</v>
      </c>
      <c r="R95" s="6" t="s">
        <v>76</v>
      </c>
      <c r="S95" s="6" t="s">
        <v>43</v>
      </c>
      <c r="T95" s="6" t="s">
        <v>44</v>
      </c>
      <c r="U95" s="9" t="s">
        <v>21</v>
      </c>
      <c r="V95" s="6" t="s">
        <v>1211</v>
      </c>
      <c r="W95" s="6" t="s">
        <v>1224</v>
      </c>
      <c r="X95" s="6" t="s">
        <v>285</v>
      </c>
      <c r="Y95" s="6" t="s">
        <v>1081</v>
      </c>
      <c r="Z95" s="6" t="s">
        <v>40</v>
      </c>
      <c r="AA95" s="6" t="s">
        <v>413</v>
      </c>
      <c r="AB95" s="9" t="s">
        <v>40</v>
      </c>
      <c r="AC95" s="9" t="s">
        <v>40</v>
      </c>
      <c r="AD95" s="6" t="s">
        <v>40</v>
      </c>
      <c r="AE95" s="6" t="s">
        <v>40</v>
      </c>
      <c r="AF95" s="14">
        <v>10.946</v>
      </c>
      <c r="AG95" s="14">
        <v>64.2</v>
      </c>
      <c r="AH95" s="6">
        <f t="shared" si="3"/>
        <v>1094600</v>
      </c>
      <c r="AI95" s="14">
        <v>64.2</v>
      </c>
      <c r="AJ95" s="6">
        <v>70</v>
      </c>
    </row>
    <row r="96" spans="1:36">
      <c r="A96" s="6">
        <v>36</v>
      </c>
      <c r="B96" s="6">
        <v>70</v>
      </c>
      <c r="C96" s="6">
        <v>2002</v>
      </c>
      <c r="D96" s="6" t="s">
        <v>1077</v>
      </c>
      <c r="E96" s="6" t="s">
        <v>1078</v>
      </c>
      <c r="F96" s="6" t="s">
        <v>1</v>
      </c>
      <c r="G96" s="6" t="s">
        <v>40</v>
      </c>
      <c r="H96" s="6" t="s">
        <v>40</v>
      </c>
      <c r="I96" s="6" t="s">
        <v>40</v>
      </c>
      <c r="J96" s="6" t="s">
        <v>40</v>
      </c>
      <c r="K96" s="9" t="s">
        <v>40</v>
      </c>
      <c r="L96" s="9" t="s">
        <v>40</v>
      </c>
      <c r="M96" s="6" t="s">
        <v>179</v>
      </c>
      <c r="N96" s="6" t="s">
        <v>38</v>
      </c>
      <c r="O96" s="6" t="s">
        <v>55</v>
      </c>
      <c r="P96" s="6" t="s">
        <v>38</v>
      </c>
      <c r="Q96" s="6" t="s">
        <v>51</v>
      </c>
      <c r="R96" s="6" t="s">
        <v>76</v>
      </c>
      <c r="S96" s="6" t="s">
        <v>43</v>
      </c>
      <c r="T96" s="6" t="s">
        <v>44</v>
      </c>
      <c r="U96" s="9" t="s">
        <v>21</v>
      </c>
      <c r="V96" s="6" t="s">
        <v>1211</v>
      </c>
      <c r="W96" s="6" t="s">
        <v>1224</v>
      </c>
      <c r="X96" s="6" t="s">
        <v>285</v>
      </c>
      <c r="Y96" s="6" t="s">
        <v>1081</v>
      </c>
      <c r="Z96" s="6" t="s">
        <v>40</v>
      </c>
      <c r="AA96" s="6" t="s">
        <v>413</v>
      </c>
      <c r="AB96" s="9" t="s">
        <v>40</v>
      </c>
      <c r="AC96" s="9" t="s">
        <v>40</v>
      </c>
      <c r="AD96" s="6" t="s">
        <v>40</v>
      </c>
      <c r="AE96" s="6" t="s">
        <v>40</v>
      </c>
      <c r="AF96" s="14">
        <v>14.428000000000001</v>
      </c>
      <c r="AG96" s="14">
        <v>64.599999999999994</v>
      </c>
      <c r="AH96" s="6">
        <f t="shared" si="3"/>
        <v>1442800</v>
      </c>
      <c r="AI96" s="14">
        <v>64.599999999999994</v>
      </c>
      <c r="AJ96" s="6">
        <v>70</v>
      </c>
    </row>
    <row r="97" spans="1:36">
      <c r="A97" s="6">
        <v>36</v>
      </c>
      <c r="B97" s="6">
        <v>70</v>
      </c>
      <c r="C97" s="6">
        <v>2002</v>
      </c>
      <c r="D97" s="6" t="s">
        <v>1077</v>
      </c>
      <c r="E97" s="6" t="s">
        <v>1078</v>
      </c>
      <c r="F97" s="6" t="s">
        <v>1</v>
      </c>
      <c r="G97" s="6" t="s">
        <v>40</v>
      </c>
      <c r="H97" s="6" t="s">
        <v>40</v>
      </c>
      <c r="I97" s="6" t="s">
        <v>40</v>
      </c>
      <c r="J97" s="6" t="s">
        <v>40</v>
      </c>
      <c r="K97" s="9" t="s">
        <v>40</v>
      </c>
      <c r="L97" s="9" t="s">
        <v>40</v>
      </c>
      <c r="M97" s="6" t="s">
        <v>179</v>
      </c>
      <c r="N97" s="6" t="s">
        <v>38</v>
      </c>
      <c r="O97" s="6" t="s">
        <v>55</v>
      </c>
      <c r="P97" s="6" t="s">
        <v>38</v>
      </c>
      <c r="Q97" s="6" t="s">
        <v>51</v>
      </c>
      <c r="R97" s="6" t="s">
        <v>76</v>
      </c>
      <c r="S97" s="6" t="s">
        <v>43</v>
      </c>
      <c r="T97" s="6" t="s">
        <v>44</v>
      </c>
      <c r="U97" s="9" t="s">
        <v>21</v>
      </c>
      <c r="V97" s="6" t="s">
        <v>1211</v>
      </c>
      <c r="W97" s="6" t="s">
        <v>1224</v>
      </c>
      <c r="X97" s="6" t="s">
        <v>285</v>
      </c>
      <c r="Y97" s="6" t="s">
        <v>1081</v>
      </c>
      <c r="Z97" s="6" t="s">
        <v>40</v>
      </c>
      <c r="AA97" s="6" t="s">
        <v>413</v>
      </c>
      <c r="AB97" s="9" t="s">
        <v>40</v>
      </c>
      <c r="AC97" s="9" t="s">
        <v>40</v>
      </c>
      <c r="AD97" s="6" t="s">
        <v>40</v>
      </c>
      <c r="AE97" s="6" t="s">
        <v>40</v>
      </c>
      <c r="AF97" s="14">
        <v>24.88</v>
      </c>
      <c r="AG97" s="14">
        <v>67</v>
      </c>
      <c r="AH97" s="6">
        <f t="shared" si="3"/>
        <v>2488000</v>
      </c>
      <c r="AI97" s="14">
        <v>67</v>
      </c>
      <c r="AJ97" s="6">
        <v>70</v>
      </c>
    </row>
    <row r="98" spans="1:36">
      <c r="A98" s="6">
        <v>36</v>
      </c>
      <c r="B98" s="6">
        <v>70</v>
      </c>
      <c r="C98" s="6">
        <v>2002</v>
      </c>
      <c r="D98" s="6" t="s">
        <v>1077</v>
      </c>
      <c r="E98" s="6" t="s">
        <v>1078</v>
      </c>
      <c r="F98" s="6" t="s">
        <v>1</v>
      </c>
      <c r="G98" s="6" t="s">
        <v>40</v>
      </c>
      <c r="H98" s="6" t="s">
        <v>40</v>
      </c>
      <c r="I98" s="6" t="s">
        <v>40</v>
      </c>
      <c r="J98" s="6" t="s">
        <v>40</v>
      </c>
      <c r="K98" s="9" t="s">
        <v>40</v>
      </c>
      <c r="L98" s="9" t="s">
        <v>40</v>
      </c>
      <c r="M98" s="6" t="s">
        <v>179</v>
      </c>
      <c r="N98" s="6" t="s">
        <v>38</v>
      </c>
      <c r="O98" s="6" t="s">
        <v>55</v>
      </c>
      <c r="P98" s="6" t="s">
        <v>38</v>
      </c>
      <c r="Q98" s="6" t="s">
        <v>51</v>
      </c>
      <c r="R98" s="6" t="s">
        <v>76</v>
      </c>
      <c r="S98" s="6" t="s">
        <v>43</v>
      </c>
      <c r="T98" s="6" t="s">
        <v>44</v>
      </c>
      <c r="U98" s="9" t="s">
        <v>21</v>
      </c>
      <c r="V98" s="6" t="s">
        <v>1211</v>
      </c>
      <c r="W98" s="6" t="s">
        <v>1224</v>
      </c>
      <c r="X98" s="6" t="s">
        <v>285</v>
      </c>
      <c r="Y98" s="6" t="s">
        <v>1081</v>
      </c>
      <c r="Z98" s="6" t="s">
        <v>40</v>
      </c>
      <c r="AA98" s="6" t="s">
        <v>413</v>
      </c>
      <c r="AB98" s="9" t="s">
        <v>40</v>
      </c>
      <c r="AC98" s="9" t="s">
        <v>40</v>
      </c>
      <c r="AD98" s="6" t="s">
        <v>40</v>
      </c>
      <c r="AE98" s="6" t="s">
        <v>40</v>
      </c>
      <c r="AF98" s="14">
        <v>52.253799999999998</v>
      </c>
      <c r="AG98" s="14">
        <v>67</v>
      </c>
      <c r="AH98" s="6">
        <f t="shared" si="3"/>
        <v>5225380</v>
      </c>
      <c r="AI98" s="14">
        <v>67</v>
      </c>
      <c r="AJ98" s="6">
        <v>70</v>
      </c>
    </row>
    <row r="99" spans="1:36">
      <c r="A99" s="6">
        <v>36</v>
      </c>
      <c r="B99" s="6">
        <v>70</v>
      </c>
      <c r="C99" s="6">
        <v>2002</v>
      </c>
      <c r="D99" s="6" t="s">
        <v>1077</v>
      </c>
      <c r="E99" s="6" t="s">
        <v>1078</v>
      </c>
      <c r="F99" s="6" t="s">
        <v>1</v>
      </c>
      <c r="G99" s="6" t="s">
        <v>40</v>
      </c>
      <c r="H99" s="6" t="s">
        <v>40</v>
      </c>
      <c r="I99" s="6" t="s">
        <v>40</v>
      </c>
      <c r="J99" s="6" t="s">
        <v>40</v>
      </c>
      <c r="K99" s="9" t="s">
        <v>40</v>
      </c>
      <c r="L99" s="9" t="s">
        <v>40</v>
      </c>
      <c r="M99" s="6" t="s">
        <v>179</v>
      </c>
      <c r="N99" s="6" t="s">
        <v>38</v>
      </c>
      <c r="O99" s="6" t="s">
        <v>55</v>
      </c>
      <c r="P99" s="6" t="s">
        <v>38</v>
      </c>
      <c r="Q99" s="6" t="s">
        <v>51</v>
      </c>
      <c r="R99" s="6" t="s">
        <v>76</v>
      </c>
      <c r="S99" s="6" t="s">
        <v>43</v>
      </c>
      <c r="T99" s="6" t="s">
        <v>44</v>
      </c>
      <c r="U99" s="9" t="s">
        <v>21</v>
      </c>
      <c r="V99" s="6" t="s">
        <v>1211</v>
      </c>
      <c r="W99" s="6" t="s">
        <v>1224</v>
      </c>
      <c r="X99" s="6" t="s">
        <v>285</v>
      </c>
      <c r="Y99" s="6" t="s">
        <v>1081</v>
      </c>
      <c r="Z99" s="6" t="s">
        <v>40</v>
      </c>
      <c r="AA99" s="6" t="s">
        <v>413</v>
      </c>
      <c r="AB99" s="9" t="s">
        <v>40</v>
      </c>
      <c r="AC99" s="9" t="s">
        <v>40</v>
      </c>
      <c r="AD99" s="6" t="s">
        <v>40</v>
      </c>
      <c r="AE99" s="6" t="s">
        <v>40</v>
      </c>
      <c r="AF99" s="14">
        <v>1.03</v>
      </c>
      <c r="AG99" s="14">
        <v>69.5</v>
      </c>
      <c r="AH99" s="6">
        <f t="shared" si="3"/>
        <v>103000</v>
      </c>
      <c r="AI99" s="14">
        <v>69.5</v>
      </c>
      <c r="AJ99" s="6">
        <v>70</v>
      </c>
    </row>
    <row r="100" spans="1:36">
      <c r="A100" s="6">
        <v>36</v>
      </c>
      <c r="B100" s="6">
        <v>70</v>
      </c>
      <c r="C100" s="6">
        <v>2002</v>
      </c>
      <c r="D100" s="6" t="s">
        <v>1077</v>
      </c>
      <c r="E100" s="6" t="s">
        <v>1078</v>
      </c>
      <c r="F100" s="6" t="s">
        <v>1</v>
      </c>
      <c r="G100" s="6" t="s">
        <v>40</v>
      </c>
      <c r="H100" s="6" t="s">
        <v>40</v>
      </c>
      <c r="I100" s="6" t="s">
        <v>40</v>
      </c>
      <c r="J100" s="6" t="s">
        <v>40</v>
      </c>
      <c r="K100" s="9" t="s">
        <v>40</v>
      </c>
      <c r="L100" s="9" t="s">
        <v>40</v>
      </c>
      <c r="M100" s="6" t="s">
        <v>179</v>
      </c>
      <c r="N100" s="6" t="s">
        <v>38</v>
      </c>
      <c r="O100" s="6" t="s">
        <v>55</v>
      </c>
      <c r="P100" s="6" t="s">
        <v>38</v>
      </c>
      <c r="Q100" s="6" t="s">
        <v>51</v>
      </c>
      <c r="R100" s="6" t="s">
        <v>76</v>
      </c>
      <c r="S100" s="6" t="s">
        <v>43</v>
      </c>
      <c r="T100" s="6" t="s">
        <v>44</v>
      </c>
      <c r="U100" s="9" t="s">
        <v>21</v>
      </c>
      <c r="V100" s="6" t="s">
        <v>1211</v>
      </c>
      <c r="W100" s="6" t="s">
        <v>1224</v>
      </c>
      <c r="X100" s="6" t="s">
        <v>285</v>
      </c>
      <c r="Y100" s="6" t="s">
        <v>1081</v>
      </c>
      <c r="Z100" s="6" t="s">
        <v>40</v>
      </c>
      <c r="AA100" s="6" t="s">
        <v>413</v>
      </c>
      <c r="AB100" s="9" t="s">
        <v>40</v>
      </c>
      <c r="AC100" s="9" t="s">
        <v>40</v>
      </c>
      <c r="AD100" s="6" t="s">
        <v>40</v>
      </c>
      <c r="AE100" s="6" t="s">
        <v>40</v>
      </c>
      <c r="AF100" s="14">
        <v>2.2875000000000001</v>
      </c>
      <c r="AG100" s="14">
        <v>77.5</v>
      </c>
      <c r="AH100" s="6">
        <f t="shared" si="3"/>
        <v>228750</v>
      </c>
      <c r="AI100" s="14">
        <v>77.5</v>
      </c>
      <c r="AJ100" s="6">
        <v>70</v>
      </c>
    </row>
    <row r="101" spans="1:36">
      <c r="A101" s="6">
        <v>36</v>
      </c>
      <c r="B101" s="6">
        <v>70</v>
      </c>
      <c r="C101" s="6">
        <v>2002</v>
      </c>
      <c r="D101" s="6" t="s">
        <v>1077</v>
      </c>
      <c r="E101" s="6" t="s">
        <v>1078</v>
      </c>
      <c r="F101" s="6" t="s">
        <v>1</v>
      </c>
      <c r="G101" s="6" t="s">
        <v>40</v>
      </c>
      <c r="H101" s="6" t="s">
        <v>40</v>
      </c>
      <c r="I101" s="6" t="s">
        <v>40</v>
      </c>
      <c r="J101" s="6" t="s">
        <v>40</v>
      </c>
      <c r="K101" s="9" t="s">
        <v>40</v>
      </c>
      <c r="L101" s="9" t="s">
        <v>40</v>
      </c>
      <c r="M101" s="6" t="s">
        <v>179</v>
      </c>
      <c r="N101" s="6" t="s">
        <v>38</v>
      </c>
      <c r="O101" s="6" t="s">
        <v>55</v>
      </c>
      <c r="P101" s="6" t="s">
        <v>38</v>
      </c>
      <c r="Q101" s="6" t="s">
        <v>51</v>
      </c>
      <c r="R101" s="6" t="s">
        <v>76</v>
      </c>
      <c r="S101" s="6" t="s">
        <v>43</v>
      </c>
      <c r="T101" s="6" t="s">
        <v>44</v>
      </c>
      <c r="U101" s="9" t="s">
        <v>21</v>
      </c>
      <c r="V101" s="6" t="s">
        <v>1211</v>
      </c>
      <c r="W101" s="6" t="s">
        <v>1224</v>
      </c>
      <c r="X101" s="6" t="s">
        <v>285</v>
      </c>
      <c r="Y101" s="6" t="s">
        <v>1081</v>
      </c>
      <c r="Z101" s="6" t="s">
        <v>40</v>
      </c>
      <c r="AA101" s="6" t="s">
        <v>413</v>
      </c>
      <c r="AB101" s="9" t="s">
        <v>40</v>
      </c>
      <c r="AC101" s="9" t="s">
        <v>40</v>
      </c>
      <c r="AD101" s="6" t="s">
        <v>40</v>
      </c>
      <c r="AE101" s="6" t="s">
        <v>40</v>
      </c>
      <c r="AF101" s="14">
        <v>5.2050000000000001</v>
      </c>
      <c r="AG101" s="14">
        <v>84.25</v>
      </c>
      <c r="AH101" s="6">
        <f t="shared" si="3"/>
        <v>520500</v>
      </c>
      <c r="AI101" s="14">
        <v>84.25</v>
      </c>
      <c r="AJ101" s="6">
        <v>70</v>
      </c>
    </row>
    <row r="102" spans="1:36">
      <c r="A102" s="6">
        <v>36</v>
      </c>
      <c r="B102" s="6">
        <v>70</v>
      </c>
      <c r="C102" s="6">
        <v>2002</v>
      </c>
      <c r="D102" s="6" t="s">
        <v>1077</v>
      </c>
      <c r="E102" s="6" t="s">
        <v>1078</v>
      </c>
      <c r="F102" s="6" t="s">
        <v>1</v>
      </c>
      <c r="G102" s="6" t="s">
        <v>40</v>
      </c>
      <c r="H102" s="6" t="s">
        <v>40</v>
      </c>
      <c r="I102" s="6" t="s">
        <v>40</v>
      </c>
      <c r="J102" s="6" t="s">
        <v>40</v>
      </c>
      <c r="K102" s="9" t="s">
        <v>40</v>
      </c>
      <c r="L102" s="9" t="s">
        <v>40</v>
      </c>
      <c r="M102" s="6" t="s">
        <v>179</v>
      </c>
      <c r="N102" s="6" t="s">
        <v>38</v>
      </c>
      <c r="O102" s="6" t="s">
        <v>55</v>
      </c>
      <c r="P102" s="6" t="s">
        <v>38</v>
      </c>
      <c r="Q102" s="6" t="s">
        <v>51</v>
      </c>
      <c r="R102" s="6" t="s">
        <v>76</v>
      </c>
      <c r="S102" s="6" t="s">
        <v>43</v>
      </c>
      <c r="T102" s="6" t="s">
        <v>44</v>
      </c>
      <c r="U102" s="9" t="s">
        <v>21</v>
      </c>
      <c r="V102" s="6" t="s">
        <v>1211</v>
      </c>
      <c r="W102" s="6" t="s">
        <v>1224</v>
      </c>
      <c r="X102" s="6" t="s">
        <v>285</v>
      </c>
      <c r="Y102" s="6" t="s">
        <v>1081</v>
      </c>
      <c r="Z102" s="6" t="s">
        <v>40</v>
      </c>
      <c r="AA102" s="6" t="s">
        <v>413</v>
      </c>
      <c r="AB102" s="9" t="s">
        <v>40</v>
      </c>
      <c r="AC102" s="9" t="s">
        <v>40</v>
      </c>
      <c r="AD102" s="6" t="s">
        <v>40</v>
      </c>
      <c r="AE102" s="6" t="s">
        <v>40</v>
      </c>
      <c r="AF102" s="14">
        <v>11.158300000000001</v>
      </c>
      <c r="AG102" s="14">
        <v>80.332999999999998</v>
      </c>
      <c r="AH102" s="6">
        <f t="shared" si="3"/>
        <v>1115830</v>
      </c>
      <c r="AI102" s="14">
        <v>80.332999999999998</v>
      </c>
      <c r="AJ102" s="6">
        <v>70</v>
      </c>
    </row>
    <row r="103" spans="1:36">
      <c r="A103" s="6">
        <v>36</v>
      </c>
      <c r="B103" s="6">
        <v>70</v>
      </c>
      <c r="C103" s="6">
        <v>2002</v>
      </c>
      <c r="D103" s="6" t="s">
        <v>1077</v>
      </c>
      <c r="E103" s="6" t="s">
        <v>1078</v>
      </c>
      <c r="F103" s="6" t="s">
        <v>1</v>
      </c>
      <c r="G103" s="6" t="s">
        <v>40</v>
      </c>
      <c r="H103" s="6" t="s">
        <v>40</v>
      </c>
      <c r="I103" s="6" t="s">
        <v>40</v>
      </c>
      <c r="J103" s="6" t="s">
        <v>40</v>
      </c>
      <c r="K103" s="9" t="s">
        <v>40</v>
      </c>
      <c r="L103" s="9" t="s">
        <v>40</v>
      </c>
      <c r="M103" s="6" t="s">
        <v>179</v>
      </c>
      <c r="N103" s="6" t="s">
        <v>38</v>
      </c>
      <c r="O103" s="6" t="s">
        <v>55</v>
      </c>
      <c r="P103" s="6" t="s">
        <v>38</v>
      </c>
      <c r="Q103" s="6" t="s">
        <v>51</v>
      </c>
      <c r="R103" s="6" t="s">
        <v>76</v>
      </c>
      <c r="S103" s="6" t="s">
        <v>43</v>
      </c>
      <c r="T103" s="6" t="s">
        <v>44</v>
      </c>
      <c r="U103" s="9" t="s">
        <v>21</v>
      </c>
      <c r="V103" s="6" t="s">
        <v>1211</v>
      </c>
      <c r="W103" s="6" t="s">
        <v>1224</v>
      </c>
      <c r="X103" s="6" t="s">
        <v>285</v>
      </c>
      <c r="Y103" s="6" t="s">
        <v>1081</v>
      </c>
      <c r="Z103" s="6" t="s">
        <v>40</v>
      </c>
      <c r="AA103" s="6" t="s">
        <v>413</v>
      </c>
      <c r="AB103" s="9" t="s">
        <v>40</v>
      </c>
      <c r="AC103" s="9" t="s">
        <v>40</v>
      </c>
      <c r="AD103" s="6" t="s">
        <v>40</v>
      </c>
      <c r="AE103" s="6" t="s">
        <v>40</v>
      </c>
      <c r="AF103" s="14">
        <v>24.1875</v>
      </c>
      <c r="AG103" s="14">
        <v>79.25</v>
      </c>
      <c r="AH103" s="6">
        <f t="shared" si="3"/>
        <v>2418750</v>
      </c>
      <c r="AI103" s="14">
        <v>79.25</v>
      </c>
      <c r="AJ103" s="6">
        <v>70</v>
      </c>
    </row>
    <row r="104" spans="1:36">
      <c r="A104" s="6">
        <v>36</v>
      </c>
      <c r="B104" s="6">
        <v>70</v>
      </c>
      <c r="C104" s="6">
        <v>2002</v>
      </c>
      <c r="D104" s="6" t="s">
        <v>1077</v>
      </c>
      <c r="E104" s="6" t="s">
        <v>1078</v>
      </c>
      <c r="F104" s="6" t="s">
        <v>1</v>
      </c>
      <c r="G104" s="6" t="s">
        <v>40</v>
      </c>
      <c r="H104" s="6" t="s">
        <v>40</v>
      </c>
      <c r="I104" s="6" t="s">
        <v>40</v>
      </c>
      <c r="J104" s="6" t="s">
        <v>40</v>
      </c>
      <c r="K104" s="9" t="s">
        <v>40</v>
      </c>
      <c r="L104" s="9" t="s">
        <v>40</v>
      </c>
      <c r="M104" s="6" t="s">
        <v>179</v>
      </c>
      <c r="N104" s="6" t="s">
        <v>38</v>
      </c>
      <c r="O104" s="6" t="s">
        <v>55</v>
      </c>
      <c r="P104" s="6" t="s">
        <v>38</v>
      </c>
      <c r="Q104" s="6" t="s">
        <v>51</v>
      </c>
      <c r="R104" s="6" t="s">
        <v>76</v>
      </c>
      <c r="S104" s="6" t="s">
        <v>43</v>
      </c>
      <c r="T104" s="6" t="s">
        <v>44</v>
      </c>
      <c r="U104" s="9" t="s">
        <v>21</v>
      </c>
      <c r="V104" s="6" t="s">
        <v>1211</v>
      </c>
      <c r="W104" s="6" t="s">
        <v>1224</v>
      </c>
      <c r="X104" s="6" t="s">
        <v>285</v>
      </c>
      <c r="Y104" s="6" t="s">
        <v>1081</v>
      </c>
      <c r="Z104" s="6" t="s">
        <v>40</v>
      </c>
      <c r="AA104" s="6" t="s">
        <v>413</v>
      </c>
      <c r="AB104" s="9" t="s">
        <v>40</v>
      </c>
      <c r="AC104" s="9" t="s">
        <v>40</v>
      </c>
      <c r="AD104" s="6" t="s">
        <v>40</v>
      </c>
      <c r="AE104" s="6" t="s">
        <v>40</v>
      </c>
      <c r="AF104" s="14">
        <v>2.8774999999999999</v>
      </c>
      <c r="AG104" s="14">
        <v>89</v>
      </c>
      <c r="AH104" s="6">
        <f t="shared" si="3"/>
        <v>287750</v>
      </c>
      <c r="AI104" s="14">
        <v>89</v>
      </c>
      <c r="AJ104" s="6">
        <v>70</v>
      </c>
    </row>
    <row r="105" spans="1:36">
      <c r="A105" s="6">
        <v>36</v>
      </c>
      <c r="B105" s="6">
        <v>70</v>
      </c>
      <c r="C105" s="6">
        <v>2002</v>
      </c>
      <c r="D105" s="6" t="s">
        <v>1077</v>
      </c>
      <c r="E105" s="6" t="s">
        <v>1078</v>
      </c>
      <c r="F105" s="6" t="s">
        <v>1</v>
      </c>
      <c r="G105" s="6" t="s">
        <v>40</v>
      </c>
      <c r="H105" s="6" t="s">
        <v>40</v>
      </c>
      <c r="I105" s="6" t="s">
        <v>40</v>
      </c>
      <c r="J105" s="6" t="s">
        <v>40</v>
      </c>
      <c r="K105" s="9" t="s">
        <v>40</v>
      </c>
      <c r="L105" s="9" t="s">
        <v>40</v>
      </c>
      <c r="M105" s="6" t="s">
        <v>179</v>
      </c>
      <c r="N105" s="6" t="s">
        <v>38</v>
      </c>
      <c r="O105" s="6" t="s">
        <v>55</v>
      </c>
      <c r="P105" s="6" t="s">
        <v>38</v>
      </c>
      <c r="Q105" s="6" t="s">
        <v>51</v>
      </c>
      <c r="R105" s="6" t="s">
        <v>76</v>
      </c>
      <c r="S105" s="6" t="s">
        <v>43</v>
      </c>
      <c r="T105" s="6" t="s">
        <v>44</v>
      </c>
      <c r="U105" s="9" t="s">
        <v>21</v>
      </c>
      <c r="V105" s="6" t="s">
        <v>1211</v>
      </c>
      <c r="W105" s="6" t="s">
        <v>1224</v>
      </c>
      <c r="X105" s="6" t="s">
        <v>285</v>
      </c>
      <c r="Y105" s="6" t="s">
        <v>1081</v>
      </c>
      <c r="Z105" s="6" t="s">
        <v>40</v>
      </c>
      <c r="AA105" s="6" t="s">
        <v>413</v>
      </c>
      <c r="AB105" s="9" t="s">
        <v>40</v>
      </c>
      <c r="AC105" s="9" t="s">
        <v>40</v>
      </c>
      <c r="AD105" s="6" t="s">
        <v>40</v>
      </c>
      <c r="AE105" s="6" t="s">
        <v>40</v>
      </c>
      <c r="AF105" s="14">
        <v>5.5274999999999999</v>
      </c>
      <c r="AG105" s="14">
        <v>96.75</v>
      </c>
      <c r="AH105" s="6">
        <f t="shared" si="3"/>
        <v>552750</v>
      </c>
      <c r="AI105" s="14">
        <v>96.75</v>
      </c>
      <c r="AJ105" s="6">
        <v>70</v>
      </c>
    </row>
    <row r="106" spans="1:36">
      <c r="A106" s="6">
        <v>36</v>
      </c>
      <c r="B106" s="6">
        <v>70</v>
      </c>
      <c r="C106" s="6">
        <v>2002</v>
      </c>
      <c r="D106" s="6" t="s">
        <v>1077</v>
      </c>
      <c r="E106" s="6" t="s">
        <v>1078</v>
      </c>
      <c r="F106" s="6" t="s">
        <v>1</v>
      </c>
      <c r="G106" s="6" t="s">
        <v>40</v>
      </c>
      <c r="H106" s="6" t="s">
        <v>40</v>
      </c>
      <c r="I106" s="6" t="s">
        <v>40</v>
      </c>
      <c r="J106" s="6" t="s">
        <v>40</v>
      </c>
      <c r="K106" s="9" t="s">
        <v>40</v>
      </c>
      <c r="L106" s="9" t="s">
        <v>40</v>
      </c>
      <c r="M106" s="6" t="s">
        <v>179</v>
      </c>
      <c r="N106" s="6" t="s">
        <v>38</v>
      </c>
      <c r="O106" s="6" t="s">
        <v>55</v>
      </c>
      <c r="P106" s="6" t="s">
        <v>38</v>
      </c>
      <c r="Q106" s="6" t="s">
        <v>51</v>
      </c>
      <c r="R106" s="6" t="s">
        <v>76</v>
      </c>
      <c r="S106" s="6" t="s">
        <v>43</v>
      </c>
      <c r="T106" s="6" t="s">
        <v>44</v>
      </c>
      <c r="U106" s="9" t="s">
        <v>21</v>
      </c>
      <c r="V106" s="6" t="s">
        <v>1211</v>
      </c>
      <c r="W106" s="6" t="s">
        <v>1224</v>
      </c>
      <c r="X106" s="6" t="s">
        <v>285</v>
      </c>
      <c r="Y106" s="6" t="s">
        <v>1081</v>
      </c>
      <c r="Z106" s="6" t="s">
        <v>40</v>
      </c>
      <c r="AA106" s="6" t="s">
        <v>413</v>
      </c>
      <c r="AB106" s="9" t="s">
        <v>40</v>
      </c>
      <c r="AC106" s="9" t="s">
        <v>40</v>
      </c>
      <c r="AD106" s="6" t="s">
        <v>40</v>
      </c>
      <c r="AE106" s="6" t="s">
        <v>40</v>
      </c>
      <c r="AF106" s="14">
        <v>11.266299999999999</v>
      </c>
      <c r="AG106" s="14">
        <v>97.625</v>
      </c>
      <c r="AH106" s="6">
        <f t="shared" si="3"/>
        <v>1126630</v>
      </c>
      <c r="AI106" s="14">
        <v>97.625</v>
      </c>
      <c r="AJ106" s="6">
        <v>70</v>
      </c>
    </row>
    <row r="107" spans="1:36">
      <c r="A107" s="6">
        <v>36</v>
      </c>
      <c r="B107" s="6">
        <v>70</v>
      </c>
      <c r="C107" s="6">
        <v>2002</v>
      </c>
      <c r="D107" s="6" t="s">
        <v>1077</v>
      </c>
      <c r="E107" s="6" t="s">
        <v>1078</v>
      </c>
      <c r="F107" s="6" t="s">
        <v>1</v>
      </c>
      <c r="G107" s="6" t="s">
        <v>40</v>
      </c>
      <c r="H107" s="6" t="s">
        <v>40</v>
      </c>
      <c r="I107" s="6" t="s">
        <v>40</v>
      </c>
      <c r="J107" s="6" t="s">
        <v>40</v>
      </c>
      <c r="K107" s="9" t="s">
        <v>40</v>
      </c>
      <c r="L107" s="9" t="s">
        <v>40</v>
      </c>
      <c r="M107" s="6" t="s">
        <v>179</v>
      </c>
      <c r="N107" s="6" t="s">
        <v>38</v>
      </c>
      <c r="O107" s="6" t="s">
        <v>55</v>
      </c>
      <c r="P107" s="6" t="s">
        <v>38</v>
      </c>
      <c r="Q107" s="6" t="s">
        <v>51</v>
      </c>
      <c r="R107" s="6" t="s">
        <v>76</v>
      </c>
      <c r="S107" s="6" t="s">
        <v>43</v>
      </c>
      <c r="T107" s="6" t="s">
        <v>44</v>
      </c>
      <c r="U107" s="9" t="s">
        <v>21</v>
      </c>
      <c r="V107" s="6" t="s">
        <v>1211</v>
      </c>
      <c r="W107" s="6" t="s">
        <v>1224</v>
      </c>
      <c r="X107" s="6" t="s">
        <v>285</v>
      </c>
      <c r="Y107" s="6" t="s">
        <v>1081</v>
      </c>
      <c r="Z107" s="6" t="s">
        <v>40</v>
      </c>
      <c r="AA107" s="6" t="s">
        <v>413</v>
      </c>
      <c r="AB107" s="9" t="s">
        <v>40</v>
      </c>
      <c r="AC107" s="9" t="s">
        <v>40</v>
      </c>
      <c r="AD107" s="6" t="s">
        <v>40</v>
      </c>
      <c r="AE107" s="6" t="s">
        <v>40</v>
      </c>
      <c r="AF107" s="14">
        <v>25.802</v>
      </c>
      <c r="AG107" s="14">
        <v>95.4</v>
      </c>
      <c r="AH107" s="6">
        <f t="shared" si="3"/>
        <v>2580200</v>
      </c>
      <c r="AI107" s="14">
        <v>95.4</v>
      </c>
      <c r="AJ107" s="6">
        <v>70</v>
      </c>
    </row>
    <row r="108" spans="1:36">
      <c r="A108" s="6">
        <v>36</v>
      </c>
      <c r="B108" s="6">
        <v>70</v>
      </c>
      <c r="C108" s="6">
        <v>2002</v>
      </c>
      <c r="D108" s="6" t="s">
        <v>1077</v>
      </c>
      <c r="E108" s="6" t="s">
        <v>1078</v>
      </c>
      <c r="F108" s="6" t="s">
        <v>1</v>
      </c>
      <c r="G108" s="6" t="s">
        <v>40</v>
      </c>
      <c r="H108" s="6" t="s">
        <v>40</v>
      </c>
      <c r="I108" s="6" t="s">
        <v>40</v>
      </c>
      <c r="J108" s="6" t="s">
        <v>40</v>
      </c>
      <c r="K108" s="9" t="s">
        <v>40</v>
      </c>
      <c r="L108" s="9" t="s">
        <v>40</v>
      </c>
      <c r="M108" s="6" t="s">
        <v>179</v>
      </c>
      <c r="N108" s="6" t="s">
        <v>38</v>
      </c>
      <c r="O108" s="6" t="s">
        <v>55</v>
      </c>
      <c r="P108" s="6" t="s">
        <v>38</v>
      </c>
      <c r="Q108" s="6" t="s">
        <v>51</v>
      </c>
      <c r="R108" s="6" t="s">
        <v>76</v>
      </c>
      <c r="S108" s="6" t="s">
        <v>43</v>
      </c>
      <c r="T108" s="6" t="s">
        <v>44</v>
      </c>
      <c r="U108" s="9" t="s">
        <v>21</v>
      </c>
      <c r="V108" s="6" t="s">
        <v>1211</v>
      </c>
      <c r="W108" s="6" t="s">
        <v>1224</v>
      </c>
      <c r="X108" s="6" t="s">
        <v>285</v>
      </c>
      <c r="Y108" s="6" t="s">
        <v>1081</v>
      </c>
      <c r="Z108" s="6" t="s">
        <v>40</v>
      </c>
      <c r="AA108" s="6" t="s">
        <v>413</v>
      </c>
      <c r="AB108" s="9" t="s">
        <v>40</v>
      </c>
      <c r="AC108" s="9" t="s">
        <v>40</v>
      </c>
      <c r="AD108" s="6" t="s">
        <v>40</v>
      </c>
      <c r="AE108" s="6" t="s">
        <v>40</v>
      </c>
      <c r="AF108" s="14">
        <v>4.7</v>
      </c>
      <c r="AG108" s="14">
        <v>96</v>
      </c>
      <c r="AH108" s="6">
        <f t="shared" si="3"/>
        <v>470000</v>
      </c>
      <c r="AI108" s="14">
        <v>96</v>
      </c>
      <c r="AJ108" s="6">
        <v>70</v>
      </c>
    </row>
    <row r="109" spans="1:36">
      <c r="A109" s="6">
        <v>36</v>
      </c>
      <c r="B109" s="6">
        <v>70</v>
      </c>
      <c r="C109" s="6">
        <v>2002</v>
      </c>
      <c r="D109" s="6" t="s">
        <v>1077</v>
      </c>
      <c r="E109" s="6" t="s">
        <v>1078</v>
      </c>
      <c r="F109" s="6" t="s">
        <v>1</v>
      </c>
      <c r="G109" s="6" t="s">
        <v>40</v>
      </c>
      <c r="H109" s="6" t="s">
        <v>40</v>
      </c>
      <c r="I109" s="6" t="s">
        <v>40</v>
      </c>
      <c r="J109" s="6" t="s">
        <v>40</v>
      </c>
      <c r="K109" s="9" t="s">
        <v>40</v>
      </c>
      <c r="L109" s="9" t="s">
        <v>40</v>
      </c>
      <c r="M109" s="6" t="s">
        <v>179</v>
      </c>
      <c r="N109" s="6" t="s">
        <v>38</v>
      </c>
      <c r="O109" s="6" t="s">
        <v>55</v>
      </c>
      <c r="P109" s="6" t="s">
        <v>38</v>
      </c>
      <c r="Q109" s="6" t="s">
        <v>51</v>
      </c>
      <c r="R109" s="6" t="s">
        <v>76</v>
      </c>
      <c r="S109" s="6" t="s">
        <v>43</v>
      </c>
      <c r="T109" s="6" t="s">
        <v>44</v>
      </c>
      <c r="U109" s="9" t="s">
        <v>21</v>
      </c>
      <c r="V109" s="6" t="s">
        <v>1211</v>
      </c>
      <c r="W109" s="6" t="s">
        <v>1224</v>
      </c>
      <c r="X109" s="6" t="s">
        <v>285</v>
      </c>
      <c r="Y109" s="6" t="s">
        <v>1081</v>
      </c>
      <c r="Z109" s="6" t="s">
        <v>40</v>
      </c>
      <c r="AA109" s="6" t="s">
        <v>413</v>
      </c>
      <c r="AB109" s="9" t="s">
        <v>40</v>
      </c>
      <c r="AC109" s="9" t="s">
        <v>40</v>
      </c>
      <c r="AD109" s="6" t="s">
        <v>40</v>
      </c>
      <c r="AE109" s="6" t="s">
        <v>40</v>
      </c>
      <c r="AF109" s="14">
        <v>12.41</v>
      </c>
      <c r="AG109" s="14">
        <v>105</v>
      </c>
      <c r="AH109" s="6">
        <f t="shared" si="3"/>
        <v>1241000</v>
      </c>
      <c r="AI109" s="14">
        <v>105</v>
      </c>
      <c r="AJ109" s="6">
        <v>70</v>
      </c>
    </row>
    <row r="110" spans="1:36">
      <c r="A110" s="6">
        <v>36</v>
      </c>
      <c r="B110" s="6">
        <v>70</v>
      </c>
      <c r="C110" s="6">
        <v>2002</v>
      </c>
      <c r="D110" s="6" t="s">
        <v>1077</v>
      </c>
      <c r="E110" s="6" t="s">
        <v>1078</v>
      </c>
      <c r="F110" s="6" t="s">
        <v>1</v>
      </c>
      <c r="G110" s="6" t="s">
        <v>40</v>
      </c>
      <c r="H110" s="6" t="s">
        <v>40</v>
      </c>
      <c r="I110" s="6" t="s">
        <v>40</v>
      </c>
      <c r="J110" s="6" t="s">
        <v>40</v>
      </c>
      <c r="K110" s="9" t="s">
        <v>40</v>
      </c>
      <c r="L110" s="9" t="s">
        <v>40</v>
      </c>
      <c r="M110" s="6" t="s">
        <v>179</v>
      </c>
      <c r="N110" s="6" t="s">
        <v>38</v>
      </c>
      <c r="O110" s="6" t="s">
        <v>55</v>
      </c>
      <c r="P110" s="6" t="s">
        <v>38</v>
      </c>
      <c r="Q110" s="6" t="s">
        <v>51</v>
      </c>
      <c r="R110" s="6" t="s">
        <v>76</v>
      </c>
      <c r="S110" s="6" t="s">
        <v>43</v>
      </c>
      <c r="T110" s="6" t="s">
        <v>44</v>
      </c>
      <c r="U110" s="9" t="s">
        <v>21</v>
      </c>
      <c r="V110" s="6" t="s">
        <v>1211</v>
      </c>
      <c r="W110" s="6" t="s">
        <v>1224</v>
      </c>
      <c r="X110" s="6" t="s">
        <v>285</v>
      </c>
      <c r="Y110" s="6" t="s">
        <v>1081</v>
      </c>
      <c r="Z110" s="6" t="s">
        <v>40</v>
      </c>
      <c r="AA110" s="6" t="s">
        <v>413</v>
      </c>
      <c r="AB110" s="9" t="s">
        <v>40</v>
      </c>
      <c r="AC110" s="9" t="s">
        <v>40</v>
      </c>
      <c r="AD110" s="6" t="s">
        <v>40</v>
      </c>
      <c r="AE110" s="6" t="s">
        <v>40</v>
      </c>
      <c r="AF110" s="14">
        <v>28.89</v>
      </c>
      <c r="AG110" s="14">
        <v>108.5</v>
      </c>
      <c r="AH110" s="6">
        <f t="shared" si="3"/>
        <v>2889000</v>
      </c>
      <c r="AI110" s="14">
        <v>108.5</v>
      </c>
      <c r="AJ110" s="6">
        <v>70</v>
      </c>
    </row>
    <row r="111" spans="1:36">
      <c r="A111" s="6">
        <v>36</v>
      </c>
      <c r="B111" s="6">
        <v>70</v>
      </c>
      <c r="C111" s="6">
        <v>2002</v>
      </c>
      <c r="D111" s="6" t="s">
        <v>1077</v>
      </c>
      <c r="E111" s="6" t="s">
        <v>1078</v>
      </c>
      <c r="F111" s="6" t="s">
        <v>1</v>
      </c>
      <c r="G111" s="6" t="s">
        <v>40</v>
      </c>
      <c r="H111" s="6" t="s">
        <v>40</v>
      </c>
      <c r="I111" s="6" t="s">
        <v>40</v>
      </c>
      <c r="J111" s="6" t="s">
        <v>40</v>
      </c>
      <c r="K111" s="9" t="s">
        <v>40</v>
      </c>
      <c r="L111" s="9" t="s">
        <v>40</v>
      </c>
      <c r="M111" s="6" t="s">
        <v>179</v>
      </c>
      <c r="N111" s="6" t="s">
        <v>38</v>
      </c>
      <c r="O111" s="6" t="s">
        <v>55</v>
      </c>
      <c r="P111" s="6" t="s">
        <v>38</v>
      </c>
      <c r="Q111" s="6" t="s">
        <v>51</v>
      </c>
      <c r="R111" s="6" t="s">
        <v>76</v>
      </c>
      <c r="S111" s="6" t="s">
        <v>43</v>
      </c>
      <c r="T111" s="6" t="s">
        <v>44</v>
      </c>
      <c r="U111" s="9" t="s">
        <v>21</v>
      </c>
      <c r="V111" s="6" t="s">
        <v>1211</v>
      </c>
      <c r="W111" s="6" t="s">
        <v>1224</v>
      </c>
      <c r="X111" s="6" t="s">
        <v>285</v>
      </c>
      <c r="Y111" s="6" t="s">
        <v>1081</v>
      </c>
      <c r="Z111" s="6" t="s">
        <v>40</v>
      </c>
      <c r="AA111" s="6" t="s">
        <v>413</v>
      </c>
      <c r="AB111" s="9" t="s">
        <v>40</v>
      </c>
      <c r="AC111" s="9" t="s">
        <v>40</v>
      </c>
      <c r="AD111" s="6" t="s">
        <v>40</v>
      </c>
      <c r="AE111" s="6" t="s">
        <v>40</v>
      </c>
      <c r="AF111" s="14">
        <v>5.21</v>
      </c>
      <c r="AG111" s="14">
        <v>110</v>
      </c>
      <c r="AH111" s="6">
        <f t="shared" si="3"/>
        <v>521000</v>
      </c>
      <c r="AI111" s="14">
        <v>110</v>
      </c>
      <c r="AJ111" s="6">
        <v>70</v>
      </c>
    </row>
    <row r="112" spans="1:36">
      <c r="A112" s="6">
        <v>36</v>
      </c>
      <c r="B112" s="6">
        <v>70</v>
      </c>
      <c r="C112" s="6">
        <v>2002</v>
      </c>
      <c r="D112" s="6" t="s">
        <v>1077</v>
      </c>
      <c r="E112" s="6" t="s">
        <v>1078</v>
      </c>
      <c r="F112" s="6" t="s">
        <v>1</v>
      </c>
      <c r="G112" s="6" t="s">
        <v>40</v>
      </c>
      <c r="H112" s="6" t="s">
        <v>40</v>
      </c>
      <c r="I112" s="6" t="s">
        <v>40</v>
      </c>
      <c r="J112" s="6" t="s">
        <v>40</v>
      </c>
      <c r="K112" s="9" t="s">
        <v>40</v>
      </c>
      <c r="L112" s="9" t="s">
        <v>40</v>
      </c>
      <c r="M112" s="6" t="s">
        <v>179</v>
      </c>
      <c r="N112" s="6" t="s">
        <v>38</v>
      </c>
      <c r="O112" s="6" t="s">
        <v>55</v>
      </c>
      <c r="P112" s="6" t="s">
        <v>38</v>
      </c>
      <c r="Q112" s="6" t="s">
        <v>51</v>
      </c>
      <c r="R112" s="6" t="s">
        <v>76</v>
      </c>
      <c r="S112" s="6" t="s">
        <v>43</v>
      </c>
      <c r="T112" s="6" t="s">
        <v>44</v>
      </c>
      <c r="U112" s="9" t="s">
        <v>21</v>
      </c>
      <c r="V112" s="6" t="s">
        <v>1211</v>
      </c>
      <c r="W112" s="6" t="s">
        <v>1224</v>
      </c>
      <c r="X112" s="6" t="s">
        <v>285</v>
      </c>
      <c r="Y112" s="6" t="s">
        <v>1081</v>
      </c>
      <c r="Z112" s="6" t="s">
        <v>40</v>
      </c>
      <c r="AA112" s="6" t="s">
        <v>413</v>
      </c>
      <c r="AB112" s="9" t="s">
        <v>40</v>
      </c>
      <c r="AC112" s="9" t="s">
        <v>40</v>
      </c>
      <c r="AD112" s="6" t="s">
        <v>40</v>
      </c>
      <c r="AE112" s="6" t="s">
        <v>40</v>
      </c>
      <c r="AF112" s="14">
        <v>12.585000000000001</v>
      </c>
      <c r="AG112" s="14">
        <v>112.5</v>
      </c>
      <c r="AH112" s="6">
        <f t="shared" si="3"/>
        <v>1258500</v>
      </c>
      <c r="AI112" s="14">
        <v>112.5</v>
      </c>
      <c r="AJ112" s="6">
        <v>70</v>
      </c>
    </row>
    <row r="113" spans="1:37">
      <c r="A113" s="6">
        <v>36</v>
      </c>
      <c r="B113" s="6">
        <v>70</v>
      </c>
      <c r="C113" s="6">
        <v>2002</v>
      </c>
      <c r="D113" s="6" t="s">
        <v>1077</v>
      </c>
      <c r="E113" s="6" t="s">
        <v>1078</v>
      </c>
      <c r="F113" s="6" t="s">
        <v>1</v>
      </c>
      <c r="G113" s="6" t="s">
        <v>40</v>
      </c>
      <c r="H113" s="6" t="s">
        <v>40</v>
      </c>
      <c r="I113" s="6" t="s">
        <v>40</v>
      </c>
      <c r="J113" s="6" t="s">
        <v>40</v>
      </c>
      <c r="K113" s="9" t="s">
        <v>40</v>
      </c>
      <c r="L113" s="9" t="s">
        <v>40</v>
      </c>
      <c r="M113" s="6" t="s">
        <v>179</v>
      </c>
      <c r="N113" s="6" t="s">
        <v>38</v>
      </c>
      <c r="O113" s="6" t="s">
        <v>55</v>
      </c>
      <c r="P113" s="6" t="s">
        <v>38</v>
      </c>
      <c r="Q113" s="6" t="s">
        <v>51</v>
      </c>
      <c r="R113" s="6" t="s">
        <v>76</v>
      </c>
      <c r="S113" s="6" t="s">
        <v>43</v>
      </c>
      <c r="T113" s="6" t="s">
        <v>44</v>
      </c>
      <c r="U113" s="9" t="s">
        <v>21</v>
      </c>
      <c r="V113" s="6" t="s">
        <v>1211</v>
      </c>
      <c r="W113" s="6" t="s">
        <v>1224</v>
      </c>
      <c r="X113" s="6" t="s">
        <v>285</v>
      </c>
      <c r="Y113" s="6" t="s">
        <v>1081</v>
      </c>
      <c r="Z113" s="6" t="s">
        <v>40</v>
      </c>
      <c r="AA113" s="6" t="s">
        <v>413</v>
      </c>
      <c r="AB113" s="9" t="s">
        <v>40</v>
      </c>
      <c r="AC113" s="9" t="s">
        <v>40</v>
      </c>
      <c r="AD113" s="6" t="s">
        <v>40</v>
      </c>
      <c r="AE113" s="6" t="s">
        <v>40</v>
      </c>
      <c r="AF113" s="14">
        <v>26.316700000000001</v>
      </c>
      <c r="AG113" s="14">
        <v>113</v>
      </c>
      <c r="AH113" s="6">
        <f t="shared" si="3"/>
        <v>2631670</v>
      </c>
      <c r="AI113" s="14">
        <v>113</v>
      </c>
      <c r="AJ113" s="6">
        <v>70</v>
      </c>
    </row>
    <row r="114" spans="1:37">
      <c r="A114" s="6">
        <v>36</v>
      </c>
      <c r="B114" s="6">
        <v>70</v>
      </c>
      <c r="C114" s="6">
        <v>2002</v>
      </c>
      <c r="D114" s="6" t="s">
        <v>1077</v>
      </c>
      <c r="E114" s="6" t="s">
        <v>1078</v>
      </c>
      <c r="F114" s="6" t="s">
        <v>1</v>
      </c>
      <c r="G114" s="6" t="s">
        <v>40</v>
      </c>
      <c r="H114" s="6" t="s">
        <v>40</v>
      </c>
      <c r="I114" s="6" t="s">
        <v>40</v>
      </c>
      <c r="J114" s="6" t="s">
        <v>40</v>
      </c>
      <c r="K114" s="9" t="s">
        <v>40</v>
      </c>
      <c r="L114" s="9" t="s">
        <v>40</v>
      </c>
      <c r="M114" s="6" t="s">
        <v>179</v>
      </c>
      <c r="N114" s="6" t="s">
        <v>38</v>
      </c>
      <c r="O114" s="6" t="s">
        <v>55</v>
      </c>
      <c r="P114" s="6" t="s">
        <v>38</v>
      </c>
      <c r="Q114" s="6" t="s">
        <v>51</v>
      </c>
      <c r="R114" s="6" t="s">
        <v>76</v>
      </c>
      <c r="S114" s="6" t="s">
        <v>43</v>
      </c>
      <c r="T114" s="6" t="s">
        <v>44</v>
      </c>
      <c r="U114" s="9" t="s">
        <v>21</v>
      </c>
      <c r="V114" s="6" t="s">
        <v>1211</v>
      </c>
      <c r="W114" s="6" t="s">
        <v>1224</v>
      </c>
      <c r="X114" s="6" t="s">
        <v>285</v>
      </c>
      <c r="Y114" s="6" t="s">
        <v>1081</v>
      </c>
      <c r="Z114" s="6" t="s">
        <v>40</v>
      </c>
      <c r="AA114" s="6" t="s">
        <v>413</v>
      </c>
      <c r="AB114" s="9" t="s">
        <v>40</v>
      </c>
      <c r="AC114" s="9" t="s">
        <v>40</v>
      </c>
      <c r="AD114" s="6" t="s">
        <v>40</v>
      </c>
      <c r="AE114" s="6" t="s">
        <v>40</v>
      </c>
      <c r="AF114" s="14">
        <v>12.41</v>
      </c>
      <c r="AG114" s="14">
        <v>114</v>
      </c>
      <c r="AH114" s="6">
        <f t="shared" si="3"/>
        <v>1241000</v>
      </c>
      <c r="AI114" s="14">
        <v>114</v>
      </c>
      <c r="AJ114" s="6">
        <v>70</v>
      </c>
    </row>
    <row r="115" spans="1:37">
      <c r="A115" s="6">
        <v>36</v>
      </c>
      <c r="B115" s="6">
        <v>70</v>
      </c>
      <c r="C115" s="6">
        <v>2002</v>
      </c>
      <c r="D115" s="6" t="s">
        <v>1077</v>
      </c>
      <c r="E115" s="6" t="s">
        <v>1078</v>
      </c>
      <c r="F115" s="6" t="s">
        <v>1</v>
      </c>
      <c r="G115" s="6" t="s">
        <v>40</v>
      </c>
      <c r="H115" s="6" t="s">
        <v>40</v>
      </c>
      <c r="I115" s="6" t="s">
        <v>40</v>
      </c>
      <c r="J115" s="6" t="s">
        <v>40</v>
      </c>
      <c r="K115" s="9" t="s">
        <v>40</v>
      </c>
      <c r="L115" s="9" t="s">
        <v>40</v>
      </c>
      <c r="M115" s="6" t="s">
        <v>179</v>
      </c>
      <c r="N115" s="6" t="s">
        <v>38</v>
      </c>
      <c r="O115" s="6" t="s">
        <v>55</v>
      </c>
      <c r="P115" s="6" t="s">
        <v>38</v>
      </c>
      <c r="Q115" s="6" t="s">
        <v>51</v>
      </c>
      <c r="R115" s="6" t="s">
        <v>76</v>
      </c>
      <c r="S115" s="6" t="s">
        <v>43</v>
      </c>
      <c r="T115" s="6" t="s">
        <v>44</v>
      </c>
      <c r="U115" s="9" t="s">
        <v>21</v>
      </c>
      <c r="V115" s="6" t="s">
        <v>1211</v>
      </c>
      <c r="W115" s="6" t="s">
        <v>1224</v>
      </c>
      <c r="X115" s="6" t="s">
        <v>285</v>
      </c>
      <c r="Y115" s="6" t="s">
        <v>1081</v>
      </c>
      <c r="Z115" s="6" t="s">
        <v>40</v>
      </c>
      <c r="AA115" s="6" t="s">
        <v>413</v>
      </c>
      <c r="AB115" s="9" t="s">
        <v>40</v>
      </c>
      <c r="AC115" s="9" t="s">
        <v>40</v>
      </c>
      <c r="AD115" s="6" t="s">
        <v>40</v>
      </c>
      <c r="AE115" s="6" t="s">
        <v>40</v>
      </c>
      <c r="AF115" s="14">
        <v>28.89</v>
      </c>
      <c r="AG115" s="14">
        <v>117</v>
      </c>
      <c r="AH115" s="6">
        <f t="shared" si="3"/>
        <v>2889000</v>
      </c>
      <c r="AI115" s="14">
        <v>117</v>
      </c>
      <c r="AJ115" s="6">
        <v>70</v>
      </c>
    </row>
    <row r="116" spans="1:37">
      <c r="A116" s="6">
        <v>36</v>
      </c>
      <c r="B116" s="6">
        <v>70</v>
      </c>
      <c r="C116" s="6">
        <v>2002</v>
      </c>
      <c r="D116" s="6" t="s">
        <v>1077</v>
      </c>
      <c r="E116" s="6" t="s">
        <v>1078</v>
      </c>
      <c r="F116" s="6" t="s">
        <v>1</v>
      </c>
      <c r="G116" s="6" t="s">
        <v>40</v>
      </c>
      <c r="H116" s="6" t="s">
        <v>40</v>
      </c>
      <c r="I116" s="6" t="s">
        <v>40</v>
      </c>
      <c r="J116" s="6" t="s">
        <v>40</v>
      </c>
      <c r="K116" s="9" t="s">
        <v>40</v>
      </c>
      <c r="L116" s="9" t="s">
        <v>40</v>
      </c>
      <c r="M116" s="6" t="s">
        <v>179</v>
      </c>
      <c r="N116" s="6" t="s">
        <v>38</v>
      </c>
      <c r="O116" s="6" t="s">
        <v>55</v>
      </c>
      <c r="P116" s="6" t="s">
        <v>38</v>
      </c>
      <c r="Q116" s="6" t="s">
        <v>51</v>
      </c>
      <c r="R116" s="6" t="s">
        <v>76</v>
      </c>
      <c r="S116" s="6" t="s">
        <v>43</v>
      </c>
      <c r="T116" s="6" t="s">
        <v>44</v>
      </c>
      <c r="U116" s="9" t="s">
        <v>21</v>
      </c>
      <c r="V116" s="6" t="s">
        <v>1211</v>
      </c>
      <c r="W116" s="6" t="s">
        <v>1224</v>
      </c>
      <c r="X116" s="6" t="s">
        <v>285</v>
      </c>
      <c r="Y116" s="6" t="s">
        <v>1081</v>
      </c>
      <c r="Z116" s="6" t="s">
        <v>40</v>
      </c>
      <c r="AA116" s="6" t="s">
        <v>413</v>
      </c>
      <c r="AB116" s="9" t="s">
        <v>40</v>
      </c>
      <c r="AC116" s="9" t="s">
        <v>40</v>
      </c>
      <c r="AD116" s="6" t="s">
        <v>40</v>
      </c>
      <c r="AE116" s="6" t="s">
        <v>40</v>
      </c>
      <c r="AF116" s="14">
        <v>10.47</v>
      </c>
      <c r="AG116" s="14">
        <v>117</v>
      </c>
      <c r="AH116" s="6">
        <f t="shared" si="3"/>
        <v>1047000.0000000001</v>
      </c>
      <c r="AI116" s="14">
        <v>117</v>
      </c>
      <c r="AJ116" s="6">
        <v>70</v>
      </c>
    </row>
    <row r="117" spans="1:37">
      <c r="A117" s="6">
        <v>36</v>
      </c>
      <c r="B117" s="6">
        <v>70</v>
      </c>
      <c r="C117" s="6">
        <v>2002</v>
      </c>
      <c r="D117" s="6" t="s">
        <v>1077</v>
      </c>
      <c r="E117" s="6" t="s">
        <v>1078</v>
      </c>
      <c r="F117" s="6" t="s">
        <v>1</v>
      </c>
      <c r="G117" s="6" t="s">
        <v>40</v>
      </c>
      <c r="H117" s="6" t="s">
        <v>40</v>
      </c>
      <c r="I117" s="6" t="s">
        <v>40</v>
      </c>
      <c r="J117" s="6" t="s">
        <v>40</v>
      </c>
      <c r="K117" s="9" t="s">
        <v>40</v>
      </c>
      <c r="L117" s="9" t="s">
        <v>40</v>
      </c>
      <c r="M117" s="6" t="s">
        <v>179</v>
      </c>
      <c r="N117" s="6" t="s">
        <v>38</v>
      </c>
      <c r="O117" s="6" t="s">
        <v>55</v>
      </c>
      <c r="P117" s="6" t="s">
        <v>38</v>
      </c>
      <c r="Q117" s="6" t="s">
        <v>51</v>
      </c>
      <c r="R117" s="6" t="s">
        <v>76</v>
      </c>
      <c r="S117" s="6" t="s">
        <v>43</v>
      </c>
      <c r="T117" s="6" t="s">
        <v>44</v>
      </c>
      <c r="U117" s="9" t="s">
        <v>21</v>
      </c>
      <c r="V117" s="6" t="s">
        <v>1211</v>
      </c>
      <c r="W117" s="6" t="s">
        <v>1224</v>
      </c>
      <c r="X117" s="6" t="s">
        <v>285</v>
      </c>
      <c r="Y117" s="6" t="s">
        <v>1081</v>
      </c>
      <c r="Z117" s="6" t="s">
        <v>40</v>
      </c>
      <c r="AA117" s="6" t="s">
        <v>413</v>
      </c>
      <c r="AB117" s="9" t="s">
        <v>40</v>
      </c>
      <c r="AC117" s="9" t="s">
        <v>40</v>
      </c>
      <c r="AD117" s="6" t="s">
        <v>40</v>
      </c>
      <c r="AE117" s="6" t="s">
        <v>40</v>
      </c>
      <c r="AF117" s="14">
        <v>28.76</v>
      </c>
      <c r="AG117" s="14">
        <v>122.5</v>
      </c>
      <c r="AH117" s="6">
        <f t="shared" si="3"/>
        <v>2876000</v>
      </c>
      <c r="AI117" s="14">
        <v>122.5</v>
      </c>
      <c r="AJ117" s="6">
        <v>70</v>
      </c>
    </row>
    <row r="118" spans="1:37">
      <c r="A118" s="6">
        <v>36</v>
      </c>
      <c r="B118" s="6">
        <v>70</v>
      </c>
      <c r="C118" s="6">
        <v>2002</v>
      </c>
      <c r="D118" s="6" t="s">
        <v>1077</v>
      </c>
      <c r="E118" s="6" t="s">
        <v>1078</v>
      </c>
      <c r="F118" s="6" t="s">
        <v>1</v>
      </c>
      <c r="G118" s="6" t="s">
        <v>40</v>
      </c>
      <c r="H118" s="6" t="s">
        <v>40</v>
      </c>
      <c r="I118" s="6" t="s">
        <v>40</v>
      </c>
      <c r="J118" s="6" t="s">
        <v>40</v>
      </c>
      <c r="K118" s="9" t="s">
        <v>40</v>
      </c>
      <c r="L118" s="9" t="s">
        <v>40</v>
      </c>
      <c r="M118" s="6" t="s">
        <v>179</v>
      </c>
      <c r="N118" s="6" t="s">
        <v>38</v>
      </c>
      <c r="O118" s="6" t="s">
        <v>55</v>
      </c>
      <c r="P118" s="6" t="s">
        <v>38</v>
      </c>
      <c r="Q118" s="6" t="s">
        <v>51</v>
      </c>
      <c r="R118" s="6" t="s">
        <v>76</v>
      </c>
      <c r="S118" s="6" t="s">
        <v>43</v>
      </c>
      <c r="T118" s="6" t="s">
        <v>44</v>
      </c>
      <c r="U118" s="9" t="s">
        <v>21</v>
      </c>
      <c r="V118" s="6" t="s">
        <v>1211</v>
      </c>
      <c r="W118" s="6" t="s">
        <v>1224</v>
      </c>
      <c r="X118" s="6" t="s">
        <v>285</v>
      </c>
      <c r="Y118" s="6" t="s">
        <v>1081</v>
      </c>
      <c r="Z118" s="6" t="s">
        <v>40</v>
      </c>
      <c r="AA118" s="6" t="s">
        <v>413</v>
      </c>
      <c r="AB118" s="9" t="s">
        <v>40</v>
      </c>
      <c r="AC118" s="9" t="s">
        <v>40</v>
      </c>
      <c r="AD118" s="6" t="s">
        <v>40</v>
      </c>
      <c r="AE118" s="6" t="s">
        <v>40</v>
      </c>
      <c r="AF118" s="14">
        <v>60.91</v>
      </c>
      <c r="AG118" s="14">
        <v>135</v>
      </c>
      <c r="AH118" s="6">
        <f t="shared" si="3"/>
        <v>6091000</v>
      </c>
      <c r="AI118" s="14">
        <v>135</v>
      </c>
      <c r="AJ118" s="6">
        <v>70</v>
      </c>
    </row>
    <row r="119" spans="1:37">
      <c r="A119" s="6">
        <v>36</v>
      </c>
      <c r="B119" s="6">
        <v>70</v>
      </c>
      <c r="C119" s="6">
        <v>2002</v>
      </c>
      <c r="D119" s="6" t="s">
        <v>1077</v>
      </c>
      <c r="E119" s="6" t="s">
        <v>1078</v>
      </c>
      <c r="F119" s="6" t="s">
        <v>1</v>
      </c>
      <c r="G119" s="6" t="s">
        <v>40</v>
      </c>
      <c r="H119" s="6" t="s">
        <v>40</v>
      </c>
      <c r="I119" s="6" t="s">
        <v>40</v>
      </c>
      <c r="J119" s="6" t="s">
        <v>40</v>
      </c>
      <c r="K119" s="9" t="s">
        <v>40</v>
      </c>
      <c r="L119" s="9" t="s">
        <v>40</v>
      </c>
      <c r="M119" s="6" t="s">
        <v>179</v>
      </c>
      <c r="N119" s="6" t="s">
        <v>38</v>
      </c>
      <c r="O119" s="6" t="s">
        <v>55</v>
      </c>
      <c r="P119" s="6" t="s">
        <v>38</v>
      </c>
      <c r="Q119" s="6" t="s">
        <v>51</v>
      </c>
      <c r="R119" s="6" t="s">
        <v>76</v>
      </c>
      <c r="S119" s="6" t="s">
        <v>43</v>
      </c>
      <c r="T119" s="6" t="s">
        <v>44</v>
      </c>
      <c r="U119" s="9" t="s">
        <v>21</v>
      </c>
      <c r="V119" s="6" t="s">
        <v>1211</v>
      </c>
      <c r="W119" s="6" t="s">
        <v>1224</v>
      </c>
      <c r="X119" s="6" t="s">
        <v>285</v>
      </c>
      <c r="Y119" s="6" t="s">
        <v>1081</v>
      </c>
      <c r="Z119" s="6" t="s">
        <v>40</v>
      </c>
      <c r="AA119" s="6" t="s">
        <v>413</v>
      </c>
      <c r="AB119" s="9" t="s">
        <v>40</v>
      </c>
      <c r="AC119" s="9" t="s">
        <v>40</v>
      </c>
      <c r="AD119" s="6" t="s">
        <v>40</v>
      </c>
      <c r="AE119" s="6" t="s">
        <v>40</v>
      </c>
      <c r="AF119" s="14">
        <v>0.01</v>
      </c>
      <c r="AG119" s="14">
        <v>63</v>
      </c>
      <c r="AH119" s="6">
        <f t="shared" si="3"/>
        <v>1000</v>
      </c>
      <c r="AI119" s="14">
        <v>63</v>
      </c>
      <c r="AJ119" s="6">
        <v>70</v>
      </c>
    </row>
    <row r="120" spans="1:37">
      <c r="A120" s="6">
        <v>36</v>
      </c>
      <c r="B120" s="6">
        <v>70</v>
      </c>
      <c r="C120" s="6">
        <v>2002</v>
      </c>
      <c r="D120" s="6" t="s">
        <v>1077</v>
      </c>
      <c r="E120" s="6" t="s">
        <v>1078</v>
      </c>
      <c r="F120" s="6" t="s">
        <v>1</v>
      </c>
      <c r="G120" s="6" t="s">
        <v>40</v>
      </c>
      <c r="H120" s="6" t="s">
        <v>40</v>
      </c>
      <c r="I120" s="6" t="s">
        <v>40</v>
      </c>
      <c r="J120" s="6" t="s">
        <v>40</v>
      </c>
      <c r="K120" s="9" t="s">
        <v>40</v>
      </c>
      <c r="L120" s="9" t="s">
        <v>40</v>
      </c>
      <c r="M120" s="6" t="s">
        <v>179</v>
      </c>
      <c r="N120" s="6" t="s">
        <v>38</v>
      </c>
      <c r="O120" s="6" t="s">
        <v>55</v>
      </c>
      <c r="P120" s="6" t="s">
        <v>38</v>
      </c>
      <c r="Q120" s="6" t="s">
        <v>51</v>
      </c>
      <c r="R120" s="6" t="s">
        <v>76</v>
      </c>
      <c r="S120" s="6" t="s">
        <v>43</v>
      </c>
      <c r="T120" s="6" t="s">
        <v>44</v>
      </c>
      <c r="U120" s="9" t="s">
        <v>21</v>
      </c>
      <c r="V120" s="6" t="s">
        <v>1211</v>
      </c>
      <c r="W120" s="6" t="s">
        <v>1224</v>
      </c>
      <c r="X120" s="6" t="s">
        <v>285</v>
      </c>
      <c r="Y120" s="6" t="s">
        <v>1081</v>
      </c>
      <c r="Z120" s="6" t="s">
        <v>40</v>
      </c>
      <c r="AA120" s="6" t="s">
        <v>413</v>
      </c>
      <c r="AB120" s="9" t="s">
        <v>40</v>
      </c>
      <c r="AC120" s="9" t="s">
        <v>40</v>
      </c>
      <c r="AD120" s="6" t="s">
        <v>40</v>
      </c>
      <c r="AE120" s="6" t="s">
        <v>40</v>
      </c>
      <c r="AF120" s="14">
        <v>86</v>
      </c>
      <c r="AG120" s="14">
        <v>179</v>
      </c>
      <c r="AH120" s="6">
        <f t="shared" ref="AH120:AH151" si="4">(AF120*100000)</f>
        <v>8600000</v>
      </c>
      <c r="AI120" s="14">
        <v>179</v>
      </c>
      <c r="AJ120" s="6">
        <v>70</v>
      </c>
    </row>
    <row r="121" spans="1:37">
      <c r="A121" s="6">
        <v>36</v>
      </c>
      <c r="B121" s="6">
        <v>70</v>
      </c>
      <c r="C121" s="6">
        <v>2002</v>
      </c>
      <c r="D121" s="6" t="s">
        <v>1077</v>
      </c>
      <c r="E121" s="6" t="s">
        <v>1078</v>
      </c>
      <c r="F121" s="6" t="s">
        <v>1</v>
      </c>
      <c r="G121" s="6" t="s">
        <v>40</v>
      </c>
      <c r="H121" s="6" t="s">
        <v>40</v>
      </c>
      <c r="I121" s="6" t="s">
        <v>40</v>
      </c>
      <c r="J121" s="6" t="s">
        <v>40</v>
      </c>
      <c r="K121" s="9" t="s">
        <v>40</v>
      </c>
      <c r="L121" s="9" t="s">
        <v>40</v>
      </c>
      <c r="M121" s="6" t="s">
        <v>179</v>
      </c>
      <c r="N121" s="6" t="s">
        <v>38</v>
      </c>
      <c r="O121" s="6" t="s">
        <v>55</v>
      </c>
      <c r="P121" s="6" t="s">
        <v>38</v>
      </c>
      <c r="Q121" s="6" t="s">
        <v>51</v>
      </c>
      <c r="R121" s="6" t="s">
        <v>76</v>
      </c>
      <c r="S121" s="6" t="s">
        <v>43</v>
      </c>
      <c r="T121" s="6" t="s">
        <v>44</v>
      </c>
      <c r="U121" s="12" t="s">
        <v>21</v>
      </c>
      <c r="V121" s="13" t="s">
        <v>1211</v>
      </c>
      <c r="W121" s="13" t="s">
        <v>1224</v>
      </c>
      <c r="X121" s="13" t="s">
        <v>285</v>
      </c>
      <c r="Y121" s="13" t="s">
        <v>1081</v>
      </c>
      <c r="Z121" s="6" t="s">
        <v>40</v>
      </c>
      <c r="AA121" s="13" t="s">
        <v>413</v>
      </c>
      <c r="AB121" s="12" t="s">
        <v>40</v>
      </c>
      <c r="AC121" s="12" t="s">
        <v>40</v>
      </c>
      <c r="AD121" s="13" t="s">
        <v>40</v>
      </c>
      <c r="AE121" s="13" t="s">
        <v>40</v>
      </c>
      <c r="AF121" s="15">
        <v>50</v>
      </c>
      <c r="AG121" s="15">
        <v>161</v>
      </c>
      <c r="AH121" s="6">
        <f t="shared" si="4"/>
        <v>5000000</v>
      </c>
      <c r="AI121" s="15">
        <v>161</v>
      </c>
      <c r="AJ121" s="6">
        <v>70</v>
      </c>
    </row>
    <row r="122" spans="1:37">
      <c r="A122" s="6">
        <v>36</v>
      </c>
      <c r="B122" s="6">
        <v>71</v>
      </c>
      <c r="C122" s="6">
        <v>2002</v>
      </c>
      <c r="D122" s="6" t="s">
        <v>1077</v>
      </c>
      <c r="E122" s="6" t="s">
        <v>1078</v>
      </c>
      <c r="F122" s="6" t="s">
        <v>1</v>
      </c>
      <c r="G122" s="6" t="s">
        <v>40</v>
      </c>
      <c r="H122" s="6" t="s">
        <v>40</v>
      </c>
      <c r="I122" s="6" t="s">
        <v>40</v>
      </c>
      <c r="J122" s="6" t="s">
        <v>40</v>
      </c>
      <c r="K122" s="9" t="s">
        <v>40</v>
      </c>
      <c r="L122" s="9" t="s">
        <v>40</v>
      </c>
      <c r="M122" s="6" t="s">
        <v>179</v>
      </c>
      <c r="N122" s="6" t="s">
        <v>38</v>
      </c>
      <c r="O122" s="6" t="s">
        <v>55</v>
      </c>
      <c r="P122" s="6" t="s">
        <v>38</v>
      </c>
      <c r="Q122" s="6" t="s">
        <v>51</v>
      </c>
      <c r="R122" s="6" t="s">
        <v>76</v>
      </c>
      <c r="S122" s="6" t="s">
        <v>43</v>
      </c>
      <c r="T122" s="6" t="s">
        <v>44</v>
      </c>
      <c r="U122" s="9" t="s">
        <v>22</v>
      </c>
      <c r="V122" s="6" t="s">
        <v>1211</v>
      </c>
      <c r="W122" s="6" t="s">
        <v>1224</v>
      </c>
      <c r="X122" s="6" t="s">
        <v>285</v>
      </c>
      <c r="Y122" s="6" t="s">
        <v>1081</v>
      </c>
      <c r="Z122" s="6" t="s">
        <v>40</v>
      </c>
      <c r="AA122" s="6" t="s">
        <v>413</v>
      </c>
      <c r="AB122" s="9" t="s">
        <v>40</v>
      </c>
      <c r="AC122" s="9" t="s">
        <v>40</v>
      </c>
      <c r="AD122" s="6" t="s">
        <v>40</v>
      </c>
      <c r="AE122" s="6" t="s">
        <v>40</v>
      </c>
      <c r="AF122" s="6">
        <v>0.01</v>
      </c>
      <c r="AG122" s="6">
        <v>32.6</v>
      </c>
      <c r="AH122" s="6">
        <f t="shared" si="4"/>
        <v>1000</v>
      </c>
      <c r="AI122" s="6">
        <v>32.6</v>
      </c>
      <c r="AJ122" s="6">
        <f t="shared" ref="AJ122:AJ153" si="5">3.5*10^3/1000</f>
        <v>3.5</v>
      </c>
    </row>
    <row r="123" spans="1:37">
      <c r="A123" s="6">
        <v>36</v>
      </c>
      <c r="B123" s="6">
        <v>71</v>
      </c>
      <c r="C123" s="6">
        <v>2002</v>
      </c>
      <c r="D123" s="6" t="s">
        <v>1077</v>
      </c>
      <c r="E123" s="6" t="s">
        <v>1078</v>
      </c>
      <c r="F123" s="6" t="s">
        <v>1</v>
      </c>
      <c r="G123" s="6" t="s">
        <v>40</v>
      </c>
      <c r="H123" s="6" t="s">
        <v>40</v>
      </c>
      <c r="I123" s="6" t="s">
        <v>40</v>
      </c>
      <c r="J123" s="6" t="s">
        <v>40</v>
      </c>
      <c r="K123" s="9" t="s">
        <v>40</v>
      </c>
      <c r="L123" s="9" t="s">
        <v>40</v>
      </c>
      <c r="M123" s="6" t="s">
        <v>179</v>
      </c>
      <c r="N123" s="6" t="s">
        <v>38</v>
      </c>
      <c r="O123" s="6" t="s">
        <v>55</v>
      </c>
      <c r="P123" s="6" t="s">
        <v>38</v>
      </c>
      <c r="Q123" s="6" t="s">
        <v>51</v>
      </c>
      <c r="R123" s="6" t="s">
        <v>76</v>
      </c>
      <c r="S123" s="6" t="s">
        <v>43</v>
      </c>
      <c r="T123" s="6" t="s">
        <v>44</v>
      </c>
      <c r="U123" s="9" t="s">
        <v>22</v>
      </c>
      <c r="V123" s="6" t="s">
        <v>1211</v>
      </c>
      <c r="W123" s="6" t="s">
        <v>1224</v>
      </c>
      <c r="X123" s="6" t="s">
        <v>285</v>
      </c>
      <c r="Y123" s="6" t="s">
        <v>1081</v>
      </c>
      <c r="Z123" s="6" t="s">
        <v>40</v>
      </c>
      <c r="AA123" s="6" t="s">
        <v>413</v>
      </c>
      <c r="AB123" s="9" t="s">
        <v>40</v>
      </c>
      <c r="AC123" s="9" t="s">
        <v>40</v>
      </c>
      <c r="AD123" s="6" t="s">
        <v>40</v>
      </c>
      <c r="AE123" s="6" t="s">
        <v>40</v>
      </c>
      <c r="AF123" s="6">
        <v>0.51</v>
      </c>
      <c r="AG123" s="6">
        <v>50</v>
      </c>
      <c r="AH123" s="6">
        <f t="shared" si="4"/>
        <v>51000</v>
      </c>
      <c r="AI123" s="6">
        <v>50</v>
      </c>
      <c r="AJ123" s="6">
        <f t="shared" si="5"/>
        <v>3.5</v>
      </c>
    </row>
    <row r="124" spans="1:37">
      <c r="A124" s="6">
        <v>36</v>
      </c>
      <c r="B124" s="6">
        <v>71</v>
      </c>
      <c r="C124" s="6">
        <v>2002</v>
      </c>
      <c r="D124" s="6" t="s">
        <v>1077</v>
      </c>
      <c r="E124" s="6" t="s">
        <v>1078</v>
      </c>
      <c r="F124" s="6" t="s">
        <v>1</v>
      </c>
      <c r="G124" s="6" t="s">
        <v>40</v>
      </c>
      <c r="H124" s="6" t="s">
        <v>40</v>
      </c>
      <c r="I124" s="6" t="s">
        <v>40</v>
      </c>
      <c r="J124" s="6" t="s">
        <v>40</v>
      </c>
      <c r="K124" s="9" t="s">
        <v>40</v>
      </c>
      <c r="L124" s="9" t="s">
        <v>40</v>
      </c>
      <c r="M124" s="6" t="s">
        <v>179</v>
      </c>
      <c r="N124" s="6" t="s">
        <v>38</v>
      </c>
      <c r="O124" s="6" t="s">
        <v>55</v>
      </c>
      <c r="P124" s="6" t="s">
        <v>38</v>
      </c>
      <c r="Q124" s="6" t="s">
        <v>51</v>
      </c>
      <c r="R124" s="6" t="s">
        <v>76</v>
      </c>
      <c r="S124" s="6" t="s">
        <v>43</v>
      </c>
      <c r="T124" s="6" t="s">
        <v>44</v>
      </c>
      <c r="U124" s="9" t="s">
        <v>22</v>
      </c>
      <c r="V124" s="6" t="s">
        <v>1211</v>
      </c>
      <c r="W124" s="6" t="s">
        <v>1224</v>
      </c>
      <c r="X124" s="6" t="s">
        <v>285</v>
      </c>
      <c r="Y124" s="6" t="s">
        <v>1081</v>
      </c>
      <c r="Z124" s="6" t="s">
        <v>40</v>
      </c>
      <c r="AA124" s="6" t="s">
        <v>413</v>
      </c>
      <c r="AB124" s="9" t="s">
        <v>40</v>
      </c>
      <c r="AC124" s="9" t="s">
        <v>40</v>
      </c>
      <c r="AD124" s="6" t="s">
        <v>40</v>
      </c>
      <c r="AE124" s="6" t="s">
        <v>40</v>
      </c>
      <c r="AF124" s="6">
        <v>0.8666666666666667</v>
      </c>
      <c r="AG124" s="6">
        <v>51.166666666666664</v>
      </c>
      <c r="AH124" s="6">
        <f t="shared" si="4"/>
        <v>86666.666666666672</v>
      </c>
      <c r="AI124" s="6">
        <v>51.166666666666664</v>
      </c>
      <c r="AJ124" s="6">
        <f t="shared" si="5"/>
        <v>3.5</v>
      </c>
    </row>
    <row r="125" spans="1:37" ht="19">
      <c r="A125" s="6">
        <v>36</v>
      </c>
      <c r="B125" s="6">
        <v>71</v>
      </c>
      <c r="C125" s="6">
        <v>2002</v>
      </c>
      <c r="D125" s="6" t="s">
        <v>1077</v>
      </c>
      <c r="E125" s="6" t="s">
        <v>1078</v>
      </c>
      <c r="F125" s="6" t="s">
        <v>1</v>
      </c>
      <c r="G125" s="6" t="s">
        <v>40</v>
      </c>
      <c r="H125" s="6" t="s">
        <v>40</v>
      </c>
      <c r="I125" s="6" t="s">
        <v>40</v>
      </c>
      <c r="J125" s="6" t="s">
        <v>40</v>
      </c>
      <c r="K125" s="9" t="s">
        <v>40</v>
      </c>
      <c r="L125" s="9" t="s">
        <v>40</v>
      </c>
      <c r="M125" s="6" t="s">
        <v>179</v>
      </c>
      <c r="N125" s="6" t="s">
        <v>38</v>
      </c>
      <c r="O125" s="6" t="s">
        <v>55</v>
      </c>
      <c r="P125" s="6" t="s">
        <v>38</v>
      </c>
      <c r="Q125" s="6" t="s">
        <v>51</v>
      </c>
      <c r="R125" s="6" t="s">
        <v>76</v>
      </c>
      <c r="S125" s="6" t="s">
        <v>43</v>
      </c>
      <c r="T125" s="6" t="s">
        <v>44</v>
      </c>
      <c r="U125" s="9" t="s">
        <v>22</v>
      </c>
      <c r="V125" s="6" t="s">
        <v>1211</v>
      </c>
      <c r="W125" s="6" t="s">
        <v>1224</v>
      </c>
      <c r="X125" s="6" t="s">
        <v>285</v>
      </c>
      <c r="Y125" s="6" t="s">
        <v>1081</v>
      </c>
      <c r="Z125" s="6" t="s">
        <v>40</v>
      </c>
      <c r="AA125" s="6" t="s">
        <v>413</v>
      </c>
      <c r="AB125" s="9" t="s">
        <v>40</v>
      </c>
      <c r="AC125" s="9" t="s">
        <v>40</v>
      </c>
      <c r="AD125" s="6" t="s">
        <v>40</v>
      </c>
      <c r="AE125" s="6" t="s">
        <v>40</v>
      </c>
      <c r="AF125" s="6">
        <v>1.7481818181818178</v>
      </c>
      <c r="AG125" s="6">
        <v>48</v>
      </c>
      <c r="AH125" s="6">
        <f t="shared" si="4"/>
        <v>174818.18181818179</v>
      </c>
      <c r="AI125" s="6">
        <v>48</v>
      </c>
      <c r="AJ125" s="6">
        <f t="shared" si="5"/>
        <v>3.5</v>
      </c>
      <c r="AK125" t="s">
        <v>1344</v>
      </c>
    </row>
    <row r="126" spans="1:37">
      <c r="A126" s="6">
        <v>36</v>
      </c>
      <c r="B126" s="6">
        <v>71</v>
      </c>
      <c r="C126" s="6">
        <v>2002</v>
      </c>
      <c r="D126" s="6" t="s">
        <v>1077</v>
      </c>
      <c r="E126" s="6" t="s">
        <v>1078</v>
      </c>
      <c r="F126" s="6" t="s">
        <v>1</v>
      </c>
      <c r="G126" s="6" t="s">
        <v>40</v>
      </c>
      <c r="H126" s="6" t="s">
        <v>40</v>
      </c>
      <c r="I126" s="6" t="s">
        <v>40</v>
      </c>
      <c r="J126" s="6" t="s">
        <v>40</v>
      </c>
      <c r="K126" s="9" t="s">
        <v>40</v>
      </c>
      <c r="L126" s="9" t="s">
        <v>40</v>
      </c>
      <c r="M126" s="6" t="s">
        <v>179</v>
      </c>
      <c r="N126" s="6" t="s">
        <v>38</v>
      </c>
      <c r="O126" s="6" t="s">
        <v>55</v>
      </c>
      <c r="P126" s="6" t="s">
        <v>38</v>
      </c>
      <c r="Q126" s="6" t="s">
        <v>51</v>
      </c>
      <c r="R126" s="6" t="s">
        <v>76</v>
      </c>
      <c r="S126" s="6" t="s">
        <v>43</v>
      </c>
      <c r="T126" s="6" t="s">
        <v>44</v>
      </c>
      <c r="U126" s="9" t="s">
        <v>22</v>
      </c>
      <c r="V126" s="6" t="s">
        <v>1211</v>
      </c>
      <c r="W126" s="6" t="s">
        <v>1224</v>
      </c>
      <c r="X126" s="6" t="s">
        <v>285</v>
      </c>
      <c r="Y126" s="6" t="s">
        <v>1081</v>
      </c>
      <c r="Z126" s="6" t="s">
        <v>40</v>
      </c>
      <c r="AA126" s="6" t="s">
        <v>413</v>
      </c>
      <c r="AB126" s="9" t="s">
        <v>40</v>
      </c>
      <c r="AC126" s="9" t="s">
        <v>40</v>
      </c>
      <c r="AD126" s="6" t="s">
        <v>40</v>
      </c>
      <c r="AE126" s="6" t="s">
        <v>40</v>
      </c>
      <c r="AF126" s="6">
        <v>3.8255555555555554</v>
      </c>
      <c r="AG126" s="6">
        <v>51.111111111111114</v>
      </c>
      <c r="AH126" s="6">
        <f t="shared" si="4"/>
        <v>382555.55555555556</v>
      </c>
      <c r="AI126" s="6">
        <v>51.111111111111114</v>
      </c>
      <c r="AJ126" s="6">
        <f t="shared" si="5"/>
        <v>3.5</v>
      </c>
      <c r="AK126" t="s">
        <v>1345</v>
      </c>
    </row>
    <row r="127" spans="1:37">
      <c r="A127" s="6">
        <v>36</v>
      </c>
      <c r="B127" s="6">
        <v>71</v>
      </c>
      <c r="C127" s="6">
        <v>2002</v>
      </c>
      <c r="D127" s="6" t="s">
        <v>1077</v>
      </c>
      <c r="E127" s="6" t="s">
        <v>1078</v>
      </c>
      <c r="F127" s="6" t="s">
        <v>1</v>
      </c>
      <c r="G127" s="6" t="s">
        <v>40</v>
      </c>
      <c r="H127" s="6" t="s">
        <v>40</v>
      </c>
      <c r="I127" s="6" t="s">
        <v>40</v>
      </c>
      <c r="J127" s="6" t="s">
        <v>40</v>
      </c>
      <c r="K127" s="9" t="s">
        <v>40</v>
      </c>
      <c r="L127" s="9" t="s">
        <v>40</v>
      </c>
      <c r="M127" s="6" t="s">
        <v>179</v>
      </c>
      <c r="N127" s="6" t="s">
        <v>38</v>
      </c>
      <c r="O127" s="6" t="s">
        <v>55</v>
      </c>
      <c r="P127" s="6" t="s">
        <v>38</v>
      </c>
      <c r="Q127" s="6" t="s">
        <v>51</v>
      </c>
      <c r="R127" s="6" t="s">
        <v>76</v>
      </c>
      <c r="S127" s="6" t="s">
        <v>43</v>
      </c>
      <c r="T127" s="6" t="s">
        <v>44</v>
      </c>
      <c r="U127" s="9" t="s">
        <v>22</v>
      </c>
      <c r="V127" s="6" t="s">
        <v>1211</v>
      </c>
      <c r="W127" s="6" t="s">
        <v>1224</v>
      </c>
      <c r="X127" s="6" t="s">
        <v>285</v>
      </c>
      <c r="Y127" s="6" t="s">
        <v>1081</v>
      </c>
      <c r="Z127" s="6" t="s">
        <v>40</v>
      </c>
      <c r="AA127" s="6" t="s">
        <v>413</v>
      </c>
      <c r="AB127" s="9" t="s">
        <v>40</v>
      </c>
      <c r="AC127" s="9" t="s">
        <v>40</v>
      </c>
      <c r="AD127" s="6" t="s">
        <v>40</v>
      </c>
      <c r="AE127" s="6" t="s">
        <v>40</v>
      </c>
      <c r="AF127" s="6">
        <v>7.7175000000000002</v>
      </c>
      <c r="AG127" s="6">
        <v>53.375</v>
      </c>
      <c r="AH127" s="6">
        <f t="shared" si="4"/>
        <v>771750</v>
      </c>
      <c r="AI127" s="6">
        <v>53.375</v>
      </c>
      <c r="AJ127" s="6">
        <f t="shared" si="5"/>
        <v>3.5</v>
      </c>
      <c r="AK127" t="s">
        <v>1346</v>
      </c>
    </row>
    <row r="128" spans="1:37">
      <c r="A128" s="6">
        <v>36</v>
      </c>
      <c r="B128" s="6">
        <v>71</v>
      </c>
      <c r="C128" s="6">
        <v>2002</v>
      </c>
      <c r="D128" s="6" t="s">
        <v>1077</v>
      </c>
      <c r="E128" s="6" t="s">
        <v>1078</v>
      </c>
      <c r="F128" s="6" t="s">
        <v>1</v>
      </c>
      <c r="G128" s="6" t="s">
        <v>40</v>
      </c>
      <c r="H128" s="6" t="s">
        <v>40</v>
      </c>
      <c r="I128" s="6" t="s">
        <v>40</v>
      </c>
      <c r="J128" s="6" t="s">
        <v>40</v>
      </c>
      <c r="K128" s="9" t="s">
        <v>40</v>
      </c>
      <c r="L128" s="9" t="s">
        <v>40</v>
      </c>
      <c r="M128" s="6" t="s">
        <v>179</v>
      </c>
      <c r="N128" s="6" t="s">
        <v>38</v>
      </c>
      <c r="O128" s="6" t="s">
        <v>55</v>
      </c>
      <c r="P128" s="6" t="s">
        <v>38</v>
      </c>
      <c r="Q128" s="6" t="s">
        <v>51</v>
      </c>
      <c r="R128" s="6" t="s">
        <v>76</v>
      </c>
      <c r="S128" s="6" t="s">
        <v>43</v>
      </c>
      <c r="T128" s="6" t="s">
        <v>44</v>
      </c>
      <c r="U128" s="9" t="s">
        <v>22</v>
      </c>
      <c r="V128" s="6" t="s">
        <v>1211</v>
      </c>
      <c r="W128" s="6" t="s">
        <v>1224</v>
      </c>
      <c r="X128" s="6" t="s">
        <v>285</v>
      </c>
      <c r="Y128" s="6" t="s">
        <v>1081</v>
      </c>
      <c r="Z128" s="6" t="s">
        <v>40</v>
      </c>
      <c r="AA128" s="6" t="s">
        <v>413</v>
      </c>
      <c r="AB128" s="9" t="s">
        <v>40</v>
      </c>
      <c r="AC128" s="9" t="s">
        <v>40</v>
      </c>
      <c r="AD128" s="6" t="s">
        <v>40</v>
      </c>
      <c r="AE128" s="6" t="s">
        <v>40</v>
      </c>
      <c r="AF128" s="6">
        <v>17.678888888888892</v>
      </c>
      <c r="AG128" s="6">
        <v>52.111111111111114</v>
      </c>
      <c r="AH128" s="6">
        <f t="shared" si="4"/>
        <v>1767888.8888888892</v>
      </c>
      <c r="AI128" s="6">
        <v>52.111111111111114</v>
      </c>
      <c r="AJ128" s="6">
        <f t="shared" si="5"/>
        <v>3.5</v>
      </c>
    </row>
    <row r="129" spans="1:36">
      <c r="A129" s="6">
        <v>36</v>
      </c>
      <c r="B129" s="6">
        <v>71</v>
      </c>
      <c r="C129" s="6">
        <v>2002</v>
      </c>
      <c r="D129" s="6" t="s">
        <v>1077</v>
      </c>
      <c r="E129" s="6" t="s">
        <v>1078</v>
      </c>
      <c r="F129" s="6" t="s">
        <v>1</v>
      </c>
      <c r="G129" s="6" t="s">
        <v>40</v>
      </c>
      <c r="H129" s="6" t="s">
        <v>40</v>
      </c>
      <c r="I129" s="6" t="s">
        <v>40</v>
      </c>
      <c r="J129" s="6" t="s">
        <v>40</v>
      </c>
      <c r="K129" s="9" t="s">
        <v>40</v>
      </c>
      <c r="L129" s="9" t="s">
        <v>40</v>
      </c>
      <c r="M129" s="6" t="s">
        <v>179</v>
      </c>
      <c r="N129" s="6" t="s">
        <v>38</v>
      </c>
      <c r="O129" s="6" t="s">
        <v>55</v>
      </c>
      <c r="P129" s="6" t="s">
        <v>38</v>
      </c>
      <c r="Q129" s="6" t="s">
        <v>51</v>
      </c>
      <c r="R129" s="6" t="s">
        <v>76</v>
      </c>
      <c r="S129" s="6" t="s">
        <v>43</v>
      </c>
      <c r="T129" s="6" t="s">
        <v>44</v>
      </c>
      <c r="U129" s="9" t="s">
        <v>22</v>
      </c>
      <c r="V129" s="6" t="s">
        <v>1211</v>
      </c>
      <c r="W129" s="6" t="s">
        <v>1224</v>
      </c>
      <c r="X129" s="6" t="s">
        <v>285</v>
      </c>
      <c r="Y129" s="6" t="s">
        <v>1081</v>
      </c>
      <c r="Z129" s="6" t="s">
        <v>40</v>
      </c>
      <c r="AA129" s="6" t="s">
        <v>413</v>
      </c>
      <c r="AB129" s="9" t="s">
        <v>40</v>
      </c>
      <c r="AC129" s="9" t="s">
        <v>40</v>
      </c>
      <c r="AD129" s="6" t="s">
        <v>40</v>
      </c>
      <c r="AE129" s="6" t="s">
        <v>40</v>
      </c>
      <c r="AF129" s="6">
        <v>31.011428571428574</v>
      </c>
      <c r="AG129" s="6">
        <v>52</v>
      </c>
      <c r="AH129" s="6">
        <f t="shared" si="4"/>
        <v>3101142.8571428573</v>
      </c>
      <c r="AI129" s="6">
        <v>52</v>
      </c>
      <c r="AJ129" s="6">
        <f t="shared" si="5"/>
        <v>3.5</v>
      </c>
    </row>
    <row r="130" spans="1:36">
      <c r="A130" s="6">
        <v>36</v>
      </c>
      <c r="B130" s="6">
        <v>71</v>
      </c>
      <c r="C130" s="6">
        <v>2002</v>
      </c>
      <c r="D130" s="6" t="s">
        <v>1077</v>
      </c>
      <c r="E130" s="6" t="s">
        <v>1078</v>
      </c>
      <c r="F130" s="6" t="s">
        <v>1</v>
      </c>
      <c r="G130" s="6" t="s">
        <v>40</v>
      </c>
      <c r="H130" s="6" t="s">
        <v>40</v>
      </c>
      <c r="I130" s="6" t="s">
        <v>40</v>
      </c>
      <c r="J130" s="6" t="s">
        <v>40</v>
      </c>
      <c r="K130" s="9" t="s">
        <v>40</v>
      </c>
      <c r="L130" s="9" t="s">
        <v>40</v>
      </c>
      <c r="M130" s="6" t="s">
        <v>179</v>
      </c>
      <c r="N130" s="6" t="s">
        <v>38</v>
      </c>
      <c r="O130" s="6" t="s">
        <v>55</v>
      </c>
      <c r="P130" s="6" t="s">
        <v>38</v>
      </c>
      <c r="Q130" s="6" t="s">
        <v>51</v>
      </c>
      <c r="R130" s="6" t="s">
        <v>76</v>
      </c>
      <c r="S130" s="6" t="s">
        <v>43</v>
      </c>
      <c r="T130" s="6" t="s">
        <v>44</v>
      </c>
      <c r="U130" s="9" t="s">
        <v>22</v>
      </c>
      <c r="V130" s="6" t="s">
        <v>1211</v>
      </c>
      <c r="W130" s="6" t="s">
        <v>1224</v>
      </c>
      <c r="X130" s="6" t="s">
        <v>285</v>
      </c>
      <c r="Y130" s="6" t="s">
        <v>1081</v>
      </c>
      <c r="Z130" s="6" t="s">
        <v>40</v>
      </c>
      <c r="AA130" s="6" t="s">
        <v>413</v>
      </c>
      <c r="AB130" s="9" t="s">
        <v>40</v>
      </c>
      <c r="AC130" s="9" t="s">
        <v>40</v>
      </c>
      <c r="AD130" s="6" t="s">
        <v>40</v>
      </c>
      <c r="AE130" s="6" t="s">
        <v>40</v>
      </c>
      <c r="AF130" s="6">
        <v>48.6175</v>
      </c>
      <c r="AG130" s="6">
        <v>53.5</v>
      </c>
      <c r="AH130" s="6">
        <f t="shared" si="4"/>
        <v>4861750</v>
      </c>
      <c r="AI130" s="6">
        <v>53.5</v>
      </c>
      <c r="AJ130" s="6">
        <f t="shared" si="5"/>
        <v>3.5</v>
      </c>
    </row>
    <row r="131" spans="1:36">
      <c r="A131" s="6">
        <v>36</v>
      </c>
      <c r="B131" s="6">
        <v>71</v>
      </c>
      <c r="C131" s="6">
        <v>2002</v>
      </c>
      <c r="D131" s="6" t="s">
        <v>1077</v>
      </c>
      <c r="E131" s="6" t="s">
        <v>1078</v>
      </c>
      <c r="F131" s="6" t="s">
        <v>1</v>
      </c>
      <c r="G131" s="6" t="s">
        <v>40</v>
      </c>
      <c r="H131" s="6" t="s">
        <v>40</v>
      </c>
      <c r="I131" s="6" t="s">
        <v>40</v>
      </c>
      <c r="J131" s="6" t="s">
        <v>40</v>
      </c>
      <c r="K131" s="9" t="s">
        <v>40</v>
      </c>
      <c r="L131" s="9" t="s">
        <v>40</v>
      </c>
      <c r="M131" s="6" t="s">
        <v>179</v>
      </c>
      <c r="N131" s="6" t="s">
        <v>38</v>
      </c>
      <c r="O131" s="6" t="s">
        <v>55</v>
      </c>
      <c r="P131" s="6" t="s">
        <v>38</v>
      </c>
      <c r="Q131" s="6" t="s">
        <v>51</v>
      </c>
      <c r="R131" s="6" t="s">
        <v>76</v>
      </c>
      <c r="S131" s="6" t="s">
        <v>43</v>
      </c>
      <c r="T131" s="6" t="s">
        <v>44</v>
      </c>
      <c r="U131" s="9" t="s">
        <v>22</v>
      </c>
      <c r="V131" s="6" t="s">
        <v>1211</v>
      </c>
      <c r="W131" s="6" t="s">
        <v>1224</v>
      </c>
      <c r="X131" s="6" t="s">
        <v>285</v>
      </c>
      <c r="Y131" s="6" t="s">
        <v>1081</v>
      </c>
      <c r="Z131" s="6" t="s">
        <v>40</v>
      </c>
      <c r="AA131" s="6" t="s">
        <v>413</v>
      </c>
      <c r="AB131" s="9" t="s">
        <v>40</v>
      </c>
      <c r="AC131" s="9" t="s">
        <v>40</v>
      </c>
      <c r="AD131" s="6" t="s">
        <v>40</v>
      </c>
      <c r="AE131" s="6" t="s">
        <v>40</v>
      </c>
      <c r="AF131" s="6">
        <v>61.843333333333334</v>
      </c>
      <c r="AG131" s="6">
        <v>50</v>
      </c>
      <c r="AH131" s="6">
        <f t="shared" si="4"/>
        <v>6184333.333333333</v>
      </c>
      <c r="AI131" s="6">
        <v>50</v>
      </c>
      <c r="AJ131" s="6">
        <f t="shared" si="5"/>
        <v>3.5</v>
      </c>
    </row>
    <row r="132" spans="1:36">
      <c r="A132" s="6">
        <v>36</v>
      </c>
      <c r="B132" s="6">
        <v>71</v>
      </c>
      <c r="C132" s="6">
        <v>2002</v>
      </c>
      <c r="D132" s="6" t="s">
        <v>1077</v>
      </c>
      <c r="E132" s="6" t="s">
        <v>1078</v>
      </c>
      <c r="F132" s="6" t="s">
        <v>1</v>
      </c>
      <c r="G132" s="6" t="s">
        <v>40</v>
      </c>
      <c r="H132" s="6" t="s">
        <v>40</v>
      </c>
      <c r="I132" s="6" t="s">
        <v>40</v>
      </c>
      <c r="J132" s="6" t="s">
        <v>40</v>
      </c>
      <c r="K132" s="9" t="s">
        <v>40</v>
      </c>
      <c r="L132" s="9" t="s">
        <v>40</v>
      </c>
      <c r="M132" s="6" t="s">
        <v>179</v>
      </c>
      <c r="N132" s="6" t="s">
        <v>38</v>
      </c>
      <c r="O132" s="6" t="s">
        <v>55</v>
      </c>
      <c r="P132" s="6" t="s">
        <v>38</v>
      </c>
      <c r="Q132" s="6" t="s">
        <v>51</v>
      </c>
      <c r="R132" s="6" t="s">
        <v>76</v>
      </c>
      <c r="S132" s="6" t="s">
        <v>43</v>
      </c>
      <c r="T132" s="6" t="s">
        <v>44</v>
      </c>
      <c r="U132" s="9" t="s">
        <v>22</v>
      </c>
      <c r="V132" s="6" t="s">
        <v>1211</v>
      </c>
      <c r="W132" s="6" t="s">
        <v>1224</v>
      </c>
      <c r="X132" s="6" t="s">
        <v>285</v>
      </c>
      <c r="Y132" s="6" t="s">
        <v>1081</v>
      </c>
      <c r="Z132" s="6" t="s">
        <v>40</v>
      </c>
      <c r="AA132" s="6" t="s">
        <v>413</v>
      </c>
      <c r="AB132" s="9" t="s">
        <v>40</v>
      </c>
      <c r="AC132" s="9" t="s">
        <v>40</v>
      </c>
      <c r="AD132" s="6" t="s">
        <v>40</v>
      </c>
      <c r="AE132" s="6" t="s">
        <v>40</v>
      </c>
      <c r="AF132" s="6">
        <v>1.1100000000000001</v>
      </c>
      <c r="AG132" s="6">
        <v>55.4</v>
      </c>
      <c r="AH132" s="6">
        <f t="shared" si="4"/>
        <v>111000.00000000001</v>
      </c>
      <c r="AI132" s="6">
        <v>55.4</v>
      </c>
      <c r="AJ132" s="6">
        <f t="shared" si="5"/>
        <v>3.5</v>
      </c>
    </row>
    <row r="133" spans="1:36">
      <c r="A133" s="6">
        <v>36</v>
      </c>
      <c r="B133" s="6">
        <v>71</v>
      </c>
      <c r="C133" s="6">
        <v>2002</v>
      </c>
      <c r="D133" s="6" t="s">
        <v>1077</v>
      </c>
      <c r="E133" s="6" t="s">
        <v>1078</v>
      </c>
      <c r="F133" s="6" t="s">
        <v>1</v>
      </c>
      <c r="G133" s="6" t="s">
        <v>40</v>
      </c>
      <c r="H133" s="6" t="s">
        <v>40</v>
      </c>
      <c r="I133" s="6" t="s">
        <v>40</v>
      </c>
      <c r="J133" s="6" t="s">
        <v>40</v>
      </c>
      <c r="K133" s="9" t="s">
        <v>40</v>
      </c>
      <c r="L133" s="9" t="s">
        <v>40</v>
      </c>
      <c r="M133" s="6" t="s">
        <v>179</v>
      </c>
      <c r="N133" s="6" t="s">
        <v>38</v>
      </c>
      <c r="O133" s="6" t="s">
        <v>55</v>
      </c>
      <c r="P133" s="6" t="s">
        <v>38</v>
      </c>
      <c r="Q133" s="6" t="s">
        <v>51</v>
      </c>
      <c r="R133" s="6" t="s">
        <v>76</v>
      </c>
      <c r="S133" s="6" t="s">
        <v>43</v>
      </c>
      <c r="T133" s="6" t="s">
        <v>44</v>
      </c>
      <c r="U133" s="9" t="s">
        <v>22</v>
      </c>
      <c r="V133" s="6" t="s">
        <v>1211</v>
      </c>
      <c r="W133" s="6" t="s">
        <v>1224</v>
      </c>
      <c r="X133" s="6" t="s">
        <v>285</v>
      </c>
      <c r="Y133" s="6" t="s">
        <v>1081</v>
      </c>
      <c r="Z133" s="6" t="s">
        <v>40</v>
      </c>
      <c r="AA133" s="6" t="s">
        <v>413</v>
      </c>
      <c r="AB133" s="9" t="s">
        <v>40</v>
      </c>
      <c r="AC133" s="9" t="s">
        <v>40</v>
      </c>
      <c r="AD133" s="6" t="s">
        <v>40</v>
      </c>
      <c r="AE133" s="6" t="s">
        <v>40</v>
      </c>
      <c r="AF133" s="6">
        <v>2.0175000000000001</v>
      </c>
      <c r="AG133" s="6">
        <v>74.5</v>
      </c>
      <c r="AH133" s="6">
        <f t="shared" si="4"/>
        <v>201750</v>
      </c>
      <c r="AI133" s="6">
        <v>74.5</v>
      </c>
      <c r="AJ133" s="6">
        <f t="shared" si="5"/>
        <v>3.5</v>
      </c>
    </row>
    <row r="134" spans="1:36">
      <c r="A134" s="6">
        <v>36</v>
      </c>
      <c r="B134" s="6">
        <v>71</v>
      </c>
      <c r="C134" s="6">
        <v>2002</v>
      </c>
      <c r="D134" s="6" t="s">
        <v>1077</v>
      </c>
      <c r="E134" s="6" t="s">
        <v>1078</v>
      </c>
      <c r="F134" s="6" t="s">
        <v>1</v>
      </c>
      <c r="G134" s="6" t="s">
        <v>40</v>
      </c>
      <c r="H134" s="6" t="s">
        <v>40</v>
      </c>
      <c r="I134" s="6" t="s">
        <v>40</v>
      </c>
      <c r="J134" s="6" t="s">
        <v>40</v>
      </c>
      <c r="K134" s="9" t="s">
        <v>40</v>
      </c>
      <c r="L134" s="9" t="s">
        <v>40</v>
      </c>
      <c r="M134" s="6" t="s">
        <v>179</v>
      </c>
      <c r="N134" s="6" t="s">
        <v>38</v>
      </c>
      <c r="O134" s="6" t="s">
        <v>55</v>
      </c>
      <c r="P134" s="6" t="s">
        <v>38</v>
      </c>
      <c r="Q134" s="6" t="s">
        <v>51</v>
      </c>
      <c r="R134" s="6" t="s">
        <v>76</v>
      </c>
      <c r="S134" s="6" t="s">
        <v>43</v>
      </c>
      <c r="T134" s="6" t="s">
        <v>44</v>
      </c>
      <c r="U134" s="9" t="s">
        <v>22</v>
      </c>
      <c r="V134" s="6" t="s">
        <v>1211</v>
      </c>
      <c r="W134" s="6" t="s">
        <v>1224</v>
      </c>
      <c r="X134" s="6" t="s">
        <v>285</v>
      </c>
      <c r="Y134" s="6" t="s">
        <v>1081</v>
      </c>
      <c r="Z134" s="6" t="s">
        <v>40</v>
      </c>
      <c r="AA134" s="6" t="s">
        <v>413</v>
      </c>
      <c r="AB134" s="9" t="s">
        <v>40</v>
      </c>
      <c r="AC134" s="9" t="s">
        <v>40</v>
      </c>
      <c r="AD134" s="6" t="s">
        <v>40</v>
      </c>
      <c r="AE134" s="6" t="s">
        <v>40</v>
      </c>
      <c r="AF134" s="6">
        <v>4.3442857142857143</v>
      </c>
      <c r="AG134" s="6">
        <v>74.428571428571431</v>
      </c>
      <c r="AH134" s="6">
        <f t="shared" si="4"/>
        <v>434428.57142857142</v>
      </c>
      <c r="AI134" s="6">
        <v>74.428571428571431</v>
      </c>
      <c r="AJ134" s="6">
        <f t="shared" si="5"/>
        <v>3.5</v>
      </c>
    </row>
    <row r="135" spans="1:36">
      <c r="A135" s="6">
        <v>36</v>
      </c>
      <c r="B135" s="6">
        <v>71</v>
      </c>
      <c r="C135" s="6">
        <v>2002</v>
      </c>
      <c r="D135" s="6" t="s">
        <v>1077</v>
      </c>
      <c r="E135" s="6" t="s">
        <v>1078</v>
      </c>
      <c r="F135" s="6" t="s">
        <v>1</v>
      </c>
      <c r="G135" s="6" t="s">
        <v>40</v>
      </c>
      <c r="H135" s="6" t="s">
        <v>40</v>
      </c>
      <c r="I135" s="6" t="s">
        <v>40</v>
      </c>
      <c r="J135" s="6" t="s">
        <v>40</v>
      </c>
      <c r="K135" s="9" t="s">
        <v>40</v>
      </c>
      <c r="L135" s="9" t="s">
        <v>40</v>
      </c>
      <c r="M135" s="6" t="s">
        <v>179</v>
      </c>
      <c r="N135" s="6" t="s">
        <v>38</v>
      </c>
      <c r="O135" s="6" t="s">
        <v>55</v>
      </c>
      <c r="P135" s="6" t="s">
        <v>38</v>
      </c>
      <c r="Q135" s="6" t="s">
        <v>51</v>
      </c>
      <c r="R135" s="6" t="s">
        <v>76</v>
      </c>
      <c r="S135" s="6" t="s">
        <v>43</v>
      </c>
      <c r="T135" s="6" t="s">
        <v>44</v>
      </c>
      <c r="U135" s="9" t="s">
        <v>22</v>
      </c>
      <c r="V135" s="6" t="s">
        <v>1211</v>
      </c>
      <c r="W135" s="6" t="s">
        <v>1224</v>
      </c>
      <c r="X135" s="6" t="s">
        <v>285</v>
      </c>
      <c r="Y135" s="6" t="s">
        <v>1081</v>
      </c>
      <c r="Z135" s="6" t="s">
        <v>40</v>
      </c>
      <c r="AA135" s="6" t="s">
        <v>413</v>
      </c>
      <c r="AB135" s="9" t="s">
        <v>40</v>
      </c>
      <c r="AC135" s="9" t="s">
        <v>40</v>
      </c>
      <c r="AD135" s="6" t="s">
        <v>40</v>
      </c>
      <c r="AE135" s="6" t="s">
        <v>40</v>
      </c>
      <c r="AF135" s="6">
        <v>10.942500000000001</v>
      </c>
      <c r="AG135" s="6">
        <v>83</v>
      </c>
      <c r="AH135" s="6">
        <f t="shared" si="4"/>
        <v>1094250</v>
      </c>
      <c r="AI135" s="6">
        <v>83</v>
      </c>
      <c r="AJ135" s="6">
        <f t="shared" si="5"/>
        <v>3.5</v>
      </c>
    </row>
    <row r="136" spans="1:36">
      <c r="A136" s="6">
        <v>36</v>
      </c>
      <c r="B136" s="6">
        <v>71</v>
      </c>
      <c r="C136" s="6">
        <v>2002</v>
      </c>
      <c r="D136" s="6" t="s">
        <v>1077</v>
      </c>
      <c r="E136" s="6" t="s">
        <v>1078</v>
      </c>
      <c r="F136" s="6" t="s">
        <v>1</v>
      </c>
      <c r="G136" s="6" t="s">
        <v>40</v>
      </c>
      <c r="H136" s="6" t="s">
        <v>40</v>
      </c>
      <c r="I136" s="6" t="s">
        <v>40</v>
      </c>
      <c r="J136" s="6" t="s">
        <v>40</v>
      </c>
      <c r="K136" s="9" t="s">
        <v>40</v>
      </c>
      <c r="L136" s="9" t="s">
        <v>40</v>
      </c>
      <c r="M136" s="6" t="s">
        <v>179</v>
      </c>
      <c r="N136" s="6" t="s">
        <v>38</v>
      </c>
      <c r="O136" s="6" t="s">
        <v>55</v>
      </c>
      <c r="P136" s="6" t="s">
        <v>38</v>
      </c>
      <c r="Q136" s="6" t="s">
        <v>51</v>
      </c>
      <c r="R136" s="6" t="s">
        <v>76</v>
      </c>
      <c r="S136" s="6" t="s">
        <v>43</v>
      </c>
      <c r="T136" s="6" t="s">
        <v>44</v>
      </c>
      <c r="U136" s="9" t="s">
        <v>22</v>
      </c>
      <c r="V136" s="6" t="s">
        <v>1211</v>
      </c>
      <c r="W136" s="6" t="s">
        <v>1224</v>
      </c>
      <c r="X136" s="6" t="s">
        <v>285</v>
      </c>
      <c r="Y136" s="6" t="s">
        <v>1081</v>
      </c>
      <c r="Z136" s="6" t="s">
        <v>40</v>
      </c>
      <c r="AA136" s="6" t="s">
        <v>413</v>
      </c>
      <c r="AB136" s="9" t="s">
        <v>40</v>
      </c>
      <c r="AC136" s="9" t="s">
        <v>40</v>
      </c>
      <c r="AD136" s="6" t="s">
        <v>40</v>
      </c>
      <c r="AE136" s="6" t="s">
        <v>40</v>
      </c>
      <c r="AF136" s="6">
        <v>21.171666666666667</v>
      </c>
      <c r="AG136" s="6">
        <v>75.166666666666671</v>
      </c>
      <c r="AH136" s="6">
        <f t="shared" si="4"/>
        <v>2117166.6666666665</v>
      </c>
      <c r="AI136" s="6">
        <v>75.166666666666671</v>
      </c>
      <c r="AJ136" s="6">
        <f t="shared" si="5"/>
        <v>3.5</v>
      </c>
    </row>
    <row r="137" spans="1:36">
      <c r="A137" s="6">
        <v>36</v>
      </c>
      <c r="B137" s="6">
        <v>71</v>
      </c>
      <c r="C137" s="6">
        <v>2002</v>
      </c>
      <c r="D137" s="6" t="s">
        <v>1077</v>
      </c>
      <c r="E137" s="6" t="s">
        <v>1078</v>
      </c>
      <c r="F137" s="6" t="s">
        <v>1</v>
      </c>
      <c r="G137" s="6" t="s">
        <v>40</v>
      </c>
      <c r="H137" s="6" t="s">
        <v>40</v>
      </c>
      <c r="I137" s="6" t="s">
        <v>40</v>
      </c>
      <c r="J137" s="6" t="s">
        <v>40</v>
      </c>
      <c r="K137" s="9" t="s">
        <v>40</v>
      </c>
      <c r="L137" s="9" t="s">
        <v>40</v>
      </c>
      <c r="M137" s="6" t="s">
        <v>179</v>
      </c>
      <c r="N137" s="6" t="s">
        <v>38</v>
      </c>
      <c r="O137" s="6" t="s">
        <v>55</v>
      </c>
      <c r="P137" s="6" t="s">
        <v>38</v>
      </c>
      <c r="Q137" s="6" t="s">
        <v>51</v>
      </c>
      <c r="R137" s="6" t="s">
        <v>76</v>
      </c>
      <c r="S137" s="6" t="s">
        <v>43</v>
      </c>
      <c r="T137" s="6" t="s">
        <v>44</v>
      </c>
      <c r="U137" s="9" t="s">
        <v>22</v>
      </c>
      <c r="V137" s="6" t="s">
        <v>1211</v>
      </c>
      <c r="W137" s="6" t="s">
        <v>1224</v>
      </c>
      <c r="X137" s="6" t="s">
        <v>285</v>
      </c>
      <c r="Y137" s="6" t="s">
        <v>1081</v>
      </c>
      <c r="Z137" s="6" t="s">
        <v>40</v>
      </c>
      <c r="AA137" s="6" t="s">
        <v>413</v>
      </c>
      <c r="AB137" s="9" t="s">
        <v>40</v>
      </c>
      <c r="AC137" s="9" t="s">
        <v>40</v>
      </c>
      <c r="AD137" s="6" t="s">
        <v>40</v>
      </c>
      <c r="AE137" s="6" t="s">
        <v>40</v>
      </c>
      <c r="AF137" s="6">
        <v>30.21</v>
      </c>
      <c r="AG137" s="6">
        <v>74</v>
      </c>
      <c r="AH137" s="6">
        <f t="shared" si="4"/>
        <v>3021000</v>
      </c>
      <c r="AI137" s="6">
        <v>74</v>
      </c>
      <c r="AJ137" s="6">
        <f t="shared" si="5"/>
        <v>3.5</v>
      </c>
    </row>
    <row r="138" spans="1:36">
      <c r="A138" s="6">
        <v>36</v>
      </c>
      <c r="B138" s="6">
        <v>71</v>
      </c>
      <c r="C138" s="6">
        <v>2002</v>
      </c>
      <c r="D138" s="6" t="s">
        <v>1077</v>
      </c>
      <c r="E138" s="6" t="s">
        <v>1078</v>
      </c>
      <c r="F138" s="6" t="s">
        <v>1</v>
      </c>
      <c r="G138" s="6" t="s">
        <v>40</v>
      </c>
      <c r="H138" s="6" t="s">
        <v>40</v>
      </c>
      <c r="I138" s="6" t="s">
        <v>40</v>
      </c>
      <c r="J138" s="6" t="s">
        <v>40</v>
      </c>
      <c r="K138" s="9" t="s">
        <v>40</v>
      </c>
      <c r="L138" s="9" t="s">
        <v>40</v>
      </c>
      <c r="M138" s="6" t="s">
        <v>179</v>
      </c>
      <c r="N138" s="6" t="s">
        <v>38</v>
      </c>
      <c r="O138" s="6" t="s">
        <v>55</v>
      </c>
      <c r="P138" s="6" t="s">
        <v>38</v>
      </c>
      <c r="Q138" s="6" t="s">
        <v>51</v>
      </c>
      <c r="R138" s="6" t="s">
        <v>76</v>
      </c>
      <c r="S138" s="6" t="s">
        <v>43</v>
      </c>
      <c r="T138" s="6" t="s">
        <v>44</v>
      </c>
      <c r="U138" s="9" t="s">
        <v>22</v>
      </c>
      <c r="V138" s="6" t="s">
        <v>1211</v>
      </c>
      <c r="W138" s="6" t="s">
        <v>1224</v>
      </c>
      <c r="X138" s="6" t="s">
        <v>285</v>
      </c>
      <c r="Y138" s="6" t="s">
        <v>1081</v>
      </c>
      <c r="Z138" s="6" t="s">
        <v>40</v>
      </c>
      <c r="AA138" s="6" t="s">
        <v>413</v>
      </c>
      <c r="AB138" s="9" t="s">
        <v>40</v>
      </c>
      <c r="AC138" s="9" t="s">
        <v>40</v>
      </c>
      <c r="AD138" s="6" t="s">
        <v>40</v>
      </c>
      <c r="AE138" s="6" t="s">
        <v>40</v>
      </c>
      <c r="AF138" s="6">
        <v>53.826000000000001</v>
      </c>
      <c r="AG138" s="6">
        <v>72.2</v>
      </c>
      <c r="AH138" s="6">
        <f t="shared" si="4"/>
        <v>5382600</v>
      </c>
      <c r="AI138" s="6">
        <v>72.2</v>
      </c>
      <c r="AJ138" s="6">
        <f t="shared" si="5"/>
        <v>3.5</v>
      </c>
    </row>
    <row r="139" spans="1:36">
      <c r="A139" s="6">
        <v>36</v>
      </c>
      <c r="B139" s="6">
        <v>71</v>
      </c>
      <c r="C139" s="6">
        <v>2002</v>
      </c>
      <c r="D139" s="6" t="s">
        <v>1077</v>
      </c>
      <c r="E139" s="6" t="s">
        <v>1078</v>
      </c>
      <c r="F139" s="6" t="s">
        <v>1</v>
      </c>
      <c r="G139" s="6" t="s">
        <v>40</v>
      </c>
      <c r="H139" s="6" t="s">
        <v>40</v>
      </c>
      <c r="I139" s="6" t="s">
        <v>40</v>
      </c>
      <c r="J139" s="6" t="s">
        <v>40</v>
      </c>
      <c r="K139" s="9" t="s">
        <v>40</v>
      </c>
      <c r="L139" s="9" t="s">
        <v>40</v>
      </c>
      <c r="M139" s="6" t="s">
        <v>179</v>
      </c>
      <c r="N139" s="6" t="s">
        <v>38</v>
      </c>
      <c r="O139" s="6" t="s">
        <v>55</v>
      </c>
      <c r="P139" s="6" t="s">
        <v>38</v>
      </c>
      <c r="Q139" s="6" t="s">
        <v>51</v>
      </c>
      <c r="R139" s="6" t="s">
        <v>76</v>
      </c>
      <c r="S139" s="6" t="s">
        <v>43</v>
      </c>
      <c r="T139" s="6" t="s">
        <v>44</v>
      </c>
      <c r="U139" s="9" t="s">
        <v>22</v>
      </c>
      <c r="V139" s="6" t="s">
        <v>1211</v>
      </c>
      <c r="W139" s="6" t="s">
        <v>1224</v>
      </c>
      <c r="X139" s="6" t="s">
        <v>285</v>
      </c>
      <c r="Y139" s="6" t="s">
        <v>1081</v>
      </c>
      <c r="Z139" s="6" t="s">
        <v>40</v>
      </c>
      <c r="AA139" s="6" t="s">
        <v>413</v>
      </c>
      <c r="AB139" s="9" t="s">
        <v>40</v>
      </c>
      <c r="AC139" s="9" t="s">
        <v>40</v>
      </c>
      <c r="AD139" s="6" t="s">
        <v>40</v>
      </c>
      <c r="AE139" s="6" t="s">
        <v>40</v>
      </c>
      <c r="AF139" s="6">
        <v>2.2366666666666668</v>
      </c>
      <c r="AG139" s="6">
        <v>97.666666666666671</v>
      </c>
      <c r="AH139" s="6">
        <f t="shared" si="4"/>
        <v>223666.66666666669</v>
      </c>
      <c r="AI139" s="6">
        <v>97.666666666666671</v>
      </c>
      <c r="AJ139" s="6">
        <f t="shared" si="5"/>
        <v>3.5</v>
      </c>
    </row>
    <row r="140" spans="1:36">
      <c r="A140" s="6">
        <v>36</v>
      </c>
      <c r="B140" s="6">
        <v>71</v>
      </c>
      <c r="C140" s="6">
        <v>2002</v>
      </c>
      <c r="D140" s="6" t="s">
        <v>1077</v>
      </c>
      <c r="E140" s="6" t="s">
        <v>1078</v>
      </c>
      <c r="F140" s="6" t="s">
        <v>1</v>
      </c>
      <c r="G140" s="6" t="s">
        <v>40</v>
      </c>
      <c r="H140" s="6" t="s">
        <v>40</v>
      </c>
      <c r="I140" s="6" t="s">
        <v>40</v>
      </c>
      <c r="J140" s="6" t="s">
        <v>40</v>
      </c>
      <c r="K140" s="9" t="s">
        <v>40</v>
      </c>
      <c r="L140" s="9" t="s">
        <v>40</v>
      </c>
      <c r="M140" s="6" t="s">
        <v>179</v>
      </c>
      <c r="N140" s="6" t="s">
        <v>38</v>
      </c>
      <c r="O140" s="6" t="s">
        <v>55</v>
      </c>
      <c r="P140" s="6" t="s">
        <v>38</v>
      </c>
      <c r="Q140" s="6" t="s">
        <v>51</v>
      </c>
      <c r="R140" s="6" t="s">
        <v>76</v>
      </c>
      <c r="S140" s="6" t="s">
        <v>43</v>
      </c>
      <c r="T140" s="6" t="s">
        <v>44</v>
      </c>
      <c r="U140" s="9" t="s">
        <v>22</v>
      </c>
      <c r="V140" s="6" t="s">
        <v>1211</v>
      </c>
      <c r="W140" s="6" t="s">
        <v>1224</v>
      </c>
      <c r="X140" s="6" t="s">
        <v>285</v>
      </c>
      <c r="Y140" s="6" t="s">
        <v>1081</v>
      </c>
      <c r="Z140" s="6" t="s">
        <v>40</v>
      </c>
      <c r="AA140" s="6" t="s">
        <v>413</v>
      </c>
      <c r="AB140" s="9" t="s">
        <v>40</v>
      </c>
      <c r="AC140" s="9" t="s">
        <v>40</v>
      </c>
      <c r="AD140" s="6" t="s">
        <v>40</v>
      </c>
      <c r="AE140" s="6" t="s">
        <v>40</v>
      </c>
      <c r="AF140" s="6">
        <v>4.9633333333333338</v>
      </c>
      <c r="AG140" s="6">
        <v>98.833333333333329</v>
      </c>
      <c r="AH140" s="6">
        <f t="shared" si="4"/>
        <v>496333.33333333337</v>
      </c>
      <c r="AI140" s="6">
        <v>98.833333333333329</v>
      </c>
      <c r="AJ140" s="6">
        <f t="shared" si="5"/>
        <v>3.5</v>
      </c>
    </row>
    <row r="141" spans="1:36">
      <c r="A141" s="6">
        <v>36</v>
      </c>
      <c r="B141" s="6">
        <v>71</v>
      </c>
      <c r="C141" s="6">
        <v>2002</v>
      </c>
      <c r="D141" s="6" t="s">
        <v>1077</v>
      </c>
      <c r="E141" s="6" t="s">
        <v>1078</v>
      </c>
      <c r="F141" s="6" t="s">
        <v>1</v>
      </c>
      <c r="G141" s="6" t="s">
        <v>40</v>
      </c>
      <c r="H141" s="6" t="s">
        <v>40</v>
      </c>
      <c r="I141" s="6" t="s">
        <v>40</v>
      </c>
      <c r="J141" s="6" t="s">
        <v>40</v>
      </c>
      <c r="K141" s="9" t="s">
        <v>40</v>
      </c>
      <c r="L141" s="9" t="s">
        <v>40</v>
      </c>
      <c r="M141" s="6" t="s">
        <v>179</v>
      </c>
      <c r="N141" s="6" t="s">
        <v>38</v>
      </c>
      <c r="O141" s="6" t="s">
        <v>55</v>
      </c>
      <c r="P141" s="6" t="s">
        <v>38</v>
      </c>
      <c r="Q141" s="6" t="s">
        <v>51</v>
      </c>
      <c r="R141" s="6" t="s">
        <v>76</v>
      </c>
      <c r="S141" s="6" t="s">
        <v>43</v>
      </c>
      <c r="T141" s="6" t="s">
        <v>44</v>
      </c>
      <c r="U141" s="9" t="s">
        <v>22</v>
      </c>
      <c r="V141" s="6" t="s">
        <v>1211</v>
      </c>
      <c r="W141" s="6" t="s">
        <v>1224</v>
      </c>
      <c r="X141" s="6" t="s">
        <v>285</v>
      </c>
      <c r="Y141" s="6" t="s">
        <v>1081</v>
      </c>
      <c r="Z141" s="6" t="s">
        <v>40</v>
      </c>
      <c r="AA141" s="6" t="s">
        <v>413</v>
      </c>
      <c r="AB141" s="9" t="s">
        <v>40</v>
      </c>
      <c r="AC141" s="9" t="s">
        <v>40</v>
      </c>
      <c r="AD141" s="6" t="s">
        <v>40</v>
      </c>
      <c r="AE141" s="6" t="s">
        <v>40</v>
      </c>
      <c r="AF141" s="6">
        <v>10.64</v>
      </c>
      <c r="AG141" s="6">
        <v>103.75</v>
      </c>
      <c r="AH141" s="6">
        <f t="shared" si="4"/>
        <v>1064000</v>
      </c>
      <c r="AI141" s="6">
        <v>103.75</v>
      </c>
      <c r="AJ141" s="6">
        <f t="shared" si="5"/>
        <v>3.5</v>
      </c>
    </row>
    <row r="142" spans="1:36">
      <c r="A142" s="6">
        <v>36</v>
      </c>
      <c r="B142" s="6">
        <v>71</v>
      </c>
      <c r="C142" s="6">
        <v>2002</v>
      </c>
      <c r="D142" s="6" t="s">
        <v>1077</v>
      </c>
      <c r="E142" s="6" t="s">
        <v>1078</v>
      </c>
      <c r="F142" s="6" t="s">
        <v>1</v>
      </c>
      <c r="G142" s="6" t="s">
        <v>40</v>
      </c>
      <c r="H142" s="6" t="s">
        <v>40</v>
      </c>
      <c r="I142" s="6" t="s">
        <v>40</v>
      </c>
      <c r="J142" s="6" t="s">
        <v>40</v>
      </c>
      <c r="K142" s="9" t="s">
        <v>40</v>
      </c>
      <c r="L142" s="9" t="s">
        <v>40</v>
      </c>
      <c r="M142" s="6" t="s">
        <v>179</v>
      </c>
      <c r="N142" s="6" t="s">
        <v>38</v>
      </c>
      <c r="O142" s="6" t="s">
        <v>55</v>
      </c>
      <c r="P142" s="6" t="s">
        <v>38</v>
      </c>
      <c r="Q142" s="6" t="s">
        <v>51</v>
      </c>
      <c r="R142" s="6" t="s">
        <v>76</v>
      </c>
      <c r="S142" s="6" t="s">
        <v>43</v>
      </c>
      <c r="T142" s="6" t="s">
        <v>44</v>
      </c>
      <c r="U142" s="9" t="s">
        <v>22</v>
      </c>
      <c r="V142" s="6" t="s">
        <v>1211</v>
      </c>
      <c r="W142" s="6" t="s">
        <v>1224</v>
      </c>
      <c r="X142" s="6" t="s">
        <v>285</v>
      </c>
      <c r="Y142" s="6" t="s">
        <v>1081</v>
      </c>
      <c r="Z142" s="6" t="s">
        <v>40</v>
      </c>
      <c r="AA142" s="6" t="s">
        <v>413</v>
      </c>
      <c r="AB142" s="9" t="s">
        <v>40</v>
      </c>
      <c r="AC142" s="9" t="s">
        <v>40</v>
      </c>
      <c r="AD142" s="6" t="s">
        <v>40</v>
      </c>
      <c r="AE142" s="6" t="s">
        <v>40</v>
      </c>
      <c r="AF142" s="6">
        <v>21.204000000000001</v>
      </c>
      <c r="AG142" s="6">
        <v>99.2</v>
      </c>
      <c r="AH142" s="6">
        <f t="shared" si="4"/>
        <v>2120400</v>
      </c>
      <c r="AI142" s="6">
        <v>99.2</v>
      </c>
      <c r="AJ142" s="6">
        <f t="shared" si="5"/>
        <v>3.5</v>
      </c>
    </row>
    <row r="143" spans="1:36">
      <c r="A143" s="6">
        <v>36</v>
      </c>
      <c r="B143" s="6">
        <v>71</v>
      </c>
      <c r="C143" s="6">
        <v>2002</v>
      </c>
      <c r="D143" s="6" t="s">
        <v>1077</v>
      </c>
      <c r="E143" s="6" t="s">
        <v>1078</v>
      </c>
      <c r="F143" s="6" t="s">
        <v>1</v>
      </c>
      <c r="G143" s="6" t="s">
        <v>40</v>
      </c>
      <c r="H143" s="6" t="s">
        <v>40</v>
      </c>
      <c r="I143" s="6" t="s">
        <v>40</v>
      </c>
      <c r="J143" s="6" t="s">
        <v>40</v>
      </c>
      <c r="K143" s="9" t="s">
        <v>40</v>
      </c>
      <c r="L143" s="9" t="s">
        <v>40</v>
      </c>
      <c r="M143" s="6" t="s">
        <v>179</v>
      </c>
      <c r="N143" s="6" t="s">
        <v>38</v>
      </c>
      <c r="O143" s="6" t="s">
        <v>55</v>
      </c>
      <c r="P143" s="6" t="s">
        <v>38</v>
      </c>
      <c r="Q143" s="6" t="s">
        <v>51</v>
      </c>
      <c r="R143" s="6" t="s">
        <v>76</v>
      </c>
      <c r="S143" s="6" t="s">
        <v>43</v>
      </c>
      <c r="T143" s="6" t="s">
        <v>44</v>
      </c>
      <c r="U143" s="9" t="s">
        <v>22</v>
      </c>
      <c r="V143" s="6" t="s">
        <v>1211</v>
      </c>
      <c r="W143" s="6" t="s">
        <v>1224</v>
      </c>
      <c r="X143" s="6" t="s">
        <v>285</v>
      </c>
      <c r="Y143" s="6" t="s">
        <v>1081</v>
      </c>
      <c r="Z143" s="6" t="s">
        <v>40</v>
      </c>
      <c r="AA143" s="6" t="s">
        <v>413</v>
      </c>
      <c r="AB143" s="9" t="s">
        <v>40</v>
      </c>
      <c r="AC143" s="9" t="s">
        <v>40</v>
      </c>
      <c r="AD143" s="6" t="s">
        <v>40</v>
      </c>
      <c r="AE143" s="6" t="s">
        <v>40</v>
      </c>
      <c r="AF143" s="6">
        <v>45.06</v>
      </c>
      <c r="AG143" s="6">
        <v>105.5</v>
      </c>
      <c r="AH143" s="6">
        <f t="shared" si="4"/>
        <v>4506000</v>
      </c>
      <c r="AI143" s="6">
        <v>105.5</v>
      </c>
      <c r="AJ143" s="6">
        <f t="shared" si="5"/>
        <v>3.5</v>
      </c>
    </row>
    <row r="144" spans="1:36">
      <c r="A144" s="6">
        <v>36</v>
      </c>
      <c r="B144" s="6">
        <v>71</v>
      </c>
      <c r="C144" s="6">
        <v>2002</v>
      </c>
      <c r="D144" s="6" t="s">
        <v>1077</v>
      </c>
      <c r="E144" s="6" t="s">
        <v>1078</v>
      </c>
      <c r="F144" s="6" t="s">
        <v>1</v>
      </c>
      <c r="G144" s="6" t="s">
        <v>40</v>
      </c>
      <c r="H144" s="6" t="s">
        <v>40</v>
      </c>
      <c r="I144" s="6" t="s">
        <v>40</v>
      </c>
      <c r="J144" s="6" t="s">
        <v>40</v>
      </c>
      <c r="K144" s="9" t="s">
        <v>40</v>
      </c>
      <c r="L144" s="9" t="s">
        <v>40</v>
      </c>
      <c r="M144" s="6" t="s">
        <v>179</v>
      </c>
      <c r="N144" s="6" t="s">
        <v>38</v>
      </c>
      <c r="O144" s="6" t="s">
        <v>55</v>
      </c>
      <c r="P144" s="6" t="s">
        <v>38</v>
      </c>
      <c r="Q144" s="6" t="s">
        <v>51</v>
      </c>
      <c r="R144" s="6" t="s">
        <v>76</v>
      </c>
      <c r="S144" s="6" t="s">
        <v>43</v>
      </c>
      <c r="T144" s="6" t="s">
        <v>44</v>
      </c>
      <c r="U144" s="9" t="s">
        <v>22</v>
      </c>
      <c r="V144" s="6" t="s">
        <v>1211</v>
      </c>
      <c r="W144" s="6" t="s">
        <v>1224</v>
      </c>
      <c r="X144" s="6" t="s">
        <v>285</v>
      </c>
      <c r="Y144" s="6" t="s">
        <v>1081</v>
      </c>
      <c r="Z144" s="6" t="s">
        <v>40</v>
      </c>
      <c r="AA144" s="6" t="s">
        <v>413</v>
      </c>
      <c r="AB144" s="9" t="s">
        <v>40</v>
      </c>
      <c r="AC144" s="9" t="s">
        <v>40</v>
      </c>
      <c r="AD144" s="6" t="s">
        <v>40</v>
      </c>
      <c r="AE144" s="6" t="s">
        <v>40</v>
      </c>
      <c r="AF144" s="6">
        <v>74.95</v>
      </c>
      <c r="AG144" s="6">
        <v>98</v>
      </c>
      <c r="AH144" s="6">
        <f t="shared" si="4"/>
        <v>7495000</v>
      </c>
      <c r="AI144" s="6">
        <v>98</v>
      </c>
      <c r="AJ144" s="6">
        <f t="shared" si="5"/>
        <v>3.5</v>
      </c>
    </row>
    <row r="145" spans="1:36">
      <c r="A145" s="6">
        <v>36</v>
      </c>
      <c r="B145" s="6">
        <v>71</v>
      </c>
      <c r="C145" s="6">
        <v>2002</v>
      </c>
      <c r="D145" s="6" t="s">
        <v>1077</v>
      </c>
      <c r="E145" s="6" t="s">
        <v>1078</v>
      </c>
      <c r="F145" s="6" t="s">
        <v>1</v>
      </c>
      <c r="G145" s="6" t="s">
        <v>40</v>
      </c>
      <c r="H145" s="6" t="s">
        <v>40</v>
      </c>
      <c r="I145" s="6" t="s">
        <v>40</v>
      </c>
      <c r="J145" s="6" t="s">
        <v>40</v>
      </c>
      <c r="K145" s="9" t="s">
        <v>40</v>
      </c>
      <c r="L145" s="9" t="s">
        <v>40</v>
      </c>
      <c r="M145" s="6" t="s">
        <v>179</v>
      </c>
      <c r="N145" s="6" t="s">
        <v>38</v>
      </c>
      <c r="O145" s="6" t="s">
        <v>55</v>
      </c>
      <c r="P145" s="6" t="s">
        <v>38</v>
      </c>
      <c r="Q145" s="6" t="s">
        <v>51</v>
      </c>
      <c r="R145" s="6" t="s">
        <v>76</v>
      </c>
      <c r="S145" s="6" t="s">
        <v>43</v>
      </c>
      <c r="T145" s="6" t="s">
        <v>44</v>
      </c>
      <c r="U145" s="9" t="s">
        <v>22</v>
      </c>
      <c r="V145" s="6" t="s">
        <v>1211</v>
      </c>
      <c r="W145" s="6" t="s">
        <v>1224</v>
      </c>
      <c r="X145" s="6" t="s">
        <v>285</v>
      </c>
      <c r="Y145" s="6" t="s">
        <v>1081</v>
      </c>
      <c r="Z145" s="6" t="s">
        <v>40</v>
      </c>
      <c r="AA145" s="6" t="s">
        <v>413</v>
      </c>
      <c r="AB145" s="9" t="s">
        <v>40</v>
      </c>
      <c r="AC145" s="9" t="s">
        <v>40</v>
      </c>
      <c r="AD145" s="6" t="s">
        <v>40</v>
      </c>
      <c r="AE145" s="6" t="s">
        <v>40</v>
      </c>
      <c r="AF145" s="6">
        <v>4.6749999999999998</v>
      </c>
      <c r="AG145" s="6">
        <v>110.5</v>
      </c>
      <c r="AH145" s="6">
        <f t="shared" si="4"/>
        <v>467500</v>
      </c>
      <c r="AI145" s="6">
        <v>110.5</v>
      </c>
      <c r="AJ145" s="6">
        <f t="shared" si="5"/>
        <v>3.5</v>
      </c>
    </row>
    <row r="146" spans="1:36">
      <c r="A146" s="6">
        <v>36</v>
      </c>
      <c r="B146" s="6">
        <v>71</v>
      </c>
      <c r="C146" s="6">
        <v>2002</v>
      </c>
      <c r="D146" s="6" t="s">
        <v>1077</v>
      </c>
      <c r="E146" s="6" t="s">
        <v>1078</v>
      </c>
      <c r="F146" s="6" t="s">
        <v>1</v>
      </c>
      <c r="G146" s="6" t="s">
        <v>40</v>
      </c>
      <c r="H146" s="6" t="s">
        <v>40</v>
      </c>
      <c r="I146" s="6" t="s">
        <v>40</v>
      </c>
      <c r="J146" s="6" t="s">
        <v>40</v>
      </c>
      <c r="K146" s="9" t="s">
        <v>40</v>
      </c>
      <c r="L146" s="9" t="s">
        <v>40</v>
      </c>
      <c r="M146" s="6" t="s">
        <v>179</v>
      </c>
      <c r="N146" s="6" t="s">
        <v>38</v>
      </c>
      <c r="O146" s="6" t="s">
        <v>55</v>
      </c>
      <c r="P146" s="6" t="s">
        <v>38</v>
      </c>
      <c r="Q146" s="6" t="s">
        <v>51</v>
      </c>
      <c r="R146" s="6" t="s">
        <v>76</v>
      </c>
      <c r="S146" s="6" t="s">
        <v>43</v>
      </c>
      <c r="T146" s="6" t="s">
        <v>44</v>
      </c>
      <c r="U146" s="9" t="s">
        <v>22</v>
      </c>
      <c r="V146" s="6" t="s">
        <v>1211</v>
      </c>
      <c r="W146" s="6" t="s">
        <v>1224</v>
      </c>
      <c r="X146" s="6" t="s">
        <v>285</v>
      </c>
      <c r="Y146" s="6" t="s">
        <v>1081</v>
      </c>
      <c r="Z146" s="6" t="s">
        <v>40</v>
      </c>
      <c r="AA146" s="6" t="s">
        <v>413</v>
      </c>
      <c r="AB146" s="9" t="s">
        <v>40</v>
      </c>
      <c r="AC146" s="9" t="s">
        <v>40</v>
      </c>
      <c r="AD146" s="6" t="s">
        <v>40</v>
      </c>
      <c r="AE146" s="6" t="s">
        <v>40</v>
      </c>
      <c r="AF146" s="6">
        <v>9.6875</v>
      </c>
      <c r="AG146" s="6">
        <v>116</v>
      </c>
      <c r="AH146" s="6">
        <f t="shared" si="4"/>
        <v>968750</v>
      </c>
      <c r="AI146" s="6">
        <v>116</v>
      </c>
      <c r="AJ146" s="6">
        <f t="shared" si="5"/>
        <v>3.5</v>
      </c>
    </row>
    <row r="147" spans="1:36">
      <c r="A147" s="6">
        <v>36</v>
      </c>
      <c r="B147" s="6">
        <v>71</v>
      </c>
      <c r="C147" s="6">
        <v>2002</v>
      </c>
      <c r="D147" s="6" t="s">
        <v>1077</v>
      </c>
      <c r="E147" s="6" t="s">
        <v>1078</v>
      </c>
      <c r="F147" s="6" t="s">
        <v>1</v>
      </c>
      <c r="G147" s="6" t="s">
        <v>40</v>
      </c>
      <c r="H147" s="6" t="s">
        <v>40</v>
      </c>
      <c r="I147" s="6" t="s">
        <v>40</v>
      </c>
      <c r="J147" s="6" t="s">
        <v>40</v>
      </c>
      <c r="K147" s="9" t="s">
        <v>40</v>
      </c>
      <c r="L147" s="9" t="s">
        <v>40</v>
      </c>
      <c r="M147" s="6" t="s">
        <v>179</v>
      </c>
      <c r="N147" s="6" t="s">
        <v>38</v>
      </c>
      <c r="O147" s="6" t="s">
        <v>55</v>
      </c>
      <c r="P147" s="6" t="s">
        <v>38</v>
      </c>
      <c r="Q147" s="6" t="s">
        <v>51</v>
      </c>
      <c r="R147" s="6" t="s">
        <v>76</v>
      </c>
      <c r="S147" s="6" t="s">
        <v>43</v>
      </c>
      <c r="T147" s="6" t="s">
        <v>44</v>
      </c>
      <c r="U147" s="9" t="s">
        <v>22</v>
      </c>
      <c r="V147" s="6" t="s">
        <v>1211</v>
      </c>
      <c r="W147" s="6" t="s">
        <v>1224</v>
      </c>
      <c r="X147" s="6" t="s">
        <v>285</v>
      </c>
      <c r="Y147" s="6" t="s">
        <v>1081</v>
      </c>
      <c r="Z147" s="6" t="s">
        <v>40</v>
      </c>
      <c r="AA147" s="6" t="s">
        <v>413</v>
      </c>
      <c r="AB147" s="9" t="s">
        <v>40</v>
      </c>
      <c r="AC147" s="9" t="s">
        <v>40</v>
      </c>
      <c r="AD147" s="6" t="s">
        <v>40</v>
      </c>
      <c r="AE147" s="6" t="s">
        <v>40</v>
      </c>
      <c r="AF147" s="6">
        <v>28.92</v>
      </c>
      <c r="AG147" s="6">
        <v>122</v>
      </c>
      <c r="AH147" s="6">
        <f t="shared" si="4"/>
        <v>2892000</v>
      </c>
      <c r="AI147" s="6">
        <v>122</v>
      </c>
      <c r="AJ147" s="6">
        <f t="shared" si="5"/>
        <v>3.5</v>
      </c>
    </row>
    <row r="148" spans="1:36">
      <c r="A148" s="6">
        <v>36</v>
      </c>
      <c r="B148" s="6">
        <v>71</v>
      </c>
      <c r="C148" s="6">
        <v>2002</v>
      </c>
      <c r="D148" s="6" t="s">
        <v>1077</v>
      </c>
      <c r="E148" s="6" t="s">
        <v>1078</v>
      </c>
      <c r="F148" s="6" t="s">
        <v>1</v>
      </c>
      <c r="G148" s="6" t="s">
        <v>40</v>
      </c>
      <c r="H148" s="6" t="s">
        <v>40</v>
      </c>
      <c r="I148" s="6" t="s">
        <v>40</v>
      </c>
      <c r="J148" s="6" t="s">
        <v>40</v>
      </c>
      <c r="K148" s="9" t="s">
        <v>40</v>
      </c>
      <c r="L148" s="9" t="s">
        <v>40</v>
      </c>
      <c r="M148" s="6" t="s">
        <v>179</v>
      </c>
      <c r="N148" s="6" t="s">
        <v>38</v>
      </c>
      <c r="O148" s="6" t="s">
        <v>55</v>
      </c>
      <c r="P148" s="6" t="s">
        <v>38</v>
      </c>
      <c r="Q148" s="6" t="s">
        <v>51</v>
      </c>
      <c r="R148" s="6" t="s">
        <v>76</v>
      </c>
      <c r="S148" s="6" t="s">
        <v>43</v>
      </c>
      <c r="T148" s="6" t="s">
        <v>44</v>
      </c>
      <c r="U148" s="9" t="s">
        <v>22</v>
      </c>
      <c r="V148" s="6" t="s">
        <v>1211</v>
      </c>
      <c r="W148" s="6" t="s">
        <v>1224</v>
      </c>
      <c r="X148" s="6" t="s">
        <v>285</v>
      </c>
      <c r="Y148" s="6" t="s">
        <v>1081</v>
      </c>
      <c r="Z148" s="6" t="s">
        <v>40</v>
      </c>
      <c r="AA148" s="6" t="s">
        <v>413</v>
      </c>
      <c r="AB148" s="9" t="s">
        <v>40</v>
      </c>
      <c r="AC148" s="9" t="s">
        <v>40</v>
      </c>
      <c r="AD148" s="6" t="s">
        <v>40</v>
      </c>
      <c r="AE148" s="6" t="s">
        <v>40</v>
      </c>
      <c r="AF148" s="6">
        <v>75.099999999999994</v>
      </c>
      <c r="AG148" s="6">
        <v>114.5</v>
      </c>
      <c r="AH148" s="6">
        <f t="shared" si="4"/>
        <v>7509999.9999999991</v>
      </c>
      <c r="AI148" s="6">
        <v>114.5</v>
      </c>
      <c r="AJ148" s="6">
        <f t="shared" si="5"/>
        <v>3.5</v>
      </c>
    </row>
    <row r="149" spans="1:36">
      <c r="A149" s="6">
        <v>36</v>
      </c>
      <c r="B149" s="6">
        <v>71</v>
      </c>
      <c r="C149" s="6">
        <v>2002</v>
      </c>
      <c r="D149" s="6" t="s">
        <v>1077</v>
      </c>
      <c r="E149" s="6" t="s">
        <v>1078</v>
      </c>
      <c r="F149" s="6" t="s">
        <v>1</v>
      </c>
      <c r="G149" s="6" t="s">
        <v>40</v>
      </c>
      <c r="H149" s="6" t="s">
        <v>40</v>
      </c>
      <c r="I149" s="6" t="s">
        <v>40</v>
      </c>
      <c r="J149" s="6" t="s">
        <v>40</v>
      </c>
      <c r="K149" s="9" t="s">
        <v>40</v>
      </c>
      <c r="L149" s="9" t="s">
        <v>40</v>
      </c>
      <c r="M149" s="6" t="s">
        <v>179</v>
      </c>
      <c r="N149" s="6" t="s">
        <v>38</v>
      </c>
      <c r="O149" s="6" t="s">
        <v>55</v>
      </c>
      <c r="P149" s="6" t="s">
        <v>38</v>
      </c>
      <c r="Q149" s="6" t="s">
        <v>51</v>
      </c>
      <c r="R149" s="6" t="s">
        <v>76</v>
      </c>
      <c r="S149" s="6" t="s">
        <v>43</v>
      </c>
      <c r="T149" s="6" t="s">
        <v>44</v>
      </c>
      <c r="U149" s="9" t="s">
        <v>22</v>
      </c>
      <c r="V149" s="6" t="s">
        <v>1211</v>
      </c>
      <c r="W149" s="6" t="s">
        <v>1224</v>
      </c>
      <c r="X149" s="6" t="s">
        <v>285</v>
      </c>
      <c r="Y149" s="6" t="s">
        <v>1081</v>
      </c>
      <c r="Z149" s="6" t="s">
        <v>40</v>
      </c>
      <c r="AA149" s="6" t="s">
        <v>413</v>
      </c>
      <c r="AB149" s="9" t="s">
        <v>40</v>
      </c>
      <c r="AC149" s="9" t="s">
        <v>40</v>
      </c>
      <c r="AD149" s="6" t="s">
        <v>40</v>
      </c>
      <c r="AE149" s="6" t="s">
        <v>40</v>
      </c>
      <c r="AF149" s="6">
        <v>10.47</v>
      </c>
      <c r="AG149" s="6">
        <v>129</v>
      </c>
      <c r="AH149" s="6">
        <f t="shared" si="4"/>
        <v>1047000.0000000001</v>
      </c>
      <c r="AI149" s="6">
        <v>129</v>
      </c>
      <c r="AJ149" s="6">
        <f t="shared" si="5"/>
        <v>3.5</v>
      </c>
    </row>
    <row r="150" spans="1:36">
      <c r="A150" s="6">
        <v>36</v>
      </c>
      <c r="B150" s="6">
        <v>71</v>
      </c>
      <c r="C150" s="6">
        <v>2002</v>
      </c>
      <c r="D150" s="6" t="s">
        <v>1077</v>
      </c>
      <c r="E150" s="6" t="s">
        <v>1078</v>
      </c>
      <c r="F150" s="6" t="s">
        <v>1</v>
      </c>
      <c r="G150" s="6" t="s">
        <v>40</v>
      </c>
      <c r="H150" s="6" t="s">
        <v>40</v>
      </c>
      <c r="I150" s="6" t="s">
        <v>40</v>
      </c>
      <c r="J150" s="6" t="s">
        <v>40</v>
      </c>
      <c r="K150" s="9" t="s">
        <v>40</v>
      </c>
      <c r="L150" s="9" t="s">
        <v>40</v>
      </c>
      <c r="M150" s="6" t="s">
        <v>179</v>
      </c>
      <c r="N150" s="6" t="s">
        <v>38</v>
      </c>
      <c r="O150" s="6" t="s">
        <v>55</v>
      </c>
      <c r="P150" s="6" t="s">
        <v>38</v>
      </c>
      <c r="Q150" s="6" t="s">
        <v>51</v>
      </c>
      <c r="R150" s="6" t="s">
        <v>76</v>
      </c>
      <c r="S150" s="6" t="s">
        <v>43</v>
      </c>
      <c r="T150" s="6" t="s">
        <v>44</v>
      </c>
      <c r="U150" s="9" t="s">
        <v>22</v>
      </c>
      <c r="V150" s="6" t="s">
        <v>1211</v>
      </c>
      <c r="W150" s="6" t="s">
        <v>1224</v>
      </c>
      <c r="X150" s="6" t="s">
        <v>285</v>
      </c>
      <c r="Y150" s="6" t="s">
        <v>1081</v>
      </c>
      <c r="Z150" s="6" t="s">
        <v>40</v>
      </c>
      <c r="AA150" s="6" t="s">
        <v>413</v>
      </c>
      <c r="AB150" s="9" t="s">
        <v>40</v>
      </c>
      <c r="AC150" s="9" t="s">
        <v>40</v>
      </c>
      <c r="AD150" s="6" t="s">
        <v>40</v>
      </c>
      <c r="AE150" s="6" t="s">
        <v>40</v>
      </c>
      <c r="AF150" s="6">
        <v>28.92</v>
      </c>
      <c r="AG150" s="6">
        <v>136.66666666666666</v>
      </c>
      <c r="AH150" s="6">
        <f t="shared" si="4"/>
        <v>2892000</v>
      </c>
      <c r="AI150" s="6">
        <v>136.66666666666666</v>
      </c>
      <c r="AJ150" s="6">
        <f t="shared" si="5"/>
        <v>3.5</v>
      </c>
    </row>
    <row r="151" spans="1:36">
      <c r="A151" s="6">
        <v>36</v>
      </c>
      <c r="B151" s="6">
        <v>71</v>
      </c>
      <c r="C151" s="6">
        <v>2002</v>
      </c>
      <c r="D151" s="6" t="s">
        <v>1077</v>
      </c>
      <c r="E151" s="6" t="s">
        <v>1078</v>
      </c>
      <c r="F151" s="6" t="s">
        <v>1</v>
      </c>
      <c r="G151" s="6" t="s">
        <v>40</v>
      </c>
      <c r="H151" s="6" t="s">
        <v>40</v>
      </c>
      <c r="I151" s="6" t="s">
        <v>40</v>
      </c>
      <c r="J151" s="6" t="s">
        <v>40</v>
      </c>
      <c r="K151" s="9" t="s">
        <v>40</v>
      </c>
      <c r="L151" s="9" t="s">
        <v>40</v>
      </c>
      <c r="M151" s="6" t="s">
        <v>179</v>
      </c>
      <c r="N151" s="6" t="s">
        <v>38</v>
      </c>
      <c r="O151" s="6" t="s">
        <v>55</v>
      </c>
      <c r="P151" s="6" t="s">
        <v>38</v>
      </c>
      <c r="Q151" s="6" t="s">
        <v>51</v>
      </c>
      <c r="R151" s="6" t="s">
        <v>76</v>
      </c>
      <c r="S151" s="6" t="s">
        <v>43</v>
      </c>
      <c r="T151" s="6" t="s">
        <v>44</v>
      </c>
      <c r="U151" s="9" t="s">
        <v>22</v>
      </c>
      <c r="V151" s="6" t="s">
        <v>1211</v>
      </c>
      <c r="W151" s="6" t="s">
        <v>1224</v>
      </c>
      <c r="X151" s="6" t="s">
        <v>285</v>
      </c>
      <c r="Y151" s="6" t="s">
        <v>1081</v>
      </c>
      <c r="Z151" s="6" t="s">
        <v>40</v>
      </c>
      <c r="AA151" s="6" t="s">
        <v>413</v>
      </c>
      <c r="AB151" s="9" t="s">
        <v>40</v>
      </c>
      <c r="AC151" s="9" t="s">
        <v>40</v>
      </c>
      <c r="AD151" s="6" t="s">
        <v>40</v>
      </c>
      <c r="AE151" s="6" t="s">
        <v>40</v>
      </c>
      <c r="AF151" s="6">
        <v>71.477500000000006</v>
      </c>
      <c r="AG151" s="6">
        <v>131.25</v>
      </c>
      <c r="AH151" s="6">
        <f t="shared" si="4"/>
        <v>7147750.0000000009</v>
      </c>
      <c r="AI151" s="6">
        <v>131.25</v>
      </c>
      <c r="AJ151" s="6">
        <f t="shared" si="5"/>
        <v>3.5</v>
      </c>
    </row>
    <row r="152" spans="1:36">
      <c r="A152" s="6">
        <v>36</v>
      </c>
      <c r="B152" s="6">
        <v>71</v>
      </c>
      <c r="C152" s="6">
        <v>2002</v>
      </c>
      <c r="D152" s="6" t="s">
        <v>1077</v>
      </c>
      <c r="E152" s="6" t="s">
        <v>1078</v>
      </c>
      <c r="F152" s="6" t="s">
        <v>1</v>
      </c>
      <c r="G152" s="6" t="s">
        <v>40</v>
      </c>
      <c r="H152" s="6" t="s">
        <v>40</v>
      </c>
      <c r="I152" s="6" t="s">
        <v>40</v>
      </c>
      <c r="J152" s="6" t="s">
        <v>40</v>
      </c>
      <c r="K152" s="9" t="s">
        <v>40</v>
      </c>
      <c r="L152" s="9" t="s">
        <v>40</v>
      </c>
      <c r="M152" s="6" t="s">
        <v>179</v>
      </c>
      <c r="N152" s="6" t="s">
        <v>38</v>
      </c>
      <c r="O152" s="6" t="s">
        <v>55</v>
      </c>
      <c r="P152" s="6" t="s">
        <v>38</v>
      </c>
      <c r="Q152" s="6" t="s">
        <v>51</v>
      </c>
      <c r="R152" s="6" t="s">
        <v>76</v>
      </c>
      <c r="S152" s="6" t="s">
        <v>43</v>
      </c>
      <c r="T152" s="6" t="s">
        <v>44</v>
      </c>
      <c r="U152" s="9" t="s">
        <v>22</v>
      </c>
      <c r="V152" s="6" t="s">
        <v>1211</v>
      </c>
      <c r="W152" s="6" t="s">
        <v>1224</v>
      </c>
      <c r="X152" s="6" t="s">
        <v>285</v>
      </c>
      <c r="Y152" s="6" t="s">
        <v>1081</v>
      </c>
      <c r="Z152" s="6" t="s">
        <v>40</v>
      </c>
      <c r="AA152" s="6" t="s">
        <v>413</v>
      </c>
      <c r="AB152" s="9" t="s">
        <v>40</v>
      </c>
      <c r="AC152" s="9" t="s">
        <v>40</v>
      </c>
      <c r="AD152" s="6" t="s">
        <v>40</v>
      </c>
      <c r="AE152" s="6" t="s">
        <v>40</v>
      </c>
      <c r="AF152" s="6">
        <v>21.17</v>
      </c>
      <c r="AG152" s="6">
        <v>152</v>
      </c>
      <c r="AH152" s="6">
        <f t="shared" ref="AH152:AH183" si="6">(AF152*100000)</f>
        <v>2117000</v>
      </c>
      <c r="AI152" s="6">
        <v>152</v>
      </c>
      <c r="AJ152" s="6">
        <f t="shared" si="5"/>
        <v>3.5</v>
      </c>
    </row>
    <row r="153" spans="1:36">
      <c r="A153" s="6">
        <v>36</v>
      </c>
      <c r="B153" s="6">
        <v>71</v>
      </c>
      <c r="C153" s="6">
        <v>2002</v>
      </c>
      <c r="D153" s="6" t="s">
        <v>1077</v>
      </c>
      <c r="E153" s="6" t="s">
        <v>1078</v>
      </c>
      <c r="F153" s="6" t="s">
        <v>1</v>
      </c>
      <c r="G153" s="6" t="s">
        <v>40</v>
      </c>
      <c r="H153" s="6" t="s">
        <v>40</v>
      </c>
      <c r="I153" s="6" t="s">
        <v>40</v>
      </c>
      <c r="J153" s="6" t="s">
        <v>40</v>
      </c>
      <c r="K153" s="9" t="s">
        <v>40</v>
      </c>
      <c r="L153" s="9" t="s">
        <v>40</v>
      </c>
      <c r="M153" s="6" t="s">
        <v>179</v>
      </c>
      <c r="N153" s="6" t="s">
        <v>38</v>
      </c>
      <c r="O153" s="6" t="s">
        <v>55</v>
      </c>
      <c r="P153" s="6" t="s">
        <v>38</v>
      </c>
      <c r="Q153" s="6" t="s">
        <v>51</v>
      </c>
      <c r="R153" s="6" t="s">
        <v>76</v>
      </c>
      <c r="S153" s="6" t="s">
        <v>43</v>
      </c>
      <c r="T153" s="6" t="s">
        <v>44</v>
      </c>
      <c r="U153" s="9" t="s">
        <v>22</v>
      </c>
      <c r="V153" s="6" t="s">
        <v>1211</v>
      </c>
      <c r="W153" s="6" t="s">
        <v>1224</v>
      </c>
      <c r="X153" s="6" t="s">
        <v>285</v>
      </c>
      <c r="Y153" s="6" t="s">
        <v>1081</v>
      </c>
      <c r="Z153" s="6" t="s">
        <v>40</v>
      </c>
      <c r="AA153" s="6" t="s">
        <v>413</v>
      </c>
      <c r="AB153" s="9" t="s">
        <v>40</v>
      </c>
      <c r="AC153" s="9" t="s">
        <v>40</v>
      </c>
      <c r="AD153" s="6" t="s">
        <v>40</v>
      </c>
      <c r="AE153" s="6" t="s">
        <v>40</v>
      </c>
      <c r="AF153" s="6">
        <v>75.099999999999994</v>
      </c>
      <c r="AG153" s="6">
        <v>159</v>
      </c>
      <c r="AH153" s="6">
        <f t="shared" si="6"/>
        <v>7509999.9999999991</v>
      </c>
      <c r="AI153" s="6">
        <v>159</v>
      </c>
      <c r="AJ153" s="6">
        <f t="shared" si="5"/>
        <v>3.5</v>
      </c>
    </row>
    <row r="154" spans="1:36">
      <c r="A154" s="6">
        <v>36</v>
      </c>
      <c r="B154" s="6">
        <v>71</v>
      </c>
      <c r="C154" s="6">
        <v>2002</v>
      </c>
      <c r="D154" s="6" t="s">
        <v>1077</v>
      </c>
      <c r="E154" s="6" t="s">
        <v>1078</v>
      </c>
      <c r="F154" s="6" t="s">
        <v>1</v>
      </c>
      <c r="G154" s="6" t="s">
        <v>40</v>
      </c>
      <c r="H154" s="6" t="s">
        <v>40</v>
      </c>
      <c r="I154" s="6" t="s">
        <v>40</v>
      </c>
      <c r="J154" s="6" t="s">
        <v>40</v>
      </c>
      <c r="K154" s="9" t="s">
        <v>40</v>
      </c>
      <c r="L154" s="9" t="s">
        <v>40</v>
      </c>
      <c r="M154" s="6" t="s">
        <v>179</v>
      </c>
      <c r="N154" s="6" t="s">
        <v>38</v>
      </c>
      <c r="O154" s="6" t="s">
        <v>55</v>
      </c>
      <c r="P154" s="6" t="s">
        <v>38</v>
      </c>
      <c r="Q154" s="6" t="s">
        <v>51</v>
      </c>
      <c r="R154" s="6" t="s">
        <v>76</v>
      </c>
      <c r="S154" s="6" t="s">
        <v>43</v>
      </c>
      <c r="T154" s="6" t="s">
        <v>44</v>
      </c>
      <c r="U154" s="9" t="s">
        <v>22</v>
      </c>
      <c r="V154" s="6" t="s">
        <v>1211</v>
      </c>
      <c r="W154" s="6" t="s">
        <v>1224</v>
      </c>
      <c r="X154" s="6" t="s">
        <v>285</v>
      </c>
      <c r="Y154" s="6" t="s">
        <v>1081</v>
      </c>
      <c r="Z154" s="6" t="s">
        <v>40</v>
      </c>
      <c r="AA154" s="6" t="s">
        <v>413</v>
      </c>
      <c r="AB154" s="9" t="s">
        <v>40</v>
      </c>
      <c r="AC154" s="9" t="s">
        <v>40</v>
      </c>
      <c r="AD154" s="6" t="s">
        <v>40</v>
      </c>
      <c r="AE154" s="6" t="s">
        <v>40</v>
      </c>
      <c r="AF154" s="6">
        <v>75.099999999999994</v>
      </c>
      <c r="AG154" s="6">
        <v>185</v>
      </c>
      <c r="AH154" s="6">
        <f t="shared" si="6"/>
        <v>7509999.9999999991</v>
      </c>
      <c r="AI154" s="6">
        <v>185</v>
      </c>
      <c r="AJ154" s="6">
        <f t="shared" ref="AJ154:AJ185" si="7">3.5*10^3/1000</f>
        <v>3.5</v>
      </c>
    </row>
    <row r="155" spans="1:36">
      <c r="A155" s="6">
        <v>36</v>
      </c>
      <c r="B155" s="6">
        <v>71</v>
      </c>
      <c r="C155" s="6">
        <v>2002</v>
      </c>
      <c r="D155" s="6" t="s">
        <v>1077</v>
      </c>
      <c r="E155" s="6" t="s">
        <v>1078</v>
      </c>
      <c r="F155" s="6" t="s">
        <v>1</v>
      </c>
      <c r="G155" s="6" t="s">
        <v>40</v>
      </c>
      <c r="H155" s="6" t="s">
        <v>40</v>
      </c>
      <c r="I155" s="6" t="s">
        <v>40</v>
      </c>
      <c r="J155" s="6" t="s">
        <v>40</v>
      </c>
      <c r="K155" s="9" t="s">
        <v>40</v>
      </c>
      <c r="L155" s="9" t="s">
        <v>40</v>
      </c>
      <c r="M155" s="6" t="s">
        <v>179</v>
      </c>
      <c r="N155" s="6" t="s">
        <v>38</v>
      </c>
      <c r="O155" s="6" t="s">
        <v>55</v>
      </c>
      <c r="P155" s="6" t="s">
        <v>38</v>
      </c>
      <c r="Q155" s="6" t="s">
        <v>51</v>
      </c>
      <c r="R155" s="6" t="s">
        <v>76</v>
      </c>
      <c r="S155" s="6" t="s">
        <v>43</v>
      </c>
      <c r="T155" s="6" t="s">
        <v>44</v>
      </c>
      <c r="U155" s="9" t="s">
        <v>22</v>
      </c>
      <c r="V155" s="6" t="s">
        <v>1211</v>
      </c>
      <c r="W155" s="6" t="s">
        <v>1224</v>
      </c>
      <c r="X155" s="6" t="s">
        <v>285</v>
      </c>
      <c r="Y155" s="6" t="s">
        <v>1081</v>
      </c>
      <c r="Z155" s="6" t="s">
        <v>40</v>
      </c>
      <c r="AA155" s="6" t="s">
        <v>413</v>
      </c>
      <c r="AB155" s="9" t="s">
        <v>40</v>
      </c>
      <c r="AC155" s="9" t="s">
        <v>40</v>
      </c>
      <c r="AD155" s="6" t="s">
        <v>40</v>
      </c>
      <c r="AE155" s="6" t="s">
        <v>40</v>
      </c>
      <c r="AF155" s="6">
        <v>5.0000000000000002E-5</v>
      </c>
      <c r="AG155" s="6">
        <v>23.6</v>
      </c>
      <c r="AH155" s="6">
        <f t="shared" si="6"/>
        <v>5</v>
      </c>
      <c r="AI155" s="6">
        <v>23.6</v>
      </c>
      <c r="AJ155" s="6">
        <f t="shared" si="7"/>
        <v>3.5</v>
      </c>
    </row>
    <row r="156" spans="1:36">
      <c r="A156" s="6">
        <v>36</v>
      </c>
      <c r="B156" s="6">
        <v>71</v>
      </c>
      <c r="C156" s="6">
        <v>2002</v>
      </c>
      <c r="D156" s="6" t="s">
        <v>1077</v>
      </c>
      <c r="E156" s="6" t="s">
        <v>1078</v>
      </c>
      <c r="F156" s="6" t="s">
        <v>1</v>
      </c>
      <c r="G156" s="6" t="s">
        <v>40</v>
      </c>
      <c r="H156" s="6" t="s">
        <v>40</v>
      </c>
      <c r="I156" s="6" t="s">
        <v>40</v>
      </c>
      <c r="J156" s="6" t="s">
        <v>40</v>
      </c>
      <c r="K156" s="9" t="s">
        <v>40</v>
      </c>
      <c r="L156" s="9" t="s">
        <v>40</v>
      </c>
      <c r="M156" s="6" t="s">
        <v>179</v>
      </c>
      <c r="N156" s="6" t="s">
        <v>38</v>
      </c>
      <c r="O156" s="6" t="s">
        <v>55</v>
      </c>
      <c r="P156" s="6" t="s">
        <v>38</v>
      </c>
      <c r="Q156" s="6" t="s">
        <v>51</v>
      </c>
      <c r="R156" s="6" t="s">
        <v>76</v>
      </c>
      <c r="S156" s="6" t="s">
        <v>43</v>
      </c>
      <c r="T156" s="6" t="s">
        <v>44</v>
      </c>
      <c r="U156" s="9" t="s">
        <v>22</v>
      </c>
      <c r="V156" s="6" t="s">
        <v>1211</v>
      </c>
      <c r="W156" s="6" t="s">
        <v>1224</v>
      </c>
      <c r="X156" s="6" t="s">
        <v>285</v>
      </c>
      <c r="Y156" s="6" t="s">
        <v>1081</v>
      </c>
      <c r="Z156" s="6" t="s">
        <v>40</v>
      </c>
      <c r="AA156" s="6" t="s">
        <v>413</v>
      </c>
      <c r="AB156" s="9" t="s">
        <v>40</v>
      </c>
      <c r="AC156" s="9" t="s">
        <v>40</v>
      </c>
      <c r="AD156" s="6" t="s">
        <v>40</v>
      </c>
      <c r="AE156" s="6" t="s">
        <v>40</v>
      </c>
      <c r="AF156" s="6">
        <v>250</v>
      </c>
      <c r="AG156" s="6">
        <v>212</v>
      </c>
      <c r="AH156" s="6">
        <f t="shared" si="6"/>
        <v>25000000</v>
      </c>
      <c r="AI156" s="6">
        <v>212</v>
      </c>
      <c r="AJ156" s="6">
        <f t="shared" si="7"/>
        <v>3.5</v>
      </c>
    </row>
    <row r="157" spans="1:36">
      <c r="A157" s="6">
        <v>36</v>
      </c>
      <c r="B157" s="6">
        <v>71</v>
      </c>
      <c r="C157" s="6">
        <v>2002</v>
      </c>
      <c r="D157" s="6" t="s">
        <v>1077</v>
      </c>
      <c r="E157" s="6" t="s">
        <v>1078</v>
      </c>
      <c r="F157" s="6" t="s">
        <v>1</v>
      </c>
      <c r="G157" s="6" t="s">
        <v>40</v>
      </c>
      <c r="H157" s="6" t="s">
        <v>40</v>
      </c>
      <c r="I157" s="6" t="s">
        <v>40</v>
      </c>
      <c r="J157" s="6" t="s">
        <v>40</v>
      </c>
      <c r="K157" s="9" t="s">
        <v>40</v>
      </c>
      <c r="L157" s="9" t="s">
        <v>40</v>
      </c>
      <c r="M157" s="6" t="s">
        <v>179</v>
      </c>
      <c r="N157" s="6" t="s">
        <v>38</v>
      </c>
      <c r="O157" s="6" t="s">
        <v>55</v>
      </c>
      <c r="P157" s="6" t="s">
        <v>38</v>
      </c>
      <c r="Q157" s="6" t="s">
        <v>51</v>
      </c>
      <c r="R157" s="6" t="s">
        <v>76</v>
      </c>
      <c r="S157" s="6" t="s">
        <v>43</v>
      </c>
      <c r="T157" s="6" t="s">
        <v>44</v>
      </c>
      <c r="U157" s="9" t="s">
        <v>22</v>
      </c>
      <c r="V157" s="6" t="s">
        <v>1211</v>
      </c>
      <c r="W157" s="6" t="s">
        <v>1224</v>
      </c>
      <c r="X157" s="6" t="s">
        <v>285</v>
      </c>
      <c r="Y157" s="6" t="s">
        <v>1081</v>
      </c>
      <c r="Z157" s="6" t="s">
        <v>40</v>
      </c>
      <c r="AA157" s="6" t="s">
        <v>413</v>
      </c>
      <c r="AB157" s="9" t="s">
        <v>40</v>
      </c>
      <c r="AC157" s="9" t="s">
        <v>40</v>
      </c>
      <c r="AD157" s="6" t="s">
        <v>40</v>
      </c>
      <c r="AE157" s="6" t="s">
        <v>40</v>
      </c>
      <c r="AF157" s="6">
        <v>21.17</v>
      </c>
      <c r="AG157" s="6">
        <v>143</v>
      </c>
      <c r="AH157" s="6">
        <f t="shared" si="6"/>
        <v>2117000</v>
      </c>
      <c r="AI157" s="6">
        <v>143</v>
      </c>
      <c r="AJ157" s="6">
        <f t="shared" si="7"/>
        <v>3.5</v>
      </c>
    </row>
    <row r="158" spans="1:36">
      <c r="A158" s="6">
        <v>36</v>
      </c>
      <c r="B158" s="6">
        <v>71</v>
      </c>
      <c r="C158" s="6">
        <v>2002</v>
      </c>
      <c r="D158" s="6" t="s">
        <v>1077</v>
      </c>
      <c r="E158" s="6" t="s">
        <v>1078</v>
      </c>
      <c r="F158" s="6" t="s">
        <v>1</v>
      </c>
      <c r="G158" s="6" t="s">
        <v>40</v>
      </c>
      <c r="H158" s="6" t="s">
        <v>40</v>
      </c>
      <c r="I158" s="6" t="s">
        <v>40</v>
      </c>
      <c r="J158" s="6" t="s">
        <v>40</v>
      </c>
      <c r="K158" s="9" t="s">
        <v>40</v>
      </c>
      <c r="L158" s="9" t="s">
        <v>40</v>
      </c>
      <c r="M158" s="6" t="s">
        <v>179</v>
      </c>
      <c r="N158" s="6" t="s">
        <v>38</v>
      </c>
      <c r="O158" s="6" t="s">
        <v>55</v>
      </c>
      <c r="P158" s="6" t="s">
        <v>38</v>
      </c>
      <c r="Q158" s="6" t="s">
        <v>51</v>
      </c>
      <c r="R158" s="6" t="s">
        <v>76</v>
      </c>
      <c r="S158" s="6" t="s">
        <v>43</v>
      </c>
      <c r="T158" s="6" t="s">
        <v>44</v>
      </c>
      <c r="U158" s="12" t="s">
        <v>22</v>
      </c>
      <c r="V158" s="13" t="s">
        <v>1211</v>
      </c>
      <c r="W158" s="13" t="s">
        <v>1224</v>
      </c>
      <c r="X158" s="13" t="s">
        <v>285</v>
      </c>
      <c r="Y158" s="13" t="s">
        <v>1081</v>
      </c>
      <c r="Z158" s="6" t="s">
        <v>40</v>
      </c>
      <c r="AA158" s="13" t="s">
        <v>413</v>
      </c>
      <c r="AB158" s="12" t="s">
        <v>40</v>
      </c>
      <c r="AC158" s="12" t="s">
        <v>40</v>
      </c>
      <c r="AD158" s="13" t="s">
        <v>40</v>
      </c>
      <c r="AE158" s="13" t="s">
        <v>40</v>
      </c>
      <c r="AF158" s="13">
        <v>0.1</v>
      </c>
      <c r="AG158" s="13">
        <v>45</v>
      </c>
      <c r="AH158" s="6">
        <f t="shared" si="6"/>
        <v>10000</v>
      </c>
      <c r="AI158" s="13">
        <v>45</v>
      </c>
      <c r="AJ158" s="6">
        <f t="shared" si="7"/>
        <v>3.5</v>
      </c>
    </row>
    <row r="159" spans="1:36">
      <c r="A159" s="6">
        <v>36</v>
      </c>
      <c r="B159" s="6">
        <v>72</v>
      </c>
      <c r="C159" s="6">
        <v>2002</v>
      </c>
      <c r="D159" s="6" t="s">
        <v>1077</v>
      </c>
      <c r="E159" s="6" t="s">
        <v>1078</v>
      </c>
      <c r="F159" s="6" t="s">
        <v>1</v>
      </c>
      <c r="G159" s="6" t="s">
        <v>40</v>
      </c>
      <c r="H159" s="6" t="s">
        <v>40</v>
      </c>
      <c r="I159" s="6" t="s">
        <v>40</v>
      </c>
      <c r="J159" s="6" t="s">
        <v>40</v>
      </c>
      <c r="K159" s="9" t="s">
        <v>40</v>
      </c>
      <c r="L159" s="9" t="s">
        <v>40</v>
      </c>
      <c r="M159" s="6" t="s">
        <v>179</v>
      </c>
      <c r="N159" s="6" t="s">
        <v>38</v>
      </c>
      <c r="O159" s="6" t="s">
        <v>55</v>
      </c>
      <c r="P159" s="6" t="s">
        <v>38</v>
      </c>
      <c r="Q159" s="6" t="s">
        <v>51</v>
      </c>
      <c r="R159" s="6" t="s">
        <v>76</v>
      </c>
      <c r="S159" s="6" t="s">
        <v>43</v>
      </c>
      <c r="T159" s="6" t="s">
        <v>44</v>
      </c>
      <c r="U159" s="9" t="s">
        <v>22</v>
      </c>
      <c r="V159" s="6" t="s">
        <v>1211</v>
      </c>
      <c r="W159" s="6" t="s">
        <v>1224</v>
      </c>
      <c r="X159" s="6" t="s">
        <v>285</v>
      </c>
      <c r="Y159" s="6" t="s">
        <v>1082</v>
      </c>
      <c r="Z159" s="6" t="s">
        <v>40</v>
      </c>
      <c r="AA159" s="6" t="s">
        <v>413</v>
      </c>
      <c r="AB159" s="9" t="s">
        <v>40</v>
      </c>
      <c r="AC159" s="9" t="s">
        <v>40</v>
      </c>
      <c r="AD159" s="6" t="s">
        <v>40</v>
      </c>
      <c r="AE159" s="6" t="s">
        <v>40</v>
      </c>
      <c r="AF159" s="6">
        <v>1E-4</v>
      </c>
      <c r="AG159" s="6">
        <v>17.75</v>
      </c>
      <c r="AH159" s="6">
        <f t="shared" si="6"/>
        <v>10</v>
      </c>
      <c r="AI159" s="6">
        <v>17.75</v>
      </c>
      <c r="AJ159" s="6">
        <f t="shared" si="7"/>
        <v>3.5</v>
      </c>
    </row>
    <row r="160" spans="1:36">
      <c r="A160" s="6">
        <v>36</v>
      </c>
      <c r="B160" s="6">
        <v>72</v>
      </c>
      <c r="C160" s="6">
        <v>2002</v>
      </c>
      <c r="D160" s="6" t="s">
        <v>1077</v>
      </c>
      <c r="E160" s="6" t="s">
        <v>1078</v>
      </c>
      <c r="F160" s="6" t="s">
        <v>1</v>
      </c>
      <c r="G160" s="6" t="s">
        <v>40</v>
      </c>
      <c r="H160" s="6" t="s">
        <v>40</v>
      </c>
      <c r="I160" s="6" t="s">
        <v>40</v>
      </c>
      <c r="J160" s="6" t="s">
        <v>40</v>
      </c>
      <c r="K160" s="9" t="s">
        <v>40</v>
      </c>
      <c r="L160" s="9" t="s">
        <v>40</v>
      </c>
      <c r="M160" s="6" t="s">
        <v>179</v>
      </c>
      <c r="N160" s="6" t="s">
        <v>38</v>
      </c>
      <c r="O160" s="6" t="s">
        <v>55</v>
      </c>
      <c r="P160" s="6" t="s">
        <v>38</v>
      </c>
      <c r="Q160" s="6" t="s">
        <v>51</v>
      </c>
      <c r="R160" s="6" t="s">
        <v>76</v>
      </c>
      <c r="S160" s="6" t="s">
        <v>43</v>
      </c>
      <c r="T160" s="6" t="s">
        <v>44</v>
      </c>
      <c r="U160" s="9" t="s">
        <v>22</v>
      </c>
      <c r="V160" s="6" t="s">
        <v>1211</v>
      </c>
      <c r="W160" s="6" t="s">
        <v>1224</v>
      </c>
      <c r="X160" s="6" t="s">
        <v>285</v>
      </c>
      <c r="Y160" s="6" t="s">
        <v>1082</v>
      </c>
      <c r="Z160" s="6" t="s">
        <v>40</v>
      </c>
      <c r="AA160" s="6" t="s">
        <v>413</v>
      </c>
      <c r="AB160" s="9" t="s">
        <v>40</v>
      </c>
      <c r="AC160" s="9" t="s">
        <v>40</v>
      </c>
      <c r="AD160" s="6" t="s">
        <v>40</v>
      </c>
      <c r="AE160" s="6" t="s">
        <v>40</v>
      </c>
      <c r="AF160" s="6">
        <v>0.5</v>
      </c>
      <c r="AG160" s="6">
        <v>30.869565217391305</v>
      </c>
      <c r="AH160" s="6">
        <f t="shared" si="6"/>
        <v>50000</v>
      </c>
      <c r="AI160" s="6">
        <v>30.869565217391305</v>
      </c>
      <c r="AJ160" s="6">
        <f t="shared" si="7"/>
        <v>3.5</v>
      </c>
    </row>
    <row r="161" spans="1:36">
      <c r="A161" s="6">
        <v>36</v>
      </c>
      <c r="B161" s="6">
        <v>72</v>
      </c>
      <c r="C161" s="6">
        <v>2002</v>
      </c>
      <c r="D161" s="6" t="s">
        <v>1077</v>
      </c>
      <c r="E161" s="6" t="s">
        <v>1078</v>
      </c>
      <c r="F161" s="6" t="s">
        <v>1</v>
      </c>
      <c r="G161" s="6" t="s">
        <v>40</v>
      </c>
      <c r="H161" s="6" t="s">
        <v>40</v>
      </c>
      <c r="I161" s="6" t="s">
        <v>40</v>
      </c>
      <c r="J161" s="6" t="s">
        <v>40</v>
      </c>
      <c r="K161" s="9" t="s">
        <v>40</v>
      </c>
      <c r="L161" s="9" t="s">
        <v>40</v>
      </c>
      <c r="M161" s="6" t="s">
        <v>179</v>
      </c>
      <c r="N161" s="6" t="s">
        <v>38</v>
      </c>
      <c r="O161" s="6" t="s">
        <v>55</v>
      </c>
      <c r="P161" s="6" t="s">
        <v>38</v>
      </c>
      <c r="Q161" s="6" t="s">
        <v>51</v>
      </c>
      <c r="R161" s="6" t="s">
        <v>76</v>
      </c>
      <c r="S161" s="6" t="s">
        <v>43</v>
      </c>
      <c r="T161" s="6" t="s">
        <v>44</v>
      </c>
      <c r="U161" s="9" t="s">
        <v>22</v>
      </c>
      <c r="V161" s="6" t="s">
        <v>1211</v>
      </c>
      <c r="W161" s="6" t="s">
        <v>1224</v>
      </c>
      <c r="X161" s="6" t="s">
        <v>285</v>
      </c>
      <c r="Y161" s="6" t="s">
        <v>1082</v>
      </c>
      <c r="Z161" s="6" t="s">
        <v>40</v>
      </c>
      <c r="AA161" s="6" t="s">
        <v>413</v>
      </c>
      <c r="AB161" s="9" t="s">
        <v>40</v>
      </c>
      <c r="AC161" s="9" t="s">
        <v>40</v>
      </c>
      <c r="AD161" s="6" t="s">
        <v>40</v>
      </c>
      <c r="AE161" s="6" t="s">
        <v>40</v>
      </c>
      <c r="AF161" s="6">
        <v>2.5</v>
      </c>
      <c r="AG161" s="6">
        <v>31.5</v>
      </c>
      <c r="AH161" s="6">
        <f t="shared" si="6"/>
        <v>250000</v>
      </c>
      <c r="AI161" s="6">
        <v>31.5</v>
      </c>
      <c r="AJ161" s="6">
        <f t="shared" si="7"/>
        <v>3.5</v>
      </c>
    </row>
    <row r="162" spans="1:36">
      <c r="A162" s="6">
        <v>36</v>
      </c>
      <c r="B162" s="6">
        <v>72</v>
      </c>
      <c r="C162" s="6">
        <v>2002</v>
      </c>
      <c r="D162" s="6" t="s">
        <v>1077</v>
      </c>
      <c r="E162" s="6" t="s">
        <v>1078</v>
      </c>
      <c r="F162" s="6" t="s">
        <v>1</v>
      </c>
      <c r="G162" s="6" t="s">
        <v>40</v>
      </c>
      <c r="H162" s="6" t="s">
        <v>40</v>
      </c>
      <c r="I162" s="6" t="s">
        <v>40</v>
      </c>
      <c r="J162" s="6" t="s">
        <v>40</v>
      </c>
      <c r="K162" s="9" t="s">
        <v>40</v>
      </c>
      <c r="L162" s="9" t="s">
        <v>40</v>
      </c>
      <c r="M162" s="6" t="s">
        <v>179</v>
      </c>
      <c r="N162" s="6" t="s">
        <v>38</v>
      </c>
      <c r="O162" s="6" t="s">
        <v>55</v>
      </c>
      <c r="P162" s="6" t="s">
        <v>38</v>
      </c>
      <c r="Q162" s="6" t="s">
        <v>51</v>
      </c>
      <c r="R162" s="6" t="s">
        <v>76</v>
      </c>
      <c r="S162" s="6" t="s">
        <v>43</v>
      </c>
      <c r="T162" s="6" t="s">
        <v>44</v>
      </c>
      <c r="U162" s="9" t="s">
        <v>22</v>
      </c>
      <c r="V162" s="6" t="s">
        <v>1211</v>
      </c>
      <c r="W162" s="6" t="s">
        <v>1224</v>
      </c>
      <c r="X162" s="6" t="s">
        <v>285</v>
      </c>
      <c r="Y162" s="6" t="s">
        <v>1082</v>
      </c>
      <c r="Z162" s="6" t="s">
        <v>40</v>
      </c>
      <c r="AA162" s="6" t="s">
        <v>413</v>
      </c>
      <c r="AB162" s="9" t="s">
        <v>40</v>
      </c>
      <c r="AC162" s="9" t="s">
        <v>40</v>
      </c>
      <c r="AD162" s="6" t="s">
        <v>40</v>
      </c>
      <c r="AE162" s="6" t="s">
        <v>40</v>
      </c>
      <c r="AF162" s="6">
        <v>10</v>
      </c>
      <c r="AG162" s="6">
        <v>38</v>
      </c>
      <c r="AH162" s="6">
        <f t="shared" si="6"/>
        <v>1000000</v>
      </c>
      <c r="AI162" s="6">
        <v>38</v>
      </c>
      <c r="AJ162" s="6">
        <f t="shared" si="7"/>
        <v>3.5</v>
      </c>
    </row>
    <row r="163" spans="1:36">
      <c r="A163" s="6">
        <v>36</v>
      </c>
      <c r="B163" s="6">
        <v>72</v>
      </c>
      <c r="C163" s="6">
        <v>2002</v>
      </c>
      <c r="D163" s="6" t="s">
        <v>1077</v>
      </c>
      <c r="E163" s="6" t="s">
        <v>1078</v>
      </c>
      <c r="F163" s="6" t="s">
        <v>1</v>
      </c>
      <c r="G163" s="6" t="s">
        <v>40</v>
      </c>
      <c r="H163" s="6" t="s">
        <v>40</v>
      </c>
      <c r="I163" s="6" t="s">
        <v>40</v>
      </c>
      <c r="J163" s="6" t="s">
        <v>40</v>
      </c>
      <c r="K163" s="9" t="s">
        <v>40</v>
      </c>
      <c r="L163" s="9" t="s">
        <v>40</v>
      </c>
      <c r="M163" s="6" t="s">
        <v>179</v>
      </c>
      <c r="N163" s="6" t="s">
        <v>38</v>
      </c>
      <c r="O163" s="6" t="s">
        <v>55</v>
      </c>
      <c r="P163" s="6" t="s">
        <v>38</v>
      </c>
      <c r="Q163" s="6" t="s">
        <v>51</v>
      </c>
      <c r="R163" s="6" t="s">
        <v>76</v>
      </c>
      <c r="S163" s="6" t="s">
        <v>43</v>
      </c>
      <c r="T163" s="6" t="s">
        <v>44</v>
      </c>
      <c r="U163" s="9" t="s">
        <v>22</v>
      </c>
      <c r="V163" s="6" t="s">
        <v>1211</v>
      </c>
      <c r="W163" s="6" t="s">
        <v>1224</v>
      </c>
      <c r="X163" s="6" t="s">
        <v>285</v>
      </c>
      <c r="Y163" s="6" t="s">
        <v>1082</v>
      </c>
      <c r="Z163" s="6" t="s">
        <v>40</v>
      </c>
      <c r="AA163" s="6" t="s">
        <v>413</v>
      </c>
      <c r="AB163" s="9" t="s">
        <v>40</v>
      </c>
      <c r="AC163" s="9" t="s">
        <v>40</v>
      </c>
      <c r="AD163" s="6" t="s">
        <v>40</v>
      </c>
      <c r="AE163" s="6" t="s">
        <v>40</v>
      </c>
      <c r="AF163" s="6">
        <v>0.5</v>
      </c>
      <c r="AG163" s="6">
        <v>46</v>
      </c>
      <c r="AH163" s="6">
        <f t="shared" si="6"/>
        <v>50000</v>
      </c>
      <c r="AI163" s="6">
        <v>46</v>
      </c>
      <c r="AJ163" s="6">
        <f t="shared" si="7"/>
        <v>3.5</v>
      </c>
    </row>
    <row r="164" spans="1:36">
      <c r="A164" s="6">
        <v>36</v>
      </c>
      <c r="B164" s="6">
        <v>72</v>
      </c>
      <c r="C164" s="6">
        <v>2002</v>
      </c>
      <c r="D164" s="6" t="s">
        <v>1077</v>
      </c>
      <c r="E164" s="6" t="s">
        <v>1078</v>
      </c>
      <c r="F164" s="6" t="s">
        <v>1</v>
      </c>
      <c r="G164" s="6" t="s">
        <v>40</v>
      </c>
      <c r="H164" s="6" t="s">
        <v>40</v>
      </c>
      <c r="I164" s="6" t="s">
        <v>40</v>
      </c>
      <c r="J164" s="6" t="s">
        <v>40</v>
      </c>
      <c r="K164" s="9" t="s">
        <v>40</v>
      </c>
      <c r="L164" s="9" t="s">
        <v>40</v>
      </c>
      <c r="M164" s="6" t="s">
        <v>179</v>
      </c>
      <c r="N164" s="6" t="s">
        <v>38</v>
      </c>
      <c r="O164" s="6" t="s">
        <v>55</v>
      </c>
      <c r="P164" s="6" t="s">
        <v>38</v>
      </c>
      <c r="Q164" s="6" t="s">
        <v>51</v>
      </c>
      <c r="R164" s="6" t="s">
        <v>76</v>
      </c>
      <c r="S164" s="6" t="s">
        <v>43</v>
      </c>
      <c r="T164" s="6" t="s">
        <v>44</v>
      </c>
      <c r="U164" s="9" t="s">
        <v>22</v>
      </c>
      <c r="V164" s="6" t="s">
        <v>1211</v>
      </c>
      <c r="W164" s="6" t="s">
        <v>1224</v>
      </c>
      <c r="X164" s="6" t="s">
        <v>285</v>
      </c>
      <c r="Y164" s="6" t="s">
        <v>1082</v>
      </c>
      <c r="Z164" s="6" t="s">
        <v>40</v>
      </c>
      <c r="AA164" s="6" t="s">
        <v>413</v>
      </c>
      <c r="AB164" s="9" t="s">
        <v>40</v>
      </c>
      <c r="AC164" s="9" t="s">
        <v>40</v>
      </c>
      <c r="AD164" s="6" t="s">
        <v>40</v>
      </c>
      <c r="AE164" s="6" t="s">
        <v>40</v>
      </c>
      <c r="AF164" s="6">
        <v>2</v>
      </c>
      <c r="AG164" s="6">
        <v>48.75</v>
      </c>
      <c r="AH164" s="6">
        <f t="shared" si="6"/>
        <v>200000</v>
      </c>
      <c r="AI164" s="6">
        <v>48.75</v>
      </c>
      <c r="AJ164" s="6">
        <f t="shared" si="7"/>
        <v>3.5</v>
      </c>
    </row>
    <row r="165" spans="1:36">
      <c r="A165" s="6">
        <v>36</v>
      </c>
      <c r="B165" s="6">
        <v>72</v>
      </c>
      <c r="C165" s="6">
        <v>2002</v>
      </c>
      <c r="D165" s="6" t="s">
        <v>1077</v>
      </c>
      <c r="E165" s="6" t="s">
        <v>1078</v>
      </c>
      <c r="F165" s="6" t="s">
        <v>1</v>
      </c>
      <c r="G165" s="6" t="s">
        <v>40</v>
      </c>
      <c r="H165" s="6" t="s">
        <v>40</v>
      </c>
      <c r="I165" s="6" t="s">
        <v>40</v>
      </c>
      <c r="J165" s="6" t="s">
        <v>40</v>
      </c>
      <c r="K165" s="9" t="s">
        <v>40</v>
      </c>
      <c r="L165" s="9" t="s">
        <v>40</v>
      </c>
      <c r="M165" s="6" t="s">
        <v>179</v>
      </c>
      <c r="N165" s="6" t="s">
        <v>38</v>
      </c>
      <c r="O165" s="6" t="s">
        <v>55</v>
      </c>
      <c r="P165" s="6" t="s">
        <v>38</v>
      </c>
      <c r="Q165" s="6" t="s">
        <v>51</v>
      </c>
      <c r="R165" s="6" t="s">
        <v>76</v>
      </c>
      <c r="S165" s="6" t="s">
        <v>43</v>
      </c>
      <c r="T165" s="6" t="s">
        <v>44</v>
      </c>
      <c r="U165" s="9" t="s">
        <v>22</v>
      </c>
      <c r="V165" s="6" t="s">
        <v>1211</v>
      </c>
      <c r="W165" s="6" t="s">
        <v>1224</v>
      </c>
      <c r="X165" s="6" t="s">
        <v>285</v>
      </c>
      <c r="Y165" s="6" t="s">
        <v>1082</v>
      </c>
      <c r="Z165" s="6" t="s">
        <v>40</v>
      </c>
      <c r="AA165" s="6" t="s">
        <v>413</v>
      </c>
      <c r="AB165" s="9" t="s">
        <v>40</v>
      </c>
      <c r="AC165" s="9" t="s">
        <v>40</v>
      </c>
      <c r="AD165" s="6" t="s">
        <v>40</v>
      </c>
      <c r="AE165" s="6" t="s">
        <v>40</v>
      </c>
      <c r="AF165" s="6">
        <v>5</v>
      </c>
      <c r="AG165" s="6">
        <v>57.25</v>
      </c>
      <c r="AH165" s="6">
        <f t="shared" si="6"/>
        <v>500000</v>
      </c>
      <c r="AI165" s="6">
        <v>57.25</v>
      </c>
      <c r="AJ165" s="6">
        <f t="shared" si="7"/>
        <v>3.5</v>
      </c>
    </row>
    <row r="166" spans="1:36">
      <c r="A166" s="6">
        <v>36</v>
      </c>
      <c r="B166" s="6">
        <v>72</v>
      </c>
      <c r="C166" s="6">
        <v>2002</v>
      </c>
      <c r="D166" s="6" t="s">
        <v>1077</v>
      </c>
      <c r="E166" s="6" t="s">
        <v>1078</v>
      </c>
      <c r="F166" s="6" t="s">
        <v>1</v>
      </c>
      <c r="G166" s="6" t="s">
        <v>40</v>
      </c>
      <c r="H166" s="6" t="s">
        <v>40</v>
      </c>
      <c r="I166" s="6" t="s">
        <v>40</v>
      </c>
      <c r="J166" s="6" t="s">
        <v>40</v>
      </c>
      <c r="K166" s="9" t="s">
        <v>40</v>
      </c>
      <c r="L166" s="9" t="s">
        <v>40</v>
      </c>
      <c r="M166" s="6" t="s">
        <v>179</v>
      </c>
      <c r="N166" s="6" t="s">
        <v>38</v>
      </c>
      <c r="O166" s="6" t="s">
        <v>55</v>
      </c>
      <c r="P166" s="6" t="s">
        <v>38</v>
      </c>
      <c r="Q166" s="6" t="s">
        <v>51</v>
      </c>
      <c r="R166" s="6" t="s">
        <v>76</v>
      </c>
      <c r="S166" s="6" t="s">
        <v>43</v>
      </c>
      <c r="T166" s="6" t="s">
        <v>44</v>
      </c>
      <c r="U166" s="9" t="s">
        <v>22</v>
      </c>
      <c r="V166" s="6" t="s">
        <v>1211</v>
      </c>
      <c r="W166" s="6" t="s">
        <v>1224</v>
      </c>
      <c r="X166" s="6" t="s">
        <v>285</v>
      </c>
      <c r="Y166" s="6" t="s">
        <v>1082</v>
      </c>
      <c r="Z166" s="6" t="s">
        <v>40</v>
      </c>
      <c r="AA166" s="6" t="s">
        <v>413</v>
      </c>
      <c r="AB166" s="9" t="s">
        <v>40</v>
      </c>
      <c r="AC166" s="9" t="s">
        <v>40</v>
      </c>
      <c r="AD166" s="6" t="s">
        <v>40</v>
      </c>
      <c r="AE166" s="6" t="s">
        <v>40</v>
      </c>
      <c r="AF166" s="6">
        <v>10</v>
      </c>
      <c r="AG166" s="6">
        <v>60.333333333333336</v>
      </c>
      <c r="AH166" s="6">
        <f t="shared" si="6"/>
        <v>1000000</v>
      </c>
      <c r="AI166" s="6">
        <v>60.333333333333336</v>
      </c>
      <c r="AJ166" s="6">
        <f t="shared" si="7"/>
        <v>3.5</v>
      </c>
    </row>
    <row r="167" spans="1:36">
      <c r="A167" s="6">
        <v>36</v>
      </c>
      <c r="B167" s="6">
        <v>72</v>
      </c>
      <c r="C167" s="6">
        <v>2002</v>
      </c>
      <c r="D167" s="6" t="s">
        <v>1077</v>
      </c>
      <c r="E167" s="6" t="s">
        <v>1078</v>
      </c>
      <c r="F167" s="6" t="s">
        <v>1</v>
      </c>
      <c r="G167" s="6" t="s">
        <v>40</v>
      </c>
      <c r="H167" s="6" t="s">
        <v>40</v>
      </c>
      <c r="I167" s="6" t="s">
        <v>40</v>
      </c>
      <c r="J167" s="6" t="s">
        <v>40</v>
      </c>
      <c r="K167" s="9" t="s">
        <v>40</v>
      </c>
      <c r="L167" s="9" t="s">
        <v>40</v>
      </c>
      <c r="M167" s="6" t="s">
        <v>179</v>
      </c>
      <c r="N167" s="6" t="s">
        <v>38</v>
      </c>
      <c r="O167" s="6" t="s">
        <v>55</v>
      </c>
      <c r="P167" s="6" t="s">
        <v>38</v>
      </c>
      <c r="Q167" s="6" t="s">
        <v>51</v>
      </c>
      <c r="R167" s="6" t="s">
        <v>76</v>
      </c>
      <c r="S167" s="6" t="s">
        <v>43</v>
      </c>
      <c r="T167" s="6" t="s">
        <v>44</v>
      </c>
      <c r="U167" s="9" t="s">
        <v>22</v>
      </c>
      <c r="V167" s="6" t="s">
        <v>1211</v>
      </c>
      <c r="W167" s="6" t="s">
        <v>1224</v>
      </c>
      <c r="X167" s="6" t="s">
        <v>285</v>
      </c>
      <c r="Y167" s="6" t="s">
        <v>1082</v>
      </c>
      <c r="Z167" s="6" t="s">
        <v>40</v>
      </c>
      <c r="AA167" s="6" t="s">
        <v>413</v>
      </c>
      <c r="AB167" s="9" t="s">
        <v>40</v>
      </c>
      <c r="AC167" s="9" t="s">
        <v>40</v>
      </c>
      <c r="AD167" s="6" t="s">
        <v>40</v>
      </c>
      <c r="AE167" s="6" t="s">
        <v>40</v>
      </c>
      <c r="AF167" s="6">
        <v>85</v>
      </c>
      <c r="AG167" s="6">
        <v>52.333333333333336</v>
      </c>
      <c r="AH167" s="6">
        <f t="shared" si="6"/>
        <v>8500000</v>
      </c>
      <c r="AI167" s="6">
        <v>52.333333333333336</v>
      </c>
      <c r="AJ167" s="6">
        <f t="shared" si="7"/>
        <v>3.5</v>
      </c>
    </row>
    <row r="168" spans="1:36">
      <c r="A168" s="6">
        <v>36</v>
      </c>
      <c r="B168" s="6">
        <v>72</v>
      </c>
      <c r="C168" s="6">
        <v>2002</v>
      </c>
      <c r="D168" s="6" t="s">
        <v>1077</v>
      </c>
      <c r="E168" s="6" t="s">
        <v>1078</v>
      </c>
      <c r="F168" s="6" t="s">
        <v>1</v>
      </c>
      <c r="G168" s="6" t="s">
        <v>40</v>
      </c>
      <c r="H168" s="6" t="s">
        <v>40</v>
      </c>
      <c r="I168" s="6" t="s">
        <v>40</v>
      </c>
      <c r="J168" s="6" t="s">
        <v>40</v>
      </c>
      <c r="K168" s="9" t="s">
        <v>40</v>
      </c>
      <c r="L168" s="9" t="s">
        <v>40</v>
      </c>
      <c r="M168" s="6" t="s">
        <v>179</v>
      </c>
      <c r="N168" s="6" t="s">
        <v>38</v>
      </c>
      <c r="O168" s="6" t="s">
        <v>55</v>
      </c>
      <c r="P168" s="6" t="s">
        <v>38</v>
      </c>
      <c r="Q168" s="6" t="s">
        <v>51</v>
      </c>
      <c r="R168" s="6" t="s">
        <v>76</v>
      </c>
      <c r="S168" s="6" t="s">
        <v>43</v>
      </c>
      <c r="T168" s="6" t="s">
        <v>44</v>
      </c>
      <c r="U168" s="9" t="s">
        <v>22</v>
      </c>
      <c r="V168" s="6" t="s">
        <v>1211</v>
      </c>
      <c r="W168" s="6" t="s">
        <v>1224</v>
      </c>
      <c r="X168" s="6" t="s">
        <v>285</v>
      </c>
      <c r="Y168" s="6" t="s">
        <v>1082</v>
      </c>
      <c r="Z168" s="6" t="s">
        <v>40</v>
      </c>
      <c r="AA168" s="6" t="s">
        <v>413</v>
      </c>
      <c r="AB168" s="9" t="s">
        <v>40</v>
      </c>
      <c r="AC168" s="9" t="s">
        <v>40</v>
      </c>
      <c r="AD168" s="6" t="s">
        <v>40</v>
      </c>
      <c r="AE168" s="6" t="s">
        <v>40</v>
      </c>
      <c r="AF168" s="6">
        <v>165</v>
      </c>
      <c r="AG168" s="6">
        <v>50.666666666666664</v>
      </c>
      <c r="AH168" s="6">
        <f t="shared" si="6"/>
        <v>16500000</v>
      </c>
      <c r="AI168" s="6">
        <v>50.666666666666664</v>
      </c>
      <c r="AJ168" s="6">
        <f t="shared" si="7"/>
        <v>3.5</v>
      </c>
    </row>
    <row r="169" spans="1:36">
      <c r="A169" s="6">
        <v>36</v>
      </c>
      <c r="B169" s="6">
        <v>72</v>
      </c>
      <c r="C169" s="6">
        <v>2002</v>
      </c>
      <c r="D169" s="6" t="s">
        <v>1077</v>
      </c>
      <c r="E169" s="6" t="s">
        <v>1078</v>
      </c>
      <c r="F169" s="6" t="s">
        <v>1</v>
      </c>
      <c r="G169" s="6" t="s">
        <v>40</v>
      </c>
      <c r="H169" s="6" t="s">
        <v>40</v>
      </c>
      <c r="I169" s="6" t="s">
        <v>40</v>
      </c>
      <c r="J169" s="6" t="s">
        <v>40</v>
      </c>
      <c r="K169" s="9" t="s">
        <v>40</v>
      </c>
      <c r="L169" s="9" t="s">
        <v>40</v>
      </c>
      <c r="M169" s="6" t="s">
        <v>179</v>
      </c>
      <c r="N169" s="6" t="s">
        <v>38</v>
      </c>
      <c r="O169" s="6" t="s">
        <v>55</v>
      </c>
      <c r="P169" s="6" t="s">
        <v>38</v>
      </c>
      <c r="Q169" s="6" t="s">
        <v>51</v>
      </c>
      <c r="R169" s="6" t="s">
        <v>76</v>
      </c>
      <c r="S169" s="6" t="s">
        <v>43</v>
      </c>
      <c r="T169" s="6" t="s">
        <v>44</v>
      </c>
      <c r="U169" s="9" t="s">
        <v>22</v>
      </c>
      <c r="V169" s="6" t="s">
        <v>1211</v>
      </c>
      <c r="W169" s="6" t="s">
        <v>1224</v>
      </c>
      <c r="X169" s="6" t="s">
        <v>285</v>
      </c>
      <c r="Y169" s="6" t="s">
        <v>1082</v>
      </c>
      <c r="Z169" s="6" t="s">
        <v>40</v>
      </c>
      <c r="AA169" s="6" t="s">
        <v>413</v>
      </c>
      <c r="AB169" s="9" t="s">
        <v>40</v>
      </c>
      <c r="AC169" s="9" t="s">
        <v>40</v>
      </c>
      <c r="AD169" s="6" t="s">
        <v>40</v>
      </c>
      <c r="AE169" s="6" t="s">
        <v>40</v>
      </c>
      <c r="AF169" s="6">
        <v>300</v>
      </c>
      <c r="AG169" s="6">
        <v>57.833333333333336</v>
      </c>
      <c r="AH169" s="6">
        <f t="shared" si="6"/>
        <v>30000000</v>
      </c>
      <c r="AI169" s="6">
        <v>57.833333333333336</v>
      </c>
      <c r="AJ169" s="6">
        <f t="shared" si="7"/>
        <v>3.5</v>
      </c>
    </row>
    <row r="170" spans="1:36">
      <c r="A170" s="6">
        <v>36</v>
      </c>
      <c r="B170" s="6">
        <v>72</v>
      </c>
      <c r="C170" s="6">
        <v>2002</v>
      </c>
      <c r="D170" s="6" t="s">
        <v>1077</v>
      </c>
      <c r="E170" s="6" t="s">
        <v>1078</v>
      </c>
      <c r="F170" s="6" t="s">
        <v>1</v>
      </c>
      <c r="G170" s="6" t="s">
        <v>40</v>
      </c>
      <c r="H170" s="6" t="s">
        <v>40</v>
      </c>
      <c r="I170" s="6" t="s">
        <v>40</v>
      </c>
      <c r="J170" s="6" t="s">
        <v>40</v>
      </c>
      <c r="K170" s="9" t="s">
        <v>40</v>
      </c>
      <c r="L170" s="9" t="s">
        <v>40</v>
      </c>
      <c r="M170" s="6" t="s">
        <v>179</v>
      </c>
      <c r="N170" s="6" t="s">
        <v>38</v>
      </c>
      <c r="O170" s="6" t="s">
        <v>55</v>
      </c>
      <c r="P170" s="6" t="s">
        <v>38</v>
      </c>
      <c r="Q170" s="6" t="s">
        <v>51</v>
      </c>
      <c r="R170" s="6" t="s">
        <v>76</v>
      </c>
      <c r="S170" s="6" t="s">
        <v>43</v>
      </c>
      <c r="T170" s="6" t="s">
        <v>44</v>
      </c>
      <c r="U170" s="9" t="s">
        <v>22</v>
      </c>
      <c r="V170" s="6" t="s">
        <v>1211</v>
      </c>
      <c r="W170" s="6" t="s">
        <v>1224</v>
      </c>
      <c r="X170" s="6" t="s">
        <v>285</v>
      </c>
      <c r="Y170" s="6" t="s">
        <v>1082</v>
      </c>
      <c r="Z170" s="6" t="s">
        <v>40</v>
      </c>
      <c r="AA170" s="6" t="s">
        <v>413</v>
      </c>
      <c r="AB170" s="9" t="s">
        <v>40</v>
      </c>
      <c r="AC170" s="9" t="s">
        <v>40</v>
      </c>
      <c r="AD170" s="6" t="s">
        <v>40</v>
      </c>
      <c r="AE170" s="6" t="s">
        <v>40</v>
      </c>
      <c r="AF170" s="6">
        <v>0.5</v>
      </c>
      <c r="AG170" s="6">
        <v>76.333333333333329</v>
      </c>
      <c r="AH170" s="6">
        <f t="shared" si="6"/>
        <v>50000</v>
      </c>
      <c r="AI170" s="6">
        <v>76.333333333333329</v>
      </c>
      <c r="AJ170" s="6">
        <f t="shared" si="7"/>
        <v>3.5</v>
      </c>
    </row>
    <row r="171" spans="1:36">
      <c r="A171" s="6">
        <v>36</v>
      </c>
      <c r="B171" s="6">
        <v>72</v>
      </c>
      <c r="C171" s="6">
        <v>2002</v>
      </c>
      <c r="D171" s="6" t="s">
        <v>1077</v>
      </c>
      <c r="E171" s="6" t="s">
        <v>1078</v>
      </c>
      <c r="F171" s="6" t="s">
        <v>1</v>
      </c>
      <c r="G171" s="6" t="s">
        <v>40</v>
      </c>
      <c r="H171" s="6" t="s">
        <v>40</v>
      </c>
      <c r="I171" s="6" t="s">
        <v>40</v>
      </c>
      <c r="J171" s="6" t="s">
        <v>40</v>
      </c>
      <c r="K171" s="9" t="s">
        <v>40</v>
      </c>
      <c r="L171" s="9" t="s">
        <v>40</v>
      </c>
      <c r="M171" s="6" t="s">
        <v>179</v>
      </c>
      <c r="N171" s="6" t="s">
        <v>38</v>
      </c>
      <c r="O171" s="6" t="s">
        <v>55</v>
      </c>
      <c r="P171" s="6" t="s">
        <v>38</v>
      </c>
      <c r="Q171" s="6" t="s">
        <v>51</v>
      </c>
      <c r="R171" s="6" t="s">
        <v>76</v>
      </c>
      <c r="S171" s="6" t="s">
        <v>43</v>
      </c>
      <c r="T171" s="6" t="s">
        <v>44</v>
      </c>
      <c r="U171" s="9" t="s">
        <v>22</v>
      </c>
      <c r="V171" s="6" t="s">
        <v>1211</v>
      </c>
      <c r="W171" s="6" t="s">
        <v>1224</v>
      </c>
      <c r="X171" s="6" t="s">
        <v>285</v>
      </c>
      <c r="Y171" s="6" t="s">
        <v>1082</v>
      </c>
      <c r="Z171" s="6" t="s">
        <v>40</v>
      </c>
      <c r="AA171" s="6" t="s">
        <v>413</v>
      </c>
      <c r="AB171" s="9" t="s">
        <v>40</v>
      </c>
      <c r="AC171" s="9" t="s">
        <v>40</v>
      </c>
      <c r="AD171" s="6" t="s">
        <v>40</v>
      </c>
      <c r="AE171" s="6" t="s">
        <v>40</v>
      </c>
      <c r="AF171" s="6">
        <v>3</v>
      </c>
      <c r="AG171" s="6">
        <v>78</v>
      </c>
      <c r="AH171" s="6">
        <f t="shared" si="6"/>
        <v>300000</v>
      </c>
      <c r="AI171" s="6">
        <v>78</v>
      </c>
      <c r="AJ171" s="6">
        <f t="shared" si="7"/>
        <v>3.5</v>
      </c>
    </row>
    <row r="172" spans="1:36">
      <c r="A172" s="6">
        <v>36</v>
      </c>
      <c r="B172" s="6">
        <v>72</v>
      </c>
      <c r="C172" s="6">
        <v>2002</v>
      </c>
      <c r="D172" s="6" t="s">
        <v>1077</v>
      </c>
      <c r="E172" s="6" t="s">
        <v>1078</v>
      </c>
      <c r="F172" s="6" t="s">
        <v>1</v>
      </c>
      <c r="G172" s="6" t="s">
        <v>40</v>
      </c>
      <c r="H172" s="6" t="s">
        <v>40</v>
      </c>
      <c r="I172" s="6" t="s">
        <v>40</v>
      </c>
      <c r="J172" s="6" t="s">
        <v>40</v>
      </c>
      <c r="K172" s="9" t="s">
        <v>40</v>
      </c>
      <c r="L172" s="9" t="s">
        <v>40</v>
      </c>
      <c r="M172" s="6" t="s">
        <v>179</v>
      </c>
      <c r="N172" s="6" t="s">
        <v>38</v>
      </c>
      <c r="O172" s="6" t="s">
        <v>55</v>
      </c>
      <c r="P172" s="6" t="s">
        <v>38</v>
      </c>
      <c r="Q172" s="6" t="s">
        <v>51</v>
      </c>
      <c r="R172" s="6" t="s">
        <v>76</v>
      </c>
      <c r="S172" s="6" t="s">
        <v>43</v>
      </c>
      <c r="T172" s="6" t="s">
        <v>44</v>
      </c>
      <c r="U172" s="9" t="s">
        <v>22</v>
      </c>
      <c r="V172" s="6" t="s">
        <v>1211</v>
      </c>
      <c r="W172" s="6" t="s">
        <v>1224</v>
      </c>
      <c r="X172" s="6" t="s">
        <v>285</v>
      </c>
      <c r="Y172" s="6" t="s">
        <v>1082</v>
      </c>
      <c r="Z172" s="6" t="s">
        <v>40</v>
      </c>
      <c r="AA172" s="6" t="s">
        <v>413</v>
      </c>
      <c r="AB172" s="9" t="s">
        <v>40</v>
      </c>
      <c r="AC172" s="9" t="s">
        <v>40</v>
      </c>
      <c r="AD172" s="6" t="s">
        <v>40</v>
      </c>
      <c r="AE172" s="6" t="s">
        <v>40</v>
      </c>
      <c r="AF172" s="6">
        <v>5</v>
      </c>
      <c r="AG172" s="6">
        <v>85.8</v>
      </c>
      <c r="AH172" s="6">
        <f t="shared" si="6"/>
        <v>500000</v>
      </c>
      <c r="AI172" s="6">
        <v>85.8</v>
      </c>
      <c r="AJ172" s="6">
        <f t="shared" si="7"/>
        <v>3.5</v>
      </c>
    </row>
    <row r="173" spans="1:36">
      <c r="A173" s="6">
        <v>36</v>
      </c>
      <c r="B173" s="6">
        <v>72</v>
      </c>
      <c r="C173" s="6">
        <v>2002</v>
      </c>
      <c r="D173" s="6" t="s">
        <v>1077</v>
      </c>
      <c r="E173" s="6" t="s">
        <v>1078</v>
      </c>
      <c r="F173" s="6" t="s">
        <v>1</v>
      </c>
      <c r="G173" s="6" t="s">
        <v>40</v>
      </c>
      <c r="H173" s="6" t="s">
        <v>40</v>
      </c>
      <c r="I173" s="6" t="s">
        <v>40</v>
      </c>
      <c r="J173" s="6" t="s">
        <v>40</v>
      </c>
      <c r="K173" s="9" t="s">
        <v>40</v>
      </c>
      <c r="L173" s="9" t="s">
        <v>40</v>
      </c>
      <c r="M173" s="6" t="s">
        <v>179</v>
      </c>
      <c r="N173" s="6" t="s">
        <v>38</v>
      </c>
      <c r="O173" s="6" t="s">
        <v>55</v>
      </c>
      <c r="P173" s="6" t="s">
        <v>38</v>
      </c>
      <c r="Q173" s="6" t="s">
        <v>51</v>
      </c>
      <c r="R173" s="6" t="s">
        <v>76</v>
      </c>
      <c r="S173" s="6" t="s">
        <v>43</v>
      </c>
      <c r="T173" s="6" t="s">
        <v>44</v>
      </c>
      <c r="U173" s="9" t="s">
        <v>22</v>
      </c>
      <c r="V173" s="6" t="s">
        <v>1211</v>
      </c>
      <c r="W173" s="6" t="s">
        <v>1224</v>
      </c>
      <c r="X173" s="6" t="s">
        <v>285</v>
      </c>
      <c r="Y173" s="6" t="s">
        <v>1082</v>
      </c>
      <c r="Z173" s="6" t="s">
        <v>40</v>
      </c>
      <c r="AA173" s="6" t="s">
        <v>413</v>
      </c>
      <c r="AB173" s="9" t="s">
        <v>40</v>
      </c>
      <c r="AC173" s="9" t="s">
        <v>40</v>
      </c>
      <c r="AD173" s="6" t="s">
        <v>40</v>
      </c>
      <c r="AE173" s="6" t="s">
        <v>40</v>
      </c>
      <c r="AF173" s="6">
        <v>10</v>
      </c>
      <c r="AG173" s="6">
        <v>92</v>
      </c>
      <c r="AH173" s="6">
        <f t="shared" si="6"/>
        <v>1000000</v>
      </c>
      <c r="AI173" s="6">
        <v>92</v>
      </c>
      <c r="AJ173" s="6">
        <f t="shared" si="7"/>
        <v>3.5</v>
      </c>
    </row>
    <row r="174" spans="1:36">
      <c r="A174" s="6">
        <v>36</v>
      </c>
      <c r="B174" s="6">
        <v>72</v>
      </c>
      <c r="C174" s="6">
        <v>2002</v>
      </c>
      <c r="D174" s="6" t="s">
        <v>1077</v>
      </c>
      <c r="E174" s="6" t="s">
        <v>1078</v>
      </c>
      <c r="F174" s="6" t="s">
        <v>1</v>
      </c>
      <c r="G174" s="6" t="s">
        <v>40</v>
      </c>
      <c r="H174" s="6" t="s">
        <v>40</v>
      </c>
      <c r="I174" s="6" t="s">
        <v>40</v>
      </c>
      <c r="J174" s="6" t="s">
        <v>40</v>
      </c>
      <c r="K174" s="9" t="s">
        <v>40</v>
      </c>
      <c r="L174" s="9" t="s">
        <v>40</v>
      </c>
      <c r="M174" s="6" t="s">
        <v>179</v>
      </c>
      <c r="N174" s="6" t="s">
        <v>38</v>
      </c>
      <c r="O174" s="6" t="s">
        <v>55</v>
      </c>
      <c r="P174" s="6" t="s">
        <v>38</v>
      </c>
      <c r="Q174" s="6" t="s">
        <v>51</v>
      </c>
      <c r="R174" s="6" t="s">
        <v>76</v>
      </c>
      <c r="S174" s="6" t="s">
        <v>43</v>
      </c>
      <c r="T174" s="6" t="s">
        <v>44</v>
      </c>
      <c r="U174" s="9" t="s">
        <v>22</v>
      </c>
      <c r="V174" s="6" t="s">
        <v>1211</v>
      </c>
      <c r="W174" s="6" t="s">
        <v>1224</v>
      </c>
      <c r="X174" s="6" t="s">
        <v>285</v>
      </c>
      <c r="Y174" s="6" t="s">
        <v>1082</v>
      </c>
      <c r="Z174" s="6" t="s">
        <v>40</v>
      </c>
      <c r="AA174" s="6" t="s">
        <v>413</v>
      </c>
      <c r="AB174" s="9" t="s">
        <v>40</v>
      </c>
      <c r="AC174" s="9" t="s">
        <v>40</v>
      </c>
      <c r="AD174" s="6" t="s">
        <v>40</v>
      </c>
      <c r="AE174" s="6" t="s">
        <v>40</v>
      </c>
      <c r="AF174" s="6">
        <v>85</v>
      </c>
      <c r="AG174" s="6">
        <v>87</v>
      </c>
      <c r="AH174" s="6">
        <f t="shared" si="6"/>
        <v>8500000</v>
      </c>
      <c r="AI174" s="6">
        <v>87</v>
      </c>
      <c r="AJ174" s="6">
        <f t="shared" si="7"/>
        <v>3.5</v>
      </c>
    </row>
    <row r="175" spans="1:36">
      <c r="A175" s="6">
        <v>36</v>
      </c>
      <c r="B175" s="6">
        <v>72</v>
      </c>
      <c r="C175" s="6">
        <v>2002</v>
      </c>
      <c r="D175" s="6" t="s">
        <v>1077</v>
      </c>
      <c r="E175" s="6" t="s">
        <v>1078</v>
      </c>
      <c r="F175" s="6" t="s">
        <v>1</v>
      </c>
      <c r="G175" s="6" t="s">
        <v>40</v>
      </c>
      <c r="H175" s="6" t="s">
        <v>40</v>
      </c>
      <c r="I175" s="6" t="s">
        <v>40</v>
      </c>
      <c r="J175" s="6" t="s">
        <v>40</v>
      </c>
      <c r="K175" s="9" t="s">
        <v>40</v>
      </c>
      <c r="L175" s="9" t="s">
        <v>40</v>
      </c>
      <c r="M175" s="6" t="s">
        <v>179</v>
      </c>
      <c r="N175" s="6" t="s">
        <v>38</v>
      </c>
      <c r="O175" s="6" t="s">
        <v>55</v>
      </c>
      <c r="P175" s="6" t="s">
        <v>38</v>
      </c>
      <c r="Q175" s="6" t="s">
        <v>51</v>
      </c>
      <c r="R175" s="6" t="s">
        <v>76</v>
      </c>
      <c r="S175" s="6" t="s">
        <v>43</v>
      </c>
      <c r="T175" s="6" t="s">
        <v>44</v>
      </c>
      <c r="U175" s="9" t="s">
        <v>22</v>
      </c>
      <c r="V175" s="6" t="s">
        <v>1211</v>
      </c>
      <c r="W175" s="6" t="s">
        <v>1224</v>
      </c>
      <c r="X175" s="6" t="s">
        <v>285</v>
      </c>
      <c r="Y175" s="6" t="s">
        <v>1082</v>
      </c>
      <c r="Z175" s="6" t="s">
        <v>40</v>
      </c>
      <c r="AA175" s="6" t="s">
        <v>413</v>
      </c>
      <c r="AB175" s="9" t="s">
        <v>40</v>
      </c>
      <c r="AC175" s="9" t="s">
        <v>40</v>
      </c>
      <c r="AD175" s="6" t="s">
        <v>40</v>
      </c>
      <c r="AE175" s="6" t="s">
        <v>40</v>
      </c>
      <c r="AF175" s="6">
        <v>165</v>
      </c>
      <c r="AG175" s="6">
        <v>76.400000000000006</v>
      </c>
      <c r="AH175" s="6">
        <f t="shared" si="6"/>
        <v>16500000</v>
      </c>
      <c r="AI175" s="6">
        <v>76.400000000000006</v>
      </c>
      <c r="AJ175" s="6">
        <f t="shared" si="7"/>
        <v>3.5</v>
      </c>
    </row>
    <row r="176" spans="1:36">
      <c r="A176" s="6">
        <v>36</v>
      </c>
      <c r="B176" s="6">
        <v>72</v>
      </c>
      <c r="C176" s="6">
        <v>2003</v>
      </c>
      <c r="D176" s="6" t="s">
        <v>1077</v>
      </c>
      <c r="E176" s="6" t="s">
        <v>1078</v>
      </c>
      <c r="F176" s="6" t="s">
        <v>1</v>
      </c>
      <c r="G176" s="6" t="s">
        <v>40</v>
      </c>
      <c r="H176" s="6" t="s">
        <v>40</v>
      </c>
      <c r="I176" s="6" t="s">
        <v>40</v>
      </c>
      <c r="J176" s="6" t="s">
        <v>40</v>
      </c>
      <c r="K176" s="9" t="s">
        <v>40</v>
      </c>
      <c r="L176" s="9" t="s">
        <v>40</v>
      </c>
      <c r="M176" s="6" t="s">
        <v>179</v>
      </c>
      <c r="N176" s="6" t="s">
        <v>38</v>
      </c>
      <c r="O176" s="6" t="s">
        <v>55</v>
      </c>
      <c r="P176" s="6" t="s">
        <v>38</v>
      </c>
      <c r="Q176" s="6" t="s">
        <v>51</v>
      </c>
      <c r="R176" s="6" t="s">
        <v>76</v>
      </c>
      <c r="S176" s="6" t="s">
        <v>43</v>
      </c>
      <c r="T176" s="6" t="s">
        <v>44</v>
      </c>
      <c r="U176" s="9" t="s">
        <v>22</v>
      </c>
      <c r="V176" s="6" t="s">
        <v>1211</v>
      </c>
      <c r="W176" s="6" t="s">
        <v>1224</v>
      </c>
      <c r="X176" s="6" t="s">
        <v>285</v>
      </c>
      <c r="Y176" s="6" t="s">
        <v>1082</v>
      </c>
      <c r="Z176" s="6" t="s">
        <v>40</v>
      </c>
      <c r="AA176" s="6" t="s">
        <v>413</v>
      </c>
      <c r="AB176" s="9" t="s">
        <v>40</v>
      </c>
      <c r="AC176" s="9" t="s">
        <v>40</v>
      </c>
      <c r="AD176" s="6" t="s">
        <v>40</v>
      </c>
      <c r="AE176" s="6" t="s">
        <v>40</v>
      </c>
      <c r="AF176" s="6">
        <v>300</v>
      </c>
      <c r="AG176" s="6">
        <v>83.5</v>
      </c>
      <c r="AH176" s="6">
        <f t="shared" si="6"/>
        <v>30000000</v>
      </c>
      <c r="AI176" s="6">
        <v>83.5</v>
      </c>
      <c r="AJ176" s="6">
        <f t="shared" si="7"/>
        <v>3.5</v>
      </c>
    </row>
    <row r="177" spans="1:36">
      <c r="A177" s="6">
        <v>36</v>
      </c>
      <c r="B177" s="6">
        <v>72</v>
      </c>
      <c r="C177" s="6">
        <v>2004</v>
      </c>
      <c r="D177" s="6" t="s">
        <v>1077</v>
      </c>
      <c r="E177" s="6" t="s">
        <v>1078</v>
      </c>
      <c r="F177" s="6" t="s">
        <v>1</v>
      </c>
      <c r="G177" s="6" t="s">
        <v>40</v>
      </c>
      <c r="H177" s="6" t="s">
        <v>40</v>
      </c>
      <c r="I177" s="6" t="s">
        <v>40</v>
      </c>
      <c r="J177" s="6" t="s">
        <v>40</v>
      </c>
      <c r="K177" s="9" t="s">
        <v>40</v>
      </c>
      <c r="L177" s="9" t="s">
        <v>40</v>
      </c>
      <c r="M177" s="6" t="s">
        <v>179</v>
      </c>
      <c r="N177" s="6" t="s">
        <v>38</v>
      </c>
      <c r="O177" s="6" t="s">
        <v>55</v>
      </c>
      <c r="P177" s="6" t="s">
        <v>38</v>
      </c>
      <c r="Q177" s="6" t="s">
        <v>51</v>
      </c>
      <c r="R177" s="6" t="s">
        <v>76</v>
      </c>
      <c r="S177" s="6" t="s">
        <v>43</v>
      </c>
      <c r="T177" s="6" t="s">
        <v>44</v>
      </c>
      <c r="U177" s="9" t="s">
        <v>22</v>
      </c>
      <c r="V177" s="6" t="s">
        <v>1211</v>
      </c>
      <c r="W177" s="6" t="s">
        <v>1224</v>
      </c>
      <c r="X177" s="6" t="s">
        <v>285</v>
      </c>
      <c r="Y177" s="6" t="s">
        <v>1082</v>
      </c>
      <c r="Z177" s="6" t="s">
        <v>40</v>
      </c>
      <c r="AA177" s="6" t="s">
        <v>413</v>
      </c>
      <c r="AB177" s="9" t="s">
        <v>40</v>
      </c>
      <c r="AC177" s="9" t="s">
        <v>40</v>
      </c>
      <c r="AD177" s="6" t="s">
        <v>40</v>
      </c>
      <c r="AE177" s="6" t="s">
        <v>40</v>
      </c>
      <c r="AF177" s="6">
        <v>1</v>
      </c>
      <c r="AG177" s="6">
        <v>95</v>
      </c>
      <c r="AH177" s="6">
        <f t="shared" si="6"/>
        <v>100000</v>
      </c>
      <c r="AI177" s="6">
        <v>95</v>
      </c>
      <c r="AJ177" s="6">
        <f t="shared" si="7"/>
        <v>3.5</v>
      </c>
    </row>
    <row r="178" spans="1:36">
      <c r="A178" s="6">
        <v>36</v>
      </c>
      <c r="B178" s="6">
        <v>72</v>
      </c>
      <c r="C178" s="6">
        <v>2005</v>
      </c>
      <c r="D178" s="6" t="s">
        <v>1077</v>
      </c>
      <c r="E178" s="6" t="s">
        <v>1078</v>
      </c>
      <c r="F178" s="6" t="s">
        <v>1</v>
      </c>
      <c r="G178" s="6" t="s">
        <v>40</v>
      </c>
      <c r="H178" s="6" t="s">
        <v>40</v>
      </c>
      <c r="I178" s="6" t="s">
        <v>40</v>
      </c>
      <c r="J178" s="6" t="s">
        <v>40</v>
      </c>
      <c r="K178" s="9" t="s">
        <v>40</v>
      </c>
      <c r="L178" s="9" t="s">
        <v>40</v>
      </c>
      <c r="M178" s="6" t="s">
        <v>179</v>
      </c>
      <c r="N178" s="6" t="s">
        <v>38</v>
      </c>
      <c r="O178" s="6" t="s">
        <v>55</v>
      </c>
      <c r="P178" s="6" t="s">
        <v>38</v>
      </c>
      <c r="Q178" s="6" t="s">
        <v>51</v>
      </c>
      <c r="R178" s="6" t="s">
        <v>76</v>
      </c>
      <c r="S178" s="6" t="s">
        <v>43</v>
      </c>
      <c r="T178" s="6" t="s">
        <v>44</v>
      </c>
      <c r="U178" s="9" t="s">
        <v>22</v>
      </c>
      <c r="V178" s="6" t="s">
        <v>1211</v>
      </c>
      <c r="W178" s="6" t="s">
        <v>1224</v>
      </c>
      <c r="X178" s="6" t="s">
        <v>285</v>
      </c>
      <c r="Y178" s="6" t="s">
        <v>1082</v>
      </c>
      <c r="Z178" s="6" t="s">
        <v>40</v>
      </c>
      <c r="AA178" s="6" t="s">
        <v>413</v>
      </c>
      <c r="AB178" s="9" t="s">
        <v>40</v>
      </c>
      <c r="AC178" s="9" t="s">
        <v>40</v>
      </c>
      <c r="AD178" s="6" t="s">
        <v>40</v>
      </c>
      <c r="AE178" s="6" t="s">
        <v>40</v>
      </c>
      <c r="AF178" s="6">
        <v>5</v>
      </c>
      <c r="AG178" s="6">
        <v>105.5</v>
      </c>
      <c r="AH178" s="6">
        <f t="shared" si="6"/>
        <v>500000</v>
      </c>
      <c r="AI178" s="6">
        <v>105.5</v>
      </c>
      <c r="AJ178" s="6">
        <f t="shared" si="7"/>
        <v>3.5</v>
      </c>
    </row>
    <row r="179" spans="1:36">
      <c r="A179" s="6">
        <v>36</v>
      </c>
      <c r="B179" s="6">
        <v>72</v>
      </c>
      <c r="C179" s="6">
        <v>2006</v>
      </c>
      <c r="D179" s="6" t="s">
        <v>1077</v>
      </c>
      <c r="E179" s="6" t="s">
        <v>1078</v>
      </c>
      <c r="F179" s="6" t="s">
        <v>1</v>
      </c>
      <c r="G179" s="6" t="s">
        <v>40</v>
      </c>
      <c r="H179" s="6" t="s">
        <v>40</v>
      </c>
      <c r="I179" s="6" t="s">
        <v>40</v>
      </c>
      <c r="J179" s="6" t="s">
        <v>40</v>
      </c>
      <c r="K179" s="9" t="s">
        <v>40</v>
      </c>
      <c r="L179" s="9" t="s">
        <v>40</v>
      </c>
      <c r="M179" s="6" t="s">
        <v>179</v>
      </c>
      <c r="N179" s="6" t="s">
        <v>38</v>
      </c>
      <c r="O179" s="6" t="s">
        <v>55</v>
      </c>
      <c r="P179" s="6" t="s">
        <v>38</v>
      </c>
      <c r="Q179" s="6" t="s">
        <v>51</v>
      </c>
      <c r="R179" s="6" t="s">
        <v>76</v>
      </c>
      <c r="S179" s="6" t="s">
        <v>43</v>
      </c>
      <c r="T179" s="6" t="s">
        <v>44</v>
      </c>
      <c r="U179" s="9" t="s">
        <v>22</v>
      </c>
      <c r="V179" s="6" t="s">
        <v>1211</v>
      </c>
      <c r="W179" s="6" t="s">
        <v>1224</v>
      </c>
      <c r="X179" s="6" t="s">
        <v>285</v>
      </c>
      <c r="Y179" s="6" t="s">
        <v>1082</v>
      </c>
      <c r="Z179" s="6" t="s">
        <v>40</v>
      </c>
      <c r="AA179" s="6" t="s">
        <v>413</v>
      </c>
      <c r="AB179" s="9" t="s">
        <v>40</v>
      </c>
      <c r="AC179" s="9" t="s">
        <v>40</v>
      </c>
      <c r="AD179" s="6" t="s">
        <v>40</v>
      </c>
      <c r="AE179" s="6" t="s">
        <v>40</v>
      </c>
      <c r="AF179" s="6">
        <v>10</v>
      </c>
      <c r="AG179" s="6">
        <v>114.33333333333333</v>
      </c>
      <c r="AH179" s="6">
        <f t="shared" si="6"/>
        <v>1000000</v>
      </c>
      <c r="AI179" s="6">
        <v>114.33333333333333</v>
      </c>
      <c r="AJ179" s="6">
        <f t="shared" si="7"/>
        <v>3.5</v>
      </c>
    </row>
    <row r="180" spans="1:36">
      <c r="A180" s="6">
        <v>36</v>
      </c>
      <c r="B180" s="6">
        <v>72</v>
      </c>
      <c r="C180" s="6">
        <v>2007</v>
      </c>
      <c r="D180" s="6" t="s">
        <v>1077</v>
      </c>
      <c r="E180" s="6" t="s">
        <v>1078</v>
      </c>
      <c r="F180" s="6" t="s">
        <v>1</v>
      </c>
      <c r="G180" s="6" t="s">
        <v>40</v>
      </c>
      <c r="H180" s="6" t="s">
        <v>40</v>
      </c>
      <c r="I180" s="6" t="s">
        <v>40</v>
      </c>
      <c r="J180" s="6" t="s">
        <v>40</v>
      </c>
      <c r="K180" s="9" t="s">
        <v>40</v>
      </c>
      <c r="L180" s="9" t="s">
        <v>40</v>
      </c>
      <c r="M180" s="6" t="s">
        <v>179</v>
      </c>
      <c r="N180" s="6" t="s">
        <v>38</v>
      </c>
      <c r="O180" s="6" t="s">
        <v>55</v>
      </c>
      <c r="P180" s="6" t="s">
        <v>38</v>
      </c>
      <c r="Q180" s="6" t="s">
        <v>51</v>
      </c>
      <c r="R180" s="6" t="s">
        <v>76</v>
      </c>
      <c r="S180" s="6" t="s">
        <v>43</v>
      </c>
      <c r="T180" s="6" t="s">
        <v>44</v>
      </c>
      <c r="U180" s="9" t="s">
        <v>22</v>
      </c>
      <c r="V180" s="6" t="s">
        <v>1211</v>
      </c>
      <c r="W180" s="6" t="s">
        <v>1224</v>
      </c>
      <c r="X180" s="6" t="s">
        <v>285</v>
      </c>
      <c r="Y180" s="6" t="s">
        <v>1082</v>
      </c>
      <c r="Z180" s="6" t="s">
        <v>40</v>
      </c>
      <c r="AA180" s="6" t="s">
        <v>413</v>
      </c>
      <c r="AB180" s="9" t="s">
        <v>40</v>
      </c>
      <c r="AC180" s="9" t="s">
        <v>40</v>
      </c>
      <c r="AD180" s="6" t="s">
        <v>40</v>
      </c>
      <c r="AE180" s="6" t="s">
        <v>40</v>
      </c>
      <c r="AF180" s="6">
        <v>85</v>
      </c>
      <c r="AG180" s="6">
        <v>102.71428571428571</v>
      </c>
      <c r="AH180" s="6">
        <f t="shared" si="6"/>
        <v>8500000</v>
      </c>
      <c r="AI180" s="6">
        <v>102.71428571428571</v>
      </c>
      <c r="AJ180" s="6">
        <f t="shared" si="7"/>
        <v>3.5</v>
      </c>
    </row>
    <row r="181" spans="1:36">
      <c r="A181" s="6">
        <v>36</v>
      </c>
      <c r="B181" s="6">
        <v>72</v>
      </c>
      <c r="C181" s="6">
        <v>2008</v>
      </c>
      <c r="D181" s="6" t="s">
        <v>1077</v>
      </c>
      <c r="E181" s="6" t="s">
        <v>1078</v>
      </c>
      <c r="F181" s="6" t="s">
        <v>1</v>
      </c>
      <c r="G181" s="6" t="s">
        <v>40</v>
      </c>
      <c r="H181" s="6" t="s">
        <v>40</v>
      </c>
      <c r="I181" s="6" t="s">
        <v>40</v>
      </c>
      <c r="J181" s="6" t="s">
        <v>40</v>
      </c>
      <c r="K181" s="9" t="s">
        <v>40</v>
      </c>
      <c r="L181" s="9" t="s">
        <v>40</v>
      </c>
      <c r="M181" s="6" t="s">
        <v>179</v>
      </c>
      <c r="N181" s="6" t="s">
        <v>38</v>
      </c>
      <c r="O181" s="6" t="s">
        <v>55</v>
      </c>
      <c r="P181" s="6" t="s">
        <v>38</v>
      </c>
      <c r="Q181" s="6" t="s">
        <v>51</v>
      </c>
      <c r="R181" s="6" t="s">
        <v>76</v>
      </c>
      <c r="S181" s="6" t="s">
        <v>43</v>
      </c>
      <c r="T181" s="6" t="s">
        <v>44</v>
      </c>
      <c r="U181" s="9" t="s">
        <v>22</v>
      </c>
      <c r="V181" s="6" t="s">
        <v>1211</v>
      </c>
      <c r="W181" s="6" t="s">
        <v>1224</v>
      </c>
      <c r="X181" s="6" t="s">
        <v>285</v>
      </c>
      <c r="Y181" s="6" t="s">
        <v>1082</v>
      </c>
      <c r="Z181" s="6" t="s">
        <v>40</v>
      </c>
      <c r="AA181" s="6" t="s">
        <v>413</v>
      </c>
      <c r="AB181" s="9" t="s">
        <v>40</v>
      </c>
      <c r="AC181" s="9" t="s">
        <v>40</v>
      </c>
      <c r="AD181" s="6" t="s">
        <v>40</v>
      </c>
      <c r="AE181" s="6" t="s">
        <v>40</v>
      </c>
      <c r="AF181" s="6">
        <v>165</v>
      </c>
      <c r="AG181" s="6">
        <v>106.25</v>
      </c>
      <c r="AH181" s="6">
        <f t="shared" si="6"/>
        <v>16500000</v>
      </c>
      <c r="AI181" s="6">
        <v>106.25</v>
      </c>
      <c r="AJ181" s="6">
        <f t="shared" si="7"/>
        <v>3.5</v>
      </c>
    </row>
    <row r="182" spans="1:36">
      <c r="A182" s="6">
        <v>36</v>
      </c>
      <c r="B182" s="6">
        <v>72</v>
      </c>
      <c r="C182" s="6">
        <v>2009</v>
      </c>
      <c r="D182" s="6" t="s">
        <v>1077</v>
      </c>
      <c r="E182" s="6" t="s">
        <v>1078</v>
      </c>
      <c r="F182" s="6" t="s">
        <v>1</v>
      </c>
      <c r="G182" s="6" t="s">
        <v>40</v>
      </c>
      <c r="H182" s="6" t="s">
        <v>40</v>
      </c>
      <c r="I182" s="6" t="s">
        <v>40</v>
      </c>
      <c r="J182" s="6" t="s">
        <v>40</v>
      </c>
      <c r="K182" s="9" t="s">
        <v>40</v>
      </c>
      <c r="L182" s="9" t="s">
        <v>40</v>
      </c>
      <c r="M182" s="6" t="s">
        <v>179</v>
      </c>
      <c r="N182" s="6" t="s">
        <v>38</v>
      </c>
      <c r="O182" s="6" t="s">
        <v>55</v>
      </c>
      <c r="P182" s="6" t="s">
        <v>38</v>
      </c>
      <c r="Q182" s="6" t="s">
        <v>51</v>
      </c>
      <c r="R182" s="6" t="s">
        <v>76</v>
      </c>
      <c r="S182" s="6" t="s">
        <v>43</v>
      </c>
      <c r="T182" s="6" t="s">
        <v>44</v>
      </c>
      <c r="U182" s="9" t="s">
        <v>22</v>
      </c>
      <c r="V182" s="6" t="s">
        <v>1211</v>
      </c>
      <c r="W182" s="6" t="s">
        <v>1224</v>
      </c>
      <c r="X182" s="6" t="s">
        <v>285</v>
      </c>
      <c r="Y182" s="6" t="s">
        <v>1082</v>
      </c>
      <c r="Z182" s="6" t="s">
        <v>40</v>
      </c>
      <c r="AA182" s="6" t="s">
        <v>413</v>
      </c>
      <c r="AB182" s="9" t="s">
        <v>40</v>
      </c>
      <c r="AC182" s="9" t="s">
        <v>40</v>
      </c>
      <c r="AD182" s="6" t="s">
        <v>40</v>
      </c>
      <c r="AE182" s="6" t="s">
        <v>40</v>
      </c>
      <c r="AF182" s="6">
        <v>300</v>
      </c>
      <c r="AG182" s="6">
        <v>110.4</v>
      </c>
      <c r="AH182" s="6">
        <f t="shared" si="6"/>
        <v>30000000</v>
      </c>
      <c r="AI182" s="6">
        <v>110.4</v>
      </c>
      <c r="AJ182" s="6">
        <f t="shared" si="7"/>
        <v>3.5</v>
      </c>
    </row>
    <row r="183" spans="1:36">
      <c r="A183" s="6">
        <v>36</v>
      </c>
      <c r="B183" s="6">
        <v>72</v>
      </c>
      <c r="C183" s="6">
        <v>2010</v>
      </c>
      <c r="D183" s="6" t="s">
        <v>1077</v>
      </c>
      <c r="E183" s="6" t="s">
        <v>1078</v>
      </c>
      <c r="F183" s="6" t="s">
        <v>1</v>
      </c>
      <c r="G183" s="6" t="s">
        <v>40</v>
      </c>
      <c r="H183" s="6" t="s">
        <v>40</v>
      </c>
      <c r="I183" s="6" t="s">
        <v>40</v>
      </c>
      <c r="J183" s="6" t="s">
        <v>40</v>
      </c>
      <c r="K183" s="9" t="s">
        <v>40</v>
      </c>
      <c r="L183" s="9" t="s">
        <v>40</v>
      </c>
      <c r="M183" s="6" t="s">
        <v>179</v>
      </c>
      <c r="N183" s="6" t="s">
        <v>38</v>
      </c>
      <c r="O183" s="6" t="s">
        <v>55</v>
      </c>
      <c r="P183" s="6" t="s">
        <v>38</v>
      </c>
      <c r="Q183" s="6" t="s">
        <v>51</v>
      </c>
      <c r="R183" s="6" t="s">
        <v>76</v>
      </c>
      <c r="S183" s="6" t="s">
        <v>43</v>
      </c>
      <c r="T183" s="6" t="s">
        <v>44</v>
      </c>
      <c r="U183" s="9" t="s">
        <v>22</v>
      </c>
      <c r="V183" s="6" t="s">
        <v>1211</v>
      </c>
      <c r="W183" s="6" t="s">
        <v>1224</v>
      </c>
      <c r="X183" s="6" t="s">
        <v>285</v>
      </c>
      <c r="Y183" s="6" t="s">
        <v>1082</v>
      </c>
      <c r="Z183" s="6" t="s">
        <v>40</v>
      </c>
      <c r="AA183" s="6" t="s">
        <v>413</v>
      </c>
      <c r="AB183" s="9" t="s">
        <v>40</v>
      </c>
      <c r="AC183" s="9" t="s">
        <v>40</v>
      </c>
      <c r="AD183" s="6" t="s">
        <v>40</v>
      </c>
      <c r="AE183" s="6" t="s">
        <v>40</v>
      </c>
      <c r="AF183" s="6">
        <v>0.5</v>
      </c>
      <c r="AG183" s="6">
        <v>105</v>
      </c>
      <c r="AH183" s="6">
        <f t="shared" si="6"/>
        <v>50000</v>
      </c>
      <c r="AI183" s="6">
        <v>105</v>
      </c>
      <c r="AJ183" s="6">
        <f t="shared" si="7"/>
        <v>3.5</v>
      </c>
    </row>
    <row r="184" spans="1:36">
      <c r="A184" s="6">
        <v>36</v>
      </c>
      <c r="B184" s="6">
        <v>72</v>
      </c>
      <c r="C184" s="6">
        <v>2011</v>
      </c>
      <c r="D184" s="6" t="s">
        <v>1077</v>
      </c>
      <c r="E184" s="6" t="s">
        <v>1078</v>
      </c>
      <c r="F184" s="6" t="s">
        <v>1</v>
      </c>
      <c r="G184" s="6" t="s">
        <v>40</v>
      </c>
      <c r="H184" s="6" t="s">
        <v>40</v>
      </c>
      <c r="I184" s="6" t="s">
        <v>40</v>
      </c>
      <c r="J184" s="6" t="s">
        <v>40</v>
      </c>
      <c r="K184" s="9" t="s">
        <v>40</v>
      </c>
      <c r="L184" s="9" t="s">
        <v>40</v>
      </c>
      <c r="M184" s="6" t="s">
        <v>179</v>
      </c>
      <c r="N184" s="6" t="s">
        <v>38</v>
      </c>
      <c r="O184" s="6" t="s">
        <v>55</v>
      </c>
      <c r="P184" s="6" t="s">
        <v>38</v>
      </c>
      <c r="Q184" s="6" t="s">
        <v>51</v>
      </c>
      <c r="R184" s="6" t="s">
        <v>76</v>
      </c>
      <c r="S184" s="6" t="s">
        <v>43</v>
      </c>
      <c r="T184" s="6" t="s">
        <v>44</v>
      </c>
      <c r="U184" s="9" t="s">
        <v>22</v>
      </c>
      <c r="V184" s="6" t="s">
        <v>1211</v>
      </c>
      <c r="W184" s="6" t="s">
        <v>1224</v>
      </c>
      <c r="X184" s="6" t="s">
        <v>285</v>
      </c>
      <c r="Y184" s="6" t="s">
        <v>1082</v>
      </c>
      <c r="Z184" s="6" t="s">
        <v>40</v>
      </c>
      <c r="AA184" s="6" t="s">
        <v>413</v>
      </c>
      <c r="AB184" s="9" t="s">
        <v>40</v>
      </c>
      <c r="AC184" s="9" t="s">
        <v>40</v>
      </c>
      <c r="AD184" s="6" t="s">
        <v>40</v>
      </c>
      <c r="AE184" s="6" t="s">
        <v>40</v>
      </c>
      <c r="AF184" s="6">
        <v>5</v>
      </c>
      <c r="AG184" s="6">
        <v>118.25</v>
      </c>
      <c r="AH184" s="6">
        <f t="shared" ref="AH184:AH196" si="8">(AF184*100000)</f>
        <v>500000</v>
      </c>
      <c r="AI184" s="6">
        <v>118.25</v>
      </c>
      <c r="AJ184" s="6">
        <f t="shared" si="7"/>
        <v>3.5</v>
      </c>
    </row>
    <row r="185" spans="1:36">
      <c r="A185" s="6">
        <v>36</v>
      </c>
      <c r="B185" s="6">
        <v>72</v>
      </c>
      <c r="C185" s="6">
        <v>2012</v>
      </c>
      <c r="D185" s="6" t="s">
        <v>1077</v>
      </c>
      <c r="E185" s="6" t="s">
        <v>1078</v>
      </c>
      <c r="F185" s="6" t="s">
        <v>1</v>
      </c>
      <c r="G185" s="6" t="s">
        <v>40</v>
      </c>
      <c r="H185" s="6" t="s">
        <v>40</v>
      </c>
      <c r="I185" s="6" t="s">
        <v>40</v>
      </c>
      <c r="J185" s="6" t="s">
        <v>40</v>
      </c>
      <c r="K185" s="9" t="s">
        <v>40</v>
      </c>
      <c r="L185" s="9" t="s">
        <v>40</v>
      </c>
      <c r="M185" s="6" t="s">
        <v>179</v>
      </c>
      <c r="N185" s="6" t="s">
        <v>38</v>
      </c>
      <c r="O185" s="6" t="s">
        <v>55</v>
      </c>
      <c r="P185" s="6" t="s">
        <v>38</v>
      </c>
      <c r="Q185" s="6" t="s">
        <v>51</v>
      </c>
      <c r="R185" s="6" t="s">
        <v>76</v>
      </c>
      <c r="S185" s="6" t="s">
        <v>43</v>
      </c>
      <c r="T185" s="6" t="s">
        <v>44</v>
      </c>
      <c r="U185" s="9" t="s">
        <v>22</v>
      </c>
      <c r="V185" s="6" t="s">
        <v>1211</v>
      </c>
      <c r="W185" s="6" t="s">
        <v>1224</v>
      </c>
      <c r="X185" s="6" t="s">
        <v>285</v>
      </c>
      <c r="Y185" s="6" t="s">
        <v>1082</v>
      </c>
      <c r="Z185" s="6" t="s">
        <v>40</v>
      </c>
      <c r="AA185" s="6" t="s">
        <v>413</v>
      </c>
      <c r="AB185" s="9" t="s">
        <v>40</v>
      </c>
      <c r="AC185" s="9" t="s">
        <v>40</v>
      </c>
      <c r="AD185" s="6" t="s">
        <v>40</v>
      </c>
      <c r="AE185" s="6" t="s">
        <v>40</v>
      </c>
      <c r="AF185" s="6">
        <v>10</v>
      </c>
      <c r="AG185" s="6">
        <v>124.33333333333333</v>
      </c>
      <c r="AH185" s="6">
        <f t="shared" si="8"/>
        <v>1000000</v>
      </c>
      <c r="AI185" s="6">
        <v>124.33333333333333</v>
      </c>
      <c r="AJ185" s="6">
        <f t="shared" si="7"/>
        <v>3.5</v>
      </c>
    </row>
    <row r="186" spans="1:36">
      <c r="A186" s="6">
        <v>36</v>
      </c>
      <c r="B186" s="6">
        <v>72</v>
      </c>
      <c r="C186" s="6">
        <v>2013</v>
      </c>
      <c r="D186" s="6" t="s">
        <v>1077</v>
      </c>
      <c r="E186" s="6" t="s">
        <v>1078</v>
      </c>
      <c r="F186" s="6" t="s">
        <v>1</v>
      </c>
      <c r="G186" s="6" t="s">
        <v>40</v>
      </c>
      <c r="H186" s="6" t="s">
        <v>40</v>
      </c>
      <c r="I186" s="6" t="s">
        <v>40</v>
      </c>
      <c r="J186" s="6" t="s">
        <v>40</v>
      </c>
      <c r="K186" s="9" t="s">
        <v>40</v>
      </c>
      <c r="L186" s="9" t="s">
        <v>40</v>
      </c>
      <c r="M186" s="6" t="s">
        <v>179</v>
      </c>
      <c r="N186" s="6" t="s">
        <v>38</v>
      </c>
      <c r="O186" s="6" t="s">
        <v>55</v>
      </c>
      <c r="P186" s="6" t="s">
        <v>38</v>
      </c>
      <c r="Q186" s="6" t="s">
        <v>51</v>
      </c>
      <c r="R186" s="6" t="s">
        <v>76</v>
      </c>
      <c r="S186" s="6" t="s">
        <v>43</v>
      </c>
      <c r="T186" s="6" t="s">
        <v>44</v>
      </c>
      <c r="U186" s="9" t="s">
        <v>22</v>
      </c>
      <c r="V186" s="6" t="s">
        <v>1211</v>
      </c>
      <c r="W186" s="6" t="s">
        <v>1224</v>
      </c>
      <c r="X186" s="6" t="s">
        <v>285</v>
      </c>
      <c r="Y186" s="6" t="s">
        <v>1082</v>
      </c>
      <c r="Z186" s="6" t="s">
        <v>40</v>
      </c>
      <c r="AA186" s="6" t="s">
        <v>413</v>
      </c>
      <c r="AB186" s="9" t="s">
        <v>40</v>
      </c>
      <c r="AC186" s="9" t="s">
        <v>40</v>
      </c>
      <c r="AD186" s="6" t="s">
        <v>40</v>
      </c>
      <c r="AE186" s="6" t="s">
        <v>40</v>
      </c>
      <c r="AF186" s="6">
        <v>85</v>
      </c>
      <c r="AG186" s="6">
        <v>119.75</v>
      </c>
      <c r="AH186" s="6">
        <f t="shared" si="8"/>
        <v>8500000</v>
      </c>
      <c r="AI186" s="6">
        <v>119.75</v>
      </c>
      <c r="AJ186" s="6">
        <f t="shared" ref="AJ186:AJ196" si="9">3.5*10^3/1000</f>
        <v>3.5</v>
      </c>
    </row>
    <row r="187" spans="1:36">
      <c r="A187" s="6">
        <v>36</v>
      </c>
      <c r="B187" s="6">
        <v>72</v>
      </c>
      <c r="C187" s="6">
        <v>2014</v>
      </c>
      <c r="D187" s="6" t="s">
        <v>1077</v>
      </c>
      <c r="E187" s="6" t="s">
        <v>1078</v>
      </c>
      <c r="F187" s="6" t="s">
        <v>1</v>
      </c>
      <c r="G187" s="6" t="s">
        <v>40</v>
      </c>
      <c r="H187" s="6" t="s">
        <v>40</v>
      </c>
      <c r="I187" s="6" t="s">
        <v>40</v>
      </c>
      <c r="J187" s="6" t="s">
        <v>40</v>
      </c>
      <c r="K187" s="9" t="s">
        <v>40</v>
      </c>
      <c r="L187" s="9" t="s">
        <v>40</v>
      </c>
      <c r="M187" s="6" t="s">
        <v>179</v>
      </c>
      <c r="N187" s="6" t="s">
        <v>38</v>
      </c>
      <c r="O187" s="6" t="s">
        <v>55</v>
      </c>
      <c r="P187" s="6" t="s">
        <v>38</v>
      </c>
      <c r="Q187" s="6" t="s">
        <v>51</v>
      </c>
      <c r="R187" s="6" t="s">
        <v>76</v>
      </c>
      <c r="S187" s="6" t="s">
        <v>43</v>
      </c>
      <c r="T187" s="6" t="s">
        <v>44</v>
      </c>
      <c r="U187" s="9" t="s">
        <v>22</v>
      </c>
      <c r="V187" s="6" t="s">
        <v>1211</v>
      </c>
      <c r="W187" s="6" t="s">
        <v>1224</v>
      </c>
      <c r="X187" s="6" t="s">
        <v>285</v>
      </c>
      <c r="Y187" s="6" t="s">
        <v>1082</v>
      </c>
      <c r="Z187" s="6" t="s">
        <v>40</v>
      </c>
      <c r="AA187" s="6" t="s">
        <v>413</v>
      </c>
      <c r="AB187" s="9" t="s">
        <v>40</v>
      </c>
      <c r="AC187" s="9" t="s">
        <v>40</v>
      </c>
      <c r="AD187" s="6" t="s">
        <v>40</v>
      </c>
      <c r="AE187" s="6" t="s">
        <v>40</v>
      </c>
      <c r="AF187" s="6">
        <v>165</v>
      </c>
      <c r="AG187" s="6">
        <v>116</v>
      </c>
      <c r="AH187" s="6">
        <f t="shared" si="8"/>
        <v>16500000</v>
      </c>
      <c r="AI187" s="6">
        <v>116</v>
      </c>
      <c r="AJ187" s="6">
        <f t="shared" si="9"/>
        <v>3.5</v>
      </c>
    </row>
    <row r="188" spans="1:36">
      <c r="A188" s="6">
        <v>36</v>
      </c>
      <c r="B188" s="6">
        <v>72</v>
      </c>
      <c r="C188" s="6">
        <v>2015</v>
      </c>
      <c r="D188" s="6" t="s">
        <v>1077</v>
      </c>
      <c r="E188" s="6" t="s">
        <v>1078</v>
      </c>
      <c r="F188" s="6" t="s">
        <v>1</v>
      </c>
      <c r="G188" s="6" t="s">
        <v>40</v>
      </c>
      <c r="H188" s="6" t="s">
        <v>40</v>
      </c>
      <c r="I188" s="6" t="s">
        <v>40</v>
      </c>
      <c r="J188" s="6" t="s">
        <v>40</v>
      </c>
      <c r="K188" s="9" t="s">
        <v>40</v>
      </c>
      <c r="L188" s="9" t="s">
        <v>40</v>
      </c>
      <c r="M188" s="6" t="s">
        <v>179</v>
      </c>
      <c r="N188" s="6" t="s">
        <v>38</v>
      </c>
      <c r="O188" s="6" t="s">
        <v>55</v>
      </c>
      <c r="P188" s="6" t="s">
        <v>38</v>
      </c>
      <c r="Q188" s="6" t="s">
        <v>51</v>
      </c>
      <c r="R188" s="6" t="s">
        <v>76</v>
      </c>
      <c r="S188" s="6" t="s">
        <v>43</v>
      </c>
      <c r="T188" s="6" t="s">
        <v>44</v>
      </c>
      <c r="U188" s="9" t="s">
        <v>22</v>
      </c>
      <c r="V188" s="6" t="s">
        <v>1211</v>
      </c>
      <c r="W188" s="6" t="s">
        <v>1224</v>
      </c>
      <c r="X188" s="6" t="s">
        <v>285</v>
      </c>
      <c r="Y188" s="6" t="s">
        <v>1082</v>
      </c>
      <c r="Z188" s="6" t="s">
        <v>40</v>
      </c>
      <c r="AA188" s="6" t="s">
        <v>413</v>
      </c>
      <c r="AB188" s="9" t="s">
        <v>40</v>
      </c>
      <c r="AC188" s="9" t="s">
        <v>40</v>
      </c>
      <c r="AD188" s="6" t="s">
        <v>40</v>
      </c>
      <c r="AE188" s="6" t="s">
        <v>40</v>
      </c>
      <c r="AF188" s="6">
        <v>300</v>
      </c>
      <c r="AG188" s="6">
        <v>120</v>
      </c>
      <c r="AH188" s="6">
        <f t="shared" si="8"/>
        <v>30000000</v>
      </c>
      <c r="AI188" s="6">
        <v>120</v>
      </c>
      <c r="AJ188" s="6">
        <f t="shared" si="9"/>
        <v>3.5</v>
      </c>
    </row>
    <row r="189" spans="1:36">
      <c r="A189" s="6">
        <v>36</v>
      </c>
      <c r="B189" s="6">
        <v>72</v>
      </c>
      <c r="C189" s="6">
        <v>2016</v>
      </c>
      <c r="D189" s="6" t="s">
        <v>1077</v>
      </c>
      <c r="E189" s="6" t="s">
        <v>1078</v>
      </c>
      <c r="F189" s="6" t="s">
        <v>1</v>
      </c>
      <c r="G189" s="6" t="s">
        <v>40</v>
      </c>
      <c r="H189" s="6" t="s">
        <v>40</v>
      </c>
      <c r="I189" s="6" t="s">
        <v>40</v>
      </c>
      <c r="J189" s="6" t="s">
        <v>40</v>
      </c>
      <c r="K189" s="9" t="s">
        <v>40</v>
      </c>
      <c r="L189" s="9" t="s">
        <v>40</v>
      </c>
      <c r="M189" s="6" t="s">
        <v>179</v>
      </c>
      <c r="N189" s="6" t="s">
        <v>38</v>
      </c>
      <c r="O189" s="6" t="s">
        <v>55</v>
      </c>
      <c r="P189" s="6" t="s">
        <v>38</v>
      </c>
      <c r="Q189" s="6" t="s">
        <v>51</v>
      </c>
      <c r="R189" s="6" t="s">
        <v>76</v>
      </c>
      <c r="S189" s="6" t="s">
        <v>43</v>
      </c>
      <c r="T189" s="6" t="s">
        <v>44</v>
      </c>
      <c r="U189" s="9" t="s">
        <v>22</v>
      </c>
      <c r="V189" s="6" t="s">
        <v>1211</v>
      </c>
      <c r="W189" s="6" t="s">
        <v>1224</v>
      </c>
      <c r="X189" s="6" t="s">
        <v>285</v>
      </c>
      <c r="Y189" s="6" t="s">
        <v>1082</v>
      </c>
      <c r="Z189" s="6" t="s">
        <v>40</v>
      </c>
      <c r="AA189" s="6" t="s">
        <v>413</v>
      </c>
      <c r="AB189" s="9" t="s">
        <v>40</v>
      </c>
      <c r="AC189" s="9" t="s">
        <v>40</v>
      </c>
      <c r="AD189" s="6" t="s">
        <v>40</v>
      </c>
      <c r="AE189" s="6" t="s">
        <v>40</v>
      </c>
      <c r="AF189" s="6">
        <v>5</v>
      </c>
      <c r="AG189" s="6">
        <v>130</v>
      </c>
      <c r="AH189" s="6">
        <f t="shared" si="8"/>
        <v>500000</v>
      </c>
      <c r="AI189" s="6">
        <v>130</v>
      </c>
      <c r="AJ189" s="6">
        <f t="shared" si="9"/>
        <v>3.5</v>
      </c>
    </row>
    <row r="190" spans="1:36">
      <c r="A190" s="6">
        <v>36</v>
      </c>
      <c r="B190" s="6">
        <v>72</v>
      </c>
      <c r="C190" s="6">
        <v>2017</v>
      </c>
      <c r="D190" s="6" t="s">
        <v>1077</v>
      </c>
      <c r="E190" s="6" t="s">
        <v>1078</v>
      </c>
      <c r="F190" s="6" t="s">
        <v>1</v>
      </c>
      <c r="G190" s="6" t="s">
        <v>40</v>
      </c>
      <c r="H190" s="6" t="s">
        <v>40</v>
      </c>
      <c r="I190" s="6" t="s">
        <v>40</v>
      </c>
      <c r="J190" s="6" t="s">
        <v>40</v>
      </c>
      <c r="K190" s="9" t="s">
        <v>40</v>
      </c>
      <c r="L190" s="9" t="s">
        <v>40</v>
      </c>
      <c r="M190" s="6" t="s">
        <v>179</v>
      </c>
      <c r="N190" s="6" t="s">
        <v>38</v>
      </c>
      <c r="O190" s="6" t="s">
        <v>55</v>
      </c>
      <c r="P190" s="6" t="s">
        <v>38</v>
      </c>
      <c r="Q190" s="6" t="s">
        <v>51</v>
      </c>
      <c r="R190" s="6" t="s">
        <v>76</v>
      </c>
      <c r="S190" s="6" t="s">
        <v>43</v>
      </c>
      <c r="T190" s="6" t="s">
        <v>44</v>
      </c>
      <c r="U190" s="9" t="s">
        <v>22</v>
      </c>
      <c r="V190" s="6" t="s">
        <v>1211</v>
      </c>
      <c r="W190" s="6" t="s">
        <v>1224</v>
      </c>
      <c r="X190" s="6" t="s">
        <v>285</v>
      </c>
      <c r="Y190" s="6" t="s">
        <v>1082</v>
      </c>
      <c r="Z190" s="6" t="s">
        <v>40</v>
      </c>
      <c r="AA190" s="6" t="s">
        <v>413</v>
      </c>
      <c r="AB190" s="9" t="s">
        <v>40</v>
      </c>
      <c r="AC190" s="9" t="s">
        <v>40</v>
      </c>
      <c r="AD190" s="6" t="s">
        <v>40</v>
      </c>
      <c r="AE190" s="6" t="s">
        <v>40</v>
      </c>
      <c r="AF190" s="6">
        <v>10</v>
      </c>
      <c r="AG190" s="6">
        <v>146</v>
      </c>
      <c r="AH190" s="6">
        <f t="shared" si="8"/>
        <v>1000000</v>
      </c>
      <c r="AI190" s="6">
        <v>146</v>
      </c>
      <c r="AJ190" s="6">
        <f t="shared" si="9"/>
        <v>3.5</v>
      </c>
    </row>
    <row r="191" spans="1:36">
      <c r="A191" s="6">
        <v>36</v>
      </c>
      <c r="B191" s="6">
        <v>72</v>
      </c>
      <c r="C191" s="6">
        <v>2018</v>
      </c>
      <c r="D191" s="6" t="s">
        <v>1077</v>
      </c>
      <c r="E191" s="6" t="s">
        <v>1078</v>
      </c>
      <c r="F191" s="6" t="s">
        <v>1</v>
      </c>
      <c r="G191" s="6" t="s">
        <v>40</v>
      </c>
      <c r="H191" s="6" t="s">
        <v>40</v>
      </c>
      <c r="I191" s="6" t="s">
        <v>40</v>
      </c>
      <c r="J191" s="6" t="s">
        <v>40</v>
      </c>
      <c r="K191" s="9" t="s">
        <v>40</v>
      </c>
      <c r="L191" s="9" t="s">
        <v>40</v>
      </c>
      <c r="M191" s="6" t="s">
        <v>179</v>
      </c>
      <c r="N191" s="6" t="s">
        <v>38</v>
      </c>
      <c r="O191" s="6" t="s">
        <v>55</v>
      </c>
      <c r="P191" s="6" t="s">
        <v>38</v>
      </c>
      <c r="Q191" s="6" t="s">
        <v>51</v>
      </c>
      <c r="R191" s="6" t="s">
        <v>76</v>
      </c>
      <c r="S191" s="6" t="s">
        <v>43</v>
      </c>
      <c r="T191" s="6" t="s">
        <v>44</v>
      </c>
      <c r="U191" s="9" t="s">
        <v>22</v>
      </c>
      <c r="V191" s="6" t="s">
        <v>1211</v>
      </c>
      <c r="W191" s="6" t="s">
        <v>1224</v>
      </c>
      <c r="X191" s="6" t="s">
        <v>285</v>
      </c>
      <c r="Y191" s="6" t="s">
        <v>1082</v>
      </c>
      <c r="Z191" s="6" t="s">
        <v>40</v>
      </c>
      <c r="AA191" s="6" t="s">
        <v>413</v>
      </c>
      <c r="AB191" s="9" t="s">
        <v>40</v>
      </c>
      <c r="AC191" s="9" t="s">
        <v>40</v>
      </c>
      <c r="AD191" s="6" t="s">
        <v>40</v>
      </c>
      <c r="AE191" s="6" t="s">
        <v>40</v>
      </c>
      <c r="AF191" s="6">
        <v>85</v>
      </c>
      <c r="AG191" s="6">
        <v>141</v>
      </c>
      <c r="AH191" s="6">
        <f t="shared" si="8"/>
        <v>8500000</v>
      </c>
      <c r="AI191" s="6">
        <v>141</v>
      </c>
      <c r="AJ191" s="6">
        <f t="shared" si="9"/>
        <v>3.5</v>
      </c>
    </row>
    <row r="192" spans="1:36">
      <c r="A192" s="6">
        <v>36</v>
      </c>
      <c r="B192" s="6">
        <v>72</v>
      </c>
      <c r="C192" s="6">
        <v>2019</v>
      </c>
      <c r="D192" s="6" t="s">
        <v>1077</v>
      </c>
      <c r="E192" s="6" t="s">
        <v>1078</v>
      </c>
      <c r="F192" s="6" t="s">
        <v>1</v>
      </c>
      <c r="G192" s="6" t="s">
        <v>40</v>
      </c>
      <c r="H192" s="6" t="s">
        <v>40</v>
      </c>
      <c r="I192" s="6" t="s">
        <v>40</v>
      </c>
      <c r="J192" s="6" t="s">
        <v>40</v>
      </c>
      <c r="K192" s="9" t="s">
        <v>40</v>
      </c>
      <c r="L192" s="9" t="s">
        <v>40</v>
      </c>
      <c r="M192" s="6" t="s">
        <v>179</v>
      </c>
      <c r="N192" s="6" t="s">
        <v>38</v>
      </c>
      <c r="O192" s="6" t="s">
        <v>55</v>
      </c>
      <c r="P192" s="6" t="s">
        <v>38</v>
      </c>
      <c r="Q192" s="6" t="s">
        <v>51</v>
      </c>
      <c r="R192" s="6" t="s">
        <v>76</v>
      </c>
      <c r="S192" s="6" t="s">
        <v>43</v>
      </c>
      <c r="T192" s="6" t="s">
        <v>44</v>
      </c>
      <c r="U192" s="9" t="s">
        <v>22</v>
      </c>
      <c r="V192" s="6" t="s">
        <v>1211</v>
      </c>
      <c r="W192" s="6" t="s">
        <v>1224</v>
      </c>
      <c r="X192" s="6" t="s">
        <v>285</v>
      </c>
      <c r="Y192" s="6" t="s">
        <v>1082</v>
      </c>
      <c r="Z192" s="6" t="s">
        <v>40</v>
      </c>
      <c r="AA192" s="6" t="s">
        <v>413</v>
      </c>
      <c r="AB192" s="9" t="s">
        <v>40</v>
      </c>
      <c r="AC192" s="9" t="s">
        <v>40</v>
      </c>
      <c r="AD192" s="6" t="s">
        <v>40</v>
      </c>
      <c r="AE192" s="6" t="s">
        <v>40</v>
      </c>
      <c r="AF192" s="6">
        <v>165</v>
      </c>
      <c r="AG192" s="6">
        <v>151</v>
      </c>
      <c r="AH192" s="6">
        <f t="shared" si="8"/>
        <v>16500000</v>
      </c>
      <c r="AI192" s="6">
        <v>151</v>
      </c>
      <c r="AJ192" s="6">
        <f t="shared" si="9"/>
        <v>3.5</v>
      </c>
    </row>
    <row r="193" spans="1:37">
      <c r="A193" s="6">
        <v>36</v>
      </c>
      <c r="B193" s="6">
        <v>72</v>
      </c>
      <c r="C193" s="6">
        <v>2020</v>
      </c>
      <c r="D193" s="6" t="s">
        <v>1077</v>
      </c>
      <c r="E193" s="6" t="s">
        <v>1078</v>
      </c>
      <c r="F193" s="6" t="s">
        <v>1</v>
      </c>
      <c r="G193" s="6" t="s">
        <v>40</v>
      </c>
      <c r="H193" s="6" t="s">
        <v>40</v>
      </c>
      <c r="I193" s="6" t="s">
        <v>40</v>
      </c>
      <c r="J193" s="6" t="s">
        <v>40</v>
      </c>
      <c r="K193" s="9" t="s">
        <v>40</v>
      </c>
      <c r="L193" s="9" t="s">
        <v>40</v>
      </c>
      <c r="M193" s="6" t="s">
        <v>179</v>
      </c>
      <c r="N193" s="6" t="s">
        <v>38</v>
      </c>
      <c r="O193" s="6" t="s">
        <v>55</v>
      </c>
      <c r="P193" s="6" t="s">
        <v>38</v>
      </c>
      <c r="Q193" s="6" t="s">
        <v>51</v>
      </c>
      <c r="R193" s="6" t="s">
        <v>76</v>
      </c>
      <c r="S193" s="6" t="s">
        <v>43</v>
      </c>
      <c r="T193" s="6" t="s">
        <v>44</v>
      </c>
      <c r="U193" s="9" t="s">
        <v>22</v>
      </c>
      <c r="V193" s="6" t="s">
        <v>1211</v>
      </c>
      <c r="W193" s="6" t="s">
        <v>1224</v>
      </c>
      <c r="X193" s="6" t="s">
        <v>285</v>
      </c>
      <c r="Y193" s="6" t="s">
        <v>1082</v>
      </c>
      <c r="Z193" s="6" t="s">
        <v>40</v>
      </c>
      <c r="AA193" s="6" t="s">
        <v>413</v>
      </c>
      <c r="AB193" s="9" t="s">
        <v>40</v>
      </c>
      <c r="AC193" s="9" t="s">
        <v>40</v>
      </c>
      <c r="AD193" s="6" t="s">
        <v>40</v>
      </c>
      <c r="AE193" s="6" t="s">
        <v>40</v>
      </c>
      <c r="AF193" s="6">
        <v>300</v>
      </c>
      <c r="AG193" s="6">
        <v>176</v>
      </c>
      <c r="AH193" s="6">
        <f t="shared" si="8"/>
        <v>30000000</v>
      </c>
      <c r="AI193" s="6">
        <v>176</v>
      </c>
      <c r="AJ193" s="6">
        <f t="shared" si="9"/>
        <v>3.5</v>
      </c>
    </row>
    <row r="194" spans="1:37">
      <c r="A194" s="6">
        <v>36</v>
      </c>
      <c r="B194" s="6">
        <v>72</v>
      </c>
      <c r="C194" s="6">
        <v>2021</v>
      </c>
      <c r="D194" s="6" t="s">
        <v>1077</v>
      </c>
      <c r="E194" s="6" t="s">
        <v>1078</v>
      </c>
      <c r="F194" s="6" t="s">
        <v>1</v>
      </c>
      <c r="G194" s="6" t="s">
        <v>40</v>
      </c>
      <c r="H194" s="6" t="s">
        <v>40</v>
      </c>
      <c r="I194" s="6" t="s">
        <v>40</v>
      </c>
      <c r="J194" s="6" t="s">
        <v>40</v>
      </c>
      <c r="K194" s="9" t="s">
        <v>40</v>
      </c>
      <c r="L194" s="9" t="s">
        <v>40</v>
      </c>
      <c r="M194" s="6" t="s">
        <v>179</v>
      </c>
      <c r="N194" s="6" t="s">
        <v>38</v>
      </c>
      <c r="O194" s="6" t="s">
        <v>55</v>
      </c>
      <c r="P194" s="6" t="s">
        <v>38</v>
      </c>
      <c r="Q194" s="6" t="s">
        <v>51</v>
      </c>
      <c r="R194" s="6" t="s">
        <v>76</v>
      </c>
      <c r="S194" s="6" t="s">
        <v>43</v>
      </c>
      <c r="T194" s="6" t="s">
        <v>44</v>
      </c>
      <c r="U194" s="9" t="s">
        <v>22</v>
      </c>
      <c r="V194" s="6" t="s">
        <v>1211</v>
      </c>
      <c r="W194" s="6" t="s">
        <v>1224</v>
      </c>
      <c r="X194" s="6" t="s">
        <v>285</v>
      </c>
      <c r="Y194" s="6" t="s">
        <v>1082</v>
      </c>
      <c r="Z194" s="6" t="s">
        <v>40</v>
      </c>
      <c r="AA194" s="6" t="s">
        <v>413</v>
      </c>
      <c r="AB194" s="9" t="s">
        <v>40</v>
      </c>
      <c r="AC194" s="9" t="s">
        <v>40</v>
      </c>
      <c r="AD194" s="6" t="s">
        <v>40</v>
      </c>
      <c r="AE194" s="6" t="s">
        <v>40</v>
      </c>
      <c r="AF194" s="6">
        <v>0.05</v>
      </c>
      <c r="AG194" s="6">
        <v>26</v>
      </c>
      <c r="AH194" s="6">
        <f t="shared" si="8"/>
        <v>5000</v>
      </c>
      <c r="AI194" s="6">
        <v>26</v>
      </c>
      <c r="AJ194" s="6">
        <f t="shared" si="9"/>
        <v>3.5</v>
      </c>
    </row>
    <row r="195" spans="1:37">
      <c r="A195" s="6">
        <v>36</v>
      </c>
      <c r="B195" s="6">
        <v>72</v>
      </c>
      <c r="C195" s="6">
        <v>2022</v>
      </c>
      <c r="D195" s="6" t="s">
        <v>1077</v>
      </c>
      <c r="E195" s="6" t="s">
        <v>1078</v>
      </c>
      <c r="F195" s="6" t="s">
        <v>1</v>
      </c>
      <c r="G195" s="6" t="s">
        <v>40</v>
      </c>
      <c r="H195" s="6" t="s">
        <v>40</v>
      </c>
      <c r="I195" s="6" t="s">
        <v>40</v>
      </c>
      <c r="J195" s="6" t="s">
        <v>40</v>
      </c>
      <c r="K195" s="9" t="s">
        <v>40</v>
      </c>
      <c r="L195" s="9" t="s">
        <v>40</v>
      </c>
      <c r="M195" s="6" t="s">
        <v>179</v>
      </c>
      <c r="N195" s="6" t="s">
        <v>38</v>
      </c>
      <c r="O195" s="6" t="s">
        <v>55</v>
      </c>
      <c r="P195" s="6" t="s">
        <v>38</v>
      </c>
      <c r="Q195" s="6" t="s">
        <v>51</v>
      </c>
      <c r="R195" s="6" t="s">
        <v>76</v>
      </c>
      <c r="S195" s="6" t="s">
        <v>43</v>
      </c>
      <c r="T195" s="6" t="s">
        <v>44</v>
      </c>
      <c r="U195" s="9" t="s">
        <v>22</v>
      </c>
      <c r="V195" s="6" t="s">
        <v>1211</v>
      </c>
      <c r="W195" s="6" t="s">
        <v>1224</v>
      </c>
      <c r="X195" s="6" t="s">
        <v>285</v>
      </c>
      <c r="Y195" s="6" t="s">
        <v>1082</v>
      </c>
      <c r="Z195" s="6" t="s">
        <v>40</v>
      </c>
      <c r="AA195" s="6" t="s">
        <v>413</v>
      </c>
      <c r="AB195" s="9" t="s">
        <v>40</v>
      </c>
      <c r="AC195" s="9" t="s">
        <v>40</v>
      </c>
      <c r="AD195" s="6" t="s">
        <v>40</v>
      </c>
      <c r="AE195" s="6" t="s">
        <v>40</v>
      </c>
      <c r="AF195" s="6">
        <v>0.05</v>
      </c>
      <c r="AG195" s="6">
        <v>43.8</v>
      </c>
      <c r="AH195" s="6">
        <f t="shared" si="8"/>
        <v>5000</v>
      </c>
      <c r="AI195" s="6">
        <v>43.8</v>
      </c>
      <c r="AJ195" s="6">
        <f t="shared" si="9"/>
        <v>3.5</v>
      </c>
    </row>
    <row r="196" spans="1:37">
      <c r="A196" s="6">
        <v>36</v>
      </c>
      <c r="B196" s="6">
        <v>72</v>
      </c>
      <c r="C196" s="6">
        <v>2023</v>
      </c>
      <c r="D196" s="6" t="s">
        <v>1077</v>
      </c>
      <c r="E196" s="6" t="s">
        <v>1078</v>
      </c>
      <c r="F196" s="6" t="s">
        <v>1</v>
      </c>
      <c r="G196" s="6" t="s">
        <v>40</v>
      </c>
      <c r="H196" s="6" t="s">
        <v>40</v>
      </c>
      <c r="I196" s="6" t="s">
        <v>40</v>
      </c>
      <c r="J196" s="6" t="s">
        <v>40</v>
      </c>
      <c r="K196" s="9" t="s">
        <v>40</v>
      </c>
      <c r="L196" s="9" t="s">
        <v>40</v>
      </c>
      <c r="M196" s="6" t="s">
        <v>179</v>
      </c>
      <c r="N196" s="6" t="s">
        <v>38</v>
      </c>
      <c r="O196" s="6" t="s">
        <v>55</v>
      </c>
      <c r="P196" s="6" t="s">
        <v>38</v>
      </c>
      <c r="Q196" s="6" t="s">
        <v>51</v>
      </c>
      <c r="R196" s="6" t="s">
        <v>76</v>
      </c>
      <c r="S196" s="6" t="s">
        <v>43</v>
      </c>
      <c r="T196" s="6" t="s">
        <v>44</v>
      </c>
      <c r="U196" s="9" t="s">
        <v>22</v>
      </c>
      <c r="V196" s="7" t="s">
        <v>1211</v>
      </c>
      <c r="W196" s="7" t="s">
        <v>1224</v>
      </c>
      <c r="X196" s="7" t="s">
        <v>285</v>
      </c>
      <c r="Y196" s="7" t="s">
        <v>1082</v>
      </c>
      <c r="Z196" s="7" t="s">
        <v>40</v>
      </c>
      <c r="AA196" s="7" t="s">
        <v>413</v>
      </c>
      <c r="AB196" s="9" t="s">
        <v>40</v>
      </c>
      <c r="AC196" s="9" t="s">
        <v>40</v>
      </c>
      <c r="AD196" s="7" t="s">
        <v>40</v>
      </c>
      <c r="AE196" s="7" t="s">
        <v>40</v>
      </c>
      <c r="AF196" s="7">
        <v>5.0000000000000001E-3</v>
      </c>
      <c r="AG196" s="7">
        <v>27.5</v>
      </c>
      <c r="AH196" s="7">
        <f t="shared" si="8"/>
        <v>500</v>
      </c>
      <c r="AI196" s="7">
        <v>27.5</v>
      </c>
      <c r="AJ196" s="6">
        <f t="shared" si="9"/>
        <v>3.5</v>
      </c>
    </row>
    <row r="197" spans="1:37">
      <c r="A197" s="5">
        <v>15</v>
      </c>
      <c r="B197" s="3">
        <v>31</v>
      </c>
      <c r="C197" s="5">
        <v>2013</v>
      </c>
      <c r="D197" s="5" t="s">
        <v>410</v>
      </c>
      <c r="E197" s="5" t="s">
        <v>411</v>
      </c>
      <c r="F197" s="5" t="s">
        <v>235</v>
      </c>
      <c r="G197" s="8" t="s">
        <v>54</v>
      </c>
      <c r="H197" s="8" t="s">
        <v>45</v>
      </c>
      <c r="I197" s="8" t="s">
        <v>40</v>
      </c>
      <c r="J197" s="8" t="s">
        <v>40</v>
      </c>
      <c r="K197" s="8" t="s">
        <v>40</v>
      </c>
      <c r="L197" s="8" t="s">
        <v>40</v>
      </c>
      <c r="M197" s="8" t="s">
        <v>179</v>
      </c>
      <c r="N197" s="8" t="s">
        <v>45</v>
      </c>
      <c r="O197" s="8" t="s">
        <v>50</v>
      </c>
      <c r="P197" s="8" t="s">
        <v>45</v>
      </c>
      <c r="Q197" s="8" t="s">
        <v>51</v>
      </c>
      <c r="R197" s="8" t="s">
        <v>76</v>
      </c>
      <c r="S197" s="8" t="s">
        <v>43</v>
      </c>
      <c r="T197" s="8" t="s">
        <v>44</v>
      </c>
      <c r="U197" s="8" t="s">
        <v>19</v>
      </c>
      <c r="V197" s="8" t="s">
        <v>1211</v>
      </c>
      <c r="W197" s="8" t="s">
        <v>1224</v>
      </c>
      <c r="X197" s="8" t="s">
        <v>285</v>
      </c>
      <c r="Y197" s="5" t="s">
        <v>412</v>
      </c>
      <c r="Z197" s="8" t="s">
        <v>40</v>
      </c>
      <c r="AA197" s="8" t="s">
        <v>413</v>
      </c>
      <c r="AB197" s="8" t="s">
        <v>40</v>
      </c>
      <c r="AC197" s="8" t="s">
        <v>40</v>
      </c>
      <c r="AD197" s="8" t="s">
        <v>40</v>
      </c>
      <c r="AE197" s="8" t="s">
        <v>40</v>
      </c>
      <c r="AF197" s="5">
        <v>16</v>
      </c>
      <c r="AG197" s="5">
        <v>8</v>
      </c>
      <c r="AH197" s="5">
        <f t="shared" ref="AH197:AH223" si="10">(10^AF197)*10000000000</f>
        <v>1E+26</v>
      </c>
      <c r="AI197" s="5">
        <f t="shared" ref="AI197:AI208" si="11">10^AG197</f>
        <v>100000000</v>
      </c>
      <c r="AJ197" s="5">
        <v>100000</v>
      </c>
      <c r="AK197" s="1" t="s">
        <v>414</v>
      </c>
    </row>
    <row r="198" spans="1:37">
      <c r="A198" s="5">
        <v>15</v>
      </c>
      <c r="B198" s="3">
        <v>31</v>
      </c>
      <c r="C198" s="5">
        <v>2013</v>
      </c>
      <c r="D198" s="5" t="s">
        <v>410</v>
      </c>
      <c r="E198" s="5" t="s">
        <v>411</v>
      </c>
      <c r="F198" s="5" t="s">
        <v>235</v>
      </c>
      <c r="G198" s="8" t="s">
        <v>54</v>
      </c>
      <c r="H198" s="8" t="s">
        <v>45</v>
      </c>
      <c r="I198" s="8" t="s">
        <v>40</v>
      </c>
      <c r="J198" s="8" t="s">
        <v>40</v>
      </c>
      <c r="K198" s="8" t="s">
        <v>40</v>
      </c>
      <c r="L198" s="8" t="s">
        <v>40</v>
      </c>
      <c r="M198" s="8" t="s">
        <v>179</v>
      </c>
      <c r="N198" s="8" t="s">
        <v>45</v>
      </c>
      <c r="O198" s="8" t="s">
        <v>50</v>
      </c>
      <c r="P198" s="8" t="s">
        <v>45</v>
      </c>
      <c r="Q198" s="8" t="s">
        <v>51</v>
      </c>
      <c r="R198" s="8" t="s">
        <v>76</v>
      </c>
      <c r="S198" s="8" t="s">
        <v>43</v>
      </c>
      <c r="T198" s="8" t="s">
        <v>44</v>
      </c>
      <c r="U198" s="8" t="s">
        <v>19</v>
      </c>
      <c r="V198" s="8" t="s">
        <v>1211</v>
      </c>
      <c r="W198" s="8" t="s">
        <v>1224</v>
      </c>
      <c r="X198" s="8" t="s">
        <v>285</v>
      </c>
      <c r="Y198" s="5" t="s">
        <v>412</v>
      </c>
      <c r="Z198" s="8" t="s">
        <v>40</v>
      </c>
      <c r="AA198" s="8" t="s">
        <v>413</v>
      </c>
      <c r="AB198" s="8" t="s">
        <v>40</v>
      </c>
      <c r="AC198" s="8" t="s">
        <v>40</v>
      </c>
      <c r="AD198" s="8" t="s">
        <v>40</v>
      </c>
      <c r="AE198" s="8" t="s">
        <v>40</v>
      </c>
      <c r="AF198" s="5">
        <v>17.600000000000001</v>
      </c>
      <c r="AG198" s="5">
        <v>7.8</v>
      </c>
      <c r="AH198" s="5">
        <f t="shared" si="10"/>
        <v>3.9810717055350103E+27</v>
      </c>
      <c r="AI198" s="5">
        <f t="shared" si="11"/>
        <v>63095734.448019333</v>
      </c>
      <c r="AJ198" s="5">
        <v>100000</v>
      </c>
      <c r="AK198" s="1" t="s">
        <v>1260</v>
      </c>
    </row>
    <row r="199" spans="1:37">
      <c r="A199" s="5">
        <v>15</v>
      </c>
      <c r="B199" s="3">
        <v>31</v>
      </c>
      <c r="C199" s="5">
        <v>2013</v>
      </c>
      <c r="D199" s="5" t="s">
        <v>410</v>
      </c>
      <c r="E199" s="5" t="s">
        <v>411</v>
      </c>
      <c r="F199" s="5" t="s">
        <v>235</v>
      </c>
      <c r="G199" s="8" t="s">
        <v>54</v>
      </c>
      <c r="H199" s="8" t="s">
        <v>45</v>
      </c>
      <c r="I199" s="8" t="s">
        <v>40</v>
      </c>
      <c r="J199" s="8" t="s">
        <v>40</v>
      </c>
      <c r="K199" s="8" t="s">
        <v>40</v>
      </c>
      <c r="L199" s="8" t="s">
        <v>40</v>
      </c>
      <c r="M199" s="8" t="s">
        <v>179</v>
      </c>
      <c r="N199" s="8" t="s">
        <v>45</v>
      </c>
      <c r="O199" s="8" t="s">
        <v>50</v>
      </c>
      <c r="P199" s="8" t="s">
        <v>45</v>
      </c>
      <c r="Q199" s="8" t="s">
        <v>51</v>
      </c>
      <c r="R199" s="8" t="s">
        <v>76</v>
      </c>
      <c r="S199" s="8" t="s">
        <v>43</v>
      </c>
      <c r="T199" s="8" t="s">
        <v>44</v>
      </c>
      <c r="U199" s="8" t="s">
        <v>19</v>
      </c>
      <c r="V199" s="8" t="s">
        <v>1211</v>
      </c>
      <c r="W199" s="8" t="s">
        <v>1224</v>
      </c>
      <c r="X199" s="8" t="s">
        <v>285</v>
      </c>
      <c r="Y199" s="5" t="s">
        <v>412</v>
      </c>
      <c r="Z199" s="8" t="s">
        <v>40</v>
      </c>
      <c r="AA199" s="8" t="s">
        <v>413</v>
      </c>
      <c r="AB199" s="8" t="s">
        <v>40</v>
      </c>
      <c r="AC199" s="8" t="s">
        <v>40</v>
      </c>
      <c r="AD199" s="8" t="s">
        <v>40</v>
      </c>
      <c r="AE199" s="8" t="s">
        <v>40</v>
      </c>
      <c r="AF199" s="5">
        <v>18.399999999999999</v>
      </c>
      <c r="AG199" s="5">
        <v>8.1999999999999993</v>
      </c>
      <c r="AH199" s="5">
        <f t="shared" si="10"/>
        <v>2.5118864315095848E+28</v>
      </c>
      <c r="AI199" s="5">
        <f t="shared" si="11"/>
        <v>158489319.24611133</v>
      </c>
      <c r="AJ199" s="5">
        <v>100000</v>
      </c>
      <c r="AK199" s="1"/>
    </row>
    <row r="200" spans="1:37">
      <c r="A200" s="5">
        <v>15</v>
      </c>
      <c r="B200" s="3">
        <v>31</v>
      </c>
      <c r="C200" s="5">
        <v>2013</v>
      </c>
      <c r="D200" s="5" t="s">
        <v>410</v>
      </c>
      <c r="E200" s="5" t="s">
        <v>411</v>
      </c>
      <c r="F200" s="5" t="s">
        <v>235</v>
      </c>
      <c r="G200" s="8" t="s">
        <v>54</v>
      </c>
      <c r="H200" s="8" t="s">
        <v>45</v>
      </c>
      <c r="I200" s="8" t="s">
        <v>40</v>
      </c>
      <c r="J200" s="8" t="s">
        <v>40</v>
      </c>
      <c r="K200" s="8" t="s">
        <v>40</v>
      </c>
      <c r="L200" s="8" t="s">
        <v>40</v>
      </c>
      <c r="M200" s="8" t="s">
        <v>179</v>
      </c>
      <c r="N200" s="8" t="s">
        <v>45</v>
      </c>
      <c r="O200" s="8" t="s">
        <v>50</v>
      </c>
      <c r="P200" s="8" t="s">
        <v>45</v>
      </c>
      <c r="Q200" s="8" t="s">
        <v>51</v>
      </c>
      <c r="R200" s="8" t="s">
        <v>76</v>
      </c>
      <c r="S200" s="8" t="s">
        <v>43</v>
      </c>
      <c r="T200" s="8" t="s">
        <v>44</v>
      </c>
      <c r="U200" s="8" t="s">
        <v>19</v>
      </c>
      <c r="V200" s="8" t="s">
        <v>1211</v>
      </c>
      <c r="W200" s="8" t="s">
        <v>1224</v>
      </c>
      <c r="X200" s="8" t="s">
        <v>285</v>
      </c>
      <c r="Y200" s="5" t="s">
        <v>412</v>
      </c>
      <c r="Z200" s="8" t="s">
        <v>40</v>
      </c>
      <c r="AA200" s="8" t="s">
        <v>413</v>
      </c>
      <c r="AB200" s="8" t="s">
        <v>40</v>
      </c>
      <c r="AC200" s="8" t="s">
        <v>40</v>
      </c>
      <c r="AD200" s="8" t="s">
        <v>40</v>
      </c>
      <c r="AE200" s="8" t="s">
        <v>40</v>
      </c>
      <c r="AF200" s="5">
        <v>19</v>
      </c>
      <c r="AG200" s="5">
        <v>8.25</v>
      </c>
      <c r="AH200" s="5">
        <f t="shared" si="10"/>
        <v>9.9999999999999991E+28</v>
      </c>
      <c r="AI200" s="5">
        <f t="shared" si="11"/>
        <v>177827941.00389281</v>
      </c>
      <c r="AJ200" s="5">
        <v>100000</v>
      </c>
      <c r="AK200" s="1" t="s">
        <v>1261</v>
      </c>
    </row>
    <row r="201" spans="1:37">
      <c r="A201" s="5">
        <v>15</v>
      </c>
      <c r="B201" s="3">
        <v>31</v>
      </c>
      <c r="C201" s="5">
        <v>2013</v>
      </c>
      <c r="D201" s="5" t="s">
        <v>410</v>
      </c>
      <c r="E201" s="5" t="s">
        <v>411</v>
      </c>
      <c r="F201" s="5" t="s">
        <v>235</v>
      </c>
      <c r="G201" s="8" t="s">
        <v>54</v>
      </c>
      <c r="H201" s="8" t="s">
        <v>45</v>
      </c>
      <c r="I201" s="8" t="s">
        <v>40</v>
      </c>
      <c r="J201" s="8" t="s">
        <v>40</v>
      </c>
      <c r="K201" s="8" t="s">
        <v>40</v>
      </c>
      <c r="L201" s="8" t="s">
        <v>40</v>
      </c>
      <c r="M201" s="8" t="s">
        <v>179</v>
      </c>
      <c r="N201" s="8" t="s">
        <v>45</v>
      </c>
      <c r="O201" s="8" t="s">
        <v>50</v>
      </c>
      <c r="P201" s="8" t="s">
        <v>45</v>
      </c>
      <c r="Q201" s="8" t="s">
        <v>51</v>
      </c>
      <c r="R201" s="8" t="s">
        <v>76</v>
      </c>
      <c r="S201" s="8" t="s">
        <v>43</v>
      </c>
      <c r="T201" s="8" t="s">
        <v>44</v>
      </c>
      <c r="U201" s="8" t="s">
        <v>19</v>
      </c>
      <c r="V201" s="8" t="s">
        <v>1211</v>
      </c>
      <c r="W201" s="8" t="s">
        <v>1224</v>
      </c>
      <c r="X201" s="8" t="s">
        <v>285</v>
      </c>
      <c r="Y201" s="5" t="s">
        <v>412</v>
      </c>
      <c r="Z201" s="8" t="s">
        <v>40</v>
      </c>
      <c r="AA201" s="8" t="s">
        <v>413</v>
      </c>
      <c r="AB201" s="8" t="s">
        <v>40</v>
      </c>
      <c r="AC201" s="8" t="s">
        <v>40</v>
      </c>
      <c r="AD201" s="8" t="s">
        <v>40</v>
      </c>
      <c r="AE201" s="8" t="s">
        <v>40</v>
      </c>
      <c r="AF201" s="5">
        <v>19.399999999999999</v>
      </c>
      <c r="AG201" s="5">
        <v>8.3000000000000007</v>
      </c>
      <c r="AH201" s="5">
        <f t="shared" si="10"/>
        <v>2.5118864315095786E+29</v>
      </c>
      <c r="AI201" s="5">
        <f t="shared" si="11"/>
        <v>199526231.49688843</v>
      </c>
      <c r="AJ201" s="5">
        <v>100000</v>
      </c>
      <c r="AK201" s="1"/>
    </row>
    <row r="202" spans="1:37">
      <c r="A202" s="5">
        <v>15</v>
      </c>
      <c r="B202" s="3">
        <v>31</v>
      </c>
      <c r="C202" s="5">
        <v>2013</v>
      </c>
      <c r="D202" s="5" t="s">
        <v>410</v>
      </c>
      <c r="E202" s="5" t="s">
        <v>411</v>
      </c>
      <c r="F202" s="5" t="s">
        <v>235</v>
      </c>
      <c r="G202" s="8" t="s">
        <v>54</v>
      </c>
      <c r="H202" s="8" t="s">
        <v>45</v>
      </c>
      <c r="I202" s="8" t="s">
        <v>40</v>
      </c>
      <c r="J202" s="8" t="s">
        <v>40</v>
      </c>
      <c r="K202" s="8" t="s">
        <v>40</v>
      </c>
      <c r="L202" s="8" t="s">
        <v>40</v>
      </c>
      <c r="M202" s="8" t="s">
        <v>179</v>
      </c>
      <c r="N202" s="8" t="s">
        <v>45</v>
      </c>
      <c r="O202" s="8" t="s">
        <v>50</v>
      </c>
      <c r="P202" s="8" t="s">
        <v>45</v>
      </c>
      <c r="Q202" s="8" t="s">
        <v>51</v>
      </c>
      <c r="R202" s="8" t="s">
        <v>76</v>
      </c>
      <c r="S202" s="8" t="s">
        <v>43</v>
      </c>
      <c r="T202" s="8" t="s">
        <v>44</v>
      </c>
      <c r="U202" s="8" t="s">
        <v>19</v>
      </c>
      <c r="V202" s="8" t="s">
        <v>1211</v>
      </c>
      <c r="W202" s="8" t="s">
        <v>1224</v>
      </c>
      <c r="X202" s="8" t="s">
        <v>285</v>
      </c>
      <c r="Y202" s="5" t="s">
        <v>412</v>
      </c>
      <c r="Z202" s="8" t="s">
        <v>40</v>
      </c>
      <c r="AA202" s="8" t="s">
        <v>413</v>
      </c>
      <c r="AB202" s="8" t="s">
        <v>40</v>
      </c>
      <c r="AC202" s="8" t="s">
        <v>40</v>
      </c>
      <c r="AD202" s="8" t="s">
        <v>40</v>
      </c>
      <c r="AE202" s="8" t="s">
        <v>40</v>
      </c>
      <c r="AF202" s="5">
        <v>19.600000000000001</v>
      </c>
      <c r="AG202" s="5">
        <v>8.35</v>
      </c>
      <c r="AH202" s="5">
        <f t="shared" si="10"/>
        <v>3.981071705534991E+29</v>
      </c>
      <c r="AI202" s="5">
        <f t="shared" si="11"/>
        <v>223872113.85683441</v>
      </c>
      <c r="AJ202" s="5">
        <v>100000</v>
      </c>
      <c r="AK202" s="1"/>
    </row>
    <row r="203" spans="1:37">
      <c r="A203" s="5">
        <v>15</v>
      </c>
      <c r="B203" s="3">
        <v>31</v>
      </c>
      <c r="C203" s="5">
        <v>2013</v>
      </c>
      <c r="D203" s="5" t="s">
        <v>410</v>
      </c>
      <c r="E203" s="5" t="s">
        <v>411</v>
      </c>
      <c r="F203" s="5" t="s">
        <v>235</v>
      </c>
      <c r="G203" s="8" t="s">
        <v>54</v>
      </c>
      <c r="H203" s="8" t="s">
        <v>45</v>
      </c>
      <c r="I203" s="8" t="s">
        <v>40</v>
      </c>
      <c r="J203" s="8" t="s">
        <v>40</v>
      </c>
      <c r="K203" s="8" t="s">
        <v>40</v>
      </c>
      <c r="L203" s="8" t="s">
        <v>40</v>
      </c>
      <c r="M203" s="8" t="s">
        <v>179</v>
      </c>
      <c r="N203" s="8" t="s">
        <v>45</v>
      </c>
      <c r="O203" s="8" t="s">
        <v>50</v>
      </c>
      <c r="P203" s="8" t="s">
        <v>45</v>
      </c>
      <c r="Q203" s="8" t="s">
        <v>51</v>
      </c>
      <c r="R203" s="8" t="s">
        <v>76</v>
      </c>
      <c r="S203" s="8" t="s">
        <v>43</v>
      </c>
      <c r="T203" s="8" t="s">
        <v>44</v>
      </c>
      <c r="U203" s="8" t="s">
        <v>19</v>
      </c>
      <c r="V203" s="8" t="s">
        <v>1211</v>
      </c>
      <c r="W203" s="8" t="s">
        <v>1224</v>
      </c>
      <c r="X203" s="8" t="s">
        <v>285</v>
      </c>
      <c r="Y203" s="5" t="s">
        <v>412</v>
      </c>
      <c r="Z203" s="8" t="s">
        <v>40</v>
      </c>
      <c r="AA203" s="8" t="s">
        <v>413</v>
      </c>
      <c r="AB203" s="8" t="s">
        <v>40</v>
      </c>
      <c r="AC203" s="8" t="s">
        <v>40</v>
      </c>
      <c r="AD203" s="8" t="s">
        <v>40</v>
      </c>
      <c r="AE203" s="8" t="s">
        <v>40</v>
      </c>
      <c r="AF203" s="5">
        <v>19.8</v>
      </c>
      <c r="AG203" s="5">
        <v>8.4</v>
      </c>
      <c r="AH203" s="5">
        <f t="shared" si="10"/>
        <v>6.30957344480195E+29</v>
      </c>
      <c r="AI203" s="5">
        <f t="shared" si="11"/>
        <v>251188643.15095839</v>
      </c>
      <c r="AJ203" s="5">
        <v>100000</v>
      </c>
      <c r="AK203" s="1"/>
    </row>
    <row r="204" spans="1:37">
      <c r="A204" s="5">
        <v>15</v>
      </c>
      <c r="B204" s="3">
        <v>31</v>
      </c>
      <c r="C204" s="5">
        <v>2013</v>
      </c>
      <c r="D204" s="5" t="s">
        <v>410</v>
      </c>
      <c r="E204" s="5" t="s">
        <v>411</v>
      </c>
      <c r="F204" s="5" t="s">
        <v>235</v>
      </c>
      <c r="G204" s="8" t="s">
        <v>54</v>
      </c>
      <c r="H204" s="8" t="s">
        <v>45</v>
      </c>
      <c r="I204" s="8" t="s">
        <v>40</v>
      </c>
      <c r="J204" s="8" t="s">
        <v>40</v>
      </c>
      <c r="K204" s="8" t="s">
        <v>40</v>
      </c>
      <c r="L204" s="8" t="s">
        <v>40</v>
      </c>
      <c r="M204" s="8" t="s">
        <v>179</v>
      </c>
      <c r="N204" s="8" t="s">
        <v>45</v>
      </c>
      <c r="O204" s="8" t="s">
        <v>50</v>
      </c>
      <c r="P204" s="8" t="s">
        <v>45</v>
      </c>
      <c r="Q204" s="8" t="s">
        <v>51</v>
      </c>
      <c r="R204" s="8" t="s">
        <v>76</v>
      </c>
      <c r="S204" s="8" t="s">
        <v>43</v>
      </c>
      <c r="T204" s="8" t="s">
        <v>44</v>
      </c>
      <c r="U204" s="8" t="s">
        <v>19</v>
      </c>
      <c r="V204" s="8" t="s">
        <v>1211</v>
      </c>
      <c r="W204" s="8" t="s">
        <v>1224</v>
      </c>
      <c r="X204" s="8" t="s">
        <v>285</v>
      </c>
      <c r="Y204" s="5" t="s">
        <v>412</v>
      </c>
      <c r="Z204" s="8" t="s">
        <v>40</v>
      </c>
      <c r="AA204" s="8" t="s">
        <v>413</v>
      </c>
      <c r="AB204" s="8" t="s">
        <v>40</v>
      </c>
      <c r="AC204" s="8" t="s">
        <v>40</v>
      </c>
      <c r="AD204" s="8" t="s">
        <v>40</v>
      </c>
      <c r="AE204" s="8" t="s">
        <v>40</v>
      </c>
      <c r="AF204" s="5">
        <v>19.899999999999999</v>
      </c>
      <c r="AG204" s="5">
        <v>8.4</v>
      </c>
      <c r="AH204" s="5">
        <f t="shared" si="10"/>
        <v>7.9432823472428293E+29</v>
      </c>
      <c r="AI204" s="5">
        <f t="shared" si="11"/>
        <v>251188643.15095839</v>
      </c>
      <c r="AJ204" s="5">
        <v>100000</v>
      </c>
      <c r="AK204" s="1"/>
    </row>
    <row r="205" spans="1:37">
      <c r="A205" s="5">
        <v>15</v>
      </c>
      <c r="B205" s="3">
        <v>31</v>
      </c>
      <c r="C205" s="5">
        <v>2013</v>
      </c>
      <c r="D205" s="5" t="s">
        <v>410</v>
      </c>
      <c r="E205" s="5" t="s">
        <v>411</v>
      </c>
      <c r="F205" s="5" t="s">
        <v>235</v>
      </c>
      <c r="G205" s="8" t="s">
        <v>54</v>
      </c>
      <c r="H205" s="8" t="s">
        <v>45</v>
      </c>
      <c r="I205" s="8" t="s">
        <v>40</v>
      </c>
      <c r="J205" s="8" t="s">
        <v>40</v>
      </c>
      <c r="K205" s="8" t="s">
        <v>40</v>
      </c>
      <c r="L205" s="8" t="s">
        <v>40</v>
      </c>
      <c r="M205" s="8" t="s">
        <v>179</v>
      </c>
      <c r="N205" s="8" t="s">
        <v>45</v>
      </c>
      <c r="O205" s="8" t="s">
        <v>50</v>
      </c>
      <c r="P205" s="8" t="s">
        <v>45</v>
      </c>
      <c r="Q205" s="8" t="s">
        <v>51</v>
      </c>
      <c r="R205" s="8" t="s">
        <v>76</v>
      </c>
      <c r="S205" s="8" t="s">
        <v>43</v>
      </c>
      <c r="T205" s="8" t="s">
        <v>44</v>
      </c>
      <c r="U205" s="8" t="s">
        <v>19</v>
      </c>
      <c r="V205" s="8" t="s">
        <v>1211</v>
      </c>
      <c r="W205" s="8" t="s">
        <v>1224</v>
      </c>
      <c r="X205" s="8" t="s">
        <v>285</v>
      </c>
      <c r="Y205" s="5" t="s">
        <v>412</v>
      </c>
      <c r="Z205" s="8" t="s">
        <v>40</v>
      </c>
      <c r="AA205" s="8" t="s">
        <v>413</v>
      </c>
      <c r="AB205" s="8" t="s">
        <v>40</v>
      </c>
      <c r="AC205" s="8" t="s">
        <v>40</v>
      </c>
      <c r="AD205" s="8" t="s">
        <v>40</v>
      </c>
      <c r="AE205" s="8" t="s">
        <v>40</v>
      </c>
      <c r="AF205" s="5">
        <v>20</v>
      </c>
      <c r="AG205" s="5">
        <v>8.4</v>
      </c>
      <c r="AH205" s="5">
        <f t="shared" si="10"/>
        <v>1E+30</v>
      </c>
      <c r="AI205" s="5">
        <f t="shared" si="11"/>
        <v>251188643.15095839</v>
      </c>
      <c r="AJ205" s="5">
        <v>100000</v>
      </c>
      <c r="AK205" s="1"/>
    </row>
    <row r="206" spans="1:37">
      <c r="A206" s="5">
        <v>15</v>
      </c>
      <c r="B206" s="3">
        <v>32</v>
      </c>
      <c r="C206" s="5">
        <v>2013</v>
      </c>
      <c r="D206" s="5" t="s">
        <v>410</v>
      </c>
      <c r="E206" s="5" t="s">
        <v>411</v>
      </c>
      <c r="F206" s="5" t="s">
        <v>235</v>
      </c>
      <c r="G206" s="8" t="s">
        <v>54</v>
      </c>
      <c r="H206" s="8" t="s">
        <v>45</v>
      </c>
      <c r="I206" s="8" t="s">
        <v>40</v>
      </c>
      <c r="J206" s="8" t="s">
        <v>40</v>
      </c>
      <c r="K206" s="8" t="s">
        <v>40</v>
      </c>
      <c r="L206" s="8" t="s">
        <v>40</v>
      </c>
      <c r="M206" s="8" t="s">
        <v>179</v>
      </c>
      <c r="N206" s="8" t="s">
        <v>45</v>
      </c>
      <c r="O206" s="8" t="s">
        <v>50</v>
      </c>
      <c r="P206" s="8" t="s">
        <v>45</v>
      </c>
      <c r="Q206" s="8" t="s">
        <v>51</v>
      </c>
      <c r="R206" s="8" t="s">
        <v>76</v>
      </c>
      <c r="S206" s="8" t="s">
        <v>43</v>
      </c>
      <c r="T206" s="8" t="s">
        <v>44</v>
      </c>
      <c r="U206" s="8" t="s">
        <v>19</v>
      </c>
      <c r="V206" s="8" t="s">
        <v>1211</v>
      </c>
      <c r="W206" s="8" t="s">
        <v>1224</v>
      </c>
      <c r="X206" s="8" t="s">
        <v>285</v>
      </c>
      <c r="Y206" s="5" t="s">
        <v>415</v>
      </c>
      <c r="Z206" s="8" t="s">
        <v>40</v>
      </c>
      <c r="AA206" s="8" t="s">
        <v>413</v>
      </c>
      <c r="AB206" s="8" t="s">
        <v>40</v>
      </c>
      <c r="AC206" s="8" t="s">
        <v>40</v>
      </c>
      <c r="AD206" s="8" t="s">
        <v>40</v>
      </c>
      <c r="AE206" s="8" t="s">
        <v>40</v>
      </c>
      <c r="AF206" s="5">
        <v>16</v>
      </c>
      <c r="AG206" s="5">
        <v>7.7</v>
      </c>
      <c r="AH206" s="5">
        <f t="shared" si="10"/>
        <v>1E+26</v>
      </c>
      <c r="AI206" s="5">
        <f t="shared" si="11"/>
        <v>50118723.362727284</v>
      </c>
      <c r="AJ206" s="5">
        <v>100000</v>
      </c>
      <c r="AK206" s="1"/>
    </row>
    <row r="207" spans="1:37">
      <c r="A207" s="5">
        <v>15</v>
      </c>
      <c r="B207" s="3">
        <v>32</v>
      </c>
      <c r="C207" s="5">
        <v>2013</v>
      </c>
      <c r="D207" s="5" t="s">
        <v>410</v>
      </c>
      <c r="E207" s="5" t="s">
        <v>411</v>
      </c>
      <c r="F207" s="5" t="s">
        <v>235</v>
      </c>
      <c r="G207" s="8" t="s">
        <v>54</v>
      </c>
      <c r="H207" s="8" t="s">
        <v>45</v>
      </c>
      <c r="I207" s="8" t="s">
        <v>40</v>
      </c>
      <c r="J207" s="8" t="s">
        <v>40</v>
      </c>
      <c r="K207" s="8" t="s">
        <v>40</v>
      </c>
      <c r="L207" s="8" t="s">
        <v>40</v>
      </c>
      <c r="M207" s="8" t="s">
        <v>179</v>
      </c>
      <c r="N207" s="8" t="s">
        <v>45</v>
      </c>
      <c r="O207" s="8" t="s">
        <v>50</v>
      </c>
      <c r="P207" s="8" t="s">
        <v>45</v>
      </c>
      <c r="Q207" s="8" t="s">
        <v>51</v>
      </c>
      <c r="R207" s="8" t="s">
        <v>76</v>
      </c>
      <c r="S207" s="8" t="s">
        <v>43</v>
      </c>
      <c r="T207" s="8" t="s">
        <v>44</v>
      </c>
      <c r="U207" s="8" t="s">
        <v>19</v>
      </c>
      <c r="V207" s="8" t="s">
        <v>1211</v>
      </c>
      <c r="W207" s="8" t="s">
        <v>1224</v>
      </c>
      <c r="X207" s="8" t="s">
        <v>285</v>
      </c>
      <c r="Y207" s="5" t="s">
        <v>415</v>
      </c>
      <c r="Z207" s="8" t="s">
        <v>40</v>
      </c>
      <c r="AA207" s="8" t="s">
        <v>413</v>
      </c>
      <c r="AB207" s="8" t="s">
        <v>40</v>
      </c>
      <c r="AC207" s="8" t="s">
        <v>40</v>
      </c>
      <c r="AD207" s="8" t="s">
        <v>40</v>
      </c>
      <c r="AE207" s="8" t="s">
        <v>40</v>
      </c>
      <c r="AF207" s="5">
        <v>17.600000000000001</v>
      </c>
      <c r="AG207" s="5">
        <v>7.8</v>
      </c>
      <c r="AH207" s="5">
        <f t="shared" si="10"/>
        <v>3.9810717055350103E+27</v>
      </c>
      <c r="AI207" s="5">
        <f t="shared" si="11"/>
        <v>63095734.448019333</v>
      </c>
      <c r="AJ207" s="5">
        <v>100000</v>
      </c>
      <c r="AK207" s="1"/>
    </row>
    <row r="208" spans="1:37">
      <c r="A208" s="5">
        <v>15</v>
      </c>
      <c r="B208" s="3">
        <v>32</v>
      </c>
      <c r="C208" s="5">
        <v>2013</v>
      </c>
      <c r="D208" s="5" t="s">
        <v>410</v>
      </c>
      <c r="E208" s="5" t="s">
        <v>411</v>
      </c>
      <c r="F208" s="5" t="s">
        <v>235</v>
      </c>
      <c r="G208" s="8" t="s">
        <v>54</v>
      </c>
      <c r="H208" s="8" t="s">
        <v>45</v>
      </c>
      <c r="I208" s="8" t="s">
        <v>40</v>
      </c>
      <c r="J208" s="8" t="s">
        <v>40</v>
      </c>
      <c r="K208" s="8" t="s">
        <v>40</v>
      </c>
      <c r="L208" s="8" t="s">
        <v>40</v>
      </c>
      <c r="M208" s="8" t="s">
        <v>179</v>
      </c>
      <c r="N208" s="8" t="s">
        <v>45</v>
      </c>
      <c r="O208" s="8" t="s">
        <v>50</v>
      </c>
      <c r="P208" s="8" t="s">
        <v>45</v>
      </c>
      <c r="Q208" s="8" t="s">
        <v>51</v>
      </c>
      <c r="R208" s="8" t="s">
        <v>76</v>
      </c>
      <c r="S208" s="8" t="s">
        <v>43</v>
      </c>
      <c r="T208" s="8" t="s">
        <v>44</v>
      </c>
      <c r="U208" s="8" t="s">
        <v>19</v>
      </c>
      <c r="V208" s="8" t="s">
        <v>1211</v>
      </c>
      <c r="W208" s="8" t="s">
        <v>1224</v>
      </c>
      <c r="X208" s="8" t="s">
        <v>285</v>
      </c>
      <c r="Y208" s="5" t="s">
        <v>415</v>
      </c>
      <c r="Z208" s="8" t="s">
        <v>40</v>
      </c>
      <c r="AA208" s="8" t="s">
        <v>413</v>
      </c>
      <c r="AB208" s="8" t="s">
        <v>40</v>
      </c>
      <c r="AC208" s="8" t="s">
        <v>40</v>
      </c>
      <c r="AD208" s="8" t="s">
        <v>40</v>
      </c>
      <c r="AE208" s="8" t="s">
        <v>40</v>
      </c>
      <c r="AF208" s="5">
        <v>18.399999999999999</v>
      </c>
      <c r="AG208" s="5">
        <v>7.7</v>
      </c>
      <c r="AH208" s="5">
        <f t="shared" si="10"/>
        <v>2.5118864315095848E+28</v>
      </c>
      <c r="AI208" s="5">
        <f t="shared" si="11"/>
        <v>50118723.362727284</v>
      </c>
      <c r="AJ208" s="5">
        <v>100000</v>
      </c>
      <c r="AK208" s="1"/>
    </row>
    <row r="209" spans="1:38">
      <c r="A209" s="5">
        <v>15</v>
      </c>
      <c r="B209" s="3">
        <v>32</v>
      </c>
      <c r="C209" s="5">
        <v>2013</v>
      </c>
      <c r="D209" s="5" t="s">
        <v>410</v>
      </c>
      <c r="E209" s="5" t="s">
        <v>411</v>
      </c>
      <c r="F209" s="5" t="s">
        <v>235</v>
      </c>
      <c r="G209" s="8" t="s">
        <v>54</v>
      </c>
      <c r="H209" s="8" t="s">
        <v>45</v>
      </c>
      <c r="I209" s="8" t="s">
        <v>40</v>
      </c>
      <c r="J209" s="8" t="s">
        <v>40</v>
      </c>
      <c r="K209" s="8" t="s">
        <v>40</v>
      </c>
      <c r="L209" s="8" t="s">
        <v>40</v>
      </c>
      <c r="M209" s="8" t="s">
        <v>179</v>
      </c>
      <c r="N209" s="8" t="s">
        <v>45</v>
      </c>
      <c r="O209" s="8" t="s">
        <v>50</v>
      </c>
      <c r="P209" s="8" t="s">
        <v>45</v>
      </c>
      <c r="Q209" s="8" t="s">
        <v>51</v>
      </c>
      <c r="R209" s="8" t="s">
        <v>76</v>
      </c>
      <c r="S209" s="8" t="s">
        <v>43</v>
      </c>
      <c r="T209" s="8" t="s">
        <v>44</v>
      </c>
      <c r="U209" s="8" t="s">
        <v>19</v>
      </c>
      <c r="V209" s="8" t="s">
        <v>1211</v>
      </c>
      <c r="W209" s="8" t="s">
        <v>1224</v>
      </c>
      <c r="X209" s="8" t="s">
        <v>285</v>
      </c>
      <c r="Y209" s="5" t="s">
        <v>415</v>
      </c>
      <c r="Z209" s="8" t="s">
        <v>40</v>
      </c>
      <c r="AA209" s="8" t="s">
        <v>413</v>
      </c>
      <c r="AB209" s="8" t="s">
        <v>40</v>
      </c>
      <c r="AC209" s="8" t="s">
        <v>40</v>
      </c>
      <c r="AD209" s="8" t="s">
        <v>40</v>
      </c>
      <c r="AE209" s="8" t="s">
        <v>40</v>
      </c>
      <c r="AF209" s="5">
        <v>19</v>
      </c>
      <c r="AG209" s="5">
        <v>7.6</v>
      </c>
      <c r="AH209" s="5">
        <f t="shared" si="10"/>
        <v>9.9999999999999991E+28</v>
      </c>
      <c r="AI209" s="5">
        <f>(10)^AG209</f>
        <v>39810717.055349804</v>
      </c>
      <c r="AJ209" s="5">
        <v>100000</v>
      </c>
      <c r="AK209" s="1"/>
    </row>
    <row r="210" spans="1:38">
      <c r="A210" s="5">
        <v>15</v>
      </c>
      <c r="B210" s="3">
        <v>32</v>
      </c>
      <c r="C210" s="5">
        <v>2013</v>
      </c>
      <c r="D210" s="5" t="s">
        <v>410</v>
      </c>
      <c r="E210" s="5" t="s">
        <v>411</v>
      </c>
      <c r="F210" s="5" t="s">
        <v>235</v>
      </c>
      <c r="G210" s="8" t="s">
        <v>54</v>
      </c>
      <c r="H210" s="8" t="s">
        <v>45</v>
      </c>
      <c r="I210" s="8" t="s">
        <v>40</v>
      </c>
      <c r="J210" s="8" t="s">
        <v>40</v>
      </c>
      <c r="K210" s="8" t="s">
        <v>40</v>
      </c>
      <c r="L210" s="8" t="s">
        <v>40</v>
      </c>
      <c r="M210" s="8" t="s">
        <v>179</v>
      </c>
      <c r="N210" s="8" t="s">
        <v>45</v>
      </c>
      <c r="O210" s="8" t="s">
        <v>50</v>
      </c>
      <c r="P210" s="8" t="s">
        <v>45</v>
      </c>
      <c r="Q210" s="8" t="s">
        <v>51</v>
      </c>
      <c r="R210" s="8" t="s">
        <v>76</v>
      </c>
      <c r="S210" s="8" t="s">
        <v>43</v>
      </c>
      <c r="T210" s="8" t="s">
        <v>44</v>
      </c>
      <c r="U210" s="8" t="s">
        <v>19</v>
      </c>
      <c r="V210" s="8" t="s">
        <v>1211</v>
      </c>
      <c r="W210" s="8" t="s">
        <v>1224</v>
      </c>
      <c r="X210" s="8" t="s">
        <v>285</v>
      </c>
      <c r="Y210" s="5" t="s">
        <v>415</v>
      </c>
      <c r="Z210" s="8" t="s">
        <v>40</v>
      </c>
      <c r="AA210" s="8" t="s">
        <v>413</v>
      </c>
      <c r="AB210" s="8" t="s">
        <v>40</v>
      </c>
      <c r="AC210" s="8" t="s">
        <v>40</v>
      </c>
      <c r="AD210" s="8" t="s">
        <v>40</v>
      </c>
      <c r="AE210" s="8" t="s">
        <v>40</v>
      </c>
      <c r="AF210" s="5">
        <v>19.399999999999999</v>
      </c>
      <c r="AG210" s="5">
        <v>7.8</v>
      </c>
      <c r="AH210" s="5">
        <f t="shared" si="10"/>
        <v>2.5118864315095786E+29</v>
      </c>
      <c r="AI210" s="5">
        <f t="shared" ref="AI210:AI223" si="12">10^AG210</f>
        <v>63095734.448019333</v>
      </c>
      <c r="AJ210" s="5">
        <v>100000</v>
      </c>
      <c r="AK210" s="1"/>
    </row>
    <row r="211" spans="1:38">
      <c r="A211" s="5">
        <v>15</v>
      </c>
      <c r="B211" s="3">
        <v>32</v>
      </c>
      <c r="C211" s="5">
        <v>2013</v>
      </c>
      <c r="D211" s="5" t="s">
        <v>410</v>
      </c>
      <c r="E211" s="5" t="s">
        <v>411</v>
      </c>
      <c r="F211" s="5" t="s">
        <v>235</v>
      </c>
      <c r="G211" s="8" t="s">
        <v>54</v>
      </c>
      <c r="H211" s="8" t="s">
        <v>45</v>
      </c>
      <c r="I211" s="8" t="s">
        <v>40</v>
      </c>
      <c r="J211" s="8" t="s">
        <v>40</v>
      </c>
      <c r="K211" s="8" t="s">
        <v>40</v>
      </c>
      <c r="L211" s="8" t="s">
        <v>40</v>
      </c>
      <c r="M211" s="8" t="s">
        <v>179</v>
      </c>
      <c r="N211" s="8" t="s">
        <v>45</v>
      </c>
      <c r="O211" s="8" t="s">
        <v>50</v>
      </c>
      <c r="P211" s="8" t="s">
        <v>45</v>
      </c>
      <c r="Q211" s="8" t="s">
        <v>51</v>
      </c>
      <c r="R211" s="8" t="s">
        <v>76</v>
      </c>
      <c r="S211" s="8" t="s">
        <v>43</v>
      </c>
      <c r="T211" s="8" t="s">
        <v>44</v>
      </c>
      <c r="U211" s="8" t="s">
        <v>19</v>
      </c>
      <c r="V211" s="8" t="s">
        <v>1211</v>
      </c>
      <c r="W211" s="8" t="s">
        <v>1224</v>
      </c>
      <c r="X211" s="8" t="s">
        <v>285</v>
      </c>
      <c r="Y211" s="5" t="s">
        <v>415</v>
      </c>
      <c r="Z211" s="8" t="s">
        <v>40</v>
      </c>
      <c r="AA211" s="8" t="s">
        <v>413</v>
      </c>
      <c r="AB211" s="8" t="s">
        <v>40</v>
      </c>
      <c r="AC211" s="8" t="s">
        <v>40</v>
      </c>
      <c r="AD211" s="8" t="s">
        <v>40</v>
      </c>
      <c r="AE211" s="8" t="s">
        <v>40</v>
      </c>
      <c r="AF211" s="5">
        <v>19.600000000000001</v>
      </c>
      <c r="AG211" s="5">
        <v>7.9</v>
      </c>
      <c r="AH211" s="5">
        <f t="shared" si="10"/>
        <v>3.981071705534991E+29</v>
      </c>
      <c r="AI211" s="5">
        <f t="shared" si="12"/>
        <v>79432823.472428367</v>
      </c>
      <c r="AJ211" s="5">
        <v>100000</v>
      </c>
      <c r="AK211" s="1"/>
    </row>
    <row r="212" spans="1:38">
      <c r="A212" s="5">
        <v>15</v>
      </c>
      <c r="B212" s="3">
        <v>32</v>
      </c>
      <c r="C212" s="5">
        <v>2013</v>
      </c>
      <c r="D212" s="5" t="s">
        <v>410</v>
      </c>
      <c r="E212" s="5" t="s">
        <v>411</v>
      </c>
      <c r="F212" s="5" t="s">
        <v>235</v>
      </c>
      <c r="G212" s="8" t="s">
        <v>54</v>
      </c>
      <c r="H212" s="8" t="s">
        <v>45</v>
      </c>
      <c r="I212" s="8" t="s">
        <v>40</v>
      </c>
      <c r="J212" s="8" t="s">
        <v>40</v>
      </c>
      <c r="K212" s="8" t="s">
        <v>40</v>
      </c>
      <c r="L212" s="8" t="s">
        <v>40</v>
      </c>
      <c r="M212" s="8" t="s">
        <v>179</v>
      </c>
      <c r="N212" s="8" t="s">
        <v>45</v>
      </c>
      <c r="O212" s="8" t="s">
        <v>50</v>
      </c>
      <c r="P212" s="8" t="s">
        <v>45</v>
      </c>
      <c r="Q212" s="8" t="s">
        <v>51</v>
      </c>
      <c r="R212" s="8" t="s">
        <v>76</v>
      </c>
      <c r="S212" s="8" t="s">
        <v>43</v>
      </c>
      <c r="T212" s="8" t="s">
        <v>44</v>
      </c>
      <c r="U212" s="8" t="s">
        <v>19</v>
      </c>
      <c r="V212" s="8" t="s">
        <v>1211</v>
      </c>
      <c r="W212" s="8" t="s">
        <v>1224</v>
      </c>
      <c r="X212" s="8" t="s">
        <v>285</v>
      </c>
      <c r="Y212" s="5" t="s">
        <v>415</v>
      </c>
      <c r="Z212" s="8" t="s">
        <v>40</v>
      </c>
      <c r="AA212" s="8" t="s">
        <v>413</v>
      </c>
      <c r="AB212" s="8" t="s">
        <v>40</v>
      </c>
      <c r="AC212" s="8" t="s">
        <v>40</v>
      </c>
      <c r="AD212" s="8" t="s">
        <v>40</v>
      </c>
      <c r="AE212" s="8" t="s">
        <v>40</v>
      </c>
      <c r="AF212" s="5">
        <v>19.8</v>
      </c>
      <c r="AG212" s="5">
        <v>8</v>
      </c>
      <c r="AH212" s="5">
        <f t="shared" si="10"/>
        <v>6.30957344480195E+29</v>
      </c>
      <c r="AI212" s="5">
        <f t="shared" si="12"/>
        <v>100000000</v>
      </c>
      <c r="AJ212" s="5">
        <v>100000</v>
      </c>
      <c r="AK212" s="1"/>
    </row>
    <row r="213" spans="1:38">
      <c r="A213" s="5">
        <v>15</v>
      </c>
      <c r="B213" s="3">
        <v>32</v>
      </c>
      <c r="C213" s="5">
        <v>2013</v>
      </c>
      <c r="D213" s="5" t="s">
        <v>410</v>
      </c>
      <c r="E213" s="5" t="s">
        <v>411</v>
      </c>
      <c r="F213" s="5" t="s">
        <v>235</v>
      </c>
      <c r="G213" s="8" t="s">
        <v>54</v>
      </c>
      <c r="H213" s="8" t="s">
        <v>45</v>
      </c>
      <c r="I213" s="8" t="s">
        <v>40</v>
      </c>
      <c r="J213" s="8" t="s">
        <v>40</v>
      </c>
      <c r="K213" s="8" t="s">
        <v>40</v>
      </c>
      <c r="L213" s="8" t="s">
        <v>40</v>
      </c>
      <c r="M213" s="8" t="s">
        <v>179</v>
      </c>
      <c r="N213" s="8" t="s">
        <v>45</v>
      </c>
      <c r="O213" s="8" t="s">
        <v>50</v>
      </c>
      <c r="P213" s="8" t="s">
        <v>45</v>
      </c>
      <c r="Q213" s="8" t="s">
        <v>51</v>
      </c>
      <c r="R213" s="8" t="s">
        <v>76</v>
      </c>
      <c r="S213" s="8" t="s">
        <v>43</v>
      </c>
      <c r="T213" s="8" t="s">
        <v>44</v>
      </c>
      <c r="U213" s="8" t="s">
        <v>19</v>
      </c>
      <c r="V213" s="8" t="s">
        <v>1211</v>
      </c>
      <c r="W213" s="8" t="s">
        <v>1224</v>
      </c>
      <c r="X213" s="8" t="s">
        <v>285</v>
      </c>
      <c r="Y213" s="5" t="s">
        <v>415</v>
      </c>
      <c r="Z213" s="8" t="s">
        <v>40</v>
      </c>
      <c r="AA213" s="8" t="s">
        <v>413</v>
      </c>
      <c r="AB213" s="8" t="s">
        <v>40</v>
      </c>
      <c r="AC213" s="8" t="s">
        <v>40</v>
      </c>
      <c r="AD213" s="8" t="s">
        <v>40</v>
      </c>
      <c r="AE213" s="8" t="s">
        <v>40</v>
      </c>
      <c r="AF213" s="5">
        <v>19.899999999999999</v>
      </c>
      <c r="AG213" s="5">
        <v>8.1</v>
      </c>
      <c r="AH213" s="5">
        <f t="shared" si="10"/>
        <v>7.9432823472428293E+29</v>
      </c>
      <c r="AI213" s="5">
        <f t="shared" si="12"/>
        <v>125892541.17941682</v>
      </c>
      <c r="AJ213" s="5">
        <v>100000</v>
      </c>
      <c r="AK213" s="1"/>
    </row>
    <row r="214" spans="1:38">
      <c r="A214" s="5">
        <v>15</v>
      </c>
      <c r="B214" s="3">
        <v>32</v>
      </c>
      <c r="C214" s="5">
        <v>2013</v>
      </c>
      <c r="D214" s="5" t="s">
        <v>410</v>
      </c>
      <c r="E214" s="5" t="s">
        <v>411</v>
      </c>
      <c r="F214" s="5" t="s">
        <v>235</v>
      </c>
      <c r="G214" s="8" t="s">
        <v>54</v>
      </c>
      <c r="H214" s="8" t="s">
        <v>45</v>
      </c>
      <c r="I214" s="8" t="s">
        <v>40</v>
      </c>
      <c r="J214" s="8" t="s">
        <v>40</v>
      </c>
      <c r="K214" s="8" t="s">
        <v>40</v>
      </c>
      <c r="L214" s="8" t="s">
        <v>40</v>
      </c>
      <c r="M214" s="8" t="s">
        <v>179</v>
      </c>
      <c r="N214" s="8" t="s">
        <v>45</v>
      </c>
      <c r="O214" s="8" t="s">
        <v>50</v>
      </c>
      <c r="P214" s="8" t="s">
        <v>45</v>
      </c>
      <c r="Q214" s="8" t="s">
        <v>51</v>
      </c>
      <c r="R214" s="8" t="s">
        <v>76</v>
      </c>
      <c r="S214" s="8" t="s">
        <v>43</v>
      </c>
      <c r="T214" s="8" t="s">
        <v>44</v>
      </c>
      <c r="U214" s="8" t="s">
        <v>19</v>
      </c>
      <c r="V214" s="8" t="s">
        <v>1211</v>
      </c>
      <c r="W214" s="8" t="s">
        <v>1224</v>
      </c>
      <c r="X214" s="8" t="s">
        <v>285</v>
      </c>
      <c r="Y214" s="5" t="s">
        <v>415</v>
      </c>
      <c r="Z214" s="8" t="s">
        <v>40</v>
      </c>
      <c r="AA214" s="8" t="s">
        <v>413</v>
      </c>
      <c r="AB214" s="8" t="s">
        <v>40</v>
      </c>
      <c r="AC214" s="8" t="s">
        <v>40</v>
      </c>
      <c r="AD214" s="8" t="s">
        <v>40</v>
      </c>
      <c r="AE214" s="8" t="s">
        <v>40</v>
      </c>
      <c r="AF214" s="5">
        <v>20</v>
      </c>
      <c r="AG214" s="5">
        <v>8.1</v>
      </c>
      <c r="AH214" s="5">
        <f t="shared" si="10"/>
        <v>1E+30</v>
      </c>
      <c r="AI214" s="5">
        <f t="shared" si="12"/>
        <v>125892541.17941682</v>
      </c>
      <c r="AJ214" s="5">
        <v>100000</v>
      </c>
      <c r="AK214" s="1"/>
    </row>
    <row r="215" spans="1:38">
      <c r="A215" s="5">
        <v>15</v>
      </c>
      <c r="B215" s="3">
        <v>33</v>
      </c>
      <c r="C215" s="5">
        <v>2013</v>
      </c>
      <c r="D215" s="5" t="s">
        <v>410</v>
      </c>
      <c r="E215" s="5" t="s">
        <v>411</v>
      </c>
      <c r="F215" s="5" t="s">
        <v>235</v>
      </c>
      <c r="G215" s="8" t="s">
        <v>54</v>
      </c>
      <c r="H215" s="8" t="s">
        <v>45</v>
      </c>
      <c r="I215" s="8" t="s">
        <v>40</v>
      </c>
      <c r="J215" s="8" t="s">
        <v>40</v>
      </c>
      <c r="K215" s="8" t="s">
        <v>40</v>
      </c>
      <c r="L215" s="8" t="s">
        <v>40</v>
      </c>
      <c r="M215" s="8" t="s">
        <v>179</v>
      </c>
      <c r="N215" s="8" t="s">
        <v>45</v>
      </c>
      <c r="O215" s="8" t="s">
        <v>50</v>
      </c>
      <c r="P215" s="8" t="s">
        <v>45</v>
      </c>
      <c r="Q215" s="8" t="s">
        <v>51</v>
      </c>
      <c r="R215" s="8" t="s">
        <v>76</v>
      </c>
      <c r="S215" s="8" t="s">
        <v>43</v>
      </c>
      <c r="T215" s="8" t="s">
        <v>44</v>
      </c>
      <c r="U215" s="8" t="s">
        <v>19</v>
      </c>
      <c r="V215" s="8" t="s">
        <v>1211</v>
      </c>
      <c r="W215" s="8" t="s">
        <v>1224</v>
      </c>
      <c r="X215" s="8" t="s">
        <v>285</v>
      </c>
      <c r="Y215" s="5" t="s">
        <v>416</v>
      </c>
      <c r="Z215" s="8" t="s">
        <v>40</v>
      </c>
      <c r="AA215" s="8" t="s">
        <v>413</v>
      </c>
      <c r="AB215" s="8" t="s">
        <v>40</v>
      </c>
      <c r="AC215" s="8" t="s">
        <v>40</v>
      </c>
      <c r="AD215" s="8" t="s">
        <v>40</v>
      </c>
      <c r="AE215" s="8" t="s">
        <v>40</v>
      </c>
      <c r="AF215" s="5">
        <v>16</v>
      </c>
      <c r="AG215" s="5">
        <v>9</v>
      </c>
      <c r="AH215" s="5">
        <f t="shared" si="10"/>
        <v>1E+26</v>
      </c>
      <c r="AI215" s="5">
        <f t="shared" si="12"/>
        <v>1000000000</v>
      </c>
      <c r="AJ215" s="5">
        <v>100000</v>
      </c>
      <c r="AK215" s="1"/>
    </row>
    <row r="216" spans="1:38">
      <c r="A216" s="5">
        <v>15</v>
      </c>
      <c r="B216" s="3">
        <v>33</v>
      </c>
      <c r="C216" s="5">
        <v>2013</v>
      </c>
      <c r="D216" s="5" t="s">
        <v>410</v>
      </c>
      <c r="E216" s="5" t="s">
        <v>411</v>
      </c>
      <c r="F216" s="5" t="s">
        <v>235</v>
      </c>
      <c r="G216" s="8" t="s">
        <v>54</v>
      </c>
      <c r="H216" s="8" t="s">
        <v>45</v>
      </c>
      <c r="I216" s="8" t="s">
        <v>40</v>
      </c>
      <c r="J216" s="8" t="s">
        <v>40</v>
      </c>
      <c r="K216" s="8" t="s">
        <v>40</v>
      </c>
      <c r="L216" s="8" t="s">
        <v>40</v>
      </c>
      <c r="M216" s="8" t="s">
        <v>179</v>
      </c>
      <c r="N216" s="8" t="s">
        <v>45</v>
      </c>
      <c r="O216" s="8" t="s">
        <v>50</v>
      </c>
      <c r="P216" s="8" t="s">
        <v>45</v>
      </c>
      <c r="Q216" s="8" t="s">
        <v>51</v>
      </c>
      <c r="R216" s="8" t="s">
        <v>76</v>
      </c>
      <c r="S216" s="8" t="s">
        <v>43</v>
      </c>
      <c r="T216" s="8" t="s">
        <v>44</v>
      </c>
      <c r="U216" s="8" t="s">
        <v>19</v>
      </c>
      <c r="V216" s="8" t="s">
        <v>1211</v>
      </c>
      <c r="W216" s="8" t="s">
        <v>1224</v>
      </c>
      <c r="X216" s="8" t="s">
        <v>285</v>
      </c>
      <c r="Y216" s="5" t="s">
        <v>416</v>
      </c>
      <c r="Z216" s="8" t="s">
        <v>40</v>
      </c>
      <c r="AA216" s="8" t="s">
        <v>413</v>
      </c>
      <c r="AB216" s="8" t="s">
        <v>40</v>
      </c>
      <c r="AC216" s="8" t="s">
        <v>40</v>
      </c>
      <c r="AD216" s="8" t="s">
        <v>40</v>
      </c>
      <c r="AE216" s="8" t="s">
        <v>40</v>
      </c>
      <c r="AF216" s="5">
        <v>17.600000000000001</v>
      </c>
      <c r="AG216" s="5">
        <v>9</v>
      </c>
      <c r="AH216" s="5">
        <f t="shared" si="10"/>
        <v>3.9810717055350103E+27</v>
      </c>
      <c r="AI216" s="5">
        <f t="shared" si="12"/>
        <v>1000000000</v>
      </c>
      <c r="AJ216" s="5">
        <v>100000</v>
      </c>
      <c r="AK216" s="1"/>
    </row>
    <row r="217" spans="1:38">
      <c r="A217" s="5">
        <v>15</v>
      </c>
      <c r="B217" s="3">
        <v>33</v>
      </c>
      <c r="C217" s="5">
        <v>2013</v>
      </c>
      <c r="D217" s="5" t="s">
        <v>410</v>
      </c>
      <c r="E217" s="5" t="s">
        <v>411</v>
      </c>
      <c r="F217" s="5" t="s">
        <v>235</v>
      </c>
      <c r="G217" s="8" t="s">
        <v>54</v>
      </c>
      <c r="H217" s="8" t="s">
        <v>45</v>
      </c>
      <c r="I217" s="8" t="s">
        <v>40</v>
      </c>
      <c r="J217" s="8" t="s">
        <v>40</v>
      </c>
      <c r="K217" s="8" t="s">
        <v>40</v>
      </c>
      <c r="L217" s="8" t="s">
        <v>40</v>
      </c>
      <c r="M217" s="8" t="s">
        <v>179</v>
      </c>
      <c r="N217" s="8" t="s">
        <v>45</v>
      </c>
      <c r="O217" s="8" t="s">
        <v>50</v>
      </c>
      <c r="P217" s="8" t="s">
        <v>45</v>
      </c>
      <c r="Q217" s="8" t="s">
        <v>51</v>
      </c>
      <c r="R217" s="8" t="s">
        <v>76</v>
      </c>
      <c r="S217" s="8" t="s">
        <v>43</v>
      </c>
      <c r="T217" s="8" t="s">
        <v>44</v>
      </c>
      <c r="U217" s="8" t="s">
        <v>19</v>
      </c>
      <c r="V217" s="8" t="s">
        <v>1211</v>
      </c>
      <c r="W217" s="8" t="s">
        <v>1224</v>
      </c>
      <c r="X217" s="8" t="s">
        <v>285</v>
      </c>
      <c r="Y217" s="5" t="s">
        <v>416</v>
      </c>
      <c r="Z217" s="8" t="s">
        <v>40</v>
      </c>
      <c r="AA217" s="8" t="s">
        <v>413</v>
      </c>
      <c r="AB217" s="8" t="s">
        <v>40</v>
      </c>
      <c r="AC217" s="8" t="s">
        <v>40</v>
      </c>
      <c r="AD217" s="8" t="s">
        <v>40</v>
      </c>
      <c r="AE217" s="8" t="s">
        <v>40</v>
      </c>
      <c r="AF217" s="5">
        <v>18.399999999999999</v>
      </c>
      <c r="AG217" s="5">
        <v>9.5</v>
      </c>
      <c r="AH217" s="5">
        <f t="shared" si="10"/>
        <v>2.5118864315095848E+28</v>
      </c>
      <c r="AI217" s="5">
        <f t="shared" si="12"/>
        <v>3162277660.1683846</v>
      </c>
      <c r="AJ217" s="5">
        <v>100000</v>
      </c>
      <c r="AK217" s="1"/>
    </row>
    <row r="218" spans="1:38">
      <c r="A218" s="5">
        <v>15</v>
      </c>
      <c r="B218" s="3">
        <v>33</v>
      </c>
      <c r="C218" s="5">
        <v>2013</v>
      </c>
      <c r="D218" s="5" t="s">
        <v>410</v>
      </c>
      <c r="E218" s="5" t="s">
        <v>411</v>
      </c>
      <c r="F218" s="5" t="s">
        <v>235</v>
      </c>
      <c r="G218" s="8" t="s">
        <v>54</v>
      </c>
      <c r="H218" s="8" t="s">
        <v>45</v>
      </c>
      <c r="I218" s="8" t="s">
        <v>40</v>
      </c>
      <c r="J218" s="8" t="s">
        <v>40</v>
      </c>
      <c r="K218" s="8" t="s">
        <v>40</v>
      </c>
      <c r="L218" s="8" t="s">
        <v>40</v>
      </c>
      <c r="M218" s="8" t="s">
        <v>179</v>
      </c>
      <c r="N218" s="8" t="s">
        <v>45</v>
      </c>
      <c r="O218" s="8" t="s">
        <v>50</v>
      </c>
      <c r="P218" s="8" t="s">
        <v>45</v>
      </c>
      <c r="Q218" s="8" t="s">
        <v>51</v>
      </c>
      <c r="R218" s="8" t="s">
        <v>76</v>
      </c>
      <c r="S218" s="8" t="s">
        <v>43</v>
      </c>
      <c r="T218" s="8" t="s">
        <v>44</v>
      </c>
      <c r="U218" s="8" t="s">
        <v>19</v>
      </c>
      <c r="V218" s="8" t="s">
        <v>1211</v>
      </c>
      <c r="W218" s="8" t="s">
        <v>1224</v>
      </c>
      <c r="X218" s="8" t="s">
        <v>285</v>
      </c>
      <c r="Y218" s="5" t="s">
        <v>416</v>
      </c>
      <c r="Z218" s="8" t="s">
        <v>40</v>
      </c>
      <c r="AA218" s="8" t="s">
        <v>413</v>
      </c>
      <c r="AB218" s="8" t="s">
        <v>40</v>
      </c>
      <c r="AC218" s="8" t="s">
        <v>40</v>
      </c>
      <c r="AD218" s="8" t="s">
        <v>40</v>
      </c>
      <c r="AE218" s="8" t="s">
        <v>40</v>
      </c>
      <c r="AF218" s="5">
        <v>19</v>
      </c>
      <c r="AG218" s="5">
        <v>9.6999999999999993</v>
      </c>
      <c r="AH218" s="5">
        <f t="shared" si="10"/>
        <v>9.9999999999999991E+28</v>
      </c>
      <c r="AI218" s="5">
        <f t="shared" si="12"/>
        <v>5011872336.2727213</v>
      </c>
      <c r="AJ218" s="5">
        <v>100000</v>
      </c>
      <c r="AK218" s="1"/>
    </row>
    <row r="219" spans="1:38">
      <c r="A219" s="5">
        <v>15</v>
      </c>
      <c r="B219" s="3">
        <v>33</v>
      </c>
      <c r="C219" s="5">
        <v>2013</v>
      </c>
      <c r="D219" s="5" t="s">
        <v>410</v>
      </c>
      <c r="E219" s="5" t="s">
        <v>411</v>
      </c>
      <c r="F219" s="5" t="s">
        <v>235</v>
      </c>
      <c r="G219" s="8" t="s">
        <v>54</v>
      </c>
      <c r="H219" s="8" t="s">
        <v>45</v>
      </c>
      <c r="I219" s="8" t="s">
        <v>40</v>
      </c>
      <c r="J219" s="8" t="s">
        <v>40</v>
      </c>
      <c r="K219" s="8" t="s">
        <v>40</v>
      </c>
      <c r="L219" s="8" t="s">
        <v>40</v>
      </c>
      <c r="M219" s="8" t="s">
        <v>179</v>
      </c>
      <c r="N219" s="8" t="s">
        <v>45</v>
      </c>
      <c r="O219" s="8" t="s">
        <v>50</v>
      </c>
      <c r="P219" s="8" t="s">
        <v>45</v>
      </c>
      <c r="Q219" s="8" t="s">
        <v>51</v>
      </c>
      <c r="R219" s="8" t="s">
        <v>76</v>
      </c>
      <c r="S219" s="8" t="s">
        <v>43</v>
      </c>
      <c r="T219" s="8" t="s">
        <v>44</v>
      </c>
      <c r="U219" s="8" t="s">
        <v>19</v>
      </c>
      <c r="V219" s="8" t="s">
        <v>1211</v>
      </c>
      <c r="W219" s="8" t="s">
        <v>1224</v>
      </c>
      <c r="X219" s="8" t="s">
        <v>285</v>
      </c>
      <c r="Y219" s="5" t="s">
        <v>416</v>
      </c>
      <c r="Z219" s="8" t="s">
        <v>40</v>
      </c>
      <c r="AA219" s="8" t="s">
        <v>413</v>
      </c>
      <c r="AB219" s="8" t="s">
        <v>40</v>
      </c>
      <c r="AC219" s="8" t="s">
        <v>40</v>
      </c>
      <c r="AD219" s="8" t="s">
        <v>40</v>
      </c>
      <c r="AE219" s="8" t="s">
        <v>40</v>
      </c>
      <c r="AF219" s="5">
        <v>19.399999999999999</v>
      </c>
      <c r="AG219" s="5">
        <v>9.8000000000000007</v>
      </c>
      <c r="AH219" s="5">
        <f t="shared" si="10"/>
        <v>2.5118864315095786E+29</v>
      </c>
      <c r="AI219" s="5">
        <f t="shared" si="12"/>
        <v>6309573444.8019466</v>
      </c>
      <c r="AJ219" s="5">
        <v>100000</v>
      </c>
      <c r="AK219" s="1"/>
    </row>
    <row r="220" spans="1:38">
      <c r="A220" s="5">
        <v>15</v>
      </c>
      <c r="B220" s="3">
        <v>33</v>
      </c>
      <c r="C220" s="5">
        <v>2013</v>
      </c>
      <c r="D220" s="5" t="s">
        <v>410</v>
      </c>
      <c r="E220" s="5" t="s">
        <v>411</v>
      </c>
      <c r="F220" s="5" t="s">
        <v>235</v>
      </c>
      <c r="G220" s="8" t="s">
        <v>54</v>
      </c>
      <c r="H220" s="8" t="s">
        <v>45</v>
      </c>
      <c r="I220" s="8" t="s">
        <v>40</v>
      </c>
      <c r="J220" s="8" t="s">
        <v>40</v>
      </c>
      <c r="K220" s="8" t="s">
        <v>40</v>
      </c>
      <c r="L220" s="8" t="s">
        <v>40</v>
      </c>
      <c r="M220" s="8" t="s">
        <v>179</v>
      </c>
      <c r="N220" s="8" t="s">
        <v>45</v>
      </c>
      <c r="O220" s="8" t="s">
        <v>50</v>
      </c>
      <c r="P220" s="8" t="s">
        <v>45</v>
      </c>
      <c r="Q220" s="8" t="s">
        <v>51</v>
      </c>
      <c r="R220" s="8" t="s">
        <v>76</v>
      </c>
      <c r="S220" s="8" t="s">
        <v>43</v>
      </c>
      <c r="T220" s="8" t="s">
        <v>44</v>
      </c>
      <c r="U220" s="8" t="s">
        <v>19</v>
      </c>
      <c r="V220" s="8" t="s">
        <v>1211</v>
      </c>
      <c r="W220" s="8" t="s">
        <v>1224</v>
      </c>
      <c r="X220" s="8" t="s">
        <v>285</v>
      </c>
      <c r="Y220" s="5" t="s">
        <v>416</v>
      </c>
      <c r="Z220" s="8" t="s">
        <v>40</v>
      </c>
      <c r="AA220" s="8" t="s">
        <v>413</v>
      </c>
      <c r="AB220" s="8" t="s">
        <v>40</v>
      </c>
      <c r="AC220" s="8" t="s">
        <v>40</v>
      </c>
      <c r="AD220" s="8" t="s">
        <v>40</v>
      </c>
      <c r="AE220" s="8" t="s">
        <v>40</v>
      </c>
      <c r="AF220" s="5">
        <v>19.600000000000001</v>
      </c>
      <c r="AG220" s="5">
        <v>9.9</v>
      </c>
      <c r="AH220" s="5">
        <f t="shared" si="10"/>
        <v>3.981071705534991E+29</v>
      </c>
      <c r="AI220" s="5">
        <f t="shared" si="12"/>
        <v>7943282347.2428255</v>
      </c>
      <c r="AJ220" s="5">
        <v>100000</v>
      </c>
      <c r="AK220" s="1"/>
    </row>
    <row r="221" spans="1:38">
      <c r="A221" s="5">
        <v>15</v>
      </c>
      <c r="B221" s="3">
        <v>33</v>
      </c>
      <c r="C221" s="5">
        <v>2013</v>
      </c>
      <c r="D221" s="5" t="s">
        <v>410</v>
      </c>
      <c r="E221" s="5" t="s">
        <v>411</v>
      </c>
      <c r="F221" s="5" t="s">
        <v>235</v>
      </c>
      <c r="G221" s="8" t="s">
        <v>54</v>
      </c>
      <c r="H221" s="8" t="s">
        <v>45</v>
      </c>
      <c r="I221" s="8" t="s">
        <v>40</v>
      </c>
      <c r="J221" s="8" t="s">
        <v>40</v>
      </c>
      <c r="K221" s="8" t="s">
        <v>40</v>
      </c>
      <c r="L221" s="8" t="s">
        <v>40</v>
      </c>
      <c r="M221" s="8" t="s">
        <v>179</v>
      </c>
      <c r="N221" s="8" t="s">
        <v>45</v>
      </c>
      <c r="O221" s="8" t="s">
        <v>50</v>
      </c>
      <c r="P221" s="8" t="s">
        <v>45</v>
      </c>
      <c r="Q221" s="8" t="s">
        <v>51</v>
      </c>
      <c r="R221" s="8" t="s">
        <v>76</v>
      </c>
      <c r="S221" s="8" t="s">
        <v>43</v>
      </c>
      <c r="T221" s="8" t="s">
        <v>44</v>
      </c>
      <c r="U221" s="8" t="s">
        <v>19</v>
      </c>
      <c r="V221" s="8" t="s">
        <v>1211</v>
      </c>
      <c r="W221" s="8" t="s">
        <v>1224</v>
      </c>
      <c r="X221" s="8" t="s">
        <v>285</v>
      </c>
      <c r="Y221" s="5" t="s">
        <v>416</v>
      </c>
      <c r="Z221" s="8" t="s">
        <v>40</v>
      </c>
      <c r="AA221" s="8" t="s">
        <v>413</v>
      </c>
      <c r="AB221" s="8" t="s">
        <v>40</v>
      </c>
      <c r="AC221" s="8" t="s">
        <v>40</v>
      </c>
      <c r="AD221" s="8" t="s">
        <v>40</v>
      </c>
      <c r="AE221" s="8" t="s">
        <v>40</v>
      </c>
      <c r="AF221" s="5">
        <v>19.8</v>
      </c>
      <c r="AG221" s="5">
        <v>10</v>
      </c>
      <c r="AH221" s="5">
        <f t="shared" si="10"/>
        <v>6.30957344480195E+29</v>
      </c>
      <c r="AI221" s="5">
        <f t="shared" si="12"/>
        <v>10000000000</v>
      </c>
      <c r="AJ221" s="5">
        <v>100000</v>
      </c>
      <c r="AK221" s="1"/>
    </row>
    <row r="222" spans="1:38">
      <c r="A222" s="5">
        <v>15</v>
      </c>
      <c r="B222" s="3">
        <v>33</v>
      </c>
      <c r="C222" s="5">
        <v>2013</v>
      </c>
      <c r="D222" s="5" t="s">
        <v>410</v>
      </c>
      <c r="E222" s="5" t="s">
        <v>411</v>
      </c>
      <c r="F222" s="5" t="s">
        <v>235</v>
      </c>
      <c r="G222" s="8" t="s">
        <v>54</v>
      </c>
      <c r="H222" s="8" t="s">
        <v>45</v>
      </c>
      <c r="I222" s="8" t="s">
        <v>40</v>
      </c>
      <c r="J222" s="8" t="s">
        <v>40</v>
      </c>
      <c r="K222" s="8" t="s">
        <v>40</v>
      </c>
      <c r="L222" s="8" t="s">
        <v>40</v>
      </c>
      <c r="M222" s="8" t="s">
        <v>179</v>
      </c>
      <c r="N222" s="8" t="s">
        <v>45</v>
      </c>
      <c r="O222" s="8" t="s">
        <v>50</v>
      </c>
      <c r="P222" s="8" t="s">
        <v>45</v>
      </c>
      <c r="Q222" s="8" t="s">
        <v>51</v>
      </c>
      <c r="R222" s="8" t="s">
        <v>76</v>
      </c>
      <c r="S222" s="8" t="s">
        <v>43</v>
      </c>
      <c r="T222" s="8" t="s">
        <v>44</v>
      </c>
      <c r="U222" s="8" t="s">
        <v>19</v>
      </c>
      <c r="V222" s="8" t="s">
        <v>1211</v>
      </c>
      <c r="W222" s="8" t="s">
        <v>1224</v>
      </c>
      <c r="X222" s="8" t="s">
        <v>285</v>
      </c>
      <c r="Y222" s="5" t="s">
        <v>416</v>
      </c>
      <c r="Z222" s="8" t="s">
        <v>40</v>
      </c>
      <c r="AA222" s="8" t="s">
        <v>413</v>
      </c>
      <c r="AB222" s="8" t="s">
        <v>40</v>
      </c>
      <c r="AC222" s="8" t="s">
        <v>40</v>
      </c>
      <c r="AD222" s="8" t="s">
        <v>40</v>
      </c>
      <c r="AE222" s="8" t="s">
        <v>40</v>
      </c>
      <c r="AF222" s="5">
        <v>19.899999999999999</v>
      </c>
      <c r="AG222" s="5">
        <v>10</v>
      </c>
      <c r="AH222" s="5">
        <f t="shared" si="10"/>
        <v>7.9432823472428293E+29</v>
      </c>
      <c r="AI222" s="5">
        <f t="shared" si="12"/>
        <v>10000000000</v>
      </c>
      <c r="AJ222" s="5">
        <v>100000</v>
      </c>
      <c r="AK222" s="1"/>
    </row>
    <row r="223" spans="1:38">
      <c r="A223" s="5">
        <v>15</v>
      </c>
      <c r="B223" s="3">
        <v>33</v>
      </c>
      <c r="C223" s="5">
        <v>2013</v>
      </c>
      <c r="D223" s="5" t="s">
        <v>410</v>
      </c>
      <c r="E223" s="5" t="s">
        <v>411</v>
      </c>
      <c r="F223" s="5" t="s">
        <v>235</v>
      </c>
      <c r="G223" s="8" t="s">
        <v>54</v>
      </c>
      <c r="H223" s="8" t="s">
        <v>45</v>
      </c>
      <c r="I223" s="8" t="s">
        <v>40</v>
      </c>
      <c r="J223" s="8" t="s">
        <v>40</v>
      </c>
      <c r="K223" s="8" t="s">
        <v>40</v>
      </c>
      <c r="L223" s="8" t="s">
        <v>40</v>
      </c>
      <c r="M223" s="8" t="s">
        <v>179</v>
      </c>
      <c r="N223" s="8" t="s">
        <v>45</v>
      </c>
      <c r="O223" s="8" t="s">
        <v>50</v>
      </c>
      <c r="P223" s="8" t="s">
        <v>45</v>
      </c>
      <c r="Q223" s="8" t="s">
        <v>51</v>
      </c>
      <c r="R223" s="8" t="s">
        <v>76</v>
      </c>
      <c r="S223" s="8" t="s">
        <v>43</v>
      </c>
      <c r="T223" s="8" t="s">
        <v>44</v>
      </c>
      <c r="U223" s="8" t="s">
        <v>19</v>
      </c>
      <c r="V223" s="8" t="s">
        <v>1211</v>
      </c>
      <c r="W223" s="8" t="s">
        <v>1224</v>
      </c>
      <c r="X223" s="8" t="s">
        <v>285</v>
      </c>
      <c r="Y223" s="5" t="s">
        <v>416</v>
      </c>
      <c r="Z223" s="8" t="s">
        <v>40</v>
      </c>
      <c r="AA223" s="8" t="s">
        <v>413</v>
      </c>
      <c r="AB223" s="8" t="s">
        <v>40</v>
      </c>
      <c r="AC223" s="8" t="s">
        <v>40</v>
      </c>
      <c r="AD223" s="8" t="s">
        <v>40</v>
      </c>
      <c r="AE223" s="8" t="s">
        <v>40</v>
      </c>
      <c r="AF223" s="5">
        <v>20</v>
      </c>
      <c r="AG223" s="5">
        <v>10.1</v>
      </c>
      <c r="AH223" s="5">
        <f t="shared" si="10"/>
        <v>1E+30</v>
      </c>
      <c r="AI223" s="5">
        <f t="shared" si="12"/>
        <v>12589254117.94171</v>
      </c>
      <c r="AJ223" s="5">
        <v>100000</v>
      </c>
      <c r="AK223" s="1"/>
    </row>
    <row r="224" spans="1:38">
      <c r="A224">
        <v>20</v>
      </c>
      <c r="B224">
        <v>39</v>
      </c>
      <c r="C224">
        <v>2010</v>
      </c>
      <c r="D224" t="s">
        <v>999</v>
      </c>
      <c r="E224" t="s">
        <v>1000</v>
      </c>
      <c r="F224" t="s">
        <v>1</v>
      </c>
      <c r="G224" t="s">
        <v>37</v>
      </c>
      <c r="H224" t="s">
        <v>38</v>
      </c>
      <c r="I224" t="s">
        <v>40</v>
      </c>
      <c r="J224" t="s">
        <v>40</v>
      </c>
      <c r="K224" t="s">
        <v>40</v>
      </c>
      <c r="L224" t="s">
        <v>40</v>
      </c>
      <c r="M224" t="s">
        <v>40</v>
      </c>
      <c r="N224" t="s">
        <v>40</v>
      </c>
      <c r="O224" t="s">
        <v>55</v>
      </c>
      <c r="P224" t="s">
        <v>40</v>
      </c>
      <c r="Q224" t="s">
        <v>42</v>
      </c>
      <c r="R224" t="s">
        <v>40</v>
      </c>
      <c r="S224" t="s">
        <v>43</v>
      </c>
      <c r="T224" t="s">
        <v>53</v>
      </c>
      <c r="U224" t="s">
        <v>18</v>
      </c>
      <c r="V224" t="s">
        <v>1104</v>
      </c>
      <c r="W224" t="s">
        <v>1222</v>
      </c>
      <c r="X224" t="s">
        <v>1001</v>
      </c>
      <c r="Y224" t="s">
        <v>1002</v>
      </c>
      <c r="Z224" t="s">
        <v>40</v>
      </c>
      <c r="AA224" t="s">
        <v>413</v>
      </c>
      <c r="AB224" t="s">
        <v>40</v>
      </c>
      <c r="AC224" t="s">
        <v>40</v>
      </c>
      <c r="AD224">
        <v>10</v>
      </c>
      <c r="AE224" t="s">
        <v>40</v>
      </c>
      <c r="AF224">
        <v>0.1</v>
      </c>
      <c r="AG224">
        <v>76</v>
      </c>
      <c r="AH224">
        <v>1000</v>
      </c>
      <c r="AI224">
        <v>10000</v>
      </c>
      <c r="AJ224">
        <v>76</v>
      </c>
      <c r="AK224">
        <v>380000000</v>
      </c>
      <c r="AL224">
        <v>3800000000</v>
      </c>
    </row>
    <row r="225" spans="1:45">
      <c r="A225">
        <v>20</v>
      </c>
      <c r="B225">
        <v>39</v>
      </c>
      <c r="C225">
        <v>2010</v>
      </c>
      <c r="D225" t="s">
        <v>999</v>
      </c>
      <c r="E225" t="s">
        <v>1000</v>
      </c>
      <c r="F225" t="s">
        <v>1</v>
      </c>
      <c r="G225" t="s">
        <v>37</v>
      </c>
      <c r="H225" t="s">
        <v>38</v>
      </c>
      <c r="I225" t="s">
        <v>40</v>
      </c>
      <c r="J225" t="s">
        <v>40</v>
      </c>
      <c r="K225" t="s">
        <v>40</v>
      </c>
      <c r="L225" t="s">
        <v>40</v>
      </c>
      <c r="M225" t="s">
        <v>40</v>
      </c>
      <c r="N225" t="s">
        <v>40</v>
      </c>
      <c r="O225" t="s">
        <v>55</v>
      </c>
      <c r="P225" t="s">
        <v>40</v>
      </c>
      <c r="Q225" t="s">
        <v>42</v>
      </c>
      <c r="R225" t="s">
        <v>40</v>
      </c>
      <c r="S225" t="s">
        <v>43</v>
      </c>
      <c r="T225" t="s">
        <v>53</v>
      </c>
      <c r="U225" t="s">
        <v>18</v>
      </c>
      <c r="V225" t="s">
        <v>1104</v>
      </c>
      <c r="W225" t="s">
        <v>1222</v>
      </c>
      <c r="X225" t="s">
        <v>1001</v>
      </c>
      <c r="Y225" t="s">
        <v>1003</v>
      </c>
      <c r="Z225" t="s">
        <v>40</v>
      </c>
      <c r="AA225" t="s">
        <v>413</v>
      </c>
      <c r="AB225" t="s">
        <v>40</v>
      </c>
      <c r="AC225" t="s">
        <v>40</v>
      </c>
      <c r="AD225">
        <v>10</v>
      </c>
      <c r="AE225" t="s">
        <v>40</v>
      </c>
      <c r="AF225">
        <v>0.25</v>
      </c>
      <c r="AG225">
        <v>93</v>
      </c>
      <c r="AH225">
        <v>2500</v>
      </c>
      <c r="AI225">
        <v>25000</v>
      </c>
      <c r="AJ225">
        <v>93</v>
      </c>
      <c r="AK225">
        <v>380000000</v>
      </c>
      <c r="AL225">
        <v>3800000000</v>
      </c>
    </row>
    <row r="226" spans="1:45" ht="19">
      <c r="A226">
        <v>20</v>
      </c>
      <c r="B226">
        <v>39</v>
      </c>
      <c r="C226">
        <v>2010</v>
      </c>
      <c r="D226" t="s">
        <v>999</v>
      </c>
      <c r="E226" t="s">
        <v>1000</v>
      </c>
      <c r="F226" t="s">
        <v>1</v>
      </c>
      <c r="G226" t="s">
        <v>37</v>
      </c>
      <c r="H226" t="s">
        <v>38</v>
      </c>
      <c r="I226" t="s">
        <v>40</v>
      </c>
      <c r="J226" t="s">
        <v>40</v>
      </c>
      <c r="K226" t="s">
        <v>40</v>
      </c>
      <c r="L226" t="s">
        <v>40</v>
      </c>
      <c r="M226" t="s">
        <v>40</v>
      </c>
      <c r="N226" t="s">
        <v>40</v>
      </c>
      <c r="O226" t="s">
        <v>55</v>
      </c>
      <c r="P226" t="s">
        <v>40</v>
      </c>
      <c r="Q226" t="s">
        <v>42</v>
      </c>
      <c r="R226" t="s">
        <v>40</v>
      </c>
      <c r="S226" t="s">
        <v>43</v>
      </c>
      <c r="T226" t="s">
        <v>53</v>
      </c>
      <c r="U226" t="s">
        <v>18</v>
      </c>
      <c r="V226" t="s">
        <v>1104</v>
      </c>
      <c r="W226" t="s">
        <v>1222</v>
      </c>
      <c r="X226" t="s">
        <v>1001</v>
      </c>
      <c r="Y226" t="s">
        <v>1004</v>
      </c>
      <c r="Z226" t="s">
        <v>40</v>
      </c>
      <c r="AA226" t="s">
        <v>413</v>
      </c>
      <c r="AB226" t="s">
        <v>40</v>
      </c>
      <c r="AC226" t="s">
        <v>40</v>
      </c>
      <c r="AD226">
        <v>10</v>
      </c>
      <c r="AE226" t="s">
        <v>40</v>
      </c>
      <c r="AF226">
        <v>1</v>
      </c>
      <c r="AG226">
        <v>98</v>
      </c>
      <c r="AH226">
        <v>10000</v>
      </c>
      <c r="AI226">
        <v>100000</v>
      </c>
      <c r="AJ226">
        <v>98</v>
      </c>
      <c r="AK226">
        <v>380000000</v>
      </c>
      <c r="AL226">
        <v>3800000000</v>
      </c>
      <c r="AM226" t="s">
        <v>1319</v>
      </c>
      <c r="AN226" t="s">
        <v>1321</v>
      </c>
      <c r="AS226" s="1"/>
    </row>
    <row r="227" spans="1:45">
      <c r="A227">
        <v>20</v>
      </c>
      <c r="B227">
        <v>39</v>
      </c>
      <c r="C227">
        <v>2010</v>
      </c>
      <c r="D227" t="s">
        <v>999</v>
      </c>
      <c r="E227" t="s">
        <v>1000</v>
      </c>
      <c r="F227" t="s">
        <v>1</v>
      </c>
      <c r="G227" t="s">
        <v>37</v>
      </c>
      <c r="H227" t="s">
        <v>38</v>
      </c>
      <c r="I227" t="s">
        <v>40</v>
      </c>
      <c r="J227" t="s">
        <v>40</v>
      </c>
      <c r="K227" t="s">
        <v>40</v>
      </c>
      <c r="L227" t="s">
        <v>40</v>
      </c>
      <c r="M227" t="s">
        <v>40</v>
      </c>
      <c r="N227" t="s">
        <v>40</v>
      </c>
      <c r="O227" t="s">
        <v>55</v>
      </c>
      <c r="P227" t="s">
        <v>40</v>
      </c>
      <c r="Q227" t="s">
        <v>42</v>
      </c>
      <c r="R227" t="s">
        <v>40</v>
      </c>
      <c r="S227" t="s">
        <v>43</v>
      </c>
      <c r="T227" t="s">
        <v>53</v>
      </c>
      <c r="U227" t="s">
        <v>18</v>
      </c>
      <c r="V227" t="s">
        <v>1104</v>
      </c>
      <c r="W227" t="s">
        <v>1222</v>
      </c>
      <c r="X227" t="s">
        <v>1001</v>
      </c>
      <c r="Y227" t="s">
        <v>1005</v>
      </c>
      <c r="Z227" t="s">
        <v>40</v>
      </c>
      <c r="AA227" t="s">
        <v>413</v>
      </c>
      <c r="AB227" t="s">
        <v>40</v>
      </c>
      <c r="AC227" t="s">
        <v>40</v>
      </c>
      <c r="AD227">
        <v>10</v>
      </c>
      <c r="AE227" t="s">
        <v>40</v>
      </c>
      <c r="AF227">
        <v>2.5</v>
      </c>
      <c r="AG227">
        <v>101</v>
      </c>
      <c r="AH227">
        <v>25000</v>
      </c>
      <c r="AI227">
        <v>250000</v>
      </c>
      <c r="AJ227">
        <v>101</v>
      </c>
      <c r="AK227">
        <v>380000000</v>
      </c>
      <c r="AL227">
        <v>3800000000</v>
      </c>
      <c r="AM227" t="s">
        <v>1320</v>
      </c>
      <c r="AS227" s="1"/>
    </row>
    <row r="228" spans="1:45">
      <c r="A228">
        <v>20</v>
      </c>
      <c r="B228">
        <v>39</v>
      </c>
      <c r="C228">
        <v>2010</v>
      </c>
      <c r="D228" t="s">
        <v>999</v>
      </c>
      <c r="E228" t="s">
        <v>1000</v>
      </c>
      <c r="F228" t="s">
        <v>1</v>
      </c>
      <c r="G228" t="s">
        <v>37</v>
      </c>
      <c r="H228" t="s">
        <v>38</v>
      </c>
      <c r="I228" t="s">
        <v>40</v>
      </c>
      <c r="J228" t="s">
        <v>40</v>
      </c>
      <c r="K228" t="s">
        <v>40</v>
      </c>
      <c r="L228" t="s">
        <v>40</v>
      </c>
      <c r="M228" t="s">
        <v>40</v>
      </c>
      <c r="N228" t="s">
        <v>40</v>
      </c>
      <c r="O228" t="s">
        <v>55</v>
      </c>
      <c r="P228" t="s">
        <v>40</v>
      </c>
      <c r="Q228" t="s">
        <v>42</v>
      </c>
      <c r="R228" t="s">
        <v>40</v>
      </c>
      <c r="S228" t="s">
        <v>43</v>
      </c>
      <c r="T228" t="s">
        <v>53</v>
      </c>
      <c r="U228" t="s">
        <v>18</v>
      </c>
      <c r="V228" t="s">
        <v>1104</v>
      </c>
      <c r="W228" t="s">
        <v>1222</v>
      </c>
      <c r="X228" t="s">
        <v>1001</v>
      </c>
      <c r="Y228" t="s">
        <v>1006</v>
      </c>
      <c r="Z228" t="s">
        <v>40</v>
      </c>
      <c r="AA228" t="s">
        <v>413</v>
      </c>
      <c r="AB228" t="s">
        <v>40</v>
      </c>
      <c r="AC228" t="s">
        <v>40</v>
      </c>
      <c r="AD228">
        <v>10</v>
      </c>
      <c r="AE228" t="s">
        <v>40</v>
      </c>
      <c r="AF228">
        <v>5</v>
      </c>
      <c r="AG228">
        <v>101</v>
      </c>
      <c r="AH228">
        <v>50000</v>
      </c>
      <c r="AI228">
        <v>500000</v>
      </c>
      <c r="AJ228">
        <v>101</v>
      </c>
      <c r="AK228">
        <v>380000000</v>
      </c>
      <c r="AL228">
        <v>3800000000</v>
      </c>
      <c r="AS228" s="1"/>
    </row>
    <row r="229" spans="1:45">
      <c r="A229">
        <v>20</v>
      </c>
      <c r="B229">
        <v>40</v>
      </c>
      <c r="C229">
        <v>2010</v>
      </c>
      <c r="D229" t="s">
        <v>999</v>
      </c>
      <c r="E229" t="s">
        <v>1000</v>
      </c>
      <c r="F229" t="s">
        <v>1</v>
      </c>
      <c r="G229" t="s">
        <v>37</v>
      </c>
      <c r="H229" t="s">
        <v>38</v>
      </c>
      <c r="I229" t="s">
        <v>40</v>
      </c>
      <c r="J229" t="s">
        <v>40</v>
      </c>
      <c r="K229" t="s">
        <v>40</v>
      </c>
      <c r="L229" t="s">
        <v>40</v>
      </c>
      <c r="M229" t="s">
        <v>40</v>
      </c>
      <c r="N229" t="s">
        <v>40</v>
      </c>
      <c r="O229" t="s">
        <v>55</v>
      </c>
      <c r="P229" t="s">
        <v>40</v>
      </c>
      <c r="Q229" t="s">
        <v>42</v>
      </c>
      <c r="R229" t="s">
        <v>40</v>
      </c>
      <c r="S229" t="s">
        <v>43</v>
      </c>
      <c r="T229" t="s">
        <v>53</v>
      </c>
      <c r="U229" t="s">
        <v>18</v>
      </c>
      <c r="V229" t="s">
        <v>1104</v>
      </c>
      <c r="W229" t="s">
        <v>1222</v>
      </c>
      <c r="X229" t="s">
        <v>1001</v>
      </c>
      <c r="Y229" t="s">
        <v>1007</v>
      </c>
      <c r="Z229" t="s">
        <v>40</v>
      </c>
      <c r="AA229" t="s">
        <v>413</v>
      </c>
      <c r="AB229" t="s">
        <v>40</v>
      </c>
      <c r="AC229" t="s">
        <v>40</v>
      </c>
      <c r="AD229">
        <v>10</v>
      </c>
      <c r="AE229" t="s">
        <v>40</v>
      </c>
      <c r="AF229">
        <v>0.1</v>
      </c>
      <c r="AG229">
        <v>139</v>
      </c>
      <c r="AH229">
        <v>1000</v>
      </c>
      <c r="AI229">
        <v>10000</v>
      </c>
      <c r="AJ229">
        <v>139</v>
      </c>
      <c r="AK229">
        <v>380000000</v>
      </c>
      <c r="AL229">
        <v>3800000000</v>
      </c>
      <c r="AS229" s="1"/>
    </row>
    <row r="230" spans="1:45">
      <c r="A230">
        <v>20</v>
      </c>
      <c r="B230">
        <v>40</v>
      </c>
      <c r="C230">
        <v>2010</v>
      </c>
      <c r="D230" t="s">
        <v>999</v>
      </c>
      <c r="E230" t="s">
        <v>1000</v>
      </c>
      <c r="F230" t="s">
        <v>1</v>
      </c>
      <c r="G230" t="s">
        <v>37</v>
      </c>
      <c r="H230" t="s">
        <v>38</v>
      </c>
      <c r="I230" t="s">
        <v>40</v>
      </c>
      <c r="J230" t="s">
        <v>40</v>
      </c>
      <c r="K230" t="s">
        <v>40</v>
      </c>
      <c r="L230" t="s">
        <v>40</v>
      </c>
      <c r="M230" t="s">
        <v>40</v>
      </c>
      <c r="N230" t="s">
        <v>40</v>
      </c>
      <c r="O230" t="s">
        <v>55</v>
      </c>
      <c r="P230" t="s">
        <v>40</v>
      </c>
      <c r="Q230" t="s">
        <v>42</v>
      </c>
      <c r="R230" t="s">
        <v>40</v>
      </c>
      <c r="S230" t="s">
        <v>43</v>
      </c>
      <c r="T230" t="s">
        <v>53</v>
      </c>
      <c r="U230" t="s">
        <v>18</v>
      </c>
      <c r="V230" t="s">
        <v>1104</v>
      </c>
      <c r="W230" t="s">
        <v>1222</v>
      </c>
      <c r="X230" t="s">
        <v>1001</v>
      </c>
      <c r="Y230" t="s">
        <v>1008</v>
      </c>
      <c r="Z230" t="s">
        <v>40</v>
      </c>
      <c r="AA230" t="s">
        <v>413</v>
      </c>
      <c r="AB230" t="s">
        <v>40</v>
      </c>
      <c r="AC230" t="s">
        <v>40</v>
      </c>
      <c r="AD230">
        <v>10</v>
      </c>
      <c r="AE230" t="s">
        <v>40</v>
      </c>
      <c r="AF230">
        <v>0.25</v>
      </c>
      <c r="AG230">
        <v>99.95</v>
      </c>
      <c r="AH230">
        <v>2500</v>
      </c>
      <c r="AI230">
        <v>25000</v>
      </c>
      <c r="AJ230">
        <v>99.95</v>
      </c>
      <c r="AK230">
        <v>380000000</v>
      </c>
      <c r="AL230">
        <v>3800000000</v>
      </c>
      <c r="AS230" s="1"/>
    </row>
    <row r="231" spans="1:45">
      <c r="A231">
        <v>20</v>
      </c>
      <c r="B231">
        <v>40</v>
      </c>
      <c r="C231">
        <v>2010</v>
      </c>
      <c r="D231" t="s">
        <v>999</v>
      </c>
      <c r="E231" t="s">
        <v>1000</v>
      </c>
      <c r="F231" t="s">
        <v>1</v>
      </c>
      <c r="G231" t="s">
        <v>37</v>
      </c>
      <c r="H231" t="s">
        <v>38</v>
      </c>
      <c r="I231" t="s">
        <v>40</v>
      </c>
      <c r="J231" t="s">
        <v>40</v>
      </c>
      <c r="K231" t="s">
        <v>40</v>
      </c>
      <c r="L231" t="s">
        <v>40</v>
      </c>
      <c r="M231" t="s">
        <v>40</v>
      </c>
      <c r="N231" t="s">
        <v>40</v>
      </c>
      <c r="O231" t="s">
        <v>55</v>
      </c>
      <c r="P231" t="s">
        <v>40</v>
      </c>
      <c r="Q231" t="s">
        <v>42</v>
      </c>
      <c r="R231" t="s">
        <v>40</v>
      </c>
      <c r="S231" t="s">
        <v>43</v>
      </c>
      <c r="T231" t="s">
        <v>53</v>
      </c>
      <c r="U231" t="s">
        <v>18</v>
      </c>
      <c r="V231" t="s">
        <v>1104</v>
      </c>
      <c r="W231" t="s">
        <v>1222</v>
      </c>
      <c r="X231" t="s">
        <v>1001</v>
      </c>
      <c r="Y231" t="s">
        <v>1009</v>
      </c>
      <c r="Z231" t="s">
        <v>40</v>
      </c>
      <c r="AA231" t="s">
        <v>413</v>
      </c>
      <c r="AB231" t="s">
        <v>40</v>
      </c>
      <c r="AC231" t="s">
        <v>40</v>
      </c>
      <c r="AD231">
        <v>10</v>
      </c>
      <c r="AE231" t="s">
        <v>40</v>
      </c>
      <c r="AF231">
        <v>1</v>
      </c>
      <c r="AG231">
        <v>99.57</v>
      </c>
      <c r="AH231">
        <v>10000</v>
      </c>
      <c r="AI231">
        <v>100000</v>
      </c>
      <c r="AJ231">
        <v>99.57</v>
      </c>
      <c r="AK231">
        <v>380000000</v>
      </c>
      <c r="AL231">
        <v>3800000000</v>
      </c>
      <c r="AS231" s="1"/>
    </row>
    <row r="232" spans="1:45">
      <c r="A232">
        <v>20</v>
      </c>
      <c r="B232">
        <v>40</v>
      </c>
      <c r="C232">
        <v>2010</v>
      </c>
      <c r="D232" t="s">
        <v>999</v>
      </c>
      <c r="E232" t="s">
        <v>1000</v>
      </c>
      <c r="F232" t="s">
        <v>1</v>
      </c>
      <c r="G232" t="s">
        <v>37</v>
      </c>
      <c r="H232" t="s">
        <v>38</v>
      </c>
      <c r="I232" t="s">
        <v>40</v>
      </c>
      <c r="J232" t="s">
        <v>40</v>
      </c>
      <c r="K232" t="s">
        <v>40</v>
      </c>
      <c r="L232" t="s">
        <v>40</v>
      </c>
      <c r="M232" t="s">
        <v>40</v>
      </c>
      <c r="N232" t="s">
        <v>40</v>
      </c>
      <c r="O232" t="s">
        <v>55</v>
      </c>
      <c r="P232" t="s">
        <v>40</v>
      </c>
      <c r="Q232" t="s">
        <v>42</v>
      </c>
      <c r="R232" t="s">
        <v>40</v>
      </c>
      <c r="S232" t="s">
        <v>43</v>
      </c>
      <c r="T232" t="s">
        <v>53</v>
      </c>
      <c r="U232" t="s">
        <v>18</v>
      </c>
      <c r="V232" t="s">
        <v>1104</v>
      </c>
      <c r="W232" t="s">
        <v>1222</v>
      </c>
      <c r="X232" t="s">
        <v>1001</v>
      </c>
      <c r="Y232" t="s">
        <v>1010</v>
      </c>
      <c r="Z232" t="s">
        <v>40</v>
      </c>
      <c r="AA232" t="s">
        <v>413</v>
      </c>
      <c r="AB232" t="s">
        <v>40</v>
      </c>
      <c r="AC232" t="s">
        <v>40</v>
      </c>
      <c r="AD232">
        <v>10</v>
      </c>
      <c r="AE232" t="s">
        <v>40</v>
      </c>
      <c r="AF232">
        <v>2.5</v>
      </c>
      <c r="AG232">
        <v>101.65</v>
      </c>
      <c r="AH232">
        <v>25000</v>
      </c>
      <c r="AI232">
        <v>250000</v>
      </c>
      <c r="AJ232">
        <v>101.65</v>
      </c>
      <c r="AK232">
        <v>380000000</v>
      </c>
      <c r="AL232">
        <v>3800000000</v>
      </c>
      <c r="AS232" s="1"/>
    </row>
    <row r="233" spans="1:45">
      <c r="A233">
        <v>20</v>
      </c>
      <c r="B233">
        <v>40</v>
      </c>
      <c r="C233">
        <v>2010</v>
      </c>
      <c r="D233" t="s">
        <v>999</v>
      </c>
      <c r="E233" t="s">
        <v>1000</v>
      </c>
      <c r="F233" t="s">
        <v>1</v>
      </c>
      <c r="G233" t="s">
        <v>37</v>
      </c>
      <c r="H233" t="s">
        <v>38</v>
      </c>
      <c r="I233" t="s">
        <v>40</v>
      </c>
      <c r="J233" t="s">
        <v>40</v>
      </c>
      <c r="K233" t="s">
        <v>40</v>
      </c>
      <c r="L233" t="s">
        <v>40</v>
      </c>
      <c r="M233" t="s">
        <v>40</v>
      </c>
      <c r="N233" t="s">
        <v>40</v>
      </c>
      <c r="O233" t="s">
        <v>55</v>
      </c>
      <c r="P233" t="s">
        <v>40</v>
      </c>
      <c r="Q233" t="s">
        <v>42</v>
      </c>
      <c r="R233" t="s">
        <v>40</v>
      </c>
      <c r="S233" t="s">
        <v>43</v>
      </c>
      <c r="T233" t="s">
        <v>53</v>
      </c>
      <c r="U233" t="s">
        <v>18</v>
      </c>
      <c r="V233" t="s">
        <v>1104</v>
      </c>
      <c r="W233" t="s">
        <v>1222</v>
      </c>
      <c r="X233" t="s">
        <v>1001</v>
      </c>
      <c r="Y233" t="s">
        <v>1011</v>
      </c>
      <c r="Z233" t="s">
        <v>40</v>
      </c>
      <c r="AA233" t="s">
        <v>413</v>
      </c>
      <c r="AB233" t="s">
        <v>40</v>
      </c>
      <c r="AC233" t="s">
        <v>40</v>
      </c>
      <c r="AD233">
        <v>10</v>
      </c>
      <c r="AE233" t="s">
        <v>40</v>
      </c>
      <c r="AF233">
        <v>5</v>
      </c>
      <c r="AG233">
        <v>101</v>
      </c>
      <c r="AH233">
        <v>50000</v>
      </c>
      <c r="AI233">
        <v>500000</v>
      </c>
      <c r="AJ233">
        <v>101</v>
      </c>
      <c r="AK233">
        <v>380000000</v>
      </c>
      <c r="AL233">
        <v>3800000000</v>
      </c>
      <c r="AS233" s="1"/>
    </row>
    <row r="234" spans="1:45">
      <c r="A234">
        <v>20</v>
      </c>
      <c r="B234">
        <v>41</v>
      </c>
      <c r="C234">
        <v>2010</v>
      </c>
      <c r="D234" t="s">
        <v>999</v>
      </c>
      <c r="E234" t="s">
        <v>1000</v>
      </c>
      <c r="F234" t="s">
        <v>1</v>
      </c>
      <c r="G234" t="s">
        <v>37</v>
      </c>
      <c r="H234" t="s">
        <v>38</v>
      </c>
      <c r="I234" t="s">
        <v>40</v>
      </c>
      <c r="J234" t="s">
        <v>40</v>
      </c>
      <c r="K234" t="s">
        <v>40</v>
      </c>
      <c r="L234" t="s">
        <v>40</v>
      </c>
      <c r="M234" t="s">
        <v>40</v>
      </c>
      <c r="N234" t="s">
        <v>40</v>
      </c>
      <c r="O234" t="s">
        <v>55</v>
      </c>
      <c r="P234" t="s">
        <v>40</v>
      </c>
      <c r="Q234" t="s">
        <v>42</v>
      </c>
      <c r="R234" t="s">
        <v>40</v>
      </c>
      <c r="S234" t="s">
        <v>43</v>
      </c>
      <c r="T234" t="s">
        <v>53</v>
      </c>
      <c r="U234" t="s">
        <v>20</v>
      </c>
      <c r="V234" t="s">
        <v>1104</v>
      </c>
      <c r="W234" t="s">
        <v>1222</v>
      </c>
      <c r="X234" t="s">
        <v>1001</v>
      </c>
      <c r="Y234" t="s">
        <v>1002</v>
      </c>
      <c r="Z234" t="s">
        <v>40</v>
      </c>
      <c r="AA234" t="s">
        <v>413</v>
      </c>
      <c r="AB234" t="s">
        <v>40</v>
      </c>
      <c r="AC234" t="s">
        <v>40</v>
      </c>
      <c r="AD234">
        <v>10</v>
      </c>
      <c r="AE234" t="s">
        <v>40</v>
      </c>
      <c r="AF234">
        <v>0.1</v>
      </c>
      <c r="AG234">
        <v>129</v>
      </c>
      <c r="AH234">
        <v>1000</v>
      </c>
      <c r="AI234">
        <v>10000</v>
      </c>
      <c r="AJ234">
        <v>129</v>
      </c>
      <c r="AK234">
        <v>130000000</v>
      </c>
      <c r="AL234">
        <v>1300000000</v>
      </c>
      <c r="AS234" s="1"/>
    </row>
    <row r="235" spans="1:45">
      <c r="A235">
        <v>20</v>
      </c>
      <c r="B235">
        <v>41</v>
      </c>
      <c r="C235">
        <v>2010</v>
      </c>
      <c r="D235" t="s">
        <v>999</v>
      </c>
      <c r="E235" t="s">
        <v>1000</v>
      </c>
      <c r="F235" t="s">
        <v>1</v>
      </c>
      <c r="G235" t="s">
        <v>37</v>
      </c>
      <c r="H235" t="s">
        <v>38</v>
      </c>
      <c r="I235" t="s">
        <v>40</v>
      </c>
      <c r="J235" t="s">
        <v>40</v>
      </c>
      <c r="K235" t="s">
        <v>40</v>
      </c>
      <c r="L235" t="s">
        <v>40</v>
      </c>
      <c r="M235" t="s">
        <v>40</v>
      </c>
      <c r="N235" t="s">
        <v>40</v>
      </c>
      <c r="O235" t="s">
        <v>55</v>
      </c>
      <c r="P235" t="s">
        <v>40</v>
      </c>
      <c r="Q235" t="s">
        <v>42</v>
      </c>
      <c r="R235" t="s">
        <v>40</v>
      </c>
      <c r="S235" t="s">
        <v>43</v>
      </c>
      <c r="T235" t="s">
        <v>53</v>
      </c>
      <c r="U235" t="s">
        <v>20</v>
      </c>
      <c r="V235" t="s">
        <v>1104</v>
      </c>
      <c r="W235" t="s">
        <v>1222</v>
      </c>
      <c r="X235" t="s">
        <v>1001</v>
      </c>
      <c r="Y235" t="s">
        <v>1003</v>
      </c>
      <c r="Z235" t="s">
        <v>40</v>
      </c>
      <c r="AA235" t="s">
        <v>413</v>
      </c>
      <c r="AB235" t="s">
        <v>40</v>
      </c>
      <c r="AC235" t="s">
        <v>40</v>
      </c>
      <c r="AD235">
        <v>10</v>
      </c>
      <c r="AE235" t="s">
        <v>40</v>
      </c>
      <c r="AF235">
        <v>0.25</v>
      </c>
      <c r="AG235">
        <v>181</v>
      </c>
      <c r="AH235">
        <v>2500</v>
      </c>
      <c r="AI235">
        <v>25000</v>
      </c>
      <c r="AJ235">
        <v>181</v>
      </c>
      <c r="AK235">
        <v>130000000</v>
      </c>
      <c r="AL235">
        <v>1300000000</v>
      </c>
      <c r="AS235" s="1"/>
    </row>
    <row r="236" spans="1:45">
      <c r="A236">
        <v>20</v>
      </c>
      <c r="B236">
        <v>41</v>
      </c>
      <c r="C236">
        <v>2010</v>
      </c>
      <c r="D236" t="s">
        <v>999</v>
      </c>
      <c r="E236" t="s">
        <v>1000</v>
      </c>
      <c r="F236" t="s">
        <v>1</v>
      </c>
      <c r="G236" t="s">
        <v>37</v>
      </c>
      <c r="H236" t="s">
        <v>38</v>
      </c>
      <c r="I236" t="s">
        <v>40</v>
      </c>
      <c r="J236" t="s">
        <v>40</v>
      </c>
      <c r="K236" t="s">
        <v>40</v>
      </c>
      <c r="L236" t="s">
        <v>40</v>
      </c>
      <c r="M236" t="s">
        <v>40</v>
      </c>
      <c r="N236" t="s">
        <v>40</v>
      </c>
      <c r="O236" t="s">
        <v>55</v>
      </c>
      <c r="P236" t="s">
        <v>40</v>
      </c>
      <c r="Q236" t="s">
        <v>42</v>
      </c>
      <c r="R236" t="s">
        <v>40</v>
      </c>
      <c r="S236" t="s">
        <v>43</v>
      </c>
      <c r="T236" t="s">
        <v>53</v>
      </c>
      <c r="U236" t="s">
        <v>20</v>
      </c>
      <c r="V236" t="s">
        <v>1104</v>
      </c>
      <c r="W236" t="s">
        <v>1222</v>
      </c>
      <c r="X236" t="s">
        <v>1001</v>
      </c>
      <c r="Y236" t="s">
        <v>1004</v>
      </c>
      <c r="Z236" t="s">
        <v>40</v>
      </c>
      <c r="AA236" t="s">
        <v>413</v>
      </c>
      <c r="AB236" t="s">
        <v>40</v>
      </c>
      <c r="AC236" t="s">
        <v>40</v>
      </c>
      <c r="AD236">
        <v>10</v>
      </c>
      <c r="AE236" t="s">
        <v>40</v>
      </c>
      <c r="AF236">
        <v>1</v>
      </c>
      <c r="AG236">
        <v>197</v>
      </c>
      <c r="AH236">
        <v>10000</v>
      </c>
      <c r="AI236">
        <v>100000</v>
      </c>
      <c r="AJ236">
        <v>197</v>
      </c>
      <c r="AK236">
        <v>130000000</v>
      </c>
      <c r="AL236">
        <v>1300000000</v>
      </c>
      <c r="AS236" s="1"/>
    </row>
    <row r="237" spans="1:45">
      <c r="A237">
        <v>20</v>
      </c>
      <c r="B237">
        <v>41</v>
      </c>
      <c r="C237">
        <v>2010</v>
      </c>
      <c r="D237" t="s">
        <v>999</v>
      </c>
      <c r="E237" t="s">
        <v>1000</v>
      </c>
      <c r="F237" t="s">
        <v>1</v>
      </c>
      <c r="G237" t="s">
        <v>37</v>
      </c>
      <c r="H237" t="s">
        <v>38</v>
      </c>
      <c r="I237" t="s">
        <v>40</v>
      </c>
      <c r="J237" t="s">
        <v>40</v>
      </c>
      <c r="K237" t="s">
        <v>40</v>
      </c>
      <c r="L237" t="s">
        <v>40</v>
      </c>
      <c r="M237" t="s">
        <v>40</v>
      </c>
      <c r="N237" t="s">
        <v>40</v>
      </c>
      <c r="O237" t="s">
        <v>55</v>
      </c>
      <c r="P237" t="s">
        <v>40</v>
      </c>
      <c r="Q237" t="s">
        <v>42</v>
      </c>
      <c r="R237" t="s">
        <v>40</v>
      </c>
      <c r="S237" t="s">
        <v>43</v>
      </c>
      <c r="T237" t="s">
        <v>53</v>
      </c>
      <c r="U237" t="s">
        <v>20</v>
      </c>
      <c r="V237" t="s">
        <v>1104</v>
      </c>
      <c r="W237" t="s">
        <v>1222</v>
      </c>
      <c r="X237" t="s">
        <v>1001</v>
      </c>
      <c r="Y237" t="s">
        <v>1005</v>
      </c>
      <c r="Z237" t="s">
        <v>40</v>
      </c>
      <c r="AA237" t="s">
        <v>413</v>
      </c>
      <c r="AB237" t="s">
        <v>40</v>
      </c>
      <c r="AC237" t="s">
        <v>40</v>
      </c>
      <c r="AD237">
        <v>10</v>
      </c>
      <c r="AE237" t="s">
        <v>40</v>
      </c>
      <c r="AF237">
        <v>2.5</v>
      </c>
      <c r="AG237">
        <v>209</v>
      </c>
      <c r="AH237">
        <v>25000</v>
      </c>
      <c r="AI237">
        <v>250000</v>
      </c>
      <c r="AJ237">
        <v>209</v>
      </c>
      <c r="AK237">
        <v>130000000</v>
      </c>
      <c r="AL237">
        <v>1300000000</v>
      </c>
      <c r="AQ237" t="s">
        <v>1437</v>
      </c>
      <c r="AR237" t="s">
        <v>1438</v>
      </c>
      <c r="AS237" s="1" t="s">
        <v>1440</v>
      </c>
    </row>
    <row r="238" spans="1:45">
      <c r="A238">
        <v>20</v>
      </c>
      <c r="B238">
        <v>41</v>
      </c>
      <c r="C238">
        <v>2010</v>
      </c>
      <c r="D238" t="s">
        <v>999</v>
      </c>
      <c r="E238" t="s">
        <v>1000</v>
      </c>
      <c r="F238" t="s">
        <v>1</v>
      </c>
      <c r="G238" t="s">
        <v>37</v>
      </c>
      <c r="H238" t="s">
        <v>38</v>
      </c>
      <c r="I238" t="s">
        <v>40</v>
      </c>
      <c r="J238" t="s">
        <v>40</v>
      </c>
      <c r="K238" t="s">
        <v>40</v>
      </c>
      <c r="L238" t="s">
        <v>40</v>
      </c>
      <c r="M238" t="s">
        <v>40</v>
      </c>
      <c r="N238" t="s">
        <v>40</v>
      </c>
      <c r="O238" t="s">
        <v>55</v>
      </c>
      <c r="P238" t="s">
        <v>40</v>
      </c>
      <c r="Q238" t="s">
        <v>42</v>
      </c>
      <c r="R238" t="s">
        <v>40</v>
      </c>
      <c r="S238" t="s">
        <v>43</v>
      </c>
      <c r="T238" t="s">
        <v>53</v>
      </c>
      <c r="U238" t="s">
        <v>20</v>
      </c>
      <c r="V238" t="s">
        <v>1104</v>
      </c>
      <c r="W238" t="s">
        <v>1222</v>
      </c>
      <c r="X238" t="s">
        <v>1001</v>
      </c>
      <c r="Y238" t="s">
        <v>1006</v>
      </c>
      <c r="Z238" t="s">
        <v>40</v>
      </c>
      <c r="AA238" t="s">
        <v>413</v>
      </c>
      <c r="AB238" t="s">
        <v>40</v>
      </c>
      <c r="AC238" t="s">
        <v>40</v>
      </c>
      <c r="AD238">
        <v>10</v>
      </c>
      <c r="AE238" t="s">
        <v>40</v>
      </c>
      <c r="AF238">
        <v>5</v>
      </c>
      <c r="AG238">
        <v>211</v>
      </c>
      <c r="AH238">
        <v>50000</v>
      </c>
      <c r="AI238">
        <v>500000</v>
      </c>
      <c r="AJ238">
        <v>211</v>
      </c>
      <c r="AK238">
        <v>130000000</v>
      </c>
      <c r="AL238">
        <v>1300000000</v>
      </c>
      <c r="AM238" t="s">
        <v>1322</v>
      </c>
      <c r="AQ238">
        <f t="shared" ref="AQ238:AQ244" si="13">AI238^(1/3)</f>
        <v>79.370052598409956</v>
      </c>
      <c r="AR238">
        <f t="shared" ref="AR238:AR244" si="14">(AQ238^2)</f>
        <v>6299.6052494743626</v>
      </c>
      <c r="AS238">
        <f>AVERAGE(AQ238:AQ244)</f>
        <v>48.640131030065376</v>
      </c>
    </row>
    <row r="239" spans="1:45">
      <c r="A239">
        <v>20</v>
      </c>
      <c r="B239">
        <v>42</v>
      </c>
      <c r="C239">
        <v>2010</v>
      </c>
      <c r="D239" t="s">
        <v>999</v>
      </c>
      <c r="E239" t="s">
        <v>1000</v>
      </c>
      <c r="F239" t="s">
        <v>1</v>
      </c>
      <c r="G239" t="s">
        <v>37</v>
      </c>
      <c r="H239" t="s">
        <v>38</v>
      </c>
      <c r="I239" t="s">
        <v>40</v>
      </c>
      <c r="J239" t="s">
        <v>40</v>
      </c>
      <c r="K239" t="s">
        <v>40</v>
      </c>
      <c r="L239" t="s">
        <v>40</v>
      </c>
      <c r="M239" t="s">
        <v>40</v>
      </c>
      <c r="N239" t="s">
        <v>40</v>
      </c>
      <c r="O239" t="s">
        <v>55</v>
      </c>
      <c r="P239" t="s">
        <v>40</v>
      </c>
      <c r="Q239" t="s">
        <v>42</v>
      </c>
      <c r="R239" t="s">
        <v>40</v>
      </c>
      <c r="S239" t="s">
        <v>43</v>
      </c>
      <c r="T239" t="s">
        <v>53</v>
      </c>
      <c r="U239" t="s">
        <v>20</v>
      </c>
      <c r="V239" t="s">
        <v>1104</v>
      </c>
      <c r="W239" t="s">
        <v>1222</v>
      </c>
      <c r="X239" t="s">
        <v>1001</v>
      </c>
      <c r="Y239" t="s">
        <v>1007</v>
      </c>
      <c r="Z239" t="s">
        <v>40</v>
      </c>
      <c r="AA239" t="s">
        <v>413</v>
      </c>
      <c r="AB239" t="s">
        <v>40</v>
      </c>
      <c r="AC239" t="s">
        <v>40</v>
      </c>
      <c r="AD239">
        <v>10</v>
      </c>
      <c r="AE239" t="s">
        <v>40</v>
      </c>
      <c r="AF239">
        <v>0.1</v>
      </c>
      <c r="AG239">
        <v>165.67</v>
      </c>
      <c r="AH239">
        <v>1000</v>
      </c>
      <c r="AI239">
        <v>10000</v>
      </c>
      <c r="AJ239">
        <v>165.67</v>
      </c>
      <c r="AK239">
        <v>130000000</v>
      </c>
      <c r="AL239">
        <v>1300000000</v>
      </c>
      <c r="AM239" t="s">
        <v>1327</v>
      </c>
      <c r="AO239" t="s">
        <v>1328</v>
      </c>
      <c r="AP239" t="s">
        <v>1329</v>
      </c>
      <c r="AQ239">
        <f t="shared" si="13"/>
        <v>21.544346900318843</v>
      </c>
      <c r="AR239">
        <f t="shared" si="14"/>
        <v>464.15888336127813</v>
      </c>
    </row>
    <row r="240" spans="1:45">
      <c r="A240">
        <v>20</v>
      </c>
      <c r="B240">
        <v>42</v>
      </c>
      <c r="C240">
        <v>2010</v>
      </c>
      <c r="D240" t="s">
        <v>999</v>
      </c>
      <c r="E240" t="s">
        <v>1000</v>
      </c>
      <c r="F240" t="s">
        <v>1</v>
      </c>
      <c r="G240" t="s">
        <v>37</v>
      </c>
      <c r="H240" t="s">
        <v>38</v>
      </c>
      <c r="I240" t="s">
        <v>40</v>
      </c>
      <c r="J240" t="s">
        <v>40</v>
      </c>
      <c r="K240" t="s">
        <v>40</v>
      </c>
      <c r="L240" t="s">
        <v>40</v>
      </c>
      <c r="M240" t="s">
        <v>40</v>
      </c>
      <c r="N240" t="s">
        <v>40</v>
      </c>
      <c r="O240" t="s">
        <v>55</v>
      </c>
      <c r="P240" t="s">
        <v>40</v>
      </c>
      <c r="Q240" t="s">
        <v>42</v>
      </c>
      <c r="R240" t="s">
        <v>40</v>
      </c>
      <c r="S240" t="s">
        <v>43</v>
      </c>
      <c r="T240" t="s">
        <v>53</v>
      </c>
      <c r="U240" t="s">
        <v>20</v>
      </c>
      <c r="V240" t="s">
        <v>1104</v>
      </c>
      <c r="W240" t="s">
        <v>1222</v>
      </c>
      <c r="X240" t="s">
        <v>1001</v>
      </c>
      <c r="Y240" t="s">
        <v>1008</v>
      </c>
      <c r="Z240" t="s">
        <v>40</v>
      </c>
      <c r="AA240" t="s">
        <v>413</v>
      </c>
      <c r="AB240" t="s">
        <v>40</v>
      </c>
      <c r="AC240" t="s">
        <v>40</v>
      </c>
      <c r="AD240">
        <v>10</v>
      </c>
      <c r="AE240" t="s">
        <v>40</v>
      </c>
      <c r="AF240">
        <v>0.25</v>
      </c>
      <c r="AG240">
        <v>195.32</v>
      </c>
      <c r="AH240">
        <v>2500</v>
      </c>
      <c r="AI240">
        <v>25000</v>
      </c>
      <c r="AJ240">
        <v>195.32</v>
      </c>
      <c r="AK240">
        <v>130000000</v>
      </c>
      <c r="AL240">
        <v>1300000000</v>
      </c>
      <c r="AM240">
        <f>1.2*10^17</f>
        <v>1.2E+17</v>
      </c>
      <c r="AN240" t="s">
        <v>1325</v>
      </c>
      <c r="AO240">
        <f>AI239</f>
        <v>10000</v>
      </c>
      <c r="AP240">
        <f>AM240/AO240</f>
        <v>12000000000000</v>
      </c>
      <c r="AQ240">
        <f t="shared" si="13"/>
        <v>29.24017738212866</v>
      </c>
      <c r="AR240">
        <f t="shared" si="14"/>
        <v>854.98797333834852</v>
      </c>
    </row>
    <row r="241" spans="1:45">
      <c r="A241">
        <v>20</v>
      </c>
      <c r="B241">
        <v>42</v>
      </c>
      <c r="C241">
        <v>2010</v>
      </c>
      <c r="D241" t="s">
        <v>999</v>
      </c>
      <c r="E241" t="s">
        <v>1000</v>
      </c>
      <c r="F241" t="s">
        <v>1</v>
      </c>
      <c r="G241" t="s">
        <v>37</v>
      </c>
      <c r="H241" t="s">
        <v>38</v>
      </c>
      <c r="I241" t="s">
        <v>40</v>
      </c>
      <c r="J241" t="s">
        <v>40</v>
      </c>
      <c r="K241" t="s">
        <v>40</v>
      </c>
      <c r="L241" t="s">
        <v>40</v>
      </c>
      <c r="M241" t="s">
        <v>40</v>
      </c>
      <c r="N241" t="s">
        <v>40</v>
      </c>
      <c r="O241" t="s">
        <v>55</v>
      </c>
      <c r="P241" t="s">
        <v>40</v>
      </c>
      <c r="Q241" t="s">
        <v>42</v>
      </c>
      <c r="R241" t="s">
        <v>40</v>
      </c>
      <c r="S241" t="s">
        <v>43</v>
      </c>
      <c r="T241" t="s">
        <v>53</v>
      </c>
      <c r="U241" t="s">
        <v>20</v>
      </c>
      <c r="V241" t="s">
        <v>1104</v>
      </c>
      <c r="W241" t="s">
        <v>1222</v>
      </c>
      <c r="X241" t="s">
        <v>1001</v>
      </c>
      <c r="Y241" t="s">
        <v>1009</v>
      </c>
      <c r="Z241" t="s">
        <v>40</v>
      </c>
      <c r="AA241" t="s">
        <v>413</v>
      </c>
      <c r="AB241" t="s">
        <v>40</v>
      </c>
      <c r="AC241" t="s">
        <v>40</v>
      </c>
      <c r="AD241">
        <v>10</v>
      </c>
      <c r="AE241" t="s">
        <v>40</v>
      </c>
      <c r="AF241">
        <v>1</v>
      </c>
      <c r="AG241">
        <v>204.8</v>
      </c>
      <c r="AH241">
        <v>10000</v>
      </c>
      <c r="AI241">
        <v>100000</v>
      </c>
      <c r="AJ241">
        <v>204.8</v>
      </c>
      <c r="AK241">
        <v>130000000</v>
      </c>
      <c r="AL241">
        <v>1300000000</v>
      </c>
      <c r="AM241">
        <f>9.9*10^19</f>
        <v>9.9E+19</v>
      </c>
      <c r="AN241" t="s">
        <v>1326</v>
      </c>
      <c r="AO241">
        <f>AI241</f>
        <v>100000</v>
      </c>
      <c r="AP241">
        <f>AM241/AO241</f>
        <v>990000000000000</v>
      </c>
      <c r="AQ241">
        <f t="shared" si="13"/>
        <v>46.415888336127786</v>
      </c>
      <c r="AR241">
        <f t="shared" si="14"/>
        <v>2154.4346900318833</v>
      </c>
    </row>
    <row r="242" spans="1:45">
      <c r="A242">
        <v>20</v>
      </c>
      <c r="B242">
        <v>42</v>
      </c>
      <c r="C242">
        <v>2010</v>
      </c>
      <c r="D242" t="s">
        <v>999</v>
      </c>
      <c r="E242" t="s">
        <v>1000</v>
      </c>
      <c r="F242" t="s">
        <v>1</v>
      </c>
      <c r="G242" t="s">
        <v>37</v>
      </c>
      <c r="H242" t="s">
        <v>38</v>
      </c>
      <c r="I242" t="s">
        <v>40</v>
      </c>
      <c r="J242" t="s">
        <v>40</v>
      </c>
      <c r="K242" t="s">
        <v>40</v>
      </c>
      <c r="L242" t="s">
        <v>40</v>
      </c>
      <c r="M242" t="s">
        <v>40</v>
      </c>
      <c r="N242" t="s">
        <v>40</v>
      </c>
      <c r="O242" t="s">
        <v>55</v>
      </c>
      <c r="P242" t="s">
        <v>40</v>
      </c>
      <c r="Q242" t="s">
        <v>42</v>
      </c>
      <c r="R242" t="s">
        <v>40</v>
      </c>
      <c r="S242" t="s">
        <v>43</v>
      </c>
      <c r="T242" t="s">
        <v>53</v>
      </c>
      <c r="U242" t="s">
        <v>20</v>
      </c>
      <c r="V242" t="s">
        <v>1104</v>
      </c>
      <c r="W242" t="s">
        <v>1222</v>
      </c>
      <c r="X242" t="s">
        <v>1001</v>
      </c>
      <c r="Y242" t="s">
        <v>1010</v>
      </c>
      <c r="Z242" t="s">
        <v>40</v>
      </c>
      <c r="AA242" t="s">
        <v>413</v>
      </c>
      <c r="AB242" t="s">
        <v>40</v>
      </c>
      <c r="AC242" t="s">
        <v>40</v>
      </c>
      <c r="AD242">
        <v>10</v>
      </c>
      <c r="AE242" t="s">
        <v>40</v>
      </c>
      <c r="AF242">
        <v>2.5</v>
      </c>
      <c r="AG242">
        <v>211.67</v>
      </c>
      <c r="AH242">
        <v>25000</v>
      </c>
      <c r="AI242">
        <v>250000</v>
      </c>
      <c r="AJ242">
        <v>211.67</v>
      </c>
      <c r="AK242">
        <v>130000000</v>
      </c>
      <c r="AL242">
        <v>1300000000</v>
      </c>
      <c r="AO242" t="s">
        <v>1330</v>
      </c>
      <c r="AP242">
        <f>AVERAGE(AP240:AP241)</f>
        <v>501000000000000</v>
      </c>
      <c r="AQ242">
        <f t="shared" si="13"/>
        <v>62.996052494743608</v>
      </c>
      <c r="AR242">
        <f t="shared" si="14"/>
        <v>3968.5026299204924</v>
      </c>
    </row>
    <row r="243" spans="1:45">
      <c r="A243">
        <v>20</v>
      </c>
      <c r="B243">
        <v>42</v>
      </c>
      <c r="C243">
        <v>2010</v>
      </c>
      <c r="D243" t="s">
        <v>999</v>
      </c>
      <c r="E243" t="s">
        <v>1000</v>
      </c>
      <c r="F243" t="s">
        <v>1</v>
      </c>
      <c r="G243" t="s">
        <v>37</v>
      </c>
      <c r="H243" t="s">
        <v>38</v>
      </c>
      <c r="I243" t="s">
        <v>40</v>
      </c>
      <c r="J243" t="s">
        <v>40</v>
      </c>
      <c r="K243" t="s">
        <v>40</v>
      </c>
      <c r="L243" t="s">
        <v>40</v>
      </c>
      <c r="M243" t="s">
        <v>40</v>
      </c>
      <c r="N243" t="s">
        <v>40</v>
      </c>
      <c r="O243" t="s">
        <v>55</v>
      </c>
      <c r="P243" t="s">
        <v>40</v>
      </c>
      <c r="Q243" t="s">
        <v>42</v>
      </c>
      <c r="R243" t="s">
        <v>40</v>
      </c>
      <c r="S243" t="s">
        <v>43</v>
      </c>
      <c r="T243" t="s">
        <v>53</v>
      </c>
      <c r="U243" t="s">
        <v>20</v>
      </c>
      <c r="V243" t="s">
        <v>1104</v>
      </c>
      <c r="W243" t="s">
        <v>1222</v>
      </c>
      <c r="X243" t="s">
        <v>1001</v>
      </c>
      <c r="Y243" t="s">
        <v>1011</v>
      </c>
      <c r="Z243" t="s">
        <v>40</v>
      </c>
      <c r="AA243" t="s">
        <v>413</v>
      </c>
      <c r="AB243" t="s">
        <v>40</v>
      </c>
      <c r="AC243" t="s">
        <v>40</v>
      </c>
      <c r="AD243">
        <v>10</v>
      </c>
      <c r="AE243" t="s">
        <v>40</v>
      </c>
      <c r="AF243">
        <v>5</v>
      </c>
      <c r="AG243">
        <v>211</v>
      </c>
      <c r="AH243">
        <v>50000</v>
      </c>
      <c r="AI243">
        <v>500000</v>
      </c>
      <c r="AJ243">
        <v>211</v>
      </c>
      <c r="AK243">
        <v>130000000</v>
      </c>
      <c r="AL243">
        <v>1300000000</v>
      </c>
      <c r="AQ243">
        <f t="shared" si="13"/>
        <v>79.370052598409956</v>
      </c>
      <c r="AR243">
        <f t="shared" si="14"/>
        <v>6299.6052494743626</v>
      </c>
    </row>
    <row r="244" spans="1:45">
      <c r="A244">
        <v>20</v>
      </c>
      <c r="B244">
        <v>43</v>
      </c>
      <c r="C244">
        <v>2010</v>
      </c>
      <c r="D244" t="s">
        <v>999</v>
      </c>
      <c r="E244" t="s">
        <v>1000</v>
      </c>
      <c r="F244" t="s">
        <v>1</v>
      </c>
      <c r="G244" t="s">
        <v>37</v>
      </c>
      <c r="H244" t="s">
        <v>38</v>
      </c>
      <c r="I244" t="s">
        <v>40</v>
      </c>
      <c r="J244" t="s">
        <v>40</v>
      </c>
      <c r="K244" t="s">
        <v>40</v>
      </c>
      <c r="L244" t="s">
        <v>40</v>
      </c>
      <c r="M244" t="s">
        <v>40</v>
      </c>
      <c r="N244" t="s">
        <v>40</v>
      </c>
      <c r="O244" t="s">
        <v>55</v>
      </c>
      <c r="P244" t="s">
        <v>40</v>
      </c>
      <c r="Q244" t="s">
        <v>42</v>
      </c>
      <c r="R244" t="s">
        <v>40</v>
      </c>
      <c r="S244" t="s">
        <v>43</v>
      </c>
      <c r="T244" t="s">
        <v>53</v>
      </c>
      <c r="U244" t="s">
        <v>19</v>
      </c>
      <c r="V244" t="s">
        <v>1104</v>
      </c>
      <c r="W244" t="s">
        <v>1222</v>
      </c>
      <c r="X244" t="s">
        <v>1001</v>
      </c>
      <c r="Y244" t="s">
        <v>1002</v>
      </c>
      <c r="Z244" t="s">
        <v>40</v>
      </c>
      <c r="AA244" t="s">
        <v>413</v>
      </c>
      <c r="AB244" t="s">
        <v>40</v>
      </c>
      <c r="AC244" t="s">
        <v>40</v>
      </c>
      <c r="AD244">
        <v>10</v>
      </c>
      <c r="AE244" t="s">
        <v>40</v>
      </c>
      <c r="AF244">
        <v>0.1</v>
      </c>
      <c r="AG244">
        <v>2353</v>
      </c>
      <c r="AH244">
        <v>1000</v>
      </c>
      <c r="AI244">
        <v>10000</v>
      </c>
      <c r="AJ244">
        <v>2353</v>
      </c>
      <c r="AK244">
        <v>1800000000</v>
      </c>
      <c r="AL244">
        <v>18000000000</v>
      </c>
      <c r="AP244" t="s">
        <v>1443</v>
      </c>
      <c r="AQ244">
        <f t="shared" si="13"/>
        <v>21.544346900318843</v>
      </c>
      <c r="AR244">
        <f t="shared" si="14"/>
        <v>464.15888336127813</v>
      </c>
    </row>
    <row r="245" spans="1:45">
      <c r="A245">
        <v>20</v>
      </c>
      <c r="B245">
        <v>43</v>
      </c>
      <c r="C245">
        <v>2010</v>
      </c>
      <c r="D245" t="s">
        <v>999</v>
      </c>
      <c r="E245" t="s">
        <v>1000</v>
      </c>
      <c r="F245" t="s">
        <v>1</v>
      </c>
      <c r="G245" t="s">
        <v>37</v>
      </c>
      <c r="H245" t="s">
        <v>38</v>
      </c>
      <c r="I245" t="s">
        <v>40</v>
      </c>
      <c r="J245" t="s">
        <v>40</v>
      </c>
      <c r="K245" t="s">
        <v>40</v>
      </c>
      <c r="L245" t="s">
        <v>40</v>
      </c>
      <c r="M245" t="s">
        <v>40</v>
      </c>
      <c r="N245" t="s">
        <v>40</v>
      </c>
      <c r="O245" t="s">
        <v>55</v>
      </c>
      <c r="P245" t="s">
        <v>40</v>
      </c>
      <c r="Q245" t="s">
        <v>42</v>
      </c>
      <c r="R245" t="s">
        <v>40</v>
      </c>
      <c r="S245" t="s">
        <v>43</v>
      </c>
      <c r="T245" t="s">
        <v>53</v>
      </c>
      <c r="U245" t="s">
        <v>19</v>
      </c>
      <c r="V245" t="s">
        <v>1104</v>
      </c>
      <c r="W245" t="s">
        <v>1222</v>
      </c>
      <c r="X245" t="s">
        <v>1001</v>
      </c>
      <c r="Y245" t="s">
        <v>1003</v>
      </c>
      <c r="Z245" t="s">
        <v>40</v>
      </c>
      <c r="AA245" t="s">
        <v>413</v>
      </c>
      <c r="AB245" t="s">
        <v>40</v>
      </c>
      <c r="AC245" t="s">
        <v>40</v>
      </c>
      <c r="AD245">
        <v>10</v>
      </c>
      <c r="AE245" t="s">
        <v>40</v>
      </c>
      <c r="AF245">
        <v>0.25</v>
      </c>
      <c r="AG245">
        <v>2984</v>
      </c>
      <c r="AH245">
        <v>2500</v>
      </c>
      <c r="AI245">
        <v>25000</v>
      </c>
      <c r="AJ245">
        <v>2984</v>
      </c>
      <c r="AK245">
        <v>1800000000</v>
      </c>
      <c r="AL245">
        <v>18000000000</v>
      </c>
      <c r="AP245" s="8">
        <v>160</v>
      </c>
    </row>
    <row r="246" spans="1:45">
      <c r="A246">
        <v>20</v>
      </c>
      <c r="B246">
        <v>43</v>
      </c>
      <c r="C246">
        <v>2010</v>
      </c>
      <c r="D246" t="s">
        <v>999</v>
      </c>
      <c r="E246" t="s">
        <v>1000</v>
      </c>
      <c r="F246" t="s">
        <v>1</v>
      </c>
      <c r="G246" t="s">
        <v>37</v>
      </c>
      <c r="H246" t="s">
        <v>38</v>
      </c>
      <c r="I246" t="s">
        <v>40</v>
      </c>
      <c r="J246" t="s">
        <v>40</v>
      </c>
      <c r="K246" t="s">
        <v>40</v>
      </c>
      <c r="L246" t="s">
        <v>40</v>
      </c>
      <c r="M246" t="s">
        <v>40</v>
      </c>
      <c r="N246" t="s">
        <v>40</v>
      </c>
      <c r="O246" t="s">
        <v>55</v>
      </c>
      <c r="P246" t="s">
        <v>40</v>
      </c>
      <c r="Q246" t="s">
        <v>42</v>
      </c>
      <c r="R246" t="s">
        <v>40</v>
      </c>
      <c r="S246" t="s">
        <v>43</v>
      </c>
      <c r="T246" t="s">
        <v>53</v>
      </c>
      <c r="U246" t="s">
        <v>19</v>
      </c>
      <c r="V246" t="s">
        <v>1104</v>
      </c>
      <c r="W246" t="s">
        <v>1222</v>
      </c>
      <c r="X246" t="s">
        <v>1001</v>
      </c>
      <c r="Y246" t="s">
        <v>1004</v>
      </c>
      <c r="Z246" t="s">
        <v>40</v>
      </c>
      <c r="AA246" t="s">
        <v>413</v>
      </c>
      <c r="AB246" t="s">
        <v>40</v>
      </c>
      <c r="AC246" t="s">
        <v>40</v>
      </c>
      <c r="AD246">
        <v>10</v>
      </c>
      <c r="AE246" t="s">
        <v>40</v>
      </c>
      <c r="AF246">
        <v>1</v>
      </c>
      <c r="AG246">
        <v>3276</v>
      </c>
      <c r="AH246">
        <v>10000</v>
      </c>
      <c r="AI246">
        <v>100000</v>
      </c>
      <c r="AJ246">
        <v>3276</v>
      </c>
      <c r="AK246">
        <v>1800000000</v>
      </c>
      <c r="AL246">
        <v>18000000000</v>
      </c>
      <c r="AP246" s="8">
        <v>265</v>
      </c>
    </row>
    <row r="247" spans="1:45">
      <c r="A247">
        <v>20</v>
      </c>
      <c r="B247">
        <v>43</v>
      </c>
      <c r="C247">
        <v>2010</v>
      </c>
      <c r="D247" t="s">
        <v>999</v>
      </c>
      <c r="E247" t="s">
        <v>1000</v>
      </c>
      <c r="F247" t="s">
        <v>1</v>
      </c>
      <c r="G247" t="s">
        <v>37</v>
      </c>
      <c r="H247" t="s">
        <v>38</v>
      </c>
      <c r="I247" t="s">
        <v>40</v>
      </c>
      <c r="J247" t="s">
        <v>40</v>
      </c>
      <c r="K247" t="s">
        <v>40</v>
      </c>
      <c r="L247" t="s">
        <v>40</v>
      </c>
      <c r="M247" t="s">
        <v>40</v>
      </c>
      <c r="N247" t="s">
        <v>40</v>
      </c>
      <c r="O247" t="s">
        <v>55</v>
      </c>
      <c r="P247" t="s">
        <v>40</v>
      </c>
      <c r="Q247" t="s">
        <v>42</v>
      </c>
      <c r="R247" t="s">
        <v>40</v>
      </c>
      <c r="S247" t="s">
        <v>43</v>
      </c>
      <c r="T247" t="s">
        <v>53</v>
      </c>
      <c r="U247" t="s">
        <v>19</v>
      </c>
      <c r="V247" t="s">
        <v>1104</v>
      </c>
      <c r="W247" t="s">
        <v>1222</v>
      </c>
      <c r="X247" t="s">
        <v>1001</v>
      </c>
      <c r="Y247" t="s">
        <v>1005</v>
      </c>
      <c r="Z247" t="s">
        <v>40</v>
      </c>
      <c r="AA247" t="s">
        <v>413</v>
      </c>
      <c r="AB247" t="s">
        <v>40</v>
      </c>
      <c r="AC247" t="s">
        <v>40</v>
      </c>
      <c r="AD247">
        <v>10</v>
      </c>
      <c r="AE247" t="s">
        <v>40</v>
      </c>
      <c r="AF247">
        <v>2.5</v>
      </c>
      <c r="AG247">
        <v>3358</v>
      </c>
      <c r="AH247">
        <v>25000</v>
      </c>
      <c r="AI247">
        <v>250000</v>
      </c>
      <c r="AJ247">
        <v>3358</v>
      </c>
      <c r="AK247">
        <v>1800000000</v>
      </c>
      <c r="AL247">
        <v>18000000000</v>
      </c>
      <c r="AM247" t="s">
        <v>1333</v>
      </c>
      <c r="AP247" s="8">
        <v>320</v>
      </c>
    </row>
    <row r="248" spans="1:45">
      <c r="A248">
        <v>20</v>
      </c>
      <c r="B248">
        <v>43</v>
      </c>
      <c r="C248">
        <v>2010</v>
      </c>
      <c r="D248" t="s">
        <v>999</v>
      </c>
      <c r="E248" t="s">
        <v>1000</v>
      </c>
      <c r="F248" t="s">
        <v>1</v>
      </c>
      <c r="G248" t="s">
        <v>37</v>
      </c>
      <c r="H248" t="s">
        <v>38</v>
      </c>
      <c r="I248" t="s">
        <v>40</v>
      </c>
      <c r="J248" t="s">
        <v>40</v>
      </c>
      <c r="K248" t="s">
        <v>40</v>
      </c>
      <c r="L248" t="s">
        <v>40</v>
      </c>
      <c r="M248" t="s">
        <v>40</v>
      </c>
      <c r="N248" t="s">
        <v>40</v>
      </c>
      <c r="O248" t="s">
        <v>55</v>
      </c>
      <c r="P248" t="s">
        <v>40</v>
      </c>
      <c r="Q248" t="s">
        <v>42</v>
      </c>
      <c r="R248" t="s">
        <v>40</v>
      </c>
      <c r="S248" t="s">
        <v>43</v>
      </c>
      <c r="T248" t="s">
        <v>53</v>
      </c>
      <c r="U248" t="s">
        <v>19</v>
      </c>
      <c r="V248" t="s">
        <v>1104</v>
      </c>
      <c r="W248" t="s">
        <v>1222</v>
      </c>
      <c r="X248" t="s">
        <v>1001</v>
      </c>
      <c r="Y248" t="s">
        <v>1006</v>
      </c>
      <c r="Z248" t="s">
        <v>40</v>
      </c>
      <c r="AA248" t="s">
        <v>413</v>
      </c>
      <c r="AB248" t="s">
        <v>40</v>
      </c>
      <c r="AC248" t="s">
        <v>40</v>
      </c>
      <c r="AD248">
        <v>10</v>
      </c>
      <c r="AE248" t="s">
        <v>40</v>
      </c>
      <c r="AF248">
        <v>5</v>
      </c>
      <c r="AG248">
        <v>3380</v>
      </c>
      <c r="AH248">
        <v>50000</v>
      </c>
      <c r="AI248">
        <v>500000</v>
      </c>
      <c r="AJ248">
        <v>3380</v>
      </c>
      <c r="AK248">
        <v>1800000000</v>
      </c>
      <c r="AL248">
        <v>18000000000</v>
      </c>
      <c r="AM248" t="s">
        <v>1331</v>
      </c>
      <c r="AP248" s="8">
        <v>130</v>
      </c>
    </row>
    <row r="249" spans="1:45" ht="19">
      <c r="A249">
        <v>20</v>
      </c>
      <c r="B249">
        <v>44</v>
      </c>
      <c r="C249">
        <v>2010</v>
      </c>
      <c r="D249" t="s">
        <v>999</v>
      </c>
      <c r="E249" t="s">
        <v>1000</v>
      </c>
      <c r="F249" t="s">
        <v>1</v>
      </c>
      <c r="G249" t="s">
        <v>37</v>
      </c>
      <c r="H249" t="s">
        <v>38</v>
      </c>
      <c r="I249" t="s">
        <v>40</v>
      </c>
      <c r="J249" t="s">
        <v>40</v>
      </c>
      <c r="K249" t="s">
        <v>40</v>
      </c>
      <c r="L249" t="s">
        <v>40</v>
      </c>
      <c r="M249" t="s">
        <v>40</v>
      </c>
      <c r="N249" t="s">
        <v>40</v>
      </c>
      <c r="O249" t="s">
        <v>55</v>
      </c>
      <c r="P249" t="s">
        <v>40</v>
      </c>
      <c r="Q249" t="s">
        <v>42</v>
      </c>
      <c r="R249" t="s">
        <v>40</v>
      </c>
      <c r="S249" t="s">
        <v>43</v>
      </c>
      <c r="T249" t="s">
        <v>53</v>
      </c>
      <c r="U249" t="s">
        <v>19</v>
      </c>
      <c r="V249" t="s">
        <v>1104</v>
      </c>
      <c r="W249" t="s">
        <v>1222</v>
      </c>
      <c r="X249" t="s">
        <v>1001</v>
      </c>
      <c r="Y249" t="s">
        <v>1007</v>
      </c>
      <c r="Z249" t="s">
        <v>40</v>
      </c>
      <c r="AA249" t="s">
        <v>413</v>
      </c>
      <c r="AB249" t="s">
        <v>40</v>
      </c>
      <c r="AC249" t="s">
        <v>40</v>
      </c>
      <c r="AD249">
        <v>10</v>
      </c>
      <c r="AE249" t="s">
        <v>40</v>
      </c>
      <c r="AF249">
        <v>0.1</v>
      </c>
      <c r="AG249">
        <v>3233.47</v>
      </c>
      <c r="AH249">
        <v>1000</v>
      </c>
      <c r="AI249">
        <v>10000</v>
      </c>
      <c r="AJ249">
        <v>3233.47</v>
      </c>
      <c r="AK249">
        <v>1800000000</v>
      </c>
      <c r="AL249">
        <v>18000000000</v>
      </c>
      <c r="AM249" t="s">
        <v>1332</v>
      </c>
      <c r="AP249" s="8">
        <v>500</v>
      </c>
    </row>
    <row r="250" spans="1:45">
      <c r="A250">
        <v>20</v>
      </c>
      <c r="B250">
        <v>44</v>
      </c>
      <c r="C250">
        <v>2010</v>
      </c>
      <c r="D250" t="s">
        <v>999</v>
      </c>
      <c r="E250" t="s">
        <v>1000</v>
      </c>
      <c r="F250" t="s">
        <v>1</v>
      </c>
      <c r="G250" t="s">
        <v>37</v>
      </c>
      <c r="H250" t="s">
        <v>38</v>
      </c>
      <c r="I250" t="s">
        <v>40</v>
      </c>
      <c r="J250" t="s">
        <v>40</v>
      </c>
      <c r="K250" t="s">
        <v>40</v>
      </c>
      <c r="L250" t="s">
        <v>40</v>
      </c>
      <c r="M250" t="s">
        <v>40</v>
      </c>
      <c r="N250" t="s">
        <v>40</v>
      </c>
      <c r="O250" t="s">
        <v>55</v>
      </c>
      <c r="P250" t="s">
        <v>40</v>
      </c>
      <c r="Q250" t="s">
        <v>42</v>
      </c>
      <c r="R250" t="s">
        <v>40</v>
      </c>
      <c r="S250" t="s">
        <v>43</v>
      </c>
      <c r="T250" t="s">
        <v>53</v>
      </c>
      <c r="U250" t="s">
        <v>19</v>
      </c>
      <c r="V250" t="s">
        <v>1104</v>
      </c>
      <c r="W250" t="s">
        <v>1222</v>
      </c>
      <c r="X250" t="s">
        <v>1001</v>
      </c>
      <c r="Y250" t="s">
        <v>1008</v>
      </c>
      <c r="Z250" t="s">
        <v>40</v>
      </c>
      <c r="AA250" t="s">
        <v>413</v>
      </c>
      <c r="AB250" t="s">
        <v>40</v>
      </c>
      <c r="AC250" t="s">
        <v>40</v>
      </c>
      <c r="AD250">
        <v>10</v>
      </c>
      <c r="AE250" t="s">
        <v>40</v>
      </c>
      <c r="AF250">
        <v>0.25</v>
      </c>
      <c r="AG250">
        <v>3388.69</v>
      </c>
      <c r="AH250">
        <v>2500</v>
      </c>
      <c r="AI250">
        <v>25000</v>
      </c>
      <c r="AJ250">
        <v>3388.69</v>
      </c>
      <c r="AK250">
        <v>1800000000</v>
      </c>
      <c r="AL250">
        <v>18000000000</v>
      </c>
      <c r="AP250" s="8">
        <v>190</v>
      </c>
    </row>
    <row r="251" spans="1:45">
      <c r="A251">
        <v>20</v>
      </c>
      <c r="B251">
        <v>44</v>
      </c>
      <c r="C251">
        <v>2010</v>
      </c>
      <c r="D251" t="s">
        <v>999</v>
      </c>
      <c r="E251" t="s">
        <v>1000</v>
      </c>
      <c r="F251" t="s">
        <v>1</v>
      </c>
      <c r="G251" t="s">
        <v>37</v>
      </c>
      <c r="H251" t="s">
        <v>38</v>
      </c>
      <c r="I251" t="s">
        <v>40</v>
      </c>
      <c r="J251" t="s">
        <v>40</v>
      </c>
      <c r="K251" t="s">
        <v>40</v>
      </c>
      <c r="L251" t="s">
        <v>40</v>
      </c>
      <c r="M251" t="s">
        <v>40</v>
      </c>
      <c r="N251" t="s">
        <v>40</v>
      </c>
      <c r="O251" t="s">
        <v>55</v>
      </c>
      <c r="P251" t="s">
        <v>40</v>
      </c>
      <c r="Q251" t="s">
        <v>42</v>
      </c>
      <c r="R251" t="s">
        <v>40</v>
      </c>
      <c r="S251" t="s">
        <v>43</v>
      </c>
      <c r="T251" t="s">
        <v>53</v>
      </c>
      <c r="U251" t="s">
        <v>19</v>
      </c>
      <c r="V251" t="s">
        <v>1104</v>
      </c>
      <c r="W251" t="s">
        <v>1222</v>
      </c>
      <c r="X251" t="s">
        <v>1001</v>
      </c>
      <c r="Y251" t="s">
        <v>1009</v>
      </c>
      <c r="Z251" t="s">
        <v>40</v>
      </c>
      <c r="AA251" t="s">
        <v>413</v>
      </c>
      <c r="AB251" t="s">
        <v>40</v>
      </c>
      <c r="AC251" t="s">
        <v>40</v>
      </c>
      <c r="AD251">
        <v>10</v>
      </c>
      <c r="AE251" t="s">
        <v>40</v>
      </c>
      <c r="AF251">
        <v>1</v>
      </c>
      <c r="AG251">
        <v>3405.25</v>
      </c>
      <c r="AH251">
        <v>10000</v>
      </c>
      <c r="AI251">
        <v>100000</v>
      </c>
      <c r="AJ251">
        <v>3405.25</v>
      </c>
      <c r="AK251">
        <v>1800000000</v>
      </c>
      <c r="AL251">
        <v>18000000000</v>
      </c>
      <c r="AM251" t="s">
        <v>1442</v>
      </c>
      <c r="AP251" s="8">
        <v>230</v>
      </c>
    </row>
    <row r="252" spans="1:45" ht="19">
      <c r="A252">
        <v>20</v>
      </c>
      <c r="B252">
        <v>44</v>
      </c>
      <c r="C252">
        <v>2010</v>
      </c>
      <c r="D252" t="s">
        <v>999</v>
      </c>
      <c r="E252" t="s">
        <v>1000</v>
      </c>
      <c r="F252" t="s">
        <v>1</v>
      </c>
      <c r="G252" t="s">
        <v>37</v>
      </c>
      <c r="H252" t="s">
        <v>38</v>
      </c>
      <c r="I252" t="s">
        <v>40</v>
      </c>
      <c r="J252" t="s">
        <v>40</v>
      </c>
      <c r="K252" t="s">
        <v>40</v>
      </c>
      <c r="L252" t="s">
        <v>40</v>
      </c>
      <c r="M252" t="s">
        <v>40</v>
      </c>
      <c r="N252" t="s">
        <v>40</v>
      </c>
      <c r="O252" t="s">
        <v>55</v>
      </c>
      <c r="P252" t="s">
        <v>40</v>
      </c>
      <c r="Q252" t="s">
        <v>42</v>
      </c>
      <c r="R252" t="s">
        <v>40</v>
      </c>
      <c r="S252" t="s">
        <v>43</v>
      </c>
      <c r="T252" t="s">
        <v>53</v>
      </c>
      <c r="U252" t="s">
        <v>19</v>
      </c>
      <c r="V252" t="s">
        <v>1104</v>
      </c>
      <c r="W252" t="s">
        <v>1222</v>
      </c>
      <c r="X252" t="s">
        <v>1001</v>
      </c>
      <c r="Y252" t="s">
        <v>1010</v>
      </c>
      <c r="Z252" t="s">
        <v>40</v>
      </c>
      <c r="AA252" t="s">
        <v>413</v>
      </c>
      <c r="AB252" t="s">
        <v>40</v>
      </c>
      <c r="AC252" t="s">
        <v>40</v>
      </c>
      <c r="AD252">
        <v>10</v>
      </c>
      <c r="AE252" t="s">
        <v>40</v>
      </c>
      <c r="AF252">
        <v>2.5</v>
      </c>
      <c r="AG252">
        <v>3394.83</v>
      </c>
      <c r="AH252">
        <v>25000</v>
      </c>
      <c r="AI252">
        <v>250000</v>
      </c>
      <c r="AJ252">
        <v>3394.83</v>
      </c>
      <c r="AK252">
        <v>1800000000</v>
      </c>
      <c r="AL252">
        <v>18000000000</v>
      </c>
      <c r="AM252">
        <f>AVERAGE(AD245:AD262, AD264:AD273)</f>
        <v>10</v>
      </c>
      <c r="AP252" s="8">
        <v>210</v>
      </c>
      <c r="AQ252" t="s">
        <v>1431</v>
      </c>
      <c r="AR252" t="s">
        <v>1312</v>
      </c>
      <c r="AS252" t="s">
        <v>1420</v>
      </c>
    </row>
    <row r="253" spans="1:45" ht="19">
      <c r="A253">
        <v>20</v>
      </c>
      <c r="B253">
        <v>44</v>
      </c>
      <c r="C253">
        <v>2010</v>
      </c>
      <c r="D253" t="s">
        <v>999</v>
      </c>
      <c r="E253" t="s">
        <v>1000</v>
      </c>
      <c r="F253" t="s">
        <v>1</v>
      </c>
      <c r="G253" t="s">
        <v>37</v>
      </c>
      <c r="H253" t="s">
        <v>38</v>
      </c>
      <c r="I253" t="s">
        <v>40</v>
      </c>
      <c r="J253" t="s">
        <v>40</v>
      </c>
      <c r="K253" t="s">
        <v>40</v>
      </c>
      <c r="L253" t="s">
        <v>40</v>
      </c>
      <c r="M253" t="s">
        <v>40</v>
      </c>
      <c r="N253" t="s">
        <v>40</v>
      </c>
      <c r="O253" t="s">
        <v>55</v>
      </c>
      <c r="P253" t="s">
        <v>40</v>
      </c>
      <c r="Q253" t="s">
        <v>42</v>
      </c>
      <c r="R253" t="s">
        <v>40</v>
      </c>
      <c r="S253" t="s">
        <v>43</v>
      </c>
      <c r="T253" t="s">
        <v>53</v>
      </c>
      <c r="U253" t="s">
        <v>19</v>
      </c>
      <c r="V253" t="s">
        <v>1104</v>
      </c>
      <c r="W253" t="s">
        <v>1222</v>
      </c>
      <c r="X253" t="s">
        <v>1001</v>
      </c>
      <c r="Y253" t="s">
        <v>1011</v>
      </c>
      <c r="Z253" t="s">
        <v>40</v>
      </c>
      <c r="AA253" t="s">
        <v>413</v>
      </c>
      <c r="AB253" t="s">
        <v>40</v>
      </c>
      <c r="AC253" t="s">
        <v>40</v>
      </c>
      <c r="AD253">
        <v>10</v>
      </c>
      <c r="AE253" t="s">
        <v>40</v>
      </c>
      <c r="AF253">
        <v>5</v>
      </c>
      <c r="AG253">
        <v>3380</v>
      </c>
      <c r="AH253">
        <v>50000</v>
      </c>
      <c r="AI253">
        <v>500000</v>
      </c>
      <c r="AJ253">
        <v>3380</v>
      </c>
      <c r="AK253">
        <v>1800000000</v>
      </c>
      <c r="AL253">
        <v>18000000000</v>
      </c>
      <c r="AP253" s="8">
        <v>320</v>
      </c>
      <c r="AQ253" t="s">
        <v>1431</v>
      </c>
      <c r="AR253" t="s">
        <v>1312</v>
      </c>
      <c r="AS253" t="s">
        <v>1421</v>
      </c>
    </row>
    <row r="254" spans="1:45" ht="19">
      <c r="A254">
        <v>20</v>
      </c>
      <c r="B254">
        <v>45</v>
      </c>
      <c r="C254">
        <v>2010</v>
      </c>
      <c r="D254" t="s">
        <v>999</v>
      </c>
      <c r="E254" t="s">
        <v>1000</v>
      </c>
      <c r="F254" t="s">
        <v>1</v>
      </c>
      <c r="G254" t="s">
        <v>37</v>
      </c>
      <c r="H254" t="s">
        <v>38</v>
      </c>
      <c r="I254" t="s">
        <v>40</v>
      </c>
      <c r="J254" t="s">
        <v>40</v>
      </c>
      <c r="K254" t="s">
        <v>40</v>
      </c>
      <c r="L254" t="s">
        <v>40</v>
      </c>
      <c r="M254" t="s">
        <v>40</v>
      </c>
      <c r="N254" t="s">
        <v>40</v>
      </c>
      <c r="O254" t="s">
        <v>55</v>
      </c>
      <c r="P254" t="s">
        <v>40</v>
      </c>
      <c r="Q254" t="s">
        <v>42</v>
      </c>
      <c r="R254" t="s">
        <v>40</v>
      </c>
      <c r="S254" t="s">
        <v>43</v>
      </c>
      <c r="T254" t="s">
        <v>44</v>
      </c>
      <c r="U254" t="s">
        <v>18</v>
      </c>
      <c r="V254" t="s">
        <v>1104</v>
      </c>
      <c r="W254" t="s">
        <v>1222</v>
      </c>
      <c r="X254" t="s">
        <v>1001</v>
      </c>
      <c r="Y254" t="s">
        <v>1002</v>
      </c>
      <c r="Z254" t="s">
        <v>40</v>
      </c>
      <c r="AA254" t="s">
        <v>413</v>
      </c>
      <c r="AB254" t="s">
        <v>40</v>
      </c>
      <c r="AC254" t="s">
        <v>40</v>
      </c>
      <c r="AD254">
        <v>10</v>
      </c>
      <c r="AE254" t="s">
        <v>40</v>
      </c>
      <c r="AF254">
        <v>0.1</v>
      </c>
      <c r="AG254">
        <v>88</v>
      </c>
      <c r="AH254">
        <v>1000</v>
      </c>
      <c r="AI254">
        <v>10000</v>
      </c>
      <c r="AJ254">
        <v>88</v>
      </c>
      <c r="AK254">
        <v>380000000</v>
      </c>
      <c r="AL254">
        <v>3800000000</v>
      </c>
      <c r="AP254" s="8">
        <v>360</v>
      </c>
      <c r="AQ254" t="s">
        <v>1432</v>
      </c>
      <c r="AR254" t="s">
        <v>1313</v>
      </c>
      <c r="AS254" t="s">
        <v>1423</v>
      </c>
    </row>
    <row r="255" spans="1:45" ht="19">
      <c r="A255">
        <v>20</v>
      </c>
      <c r="B255">
        <v>45</v>
      </c>
      <c r="C255">
        <v>2010</v>
      </c>
      <c r="D255" t="s">
        <v>999</v>
      </c>
      <c r="E255" t="s">
        <v>1000</v>
      </c>
      <c r="F255" t="s">
        <v>1</v>
      </c>
      <c r="G255" t="s">
        <v>37</v>
      </c>
      <c r="H255" t="s">
        <v>38</v>
      </c>
      <c r="I255" t="s">
        <v>40</v>
      </c>
      <c r="J255" t="s">
        <v>40</v>
      </c>
      <c r="K255" t="s">
        <v>40</v>
      </c>
      <c r="L255" t="s">
        <v>40</v>
      </c>
      <c r="M255" t="s">
        <v>40</v>
      </c>
      <c r="N255" t="s">
        <v>40</v>
      </c>
      <c r="O255" t="s">
        <v>55</v>
      </c>
      <c r="P255" t="s">
        <v>40</v>
      </c>
      <c r="Q255" t="s">
        <v>42</v>
      </c>
      <c r="R255" t="s">
        <v>40</v>
      </c>
      <c r="S255" t="s">
        <v>43</v>
      </c>
      <c r="T255" t="s">
        <v>44</v>
      </c>
      <c r="U255" t="s">
        <v>18</v>
      </c>
      <c r="V255" t="s">
        <v>1104</v>
      </c>
      <c r="W255" t="s">
        <v>1222</v>
      </c>
      <c r="X255" t="s">
        <v>1001</v>
      </c>
      <c r="Y255" t="s">
        <v>1003</v>
      </c>
      <c r="Z255" t="s">
        <v>40</v>
      </c>
      <c r="AA255" t="s">
        <v>413</v>
      </c>
      <c r="AB255" t="s">
        <v>40</v>
      </c>
      <c r="AC255" t="s">
        <v>40</v>
      </c>
      <c r="AD255">
        <v>10</v>
      </c>
      <c r="AE255" t="s">
        <v>40</v>
      </c>
      <c r="AF255">
        <v>0.25</v>
      </c>
      <c r="AG255">
        <v>101</v>
      </c>
      <c r="AH255">
        <v>2500</v>
      </c>
      <c r="AI255">
        <v>25000</v>
      </c>
      <c r="AJ255">
        <v>101</v>
      </c>
      <c r="AK255">
        <v>380000000</v>
      </c>
      <c r="AL255">
        <v>3800000000</v>
      </c>
      <c r="AP255" s="8">
        <v>380</v>
      </c>
      <c r="AQ255" t="s">
        <v>1432</v>
      </c>
      <c r="AR255" t="s">
        <v>1313</v>
      </c>
      <c r="AS255" t="s">
        <v>1422</v>
      </c>
    </row>
    <row r="256" spans="1:45" ht="19">
      <c r="A256">
        <v>20</v>
      </c>
      <c r="B256">
        <v>45</v>
      </c>
      <c r="C256">
        <v>2010</v>
      </c>
      <c r="D256" t="s">
        <v>999</v>
      </c>
      <c r="E256" t="s">
        <v>1000</v>
      </c>
      <c r="F256" t="s">
        <v>1</v>
      </c>
      <c r="G256" t="s">
        <v>37</v>
      </c>
      <c r="H256" t="s">
        <v>38</v>
      </c>
      <c r="I256" t="s">
        <v>40</v>
      </c>
      <c r="J256" t="s">
        <v>40</v>
      </c>
      <c r="K256" t="s">
        <v>40</v>
      </c>
      <c r="L256" t="s">
        <v>40</v>
      </c>
      <c r="M256" t="s">
        <v>40</v>
      </c>
      <c r="N256" t="s">
        <v>40</v>
      </c>
      <c r="O256" t="s">
        <v>55</v>
      </c>
      <c r="P256" t="s">
        <v>40</v>
      </c>
      <c r="Q256" t="s">
        <v>42</v>
      </c>
      <c r="R256" t="s">
        <v>40</v>
      </c>
      <c r="S256" t="s">
        <v>43</v>
      </c>
      <c r="T256" t="s">
        <v>44</v>
      </c>
      <c r="U256" t="s">
        <v>18</v>
      </c>
      <c r="V256" t="s">
        <v>1104</v>
      </c>
      <c r="W256" t="s">
        <v>1222</v>
      </c>
      <c r="X256" t="s">
        <v>1001</v>
      </c>
      <c r="Y256" t="s">
        <v>1004</v>
      </c>
      <c r="Z256" t="s">
        <v>40</v>
      </c>
      <c r="AA256" t="s">
        <v>413</v>
      </c>
      <c r="AB256" t="s">
        <v>40</v>
      </c>
      <c r="AC256" t="s">
        <v>40</v>
      </c>
      <c r="AD256">
        <v>10</v>
      </c>
      <c r="AE256" t="s">
        <v>40</v>
      </c>
      <c r="AF256">
        <v>1</v>
      </c>
      <c r="AG256">
        <v>117</v>
      </c>
      <c r="AH256">
        <v>10000</v>
      </c>
      <c r="AI256">
        <v>100000</v>
      </c>
      <c r="AJ256">
        <v>117</v>
      </c>
      <c r="AK256">
        <v>380000000</v>
      </c>
      <c r="AL256">
        <v>3800000000</v>
      </c>
      <c r="AP256" s="8">
        <v>260</v>
      </c>
      <c r="AQ256" t="s">
        <v>1433</v>
      </c>
      <c r="AR256" t="s">
        <v>1313</v>
      </c>
      <c r="AS256" t="s">
        <v>1424</v>
      </c>
    </row>
    <row r="257" spans="1:45" ht="19">
      <c r="A257">
        <v>20</v>
      </c>
      <c r="B257">
        <v>45</v>
      </c>
      <c r="C257">
        <v>2010</v>
      </c>
      <c r="D257" t="s">
        <v>999</v>
      </c>
      <c r="E257" t="s">
        <v>1000</v>
      </c>
      <c r="F257" t="s">
        <v>1</v>
      </c>
      <c r="G257" t="s">
        <v>37</v>
      </c>
      <c r="H257" t="s">
        <v>38</v>
      </c>
      <c r="I257" t="s">
        <v>40</v>
      </c>
      <c r="J257" t="s">
        <v>40</v>
      </c>
      <c r="K257" t="s">
        <v>40</v>
      </c>
      <c r="L257" t="s">
        <v>40</v>
      </c>
      <c r="M257" t="s">
        <v>40</v>
      </c>
      <c r="N257" t="s">
        <v>40</v>
      </c>
      <c r="O257" t="s">
        <v>55</v>
      </c>
      <c r="P257" t="s">
        <v>40</v>
      </c>
      <c r="Q257" t="s">
        <v>42</v>
      </c>
      <c r="R257" t="s">
        <v>40</v>
      </c>
      <c r="S257" t="s">
        <v>43</v>
      </c>
      <c r="T257" t="s">
        <v>44</v>
      </c>
      <c r="U257" t="s">
        <v>18</v>
      </c>
      <c r="V257" t="s">
        <v>1104</v>
      </c>
      <c r="W257" t="s">
        <v>1222</v>
      </c>
      <c r="X257" t="s">
        <v>1001</v>
      </c>
      <c r="Y257" t="s">
        <v>1005</v>
      </c>
      <c r="Z257" t="s">
        <v>40</v>
      </c>
      <c r="AA257" t="s">
        <v>413</v>
      </c>
      <c r="AB257" t="s">
        <v>40</v>
      </c>
      <c r="AC257" t="s">
        <v>40</v>
      </c>
      <c r="AD257">
        <v>10</v>
      </c>
      <c r="AE257" t="s">
        <v>40</v>
      </c>
      <c r="AF257">
        <v>2.5</v>
      </c>
      <c r="AG257">
        <v>122</v>
      </c>
      <c r="AH257">
        <v>25000</v>
      </c>
      <c r="AI257">
        <v>250000</v>
      </c>
      <c r="AJ257">
        <v>122</v>
      </c>
      <c r="AK257">
        <v>380000000</v>
      </c>
      <c r="AL257">
        <v>3800000000</v>
      </c>
      <c r="AP257" s="8">
        <v>300</v>
      </c>
      <c r="AQ257" t="s">
        <v>1433</v>
      </c>
      <c r="AR257" t="s">
        <v>1313</v>
      </c>
      <c r="AS257" t="s">
        <v>1425</v>
      </c>
    </row>
    <row r="258" spans="1:45" ht="19">
      <c r="A258">
        <v>20</v>
      </c>
      <c r="B258">
        <v>45</v>
      </c>
      <c r="C258">
        <v>2010</v>
      </c>
      <c r="D258" t="s">
        <v>999</v>
      </c>
      <c r="E258" t="s">
        <v>1000</v>
      </c>
      <c r="F258" t="s">
        <v>1</v>
      </c>
      <c r="G258" t="s">
        <v>37</v>
      </c>
      <c r="H258" t="s">
        <v>38</v>
      </c>
      <c r="I258" t="s">
        <v>40</v>
      </c>
      <c r="J258" t="s">
        <v>40</v>
      </c>
      <c r="K258" t="s">
        <v>40</v>
      </c>
      <c r="L258" t="s">
        <v>40</v>
      </c>
      <c r="M258" t="s">
        <v>40</v>
      </c>
      <c r="N258" t="s">
        <v>40</v>
      </c>
      <c r="O258" t="s">
        <v>55</v>
      </c>
      <c r="P258" t="s">
        <v>40</v>
      </c>
      <c r="Q258" t="s">
        <v>42</v>
      </c>
      <c r="R258" t="s">
        <v>40</v>
      </c>
      <c r="S258" t="s">
        <v>43</v>
      </c>
      <c r="T258" t="s">
        <v>44</v>
      </c>
      <c r="U258" t="s">
        <v>18</v>
      </c>
      <c r="V258" t="s">
        <v>1104</v>
      </c>
      <c r="W258" t="s">
        <v>1222</v>
      </c>
      <c r="X258" t="s">
        <v>1001</v>
      </c>
      <c r="Y258" t="s">
        <v>1006</v>
      </c>
      <c r="Z258" t="s">
        <v>40</v>
      </c>
      <c r="AA258" t="s">
        <v>413</v>
      </c>
      <c r="AB258" t="s">
        <v>40</v>
      </c>
      <c r="AC258" t="s">
        <v>40</v>
      </c>
      <c r="AD258">
        <v>10</v>
      </c>
      <c r="AE258" t="s">
        <v>40</v>
      </c>
      <c r="AF258">
        <v>5</v>
      </c>
      <c r="AG258">
        <v>122</v>
      </c>
      <c r="AH258">
        <v>50000</v>
      </c>
      <c r="AI258">
        <v>500000</v>
      </c>
      <c r="AJ258">
        <v>122</v>
      </c>
      <c r="AK258">
        <v>380000000</v>
      </c>
      <c r="AL258">
        <v>3800000000</v>
      </c>
      <c r="AP258" s="8">
        <v>100</v>
      </c>
      <c r="AQ258" t="s">
        <v>1431</v>
      </c>
      <c r="AS258" t="s">
        <v>1426</v>
      </c>
    </row>
    <row r="259" spans="1:45" ht="19">
      <c r="A259">
        <v>20</v>
      </c>
      <c r="B259">
        <v>46</v>
      </c>
      <c r="C259">
        <v>2010</v>
      </c>
      <c r="D259" t="s">
        <v>999</v>
      </c>
      <c r="E259" t="s">
        <v>1000</v>
      </c>
      <c r="F259" t="s">
        <v>1</v>
      </c>
      <c r="G259" t="s">
        <v>37</v>
      </c>
      <c r="H259" t="s">
        <v>38</v>
      </c>
      <c r="I259" t="s">
        <v>40</v>
      </c>
      <c r="J259" t="s">
        <v>40</v>
      </c>
      <c r="K259" t="s">
        <v>40</v>
      </c>
      <c r="L259" t="s">
        <v>40</v>
      </c>
      <c r="M259" t="s">
        <v>40</v>
      </c>
      <c r="N259" t="s">
        <v>40</v>
      </c>
      <c r="O259" t="s">
        <v>55</v>
      </c>
      <c r="P259" t="s">
        <v>40</v>
      </c>
      <c r="Q259" t="s">
        <v>42</v>
      </c>
      <c r="R259" t="s">
        <v>40</v>
      </c>
      <c r="S259" t="s">
        <v>43</v>
      </c>
      <c r="T259" t="s">
        <v>44</v>
      </c>
      <c r="U259" t="s">
        <v>18</v>
      </c>
      <c r="V259" t="s">
        <v>1104</v>
      </c>
      <c r="W259" t="s">
        <v>1222</v>
      </c>
      <c r="X259" t="s">
        <v>1001</v>
      </c>
      <c r="Y259" t="s">
        <v>1007</v>
      </c>
      <c r="Z259" t="s">
        <v>40</v>
      </c>
      <c r="AA259" t="s">
        <v>413</v>
      </c>
      <c r="AB259" t="s">
        <v>40</v>
      </c>
      <c r="AC259" t="s">
        <v>40</v>
      </c>
      <c r="AD259">
        <v>10</v>
      </c>
      <c r="AE259" t="s">
        <v>40</v>
      </c>
      <c r="AF259">
        <v>0.1</v>
      </c>
      <c r="AG259">
        <v>115.19</v>
      </c>
      <c r="AH259">
        <v>1000</v>
      </c>
      <c r="AI259">
        <v>10000</v>
      </c>
      <c r="AJ259">
        <v>115.19</v>
      </c>
      <c r="AK259">
        <v>380000000</v>
      </c>
      <c r="AL259">
        <v>3800000000</v>
      </c>
      <c r="AP259" s="8">
        <v>230</v>
      </c>
      <c r="AQ259" t="s">
        <v>1431</v>
      </c>
      <c r="AS259" t="s">
        <v>1427</v>
      </c>
    </row>
    <row r="260" spans="1:45" ht="19">
      <c r="A260">
        <v>20</v>
      </c>
      <c r="B260">
        <v>46</v>
      </c>
      <c r="C260">
        <v>2010</v>
      </c>
      <c r="D260" t="s">
        <v>999</v>
      </c>
      <c r="E260" t="s">
        <v>1000</v>
      </c>
      <c r="F260" t="s">
        <v>1</v>
      </c>
      <c r="G260" t="s">
        <v>37</v>
      </c>
      <c r="H260" t="s">
        <v>38</v>
      </c>
      <c r="I260" t="s">
        <v>40</v>
      </c>
      <c r="J260" t="s">
        <v>40</v>
      </c>
      <c r="K260" t="s">
        <v>40</v>
      </c>
      <c r="L260" t="s">
        <v>40</v>
      </c>
      <c r="M260" t="s">
        <v>40</v>
      </c>
      <c r="N260" t="s">
        <v>40</v>
      </c>
      <c r="O260" t="s">
        <v>55</v>
      </c>
      <c r="P260" t="s">
        <v>40</v>
      </c>
      <c r="Q260" t="s">
        <v>42</v>
      </c>
      <c r="R260" t="s">
        <v>40</v>
      </c>
      <c r="S260" t="s">
        <v>43</v>
      </c>
      <c r="T260" t="s">
        <v>44</v>
      </c>
      <c r="U260" t="s">
        <v>18</v>
      </c>
      <c r="V260" t="s">
        <v>1104</v>
      </c>
      <c r="W260" t="s">
        <v>1222</v>
      </c>
      <c r="X260" t="s">
        <v>1001</v>
      </c>
      <c r="Y260" t="s">
        <v>1008</v>
      </c>
      <c r="Z260" t="s">
        <v>40</v>
      </c>
      <c r="AA260" t="s">
        <v>413</v>
      </c>
      <c r="AB260" t="s">
        <v>40</v>
      </c>
      <c r="AC260" t="s">
        <v>40</v>
      </c>
      <c r="AD260">
        <v>10</v>
      </c>
      <c r="AE260" t="s">
        <v>40</v>
      </c>
      <c r="AF260">
        <v>0.25</v>
      </c>
      <c r="AG260">
        <v>125.17</v>
      </c>
      <c r="AH260">
        <v>2500</v>
      </c>
      <c r="AI260">
        <v>25000</v>
      </c>
      <c r="AJ260">
        <v>125.17</v>
      </c>
      <c r="AK260">
        <v>380000000</v>
      </c>
      <c r="AL260">
        <v>3800000000</v>
      </c>
      <c r="AP260" s="8">
        <v>280</v>
      </c>
      <c r="AQ260" t="s">
        <v>1432</v>
      </c>
      <c r="AS260" t="s">
        <v>1428</v>
      </c>
    </row>
    <row r="261" spans="1:45" ht="19">
      <c r="A261">
        <v>20</v>
      </c>
      <c r="B261">
        <v>46</v>
      </c>
      <c r="C261">
        <v>2010</v>
      </c>
      <c r="D261" t="s">
        <v>999</v>
      </c>
      <c r="E261" t="s">
        <v>1000</v>
      </c>
      <c r="F261" t="s">
        <v>1</v>
      </c>
      <c r="G261" t="s">
        <v>37</v>
      </c>
      <c r="H261" t="s">
        <v>38</v>
      </c>
      <c r="I261" t="s">
        <v>40</v>
      </c>
      <c r="J261" t="s">
        <v>40</v>
      </c>
      <c r="K261" t="s">
        <v>40</v>
      </c>
      <c r="L261" t="s">
        <v>40</v>
      </c>
      <c r="M261" t="s">
        <v>40</v>
      </c>
      <c r="N261" t="s">
        <v>40</v>
      </c>
      <c r="O261" t="s">
        <v>55</v>
      </c>
      <c r="P261" t="s">
        <v>40</v>
      </c>
      <c r="Q261" t="s">
        <v>42</v>
      </c>
      <c r="R261" t="s">
        <v>40</v>
      </c>
      <c r="S261" t="s">
        <v>43</v>
      </c>
      <c r="T261" t="s">
        <v>44</v>
      </c>
      <c r="U261" t="s">
        <v>18</v>
      </c>
      <c r="V261" t="s">
        <v>1104</v>
      </c>
      <c r="W261" t="s">
        <v>1222</v>
      </c>
      <c r="X261" t="s">
        <v>1001</v>
      </c>
      <c r="Y261" t="s">
        <v>1009</v>
      </c>
      <c r="Z261" t="s">
        <v>40</v>
      </c>
      <c r="AA261" t="s">
        <v>413</v>
      </c>
      <c r="AB261" t="s">
        <v>40</v>
      </c>
      <c r="AC261" t="s">
        <v>40</v>
      </c>
      <c r="AD261">
        <v>10</v>
      </c>
      <c r="AE261" t="s">
        <v>40</v>
      </c>
      <c r="AF261">
        <v>1</v>
      </c>
      <c r="AG261">
        <v>132.12</v>
      </c>
      <c r="AH261">
        <v>10000</v>
      </c>
      <c r="AI261">
        <v>100000</v>
      </c>
      <c r="AJ261">
        <v>132.12</v>
      </c>
      <c r="AK261">
        <v>380000000</v>
      </c>
      <c r="AL261">
        <v>3800000000</v>
      </c>
      <c r="AP261" s="8">
        <v>250</v>
      </c>
      <c r="AQ261" t="s">
        <v>1432</v>
      </c>
      <c r="AR261" s="10"/>
      <c r="AS261" s="3" t="s">
        <v>1429</v>
      </c>
    </row>
    <row r="262" spans="1:45" ht="19">
      <c r="A262">
        <v>20</v>
      </c>
      <c r="B262">
        <v>46</v>
      </c>
      <c r="C262">
        <v>2010</v>
      </c>
      <c r="D262" t="s">
        <v>999</v>
      </c>
      <c r="E262" t="s">
        <v>1000</v>
      </c>
      <c r="F262" t="s">
        <v>1</v>
      </c>
      <c r="G262" t="s">
        <v>37</v>
      </c>
      <c r="H262" t="s">
        <v>38</v>
      </c>
      <c r="I262" t="s">
        <v>40</v>
      </c>
      <c r="J262" t="s">
        <v>40</v>
      </c>
      <c r="K262" t="s">
        <v>40</v>
      </c>
      <c r="L262" t="s">
        <v>40</v>
      </c>
      <c r="M262" t="s">
        <v>40</v>
      </c>
      <c r="N262" t="s">
        <v>40</v>
      </c>
      <c r="O262" t="s">
        <v>55</v>
      </c>
      <c r="P262" t="s">
        <v>40</v>
      </c>
      <c r="Q262" t="s">
        <v>42</v>
      </c>
      <c r="R262" t="s">
        <v>40</v>
      </c>
      <c r="S262" t="s">
        <v>43</v>
      </c>
      <c r="T262" t="s">
        <v>44</v>
      </c>
      <c r="U262" t="s">
        <v>18</v>
      </c>
      <c r="V262" t="s">
        <v>1104</v>
      </c>
      <c r="W262" t="s">
        <v>1222</v>
      </c>
      <c r="X262" t="s">
        <v>1001</v>
      </c>
      <c r="Y262" t="s">
        <v>1010</v>
      </c>
      <c r="Z262" t="s">
        <v>40</v>
      </c>
      <c r="AA262" t="s">
        <v>413</v>
      </c>
      <c r="AB262" t="s">
        <v>40</v>
      </c>
      <c r="AC262" t="s">
        <v>40</v>
      </c>
      <c r="AD262">
        <v>10</v>
      </c>
      <c r="AE262" t="s">
        <v>40</v>
      </c>
      <c r="AF262">
        <v>2.5</v>
      </c>
      <c r="AG262">
        <v>122.43</v>
      </c>
      <c r="AH262">
        <v>25000</v>
      </c>
      <c r="AI262">
        <v>250000</v>
      </c>
      <c r="AJ262">
        <v>122.43</v>
      </c>
      <c r="AK262">
        <v>380000000</v>
      </c>
      <c r="AL262">
        <v>3800000000</v>
      </c>
      <c r="AP262" s="8">
        <v>270</v>
      </c>
      <c r="AQ262" t="s">
        <v>1434</v>
      </c>
      <c r="AR262" s="10"/>
      <c r="AS262" s="3"/>
    </row>
    <row r="263" spans="1:45" ht="19">
      <c r="A263">
        <v>20</v>
      </c>
      <c r="B263">
        <v>46</v>
      </c>
      <c r="C263">
        <v>2010</v>
      </c>
      <c r="D263" t="s">
        <v>999</v>
      </c>
      <c r="E263" t="s">
        <v>1000</v>
      </c>
      <c r="F263" t="s">
        <v>1</v>
      </c>
      <c r="G263" t="s">
        <v>37</v>
      </c>
      <c r="H263" t="s">
        <v>38</v>
      </c>
      <c r="I263" t="s">
        <v>40</v>
      </c>
      <c r="J263" t="s">
        <v>40</v>
      </c>
      <c r="K263" t="s">
        <v>40</v>
      </c>
      <c r="L263" t="s">
        <v>40</v>
      </c>
      <c r="M263" t="s">
        <v>40</v>
      </c>
      <c r="N263" t="s">
        <v>40</v>
      </c>
      <c r="O263" t="s">
        <v>55</v>
      </c>
      <c r="P263" t="s">
        <v>40</v>
      </c>
      <c r="Q263" t="s">
        <v>42</v>
      </c>
      <c r="R263" t="s">
        <v>40</v>
      </c>
      <c r="S263" t="s">
        <v>43</v>
      </c>
      <c r="T263" t="s">
        <v>44</v>
      </c>
      <c r="U263" t="s">
        <v>18</v>
      </c>
      <c r="V263" t="s">
        <v>1104</v>
      </c>
      <c r="W263" t="s">
        <v>1222</v>
      </c>
      <c r="X263" t="s">
        <v>1001</v>
      </c>
      <c r="Y263" t="s">
        <v>1011</v>
      </c>
      <c r="Z263" t="s">
        <v>40</v>
      </c>
      <c r="AA263" t="s">
        <v>413</v>
      </c>
      <c r="AB263" t="s">
        <v>40</v>
      </c>
      <c r="AC263" t="s">
        <v>40</v>
      </c>
      <c r="AD263">
        <v>10</v>
      </c>
      <c r="AE263" t="s">
        <v>40</v>
      </c>
      <c r="AF263">
        <v>5</v>
      </c>
      <c r="AG263">
        <v>122</v>
      </c>
      <c r="AH263">
        <v>50000</v>
      </c>
      <c r="AI263">
        <v>500000</v>
      </c>
      <c r="AJ263">
        <v>122</v>
      </c>
      <c r="AK263">
        <v>380000000</v>
      </c>
      <c r="AL263">
        <v>3800000000</v>
      </c>
      <c r="AP263" s="8">
        <v>390</v>
      </c>
      <c r="AQ263" t="s">
        <v>1435</v>
      </c>
      <c r="AR263" s="10"/>
      <c r="AS263" s="3"/>
    </row>
    <row r="264" spans="1:45">
      <c r="A264">
        <v>20</v>
      </c>
      <c r="B264">
        <v>49</v>
      </c>
      <c r="C264">
        <v>2010</v>
      </c>
      <c r="D264" t="s">
        <v>999</v>
      </c>
      <c r="E264" t="s">
        <v>1000</v>
      </c>
      <c r="F264" t="s">
        <v>1</v>
      </c>
      <c r="G264" t="s">
        <v>37</v>
      </c>
      <c r="H264" t="s">
        <v>38</v>
      </c>
      <c r="I264" t="s">
        <v>40</v>
      </c>
      <c r="J264" t="s">
        <v>40</v>
      </c>
      <c r="K264" t="s">
        <v>40</v>
      </c>
      <c r="L264" t="s">
        <v>40</v>
      </c>
      <c r="M264" t="s">
        <v>40</v>
      </c>
      <c r="N264" t="s">
        <v>40</v>
      </c>
      <c r="O264" t="s">
        <v>55</v>
      </c>
      <c r="P264" t="s">
        <v>40</v>
      </c>
      <c r="Q264" t="s">
        <v>42</v>
      </c>
      <c r="R264" t="s">
        <v>40</v>
      </c>
      <c r="S264" t="s">
        <v>43</v>
      </c>
      <c r="T264" t="s">
        <v>44</v>
      </c>
      <c r="U264" t="s">
        <v>20</v>
      </c>
      <c r="V264" t="s">
        <v>1104</v>
      </c>
      <c r="W264" t="s">
        <v>1222</v>
      </c>
      <c r="X264" t="s">
        <v>1001</v>
      </c>
      <c r="Y264" t="s">
        <v>1002</v>
      </c>
      <c r="Z264" t="s">
        <v>40</v>
      </c>
      <c r="AA264" t="s">
        <v>413</v>
      </c>
      <c r="AB264" t="s">
        <v>40</v>
      </c>
      <c r="AC264" t="s">
        <v>40</v>
      </c>
      <c r="AD264">
        <v>10</v>
      </c>
      <c r="AE264" t="s">
        <v>40</v>
      </c>
      <c r="AF264">
        <v>0.1</v>
      </c>
      <c r="AG264">
        <v>158</v>
      </c>
      <c r="AH264">
        <v>1000</v>
      </c>
      <c r="AI264">
        <v>10000</v>
      </c>
      <c r="AJ264">
        <v>158</v>
      </c>
      <c r="AK264">
        <v>130000000</v>
      </c>
      <c r="AL264">
        <v>1300000000</v>
      </c>
      <c r="AP264" s="8">
        <v>120</v>
      </c>
    </row>
    <row r="265" spans="1:45">
      <c r="A265">
        <v>20</v>
      </c>
      <c r="B265">
        <v>49</v>
      </c>
      <c r="C265">
        <v>2010</v>
      </c>
      <c r="D265" t="s">
        <v>999</v>
      </c>
      <c r="E265" t="s">
        <v>1000</v>
      </c>
      <c r="F265" t="s">
        <v>1</v>
      </c>
      <c r="G265" t="s">
        <v>37</v>
      </c>
      <c r="H265" t="s">
        <v>38</v>
      </c>
      <c r="I265" t="s">
        <v>40</v>
      </c>
      <c r="J265" t="s">
        <v>40</v>
      </c>
      <c r="K265" t="s">
        <v>40</v>
      </c>
      <c r="L265" t="s">
        <v>40</v>
      </c>
      <c r="M265" t="s">
        <v>40</v>
      </c>
      <c r="N265" t="s">
        <v>40</v>
      </c>
      <c r="O265" t="s">
        <v>55</v>
      </c>
      <c r="P265" t="s">
        <v>40</v>
      </c>
      <c r="Q265" t="s">
        <v>42</v>
      </c>
      <c r="R265" t="s">
        <v>40</v>
      </c>
      <c r="S265" t="s">
        <v>43</v>
      </c>
      <c r="T265" t="s">
        <v>44</v>
      </c>
      <c r="U265" t="s">
        <v>20</v>
      </c>
      <c r="V265" t="s">
        <v>1104</v>
      </c>
      <c r="W265" t="s">
        <v>1222</v>
      </c>
      <c r="X265" t="s">
        <v>1001</v>
      </c>
      <c r="Y265" t="s">
        <v>1003</v>
      </c>
      <c r="Z265" t="s">
        <v>40</v>
      </c>
      <c r="AA265" t="s">
        <v>413</v>
      </c>
      <c r="AB265" t="s">
        <v>40</v>
      </c>
      <c r="AC265" t="s">
        <v>40</v>
      </c>
      <c r="AD265">
        <v>10</v>
      </c>
      <c r="AE265" t="s">
        <v>40</v>
      </c>
      <c r="AF265">
        <v>0.25</v>
      </c>
      <c r="AG265">
        <v>190</v>
      </c>
      <c r="AH265">
        <v>2500</v>
      </c>
      <c r="AI265">
        <v>25000</v>
      </c>
      <c r="AJ265">
        <v>190</v>
      </c>
      <c r="AK265">
        <v>130000000</v>
      </c>
      <c r="AL265">
        <v>1300000000</v>
      </c>
      <c r="AP265" s="8">
        <v>150</v>
      </c>
    </row>
    <row r="266" spans="1:45">
      <c r="A266">
        <v>20</v>
      </c>
      <c r="B266">
        <v>49</v>
      </c>
      <c r="C266">
        <v>2010</v>
      </c>
      <c r="D266" t="s">
        <v>999</v>
      </c>
      <c r="E266" t="s">
        <v>1000</v>
      </c>
      <c r="F266" t="s">
        <v>1</v>
      </c>
      <c r="G266" t="s">
        <v>37</v>
      </c>
      <c r="H266" t="s">
        <v>38</v>
      </c>
      <c r="I266" t="s">
        <v>40</v>
      </c>
      <c r="J266" t="s">
        <v>40</v>
      </c>
      <c r="K266" t="s">
        <v>40</v>
      </c>
      <c r="L266" t="s">
        <v>40</v>
      </c>
      <c r="M266" t="s">
        <v>40</v>
      </c>
      <c r="N266" t="s">
        <v>40</v>
      </c>
      <c r="O266" t="s">
        <v>55</v>
      </c>
      <c r="P266" t="s">
        <v>40</v>
      </c>
      <c r="Q266" t="s">
        <v>42</v>
      </c>
      <c r="R266" t="s">
        <v>40</v>
      </c>
      <c r="S266" t="s">
        <v>43</v>
      </c>
      <c r="T266" t="s">
        <v>44</v>
      </c>
      <c r="U266" t="s">
        <v>20</v>
      </c>
      <c r="V266" t="s">
        <v>1104</v>
      </c>
      <c r="W266" t="s">
        <v>1222</v>
      </c>
      <c r="X266" t="s">
        <v>1001</v>
      </c>
      <c r="Y266" t="s">
        <v>1004</v>
      </c>
      <c r="Z266" t="s">
        <v>40</v>
      </c>
      <c r="AA266" t="s">
        <v>413</v>
      </c>
      <c r="AB266" t="s">
        <v>40</v>
      </c>
      <c r="AC266" t="s">
        <v>40</v>
      </c>
      <c r="AD266">
        <v>10</v>
      </c>
      <c r="AE266" t="s">
        <v>40</v>
      </c>
      <c r="AF266">
        <v>1</v>
      </c>
      <c r="AG266">
        <v>218</v>
      </c>
      <c r="AH266">
        <v>10000</v>
      </c>
      <c r="AI266">
        <v>100000</v>
      </c>
      <c r="AJ266">
        <v>218</v>
      </c>
      <c r="AK266">
        <v>130000000</v>
      </c>
      <c r="AL266">
        <v>1300000000</v>
      </c>
      <c r="AP266" s="8">
        <v>580</v>
      </c>
    </row>
    <row r="267" spans="1:45">
      <c r="A267">
        <v>20</v>
      </c>
      <c r="B267">
        <v>49</v>
      </c>
      <c r="C267">
        <v>2010</v>
      </c>
      <c r="D267" t="s">
        <v>999</v>
      </c>
      <c r="E267" t="s">
        <v>1000</v>
      </c>
      <c r="F267" t="s">
        <v>1</v>
      </c>
      <c r="G267" t="s">
        <v>37</v>
      </c>
      <c r="H267" t="s">
        <v>38</v>
      </c>
      <c r="I267" t="s">
        <v>40</v>
      </c>
      <c r="J267" t="s">
        <v>40</v>
      </c>
      <c r="K267" t="s">
        <v>40</v>
      </c>
      <c r="L267" t="s">
        <v>40</v>
      </c>
      <c r="M267" t="s">
        <v>40</v>
      </c>
      <c r="N267" t="s">
        <v>40</v>
      </c>
      <c r="O267" t="s">
        <v>55</v>
      </c>
      <c r="P267" t="s">
        <v>40</v>
      </c>
      <c r="Q267" t="s">
        <v>42</v>
      </c>
      <c r="R267" t="s">
        <v>40</v>
      </c>
      <c r="S267" t="s">
        <v>43</v>
      </c>
      <c r="T267" t="s">
        <v>44</v>
      </c>
      <c r="U267" t="s">
        <v>20</v>
      </c>
      <c r="V267" t="s">
        <v>1104</v>
      </c>
      <c r="W267" t="s">
        <v>1222</v>
      </c>
      <c r="X267" t="s">
        <v>1001</v>
      </c>
      <c r="Y267" t="s">
        <v>1005</v>
      </c>
      <c r="Z267" t="s">
        <v>40</v>
      </c>
      <c r="AA267" t="s">
        <v>413</v>
      </c>
      <c r="AB267" t="s">
        <v>40</v>
      </c>
      <c r="AC267" t="s">
        <v>40</v>
      </c>
      <c r="AD267">
        <v>10</v>
      </c>
      <c r="AE267" t="s">
        <v>40</v>
      </c>
      <c r="AF267">
        <v>2.5</v>
      </c>
      <c r="AG267">
        <v>229</v>
      </c>
      <c r="AH267">
        <v>25000</v>
      </c>
      <c r="AI267">
        <v>250000</v>
      </c>
      <c r="AJ267">
        <v>229</v>
      </c>
      <c r="AK267">
        <v>130000000</v>
      </c>
      <c r="AL267">
        <v>1300000000</v>
      </c>
      <c r="AP267" s="8">
        <v>150</v>
      </c>
    </row>
    <row r="268" spans="1:45">
      <c r="A268">
        <v>20</v>
      </c>
      <c r="B268">
        <v>49</v>
      </c>
      <c r="C268">
        <v>2010</v>
      </c>
      <c r="D268" t="s">
        <v>999</v>
      </c>
      <c r="E268" t="s">
        <v>1000</v>
      </c>
      <c r="F268" t="s">
        <v>1</v>
      </c>
      <c r="G268" t="s">
        <v>37</v>
      </c>
      <c r="H268" t="s">
        <v>38</v>
      </c>
      <c r="I268" t="s">
        <v>40</v>
      </c>
      <c r="J268" t="s">
        <v>40</v>
      </c>
      <c r="K268" t="s">
        <v>40</v>
      </c>
      <c r="L268" t="s">
        <v>40</v>
      </c>
      <c r="M268" t="s">
        <v>40</v>
      </c>
      <c r="N268" t="s">
        <v>40</v>
      </c>
      <c r="O268" t="s">
        <v>55</v>
      </c>
      <c r="P268" t="s">
        <v>40</v>
      </c>
      <c r="Q268" t="s">
        <v>42</v>
      </c>
      <c r="R268" t="s">
        <v>40</v>
      </c>
      <c r="S268" t="s">
        <v>43</v>
      </c>
      <c r="T268" t="s">
        <v>44</v>
      </c>
      <c r="U268" t="s">
        <v>20</v>
      </c>
      <c r="V268" t="s">
        <v>1104</v>
      </c>
      <c r="W268" t="s">
        <v>1222</v>
      </c>
      <c r="X268" t="s">
        <v>1001</v>
      </c>
      <c r="Y268" t="s">
        <v>1006</v>
      </c>
      <c r="Z268" t="s">
        <v>40</v>
      </c>
      <c r="AA268" t="s">
        <v>413</v>
      </c>
      <c r="AB268" t="s">
        <v>40</v>
      </c>
      <c r="AC268" t="s">
        <v>40</v>
      </c>
      <c r="AD268">
        <v>10</v>
      </c>
      <c r="AE268" t="s">
        <v>40</v>
      </c>
      <c r="AF268">
        <v>5</v>
      </c>
      <c r="AG268">
        <v>229</v>
      </c>
      <c r="AH268">
        <v>50000</v>
      </c>
      <c r="AI268">
        <v>500000</v>
      </c>
      <c r="AJ268">
        <v>229</v>
      </c>
      <c r="AK268">
        <v>130000000</v>
      </c>
      <c r="AL268">
        <v>1300000000</v>
      </c>
      <c r="AP268" s="8">
        <v>240</v>
      </c>
    </row>
    <row r="269" spans="1:45">
      <c r="A269">
        <v>20</v>
      </c>
      <c r="B269">
        <v>50</v>
      </c>
      <c r="C269">
        <v>2010</v>
      </c>
      <c r="D269" t="s">
        <v>999</v>
      </c>
      <c r="E269" t="s">
        <v>1000</v>
      </c>
      <c r="F269" t="s">
        <v>1</v>
      </c>
      <c r="G269" t="s">
        <v>37</v>
      </c>
      <c r="H269" t="s">
        <v>38</v>
      </c>
      <c r="I269" t="s">
        <v>40</v>
      </c>
      <c r="J269" t="s">
        <v>40</v>
      </c>
      <c r="K269" t="s">
        <v>40</v>
      </c>
      <c r="L269" t="s">
        <v>40</v>
      </c>
      <c r="M269" t="s">
        <v>40</v>
      </c>
      <c r="N269" t="s">
        <v>40</v>
      </c>
      <c r="O269" t="s">
        <v>55</v>
      </c>
      <c r="P269" t="s">
        <v>40</v>
      </c>
      <c r="Q269" t="s">
        <v>42</v>
      </c>
      <c r="R269" t="s">
        <v>40</v>
      </c>
      <c r="S269" t="s">
        <v>43</v>
      </c>
      <c r="T269" t="s">
        <v>44</v>
      </c>
      <c r="U269" t="s">
        <v>20</v>
      </c>
      <c r="V269" t="s">
        <v>1104</v>
      </c>
      <c r="W269" t="s">
        <v>1222</v>
      </c>
      <c r="X269" t="s">
        <v>1001</v>
      </c>
      <c r="Y269" t="s">
        <v>1007</v>
      </c>
      <c r="Z269" t="s">
        <v>40</v>
      </c>
      <c r="AA269" t="s">
        <v>413</v>
      </c>
      <c r="AB269" t="s">
        <v>40</v>
      </c>
      <c r="AC269" t="s">
        <v>40</v>
      </c>
      <c r="AD269">
        <v>10</v>
      </c>
      <c r="AE269" t="s">
        <v>40</v>
      </c>
      <c r="AF269">
        <v>0.1</v>
      </c>
      <c r="AG269">
        <v>230.55</v>
      </c>
      <c r="AH269">
        <v>1000</v>
      </c>
      <c r="AI269">
        <v>10000</v>
      </c>
      <c r="AJ269">
        <v>230.55</v>
      </c>
      <c r="AK269">
        <v>130000000</v>
      </c>
      <c r="AL269">
        <v>1300000000</v>
      </c>
      <c r="AP269" s="8">
        <v>250</v>
      </c>
    </row>
    <row r="270" spans="1:45">
      <c r="A270">
        <v>20</v>
      </c>
      <c r="B270">
        <v>50</v>
      </c>
      <c r="C270">
        <v>2010</v>
      </c>
      <c r="D270" t="s">
        <v>999</v>
      </c>
      <c r="E270" t="s">
        <v>1000</v>
      </c>
      <c r="F270" t="s">
        <v>1</v>
      </c>
      <c r="G270" t="s">
        <v>37</v>
      </c>
      <c r="H270" t="s">
        <v>38</v>
      </c>
      <c r="I270" t="s">
        <v>40</v>
      </c>
      <c r="J270" t="s">
        <v>40</v>
      </c>
      <c r="K270" t="s">
        <v>40</v>
      </c>
      <c r="L270" t="s">
        <v>40</v>
      </c>
      <c r="M270" t="s">
        <v>40</v>
      </c>
      <c r="N270" t="s">
        <v>40</v>
      </c>
      <c r="O270" t="s">
        <v>55</v>
      </c>
      <c r="P270" t="s">
        <v>40</v>
      </c>
      <c r="Q270" t="s">
        <v>42</v>
      </c>
      <c r="R270" t="s">
        <v>40</v>
      </c>
      <c r="S270" t="s">
        <v>43</v>
      </c>
      <c r="T270" t="s">
        <v>44</v>
      </c>
      <c r="U270" t="s">
        <v>20</v>
      </c>
      <c r="V270" t="s">
        <v>1104</v>
      </c>
      <c r="W270" t="s">
        <v>1222</v>
      </c>
      <c r="X270" t="s">
        <v>1001</v>
      </c>
      <c r="Y270" t="s">
        <v>1008</v>
      </c>
      <c r="Z270" t="s">
        <v>40</v>
      </c>
      <c r="AA270" t="s">
        <v>413</v>
      </c>
      <c r="AB270" t="s">
        <v>40</v>
      </c>
      <c r="AC270" t="s">
        <v>40</v>
      </c>
      <c r="AD270">
        <v>10</v>
      </c>
      <c r="AE270" t="s">
        <v>40</v>
      </c>
      <c r="AF270">
        <v>0.25</v>
      </c>
      <c r="AG270">
        <v>243.32</v>
      </c>
      <c r="AH270">
        <v>2500</v>
      </c>
      <c r="AI270">
        <v>25000</v>
      </c>
      <c r="AJ270">
        <v>243.32</v>
      </c>
      <c r="AK270">
        <v>130000000</v>
      </c>
      <c r="AL270">
        <v>1300000000</v>
      </c>
      <c r="AP270" s="8">
        <v>190</v>
      </c>
    </row>
    <row r="271" spans="1:45">
      <c r="A271">
        <v>20</v>
      </c>
      <c r="B271">
        <v>50</v>
      </c>
      <c r="C271">
        <v>2010</v>
      </c>
      <c r="D271" t="s">
        <v>999</v>
      </c>
      <c r="E271" t="s">
        <v>1000</v>
      </c>
      <c r="F271" t="s">
        <v>1</v>
      </c>
      <c r="G271" t="s">
        <v>37</v>
      </c>
      <c r="H271" t="s">
        <v>38</v>
      </c>
      <c r="I271" t="s">
        <v>40</v>
      </c>
      <c r="J271" t="s">
        <v>40</v>
      </c>
      <c r="K271" t="s">
        <v>40</v>
      </c>
      <c r="L271" t="s">
        <v>40</v>
      </c>
      <c r="M271" t="s">
        <v>40</v>
      </c>
      <c r="N271" t="s">
        <v>40</v>
      </c>
      <c r="O271" t="s">
        <v>55</v>
      </c>
      <c r="P271" t="s">
        <v>40</v>
      </c>
      <c r="Q271" t="s">
        <v>42</v>
      </c>
      <c r="R271" t="s">
        <v>40</v>
      </c>
      <c r="S271" t="s">
        <v>43</v>
      </c>
      <c r="T271" t="s">
        <v>44</v>
      </c>
      <c r="U271" t="s">
        <v>20</v>
      </c>
      <c r="V271" t="s">
        <v>1104</v>
      </c>
      <c r="W271" t="s">
        <v>1222</v>
      </c>
      <c r="X271" t="s">
        <v>1001</v>
      </c>
      <c r="Y271" t="s">
        <v>1009</v>
      </c>
      <c r="Z271" t="s">
        <v>40</v>
      </c>
      <c r="AA271" t="s">
        <v>413</v>
      </c>
      <c r="AB271" t="s">
        <v>40</v>
      </c>
      <c r="AC271" t="s">
        <v>40</v>
      </c>
      <c r="AD271">
        <v>10</v>
      </c>
      <c r="AE271" t="s">
        <v>40</v>
      </c>
      <c r="AF271">
        <v>1</v>
      </c>
      <c r="AG271">
        <v>263.60000000000002</v>
      </c>
      <c r="AH271">
        <v>10000</v>
      </c>
      <c r="AI271">
        <v>100000</v>
      </c>
      <c r="AJ271">
        <v>263.60000000000002</v>
      </c>
      <c r="AK271">
        <v>130000000</v>
      </c>
      <c r="AL271">
        <v>1300000000</v>
      </c>
      <c r="AP271" s="8">
        <v>230</v>
      </c>
    </row>
    <row r="272" spans="1:45">
      <c r="A272">
        <v>20</v>
      </c>
      <c r="B272">
        <v>50</v>
      </c>
      <c r="C272">
        <v>2010</v>
      </c>
      <c r="D272" t="s">
        <v>999</v>
      </c>
      <c r="E272" t="s">
        <v>1000</v>
      </c>
      <c r="F272" t="s">
        <v>1</v>
      </c>
      <c r="G272" t="s">
        <v>37</v>
      </c>
      <c r="H272" t="s">
        <v>38</v>
      </c>
      <c r="I272" t="s">
        <v>40</v>
      </c>
      <c r="J272" t="s">
        <v>40</v>
      </c>
      <c r="K272" t="s">
        <v>40</v>
      </c>
      <c r="L272" t="s">
        <v>40</v>
      </c>
      <c r="M272" t="s">
        <v>40</v>
      </c>
      <c r="N272" t="s">
        <v>40</v>
      </c>
      <c r="O272" t="s">
        <v>55</v>
      </c>
      <c r="P272" t="s">
        <v>40</v>
      </c>
      <c r="Q272" t="s">
        <v>42</v>
      </c>
      <c r="R272" t="s">
        <v>40</v>
      </c>
      <c r="S272" t="s">
        <v>43</v>
      </c>
      <c r="T272" t="s">
        <v>44</v>
      </c>
      <c r="U272" t="s">
        <v>20</v>
      </c>
      <c r="V272" t="s">
        <v>1104</v>
      </c>
      <c r="W272" t="s">
        <v>1222</v>
      </c>
      <c r="X272" t="s">
        <v>1001</v>
      </c>
      <c r="Y272" t="s">
        <v>1010</v>
      </c>
      <c r="Z272" t="s">
        <v>40</v>
      </c>
      <c r="AA272" t="s">
        <v>413</v>
      </c>
      <c r="AB272" t="s">
        <v>40</v>
      </c>
      <c r="AC272" t="s">
        <v>40</v>
      </c>
      <c r="AD272">
        <v>10</v>
      </c>
      <c r="AE272" t="s">
        <v>40</v>
      </c>
      <c r="AF272">
        <v>2.5</v>
      </c>
      <c r="AG272">
        <v>230.02</v>
      </c>
      <c r="AH272">
        <v>25000</v>
      </c>
      <c r="AI272">
        <v>250000</v>
      </c>
      <c r="AJ272">
        <v>230.02</v>
      </c>
      <c r="AK272">
        <v>130000000</v>
      </c>
      <c r="AL272">
        <v>1300000000</v>
      </c>
      <c r="AP272" s="8">
        <v>410</v>
      </c>
    </row>
    <row r="273" spans="1:42">
      <c r="A273">
        <v>20</v>
      </c>
      <c r="B273">
        <v>50</v>
      </c>
      <c r="C273">
        <v>2010</v>
      </c>
      <c r="D273" t="s">
        <v>999</v>
      </c>
      <c r="E273" t="s">
        <v>1000</v>
      </c>
      <c r="F273" t="s">
        <v>1</v>
      </c>
      <c r="G273" t="s">
        <v>37</v>
      </c>
      <c r="H273" t="s">
        <v>38</v>
      </c>
      <c r="I273" t="s">
        <v>40</v>
      </c>
      <c r="J273" t="s">
        <v>40</v>
      </c>
      <c r="K273" t="s">
        <v>40</v>
      </c>
      <c r="L273" t="s">
        <v>40</v>
      </c>
      <c r="M273" t="s">
        <v>40</v>
      </c>
      <c r="N273" t="s">
        <v>40</v>
      </c>
      <c r="O273" t="s">
        <v>55</v>
      </c>
      <c r="P273" t="s">
        <v>40</v>
      </c>
      <c r="Q273" t="s">
        <v>42</v>
      </c>
      <c r="R273" t="s">
        <v>40</v>
      </c>
      <c r="S273" t="s">
        <v>43</v>
      </c>
      <c r="T273" t="s">
        <v>44</v>
      </c>
      <c r="U273" t="s">
        <v>20</v>
      </c>
      <c r="V273" t="s">
        <v>1104</v>
      </c>
      <c r="W273" t="s">
        <v>1222</v>
      </c>
      <c r="X273" t="s">
        <v>1001</v>
      </c>
      <c r="Y273" t="s">
        <v>1011</v>
      </c>
      <c r="Z273" t="s">
        <v>40</v>
      </c>
      <c r="AA273" t="s">
        <v>413</v>
      </c>
      <c r="AB273" t="s">
        <v>40</v>
      </c>
      <c r="AC273" t="s">
        <v>40</v>
      </c>
      <c r="AD273">
        <v>10</v>
      </c>
      <c r="AE273" t="s">
        <v>40</v>
      </c>
      <c r="AF273">
        <v>5</v>
      </c>
      <c r="AG273">
        <v>229</v>
      </c>
      <c r="AH273">
        <v>50000</v>
      </c>
      <c r="AI273">
        <v>500000</v>
      </c>
      <c r="AJ273">
        <v>229</v>
      </c>
      <c r="AK273">
        <v>130000000</v>
      </c>
      <c r="AL273">
        <v>1300000000</v>
      </c>
      <c r="AP273" s="8">
        <v>200</v>
      </c>
    </row>
    <row r="274" spans="1:42">
      <c r="A274">
        <v>20</v>
      </c>
      <c r="B274">
        <v>51</v>
      </c>
      <c r="C274">
        <v>2010</v>
      </c>
      <c r="D274" t="s">
        <v>999</v>
      </c>
      <c r="E274" t="s">
        <v>1000</v>
      </c>
      <c r="F274" t="s">
        <v>1</v>
      </c>
      <c r="G274" t="s">
        <v>37</v>
      </c>
      <c r="H274" t="s">
        <v>38</v>
      </c>
      <c r="I274" t="s">
        <v>40</v>
      </c>
      <c r="J274" t="s">
        <v>40</v>
      </c>
      <c r="K274" t="s">
        <v>40</v>
      </c>
      <c r="L274" t="s">
        <v>40</v>
      </c>
      <c r="M274" t="s">
        <v>40</v>
      </c>
      <c r="N274" t="s">
        <v>40</v>
      </c>
      <c r="O274" t="s">
        <v>55</v>
      </c>
      <c r="P274" t="s">
        <v>40</v>
      </c>
      <c r="Q274" t="s">
        <v>42</v>
      </c>
      <c r="R274" t="s">
        <v>40</v>
      </c>
      <c r="S274" t="s">
        <v>43</v>
      </c>
      <c r="T274" t="s">
        <v>44</v>
      </c>
      <c r="U274" t="s">
        <v>19</v>
      </c>
      <c r="V274" t="s">
        <v>1104</v>
      </c>
      <c r="W274" t="s">
        <v>1222</v>
      </c>
      <c r="X274" t="s">
        <v>1001</v>
      </c>
      <c r="Y274" t="s">
        <v>1002</v>
      </c>
      <c r="Z274" t="s">
        <v>40</v>
      </c>
      <c r="AA274" t="s">
        <v>413</v>
      </c>
      <c r="AB274" t="s">
        <v>40</v>
      </c>
      <c r="AC274" t="s">
        <v>40</v>
      </c>
      <c r="AD274">
        <v>10</v>
      </c>
      <c r="AE274" t="s">
        <v>40</v>
      </c>
      <c r="AF274">
        <v>0.1</v>
      </c>
      <c r="AG274">
        <v>2945</v>
      </c>
      <c r="AH274">
        <v>1000</v>
      </c>
      <c r="AI274">
        <v>10000</v>
      </c>
      <c r="AJ274">
        <v>2945</v>
      </c>
      <c r="AK274">
        <v>1800000000</v>
      </c>
      <c r="AL274">
        <v>18000000000</v>
      </c>
      <c r="AM274" t="s">
        <v>1059</v>
      </c>
    </row>
    <row r="275" spans="1:42">
      <c r="A275">
        <v>20</v>
      </c>
      <c r="B275">
        <v>51</v>
      </c>
      <c r="C275">
        <v>2010</v>
      </c>
      <c r="D275" t="s">
        <v>999</v>
      </c>
      <c r="E275" t="s">
        <v>1000</v>
      </c>
      <c r="F275" t="s">
        <v>1</v>
      </c>
      <c r="G275" t="s">
        <v>37</v>
      </c>
      <c r="H275" t="s">
        <v>38</v>
      </c>
      <c r="I275" t="s">
        <v>40</v>
      </c>
      <c r="J275" t="s">
        <v>40</v>
      </c>
      <c r="K275" t="s">
        <v>40</v>
      </c>
      <c r="L275" t="s">
        <v>40</v>
      </c>
      <c r="M275" t="s">
        <v>40</v>
      </c>
      <c r="N275" t="s">
        <v>40</v>
      </c>
      <c r="O275" t="s">
        <v>55</v>
      </c>
      <c r="P275" t="s">
        <v>40</v>
      </c>
      <c r="Q275" t="s">
        <v>42</v>
      </c>
      <c r="R275" t="s">
        <v>40</v>
      </c>
      <c r="S275" t="s">
        <v>43</v>
      </c>
      <c r="T275" t="s">
        <v>44</v>
      </c>
      <c r="U275" t="s">
        <v>19</v>
      </c>
      <c r="V275" t="s">
        <v>1104</v>
      </c>
      <c r="W275" t="s">
        <v>1222</v>
      </c>
      <c r="X275" t="s">
        <v>1001</v>
      </c>
      <c r="Y275" t="s">
        <v>1003</v>
      </c>
      <c r="Z275" t="s">
        <v>40</v>
      </c>
      <c r="AA275" t="s">
        <v>413</v>
      </c>
      <c r="AB275" t="s">
        <v>40</v>
      </c>
      <c r="AC275" t="s">
        <v>40</v>
      </c>
      <c r="AD275">
        <v>10</v>
      </c>
      <c r="AE275" t="s">
        <v>40</v>
      </c>
      <c r="AF275">
        <v>0.25</v>
      </c>
      <c r="AG275">
        <v>3365</v>
      </c>
      <c r="AH275">
        <v>2500</v>
      </c>
      <c r="AI275">
        <v>25000</v>
      </c>
      <c r="AJ275">
        <v>3365</v>
      </c>
      <c r="AK275">
        <v>1800000000</v>
      </c>
      <c r="AL275">
        <v>18000000000</v>
      </c>
      <c r="AM275" t="s">
        <v>1334</v>
      </c>
    </row>
    <row r="276" spans="1:42">
      <c r="A276">
        <v>20</v>
      </c>
      <c r="B276">
        <v>51</v>
      </c>
      <c r="C276">
        <v>2010</v>
      </c>
      <c r="D276" t="s">
        <v>999</v>
      </c>
      <c r="E276" t="s">
        <v>1000</v>
      </c>
      <c r="F276" t="s">
        <v>1</v>
      </c>
      <c r="G276" t="s">
        <v>37</v>
      </c>
      <c r="H276" t="s">
        <v>38</v>
      </c>
      <c r="I276" t="s">
        <v>40</v>
      </c>
      <c r="J276" t="s">
        <v>40</v>
      </c>
      <c r="K276" t="s">
        <v>40</v>
      </c>
      <c r="L276" t="s">
        <v>40</v>
      </c>
      <c r="M276" t="s">
        <v>40</v>
      </c>
      <c r="N276" t="s">
        <v>40</v>
      </c>
      <c r="O276" t="s">
        <v>55</v>
      </c>
      <c r="P276" t="s">
        <v>40</v>
      </c>
      <c r="Q276" t="s">
        <v>42</v>
      </c>
      <c r="R276" t="s">
        <v>40</v>
      </c>
      <c r="S276" t="s">
        <v>43</v>
      </c>
      <c r="T276" t="s">
        <v>44</v>
      </c>
      <c r="U276" t="s">
        <v>19</v>
      </c>
      <c r="V276" t="s">
        <v>1104</v>
      </c>
      <c r="W276" t="s">
        <v>1222</v>
      </c>
      <c r="X276" t="s">
        <v>1001</v>
      </c>
      <c r="Y276" t="s">
        <v>1004</v>
      </c>
      <c r="Z276" t="s">
        <v>40</v>
      </c>
      <c r="AA276" t="s">
        <v>413</v>
      </c>
      <c r="AB276" t="s">
        <v>40</v>
      </c>
      <c r="AC276" t="s">
        <v>40</v>
      </c>
      <c r="AD276">
        <v>10</v>
      </c>
      <c r="AE276" t="s">
        <v>40</v>
      </c>
      <c r="AF276">
        <v>1</v>
      </c>
      <c r="AG276">
        <v>3702</v>
      </c>
      <c r="AH276">
        <v>10000</v>
      </c>
      <c r="AI276">
        <v>100000</v>
      </c>
      <c r="AJ276">
        <v>3702</v>
      </c>
      <c r="AK276">
        <v>1800000000</v>
      </c>
      <c r="AL276">
        <v>18000000000</v>
      </c>
    </row>
    <row r="277" spans="1:42">
      <c r="A277">
        <v>20</v>
      </c>
      <c r="B277">
        <v>51</v>
      </c>
      <c r="C277">
        <v>2010</v>
      </c>
      <c r="D277" t="s">
        <v>999</v>
      </c>
      <c r="E277" t="s">
        <v>1000</v>
      </c>
      <c r="F277" t="s">
        <v>1</v>
      </c>
      <c r="G277" t="s">
        <v>37</v>
      </c>
      <c r="H277" t="s">
        <v>38</v>
      </c>
      <c r="I277" t="s">
        <v>40</v>
      </c>
      <c r="J277" t="s">
        <v>40</v>
      </c>
      <c r="K277" t="s">
        <v>40</v>
      </c>
      <c r="L277" t="s">
        <v>40</v>
      </c>
      <c r="M277" t="s">
        <v>40</v>
      </c>
      <c r="N277" t="s">
        <v>40</v>
      </c>
      <c r="O277" t="s">
        <v>55</v>
      </c>
      <c r="P277" t="s">
        <v>40</v>
      </c>
      <c r="Q277" t="s">
        <v>42</v>
      </c>
      <c r="R277" t="s">
        <v>40</v>
      </c>
      <c r="S277" t="s">
        <v>43</v>
      </c>
      <c r="T277" t="s">
        <v>44</v>
      </c>
      <c r="U277" t="s">
        <v>19</v>
      </c>
      <c r="V277" t="s">
        <v>1104</v>
      </c>
      <c r="W277" t="s">
        <v>1222</v>
      </c>
      <c r="X277" t="s">
        <v>1001</v>
      </c>
      <c r="Y277" t="s">
        <v>1005</v>
      </c>
      <c r="Z277" t="s">
        <v>40</v>
      </c>
      <c r="AA277" t="s">
        <v>413</v>
      </c>
      <c r="AB277" t="s">
        <v>40</v>
      </c>
      <c r="AC277" t="s">
        <v>40</v>
      </c>
      <c r="AD277">
        <v>10</v>
      </c>
      <c r="AE277" t="s">
        <v>40</v>
      </c>
      <c r="AF277">
        <v>2.5</v>
      </c>
      <c r="AG277">
        <v>3930</v>
      </c>
      <c r="AH277">
        <v>25000</v>
      </c>
      <c r="AI277">
        <v>250000</v>
      </c>
      <c r="AJ277">
        <v>3930</v>
      </c>
      <c r="AK277">
        <v>1800000000</v>
      </c>
      <c r="AL277">
        <v>18000000000</v>
      </c>
    </row>
    <row r="278" spans="1:42">
      <c r="A278">
        <v>20</v>
      </c>
      <c r="B278">
        <v>51</v>
      </c>
      <c r="C278">
        <v>2010</v>
      </c>
      <c r="D278" t="s">
        <v>999</v>
      </c>
      <c r="E278" t="s">
        <v>1000</v>
      </c>
      <c r="F278" t="s">
        <v>1</v>
      </c>
      <c r="G278" t="s">
        <v>37</v>
      </c>
      <c r="H278" t="s">
        <v>38</v>
      </c>
      <c r="I278" t="s">
        <v>40</v>
      </c>
      <c r="J278" t="s">
        <v>40</v>
      </c>
      <c r="K278" t="s">
        <v>40</v>
      </c>
      <c r="L278" t="s">
        <v>40</v>
      </c>
      <c r="M278" t="s">
        <v>40</v>
      </c>
      <c r="N278" t="s">
        <v>40</v>
      </c>
      <c r="O278" t="s">
        <v>55</v>
      </c>
      <c r="P278" t="s">
        <v>40</v>
      </c>
      <c r="Q278" t="s">
        <v>42</v>
      </c>
      <c r="R278" t="s">
        <v>40</v>
      </c>
      <c r="S278" t="s">
        <v>43</v>
      </c>
      <c r="T278" t="s">
        <v>44</v>
      </c>
      <c r="U278" t="s">
        <v>19</v>
      </c>
      <c r="V278" t="s">
        <v>1104</v>
      </c>
      <c r="W278" t="s">
        <v>1222</v>
      </c>
      <c r="X278" t="s">
        <v>1001</v>
      </c>
      <c r="Y278" t="s">
        <v>1006</v>
      </c>
      <c r="Z278" t="s">
        <v>40</v>
      </c>
      <c r="AA278" t="s">
        <v>413</v>
      </c>
      <c r="AB278" t="s">
        <v>40</v>
      </c>
      <c r="AC278" t="s">
        <v>40</v>
      </c>
      <c r="AD278">
        <v>10</v>
      </c>
      <c r="AE278" t="s">
        <v>40</v>
      </c>
      <c r="AF278">
        <v>5</v>
      </c>
      <c r="AG278">
        <v>3938</v>
      </c>
      <c r="AH278">
        <v>50000</v>
      </c>
      <c r="AI278">
        <v>500000</v>
      </c>
      <c r="AJ278">
        <v>3938</v>
      </c>
      <c r="AK278">
        <v>1800000000</v>
      </c>
      <c r="AL278">
        <v>18000000000</v>
      </c>
    </row>
    <row r="279" spans="1:42">
      <c r="A279">
        <v>20</v>
      </c>
      <c r="B279">
        <v>52</v>
      </c>
      <c r="C279">
        <v>2010</v>
      </c>
      <c r="D279" t="s">
        <v>999</v>
      </c>
      <c r="E279" t="s">
        <v>1000</v>
      </c>
      <c r="F279" t="s">
        <v>1</v>
      </c>
      <c r="G279" t="s">
        <v>37</v>
      </c>
      <c r="H279" t="s">
        <v>38</v>
      </c>
      <c r="I279" t="s">
        <v>40</v>
      </c>
      <c r="J279" t="s">
        <v>40</v>
      </c>
      <c r="K279" t="s">
        <v>40</v>
      </c>
      <c r="L279" t="s">
        <v>40</v>
      </c>
      <c r="M279" t="s">
        <v>40</v>
      </c>
      <c r="N279" t="s">
        <v>40</v>
      </c>
      <c r="O279" t="s">
        <v>55</v>
      </c>
      <c r="P279" t="s">
        <v>40</v>
      </c>
      <c r="Q279" t="s">
        <v>42</v>
      </c>
      <c r="R279" t="s">
        <v>40</v>
      </c>
      <c r="S279" t="s">
        <v>43</v>
      </c>
      <c r="T279" t="s">
        <v>44</v>
      </c>
      <c r="U279" t="s">
        <v>19</v>
      </c>
      <c r="V279" t="s">
        <v>1104</v>
      </c>
      <c r="W279" t="s">
        <v>1222</v>
      </c>
      <c r="X279" t="s">
        <v>1001</v>
      </c>
      <c r="Y279" t="s">
        <v>1007</v>
      </c>
      <c r="Z279" t="s">
        <v>40</v>
      </c>
      <c r="AA279" t="s">
        <v>413</v>
      </c>
      <c r="AB279" t="s">
        <v>40</v>
      </c>
      <c r="AC279" t="s">
        <v>40</v>
      </c>
      <c r="AD279">
        <v>10</v>
      </c>
      <c r="AE279" t="s">
        <v>40</v>
      </c>
      <c r="AF279">
        <v>0.1</v>
      </c>
      <c r="AG279">
        <v>3707.2</v>
      </c>
      <c r="AH279">
        <v>1000</v>
      </c>
      <c r="AI279">
        <v>10000</v>
      </c>
      <c r="AJ279">
        <v>3707.2</v>
      </c>
      <c r="AK279">
        <v>1800000000</v>
      </c>
      <c r="AL279">
        <v>18000000000</v>
      </c>
    </row>
    <row r="280" spans="1:42">
      <c r="A280">
        <v>20</v>
      </c>
      <c r="B280">
        <v>52</v>
      </c>
      <c r="C280">
        <v>2010</v>
      </c>
      <c r="D280" t="s">
        <v>999</v>
      </c>
      <c r="E280" t="s">
        <v>1000</v>
      </c>
      <c r="F280" t="s">
        <v>1</v>
      </c>
      <c r="G280" t="s">
        <v>37</v>
      </c>
      <c r="H280" t="s">
        <v>38</v>
      </c>
      <c r="I280" t="s">
        <v>40</v>
      </c>
      <c r="J280" t="s">
        <v>40</v>
      </c>
      <c r="K280" t="s">
        <v>40</v>
      </c>
      <c r="L280" t="s">
        <v>40</v>
      </c>
      <c r="M280" t="s">
        <v>40</v>
      </c>
      <c r="N280" t="s">
        <v>40</v>
      </c>
      <c r="O280" t="s">
        <v>55</v>
      </c>
      <c r="P280" t="s">
        <v>40</v>
      </c>
      <c r="Q280" t="s">
        <v>42</v>
      </c>
      <c r="R280" t="s">
        <v>40</v>
      </c>
      <c r="S280" t="s">
        <v>43</v>
      </c>
      <c r="T280" t="s">
        <v>44</v>
      </c>
      <c r="U280" t="s">
        <v>19</v>
      </c>
      <c r="V280" t="s">
        <v>1104</v>
      </c>
      <c r="W280" t="s">
        <v>1222</v>
      </c>
      <c r="X280" t="s">
        <v>1001</v>
      </c>
      <c r="Y280" t="s">
        <v>1008</v>
      </c>
      <c r="Z280" t="s">
        <v>40</v>
      </c>
      <c r="AA280" t="s">
        <v>413</v>
      </c>
      <c r="AB280" t="s">
        <v>40</v>
      </c>
      <c r="AC280" t="s">
        <v>40</v>
      </c>
      <c r="AD280">
        <v>10</v>
      </c>
      <c r="AE280" t="s">
        <v>40</v>
      </c>
      <c r="AF280">
        <v>0.25</v>
      </c>
      <c r="AG280">
        <v>3946.53</v>
      </c>
      <c r="AH280">
        <v>2500</v>
      </c>
      <c r="AI280">
        <v>25000</v>
      </c>
      <c r="AJ280">
        <v>3946.53</v>
      </c>
      <c r="AK280">
        <v>1800000000</v>
      </c>
      <c r="AL280">
        <v>18000000000</v>
      </c>
    </row>
    <row r="281" spans="1:42">
      <c r="A281">
        <v>20</v>
      </c>
      <c r="B281">
        <v>52</v>
      </c>
      <c r="C281">
        <v>2010</v>
      </c>
      <c r="D281" t="s">
        <v>999</v>
      </c>
      <c r="E281" t="s">
        <v>1000</v>
      </c>
      <c r="F281" t="s">
        <v>1</v>
      </c>
      <c r="G281" t="s">
        <v>37</v>
      </c>
      <c r="H281" t="s">
        <v>38</v>
      </c>
      <c r="I281" t="s">
        <v>40</v>
      </c>
      <c r="J281" t="s">
        <v>40</v>
      </c>
      <c r="K281" t="s">
        <v>40</v>
      </c>
      <c r="L281" t="s">
        <v>40</v>
      </c>
      <c r="M281" t="s">
        <v>40</v>
      </c>
      <c r="N281" t="s">
        <v>40</v>
      </c>
      <c r="O281" t="s">
        <v>55</v>
      </c>
      <c r="P281" t="s">
        <v>40</v>
      </c>
      <c r="Q281" t="s">
        <v>42</v>
      </c>
      <c r="R281" t="s">
        <v>40</v>
      </c>
      <c r="S281" t="s">
        <v>43</v>
      </c>
      <c r="T281" t="s">
        <v>44</v>
      </c>
      <c r="U281" t="s">
        <v>19</v>
      </c>
      <c r="V281" t="s">
        <v>1104</v>
      </c>
      <c r="W281" t="s">
        <v>1222</v>
      </c>
      <c r="X281" t="s">
        <v>1001</v>
      </c>
      <c r="Y281" t="s">
        <v>1009</v>
      </c>
      <c r="Z281" t="s">
        <v>40</v>
      </c>
      <c r="AA281" t="s">
        <v>413</v>
      </c>
      <c r="AB281" t="s">
        <v>40</v>
      </c>
      <c r="AC281" t="s">
        <v>40</v>
      </c>
      <c r="AD281">
        <v>10</v>
      </c>
      <c r="AE281" t="s">
        <v>40</v>
      </c>
      <c r="AF281">
        <v>1</v>
      </c>
      <c r="AG281">
        <v>4000.6</v>
      </c>
      <c r="AH281">
        <v>10000</v>
      </c>
      <c r="AI281">
        <v>100000</v>
      </c>
      <c r="AJ281">
        <v>4000.6</v>
      </c>
      <c r="AK281">
        <v>1800000000</v>
      </c>
      <c r="AL281">
        <v>18000000000</v>
      </c>
    </row>
    <row r="282" spans="1:42">
      <c r="A282">
        <v>20</v>
      </c>
      <c r="B282">
        <v>52</v>
      </c>
      <c r="C282">
        <v>2010</v>
      </c>
      <c r="D282" t="s">
        <v>999</v>
      </c>
      <c r="E282" t="s">
        <v>1000</v>
      </c>
      <c r="F282" t="s">
        <v>1</v>
      </c>
      <c r="G282" t="s">
        <v>37</v>
      </c>
      <c r="H282" t="s">
        <v>38</v>
      </c>
      <c r="I282" t="s">
        <v>40</v>
      </c>
      <c r="J282" t="s">
        <v>40</v>
      </c>
      <c r="K282" t="s">
        <v>40</v>
      </c>
      <c r="L282" t="s">
        <v>40</v>
      </c>
      <c r="M282" t="s">
        <v>40</v>
      </c>
      <c r="N282" t="s">
        <v>40</v>
      </c>
      <c r="O282" t="s">
        <v>55</v>
      </c>
      <c r="P282" t="s">
        <v>40</v>
      </c>
      <c r="Q282" t="s">
        <v>42</v>
      </c>
      <c r="R282" t="s">
        <v>40</v>
      </c>
      <c r="S282" t="s">
        <v>43</v>
      </c>
      <c r="T282" t="s">
        <v>44</v>
      </c>
      <c r="U282" t="s">
        <v>19</v>
      </c>
      <c r="V282" t="s">
        <v>1104</v>
      </c>
      <c r="W282" t="s">
        <v>1222</v>
      </c>
      <c r="X282" t="s">
        <v>1001</v>
      </c>
      <c r="Y282" t="s">
        <v>1010</v>
      </c>
      <c r="Z282" t="s">
        <v>40</v>
      </c>
      <c r="AA282" t="s">
        <v>413</v>
      </c>
      <c r="AB282" t="s">
        <v>40</v>
      </c>
      <c r="AC282" t="s">
        <v>40</v>
      </c>
      <c r="AD282">
        <v>10</v>
      </c>
      <c r="AE282" t="s">
        <v>40</v>
      </c>
      <c r="AF282">
        <v>2.5</v>
      </c>
      <c r="AG282">
        <v>3956.68</v>
      </c>
      <c r="AH282">
        <v>25000</v>
      </c>
      <c r="AI282">
        <v>250000</v>
      </c>
      <c r="AJ282">
        <v>3956.68</v>
      </c>
      <c r="AK282">
        <v>1800000000</v>
      </c>
      <c r="AL282">
        <v>18000000000</v>
      </c>
    </row>
    <row r="283" spans="1:42">
      <c r="A283">
        <v>20</v>
      </c>
      <c r="B283">
        <v>52</v>
      </c>
      <c r="C283">
        <v>2010</v>
      </c>
      <c r="D283" t="s">
        <v>999</v>
      </c>
      <c r="E283" t="s">
        <v>1000</v>
      </c>
      <c r="F283" t="s">
        <v>1</v>
      </c>
      <c r="G283" t="s">
        <v>37</v>
      </c>
      <c r="H283" t="s">
        <v>38</v>
      </c>
      <c r="I283" t="s">
        <v>40</v>
      </c>
      <c r="J283" t="s">
        <v>40</v>
      </c>
      <c r="K283" t="s">
        <v>40</v>
      </c>
      <c r="L283" t="s">
        <v>40</v>
      </c>
      <c r="M283" t="s">
        <v>40</v>
      </c>
      <c r="N283" t="s">
        <v>40</v>
      </c>
      <c r="O283" t="s">
        <v>55</v>
      </c>
      <c r="P283" t="s">
        <v>40</v>
      </c>
      <c r="Q283" t="s">
        <v>42</v>
      </c>
      <c r="R283" t="s">
        <v>40</v>
      </c>
      <c r="S283" t="s">
        <v>43</v>
      </c>
      <c r="T283" t="s">
        <v>44</v>
      </c>
      <c r="U283" t="s">
        <v>19</v>
      </c>
      <c r="V283" t="s">
        <v>1104</v>
      </c>
      <c r="W283" t="s">
        <v>1222</v>
      </c>
      <c r="X283" t="s">
        <v>1001</v>
      </c>
      <c r="Y283" t="s">
        <v>1011</v>
      </c>
      <c r="Z283" t="s">
        <v>40</v>
      </c>
      <c r="AA283" t="s">
        <v>413</v>
      </c>
      <c r="AB283" t="s">
        <v>40</v>
      </c>
      <c r="AC283" t="s">
        <v>40</v>
      </c>
      <c r="AD283">
        <v>10</v>
      </c>
      <c r="AE283" t="s">
        <v>40</v>
      </c>
      <c r="AF283">
        <v>5</v>
      </c>
      <c r="AG283">
        <v>3938</v>
      </c>
      <c r="AH283">
        <v>50000</v>
      </c>
      <c r="AI283">
        <v>500000</v>
      </c>
      <c r="AJ283">
        <v>3938</v>
      </c>
      <c r="AK283">
        <v>1800000000</v>
      </c>
      <c r="AL283">
        <v>18000000000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Summary</vt:lpstr>
      <vt:lpstr>Incomplete</vt:lpstr>
      <vt:lpstr>MetaData</vt:lpstr>
      <vt:lpstr>OtherData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Amy Bo Tinky Solman</dc:creator>
  <cp:lastModifiedBy>Amy Solman</cp:lastModifiedBy>
  <dcterms:created xsi:type="dcterms:W3CDTF">2020-07-20T08:30:43Z</dcterms:created>
  <dcterms:modified xsi:type="dcterms:W3CDTF">2020-08-18T09:33:24Z</dcterms:modified>
</cp:coreProperties>
</file>