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y\Documents\1 CHPW\QC\"/>
    </mc:Choice>
  </mc:AlternateContent>
  <bookViews>
    <workbookView xWindow="0" yWindow="0" windowWidth="18750" windowHeight="7300"/>
  </bookViews>
  <sheets>
    <sheet name="Comparisons" sheetId="9" r:id="rId1"/>
    <sheet name="A1c Values" sheetId="1" r:id="rId2"/>
    <sheet name="Total Cholesterol" sheetId="6" r:id="rId3"/>
    <sheet name="HDL Values" sheetId="2" r:id="rId4"/>
    <sheet name="LDL Values" sheetId="4" r:id="rId5"/>
    <sheet name="Microalbumin" sheetId="5" r:id="rId6"/>
    <sheet name="Triglycerides" sheetId="7" r:id="rId7"/>
    <sheet name="Height Values" sheetId="8" r:id="rId8"/>
    <sheet name="Weight Values" sheetId="10" r:id="rId9"/>
    <sheet name="BMI Values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1" l="1"/>
  <c r="P4" i="11"/>
  <c r="O4" i="11"/>
  <c r="A4" i="11"/>
  <c r="A5" i="10"/>
  <c r="P4" i="10"/>
  <c r="O4" i="10"/>
  <c r="A4" i="10"/>
  <c r="O4" i="8"/>
  <c r="P4" i="8"/>
  <c r="A5" i="8"/>
  <c r="A4" i="8"/>
  <c r="A5" i="7"/>
  <c r="A4" i="7"/>
  <c r="A8" i="5"/>
  <c r="A4" i="5"/>
  <c r="A5" i="4"/>
  <c r="A4" i="4"/>
  <c r="A5" i="2"/>
  <c r="A4" i="2"/>
  <c r="A5" i="6"/>
  <c r="A4" i="6"/>
  <c r="A5" i="1"/>
  <c r="A4" i="1"/>
  <c r="P4" i="7" l="1"/>
  <c r="O4" i="7"/>
  <c r="D4" i="7"/>
  <c r="P4" i="6"/>
  <c r="O4" i="6"/>
  <c r="D4" i="6"/>
  <c r="P4" i="5"/>
  <c r="O4" i="5"/>
  <c r="D4" i="5"/>
  <c r="P4" i="4"/>
  <c r="O4" i="4"/>
  <c r="D4" i="4"/>
  <c r="D4" i="1"/>
  <c r="D4" i="2"/>
  <c r="P4" i="2"/>
  <c r="O4" i="2"/>
  <c r="P4" i="1"/>
</calcChain>
</file>

<file path=xl/sharedStrings.xml><?xml version="1.0" encoding="utf-8"?>
<sst xmlns="http://schemas.openxmlformats.org/spreadsheetml/2006/main" count="223" uniqueCount="67">
  <si>
    <t>A1c</t>
  </si>
  <si>
    <t>Total Patients</t>
  </si>
  <si>
    <t>Location</t>
  </si>
  <si>
    <t>Average Result</t>
  </si>
  <si>
    <t>Standard Deviation</t>
  </si>
  <si>
    <t>Standard Metrics</t>
  </si>
  <si>
    <t>Contains %</t>
  </si>
  <si>
    <t>Null Values</t>
  </si>
  <si>
    <t>Contains &gt;</t>
  </si>
  <si>
    <t>Contains &lt;</t>
  </si>
  <si>
    <t>Median</t>
  </si>
  <si>
    <t>Data Quality Checks</t>
  </si>
  <si>
    <t>Silverton QA</t>
  </si>
  <si>
    <t>Units Correct</t>
  </si>
  <si>
    <t>Outliers</t>
  </si>
  <si>
    <t>Max</t>
  </si>
  <si>
    <t>Min</t>
  </si>
  <si>
    <t>As Percent</t>
  </si>
  <si>
    <t>In Accepted Range</t>
  </si>
  <si>
    <t xml:space="preserve">Percent </t>
  </si>
  <si>
    <t>HDL</t>
  </si>
  <si>
    <t>LDL</t>
  </si>
  <si>
    <t>Total Patients with Test</t>
  </si>
  <si>
    <t>Microalbumin</t>
  </si>
  <si>
    <t>NEGATIVE</t>
  </si>
  <si>
    <t>Units</t>
  </si>
  <si>
    <t>ug/mg</t>
  </si>
  <si>
    <t>mg/L</t>
  </si>
  <si>
    <t>mg/dL</t>
  </si>
  <si>
    <t>mg/24hr</t>
  </si>
  <si>
    <t>Total Cholesterol</t>
  </si>
  <si>
    <t>Tryglycerides</t>
  </si>
  <si>
    <t>Heights</t>
  </si>
  <si>
    <t>BIDCO QA</t>
  </si>
  <si>
    <t>Num</t>
  </si>
  <si>
    <t>&gt; 100 in</t>
  </si>
  <si>
    <t>&lt; 10 in</t>
  </si>
  <si>
    <t>Use cm</t>
  </si>
  <si>
    <t>Distinct Values</t>
  </si>
  <si>
    <t>Patients with Vital Recorded</t>
  </si>
  <si>
    <t>Weights</t>
  </si>
  <si>
    <t>Lab Results</t>
  </si>
  <si>
    <t>A1c Values</t>
  </si>
  <si>
    <t>HDL Values</t>
  </si>
  <si>
    <t>LDL Values</t>
  </si>
  <si>
    <t>Triglycerides</t>
  </si>
  <si>
    <t>Minimum</t>
  </si>
  <si>
    <t>Maximum</t>
  </si>
  <si>
    <t>Vitals</t>
  </si>
  <si>
    <t>Height</t>
  </si>
  <si>
    <t>Weight</t>
  </si>
  <si>
    <t>BMI</t>
  </si>
  <si>
    <t>Temperature</t>
  </si>
  <si>
    <t>Systolic</t>
  </si>
  <si>
    <t>Diastolic</t>
  </si>
  <si>
    <t>Blood Pressure</t>
  </si>
  <si>
    <t>Use kg</t>
  </si>
  <si>
    <t>&gt; 400 lbs</t>
  </si>
  <si>
    <t>&lt; 2 lbs</t>
  </si>
  <si>
    <t>lbs</t>
  </si>
  <si>
    <t>in</t>
  </si>
  <si>
    <t>Notes</t>
  </si>
  <si>
    <t>10 inch minimum not applied to small children</t>
  </si>
  <si>
    <t>%</t>
  </si>
  <si>
    <t>many</t>
  </si>
  <si>
    <t xml:space="preserve">CHPW (2.x) </t>
  </si>
  <si>
    <t>Yakima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</si>
</sst>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5" borderId="0" xfId="0" applyFont="1" applyFill="1" applyAlignment="1">
      <alignment horizontal="center"/>
    </xf>
    <xf numFmtId="164" fontId="3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5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3" borderId="4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0" borderId="1" xfId="0" applyBorder="1"/>
    <xf numFmtId="1" fontId="0" fillId="0" borderId="1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76200</xdr:rowOff>
    </xdr:from>
    <xdr:to>
      <xdr:col>7</xdr:col>
      <xdr:colOff>84962</xdr:colOff>
      <xdr:row>30</xdr:row>
      <xdr:rowOff>28167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84450"/>
          <a:ext cx="6104762" cy="3266667"/>
        </a:xfrm>
        <a:prstGeom prst="rect">
          <a:avLst/>
        </a:prstGeom>
      </xdr:spPr>
    </xdr:pic>
    <xdr:clientData/>
  </xdr:twoCellAnchor>
  <xdr:oneCellAnchor>
    <xdr:from>
      <xdr:col>14</xdr:col>
      <xdr:colOff>63500</xdr:colOff>
      <xdr:row>4</xdr:row>
      <xdr:rowOff>139700</xdr:rowOff>
    </xdr:from>
    <xdr:ext cx="2512547" cy="436786"/>
    <xdr:sp macro="" textlink="">
      <xdr:nvSpPr>
        <xdr:cNvPr id="3" name="TextBox 2"/>
        <xdr:cNvSpPr txBox="1"/>
      </xdr:nvSpPr>
      <xdr:spPr>
        <a:xfrm>
          <a:off x="10744200" y="1104900"/>
          <a:ext cx="251254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A1c</a:t>
          </a:r>
        </a:p>
        <a:p>
          <a:r>
            <a:rPr lang="en-US" sz="1100"/>
            <a:t>Acceptable</a:t>
          </a:r>
          <a:r>
            <a:rPr lang="en-US" sz="1100" baseline="0"/>
            <a:t> Range: between 3% and 14%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152400</xdr:rowOff>
    </xdr:from>
    <xdr:ext cx="2924198" cy="436786"/>
    <xdr:sp macro="" textlink="">
      <xdr:nvSpPr>
        <xdr:cNvPr id="2" name="TextBox 1"/>
        <xdr:cNvSpPr txBox="1"/>
      </xdr:nvSpPr>
      <xdr:spPr>
        <a:xfrm>
          <a:off x="9899650" y="1117600"/>
          <a:ext cx="292419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Total Cholesterol</a:t>
          </a:r>
        </a:p>
        <a:p>
          <a:r>
            <a:rPr lang="en-US" sz="1100"/>
            <a:t>Acceptable</a:t>
          </a:r>
          <a:r>
            <a:rPr lang="en-US" sz="1100" baseline="0"/>
            <a:t> Range: between 100 and 400 mg/dL</a:t>
          </a:r>
          <a:endParaRPr lang="en-US" sz="1100"/>
        </a:p>
      </xdr:txBody>
    </xdr:sp>
    <xdr:clientData/>
  </xdr:oneCellAnchor>
  <xdr:twoCellAnchor editAs="oneCell">
    <xdr:from>
      <xdr:col>0</xdr:col>
      <xdr:colOff>0</xdr:colOff>
      <xdr:row>12</xdr:row>
      <xdr:rowOff>0</xdr:rowOff>
    </xdr:from>
    <xdr:to>
      <xdr:col>6</xdr:col>
      <xdr:colOff>897762</xdr:colOff>
      <xdr:row>29</xdr:row>
      <xdr:rowOff>136117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08250"/>
          <a:ext cx="6104762" cy="3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4</xdr:row>
      <xdr:rowOff>120650</xdr:rowOff>
    </xdr:from>
    <xdr:ext cx="2852704" cy="436786"/>
    <xdr:sp macro="" textlink="">
      <xdr:nvSpPr>
        <xdr:cNvPr id="3" name="TextBox 2"/>
        <xdr:cNvSpPr txBox="1"/>
      </xdr:nvSpPr>
      <xdr:spPr>
        <a:xfrm>
          <a:off x="9988550" y="1085850"/>
          <a:ext cx="28527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HDL</a:t>
          </a:r>
        </a:p>
        <a:p>
          <a:r>
            <a:rPr lang="en-US" sz="1100"/>
            <a:t>Acceptable</a:t>
          </a:r>
          <a:r>
            <a:rPr lang="en-US" sz="1100" baseline="0"/>
            <a:t> Range: between 20 and 100 mg/dL</a:t>
          </a:r>
          <a:endParaRPr lang="en-US" sz="1100"/>
        </a:p>
      </xdr:txBody>
    </xdr:sp>
    <xdr:clientData/>
  </xdr:oneCellAnchor>
  <xdr:twoCellAnchor editAs="oneCell">
    <xdr:from>
      <xdr:col>0</xdr:col>
      <xdr:colOff>0</xdr:colOff>
      <xdr:row>11</xdr:row>
      <xdr:rowOff>177800</xdr:rowOff>
    </xdr:from>
    <xdr:to>
      <xdr:col>6</xdr:col>
      <xdr:colOff>885062</xdr:colOff>
      <xdr:row>29</xdr:row>
      <xdr:rowOff>129767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01900"/>
          <a:ext cx="6104762" cy="3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323850</xdr:colOff>
      <xdr:row>4</xdr:row>
      <xdr:rowOff>152400</xdr:rowOff>
    </xdr:from>
    <xdr:ext cx="2781211" cy="436786"/>
    <xdr:sp macro="" textlink="">
      <xdr:nvSpPr>
        <xdr:cNvPr id="2" name="TextBox 1"/>
        <xdr:cNvSpPr txBox="1"/>
      </xdr:nvSpPr>
      <xdr:spPr>
        <a:xfrm>
          <a:off x="10223500" y="1117600"/>
          <a:ext cx="27812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LDL</a:t>
          </a:r>
        </a:p>
        <a:p>
          <a:r>
            <a:rPr lang="en-US" sz="1100"/>
            <a:t>Acceptable</a:t>
          </a:r>
          <a:r>
            <a:rPr lang="en-US" sz="1100" baseline="0"/>
            <a:t> Range: between 5 and 300 mg/dL</a:t>
          </a:r>
          <a:endParaRPr lang="en-US" sz="1100"/>
        </a:p>
      </xdr:txBody>
    </xdr:sp>
    <xdr:clientData/>
  </xdr:oneCellAnchor>
  <xdr:twoCellAnchor editAs="oneCell">
    <xdr:from>
      <xdr:col>0</xdr:col>
      <xdr:colOff>0</xdr:colOff>
      <xdr:row>12</xdr:row>
      <xdr:rowOff>6350</xdr:rowOff>
    </xdr:from>
    <xdr:to>
      <xdr:col>6</xdr:col>
      <xdr:colOff>897762</xdr:colOff>
      <xdr:row>29</xdr:row>
      <xdr:rowOff>142467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4600"/>
          <a:ext cx="6104762" cy="32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69850</xdr:colOff>
      <xdr:row>7</xdr:row>
      <xdr:rowOff>6350</xdr:rowOff>
    </xdr:from>
    <xdr:ext cx="4880054" cy="609013"/>
    <xdr:sp macro="" textlink="">
      <xdr:nvSpPr>
        <xdr:cNvPr id="2" name="TextBox 1"/>
        <xdr:cNvSpPr txBox="1"/>
      </xdr:nvSpPr>
      <xdr:spPr>
        <a:xfrm>
          <a:off x="9499600" y="1593850"/>
          <a:ext cx="488005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Microalbumin</a:t>
          </a:r>
        </a:p>
        <a:p>
          <a:r>
            <a:rPr lang="en-US" sz="1100"/>
            <a:t>Acceptable</a:t>
          </a:r>
          <a:r>
            <a:rPr lang="en-US" sz="1100" baseline="0"/>
            <a:t> Range: between 1 and 400 mg/dL</a:t>
          </a:r>
        </a:p>
        <a:p>
          <a:r>
            <a:rPr lang="en-US" sz="1100" baseline="0"/>
            <a:t>(there are different measurement units that lead to different orders of magnitude)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4</xdr:row>
      <xdr:rowOff>120650</xdr:rowOff>
    </xdr:from>
    <xdr:ext cx="2852704" cy="436786"/>
    <xdr:sp macro="" textlink="">
      <xdr:nvSpPr>
        <xdr:cNvPr id="2" name="TextBox 1"/>
        <xdr:cNvSpPr txBox="1"/>
      </xdr:nvSpPr>
      <xdr:spPr>
        <a:xfrm>
          <a:off x="9956800" y="1085850"/>
          <a:ext cx="28527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Triglycerides</a:t>
          </a:r>
        </a:p>
        <a:p>
          <a:r>
            <a:rPr lang="en-US" sz="1100"/>
            <a:t>Acceptable</a:t>
          </a:r>
          <a:r>
            <a:rPr lang="en-US" sz="1100" baseline="0"/>
            <a:t> Range: between 20 and 700 mg/dL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4</xdr:row>
      <xdr:rowOff>120650</xdr:rowOff>
    </xdr:from>
    <xdr:ext cx="2851293" cy="436786"/>
    <xdr:sp macro="" textlink="">
      <xdr:nvSpPr>
        <xdr:cNvPr id="2" name="TextBox 1"/>
        <xdr:cNvSpPr txBox="1"/>
      </xdr:nvSpPr>
      <xdr:spPr>
        <a:xfrm>
          <a:off x="9937750" y="1085850"/>
          <a:ext cx="285129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Height</a:t>
          </a:r>
        </a:p>
        <a:p>
          <a:r>
            <a:rPr lang="en-US" sz="1100"/>
            <a:t>Acceptable</a:t>
          </a:r>
          <a:r>
            <a:rPr lang="en-US" sz="1100" baseline="0"/>
            <a:t> Range: between 10 and 100 inches</a:t>
          </a:r>
        </a:p>
      </xdr:txBody>
    </xdr:sp>
    <xdr:clientData/>
  </xdr:oneCellAnchor>
  <xdr:twoCellAnchor editAs="oneCell">
    <xdr:from>
      <xdr:col>0</xdr:col>
      <xdr:colOff>38100</xdr:colOff>
      <xdr:row>12</xdr:row>
      <xdr:rowOff>0</xdr:rowOff>
    </xdr:from>
    <xdr:to>
      <xdr:col>6</xdr:col>
      <xdr:colOff>923162</xdr:colOff>
      <xdr:row>29</xdr:row>
      <xdr:rowOff>136117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08250"/>
          <a:ext cx="6104762" cy="32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4</xdr:row>
      <xdr:rowOff>120650</xdr:rowOff>
    </xdr:from>
    <xdr:ext cx="2575833" cy="436786"/>
    <xdr:sp macro="" textlink="">
      <xdr:nvSpPr>
        <xdr:cNvPr id="2" name="TextBox 1"/>
        <xdr:cNvSpPr txBox="1"/>
      </xdr:nvSpPr>
      <xdr:spPr>
        <a:xfrm>
          <a:off x="9937750" y="1085850"/>
          <a:ext cx="257583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Weight</a:t>
          </a:r>
        </a:p>
        <a:p>
          <a:r>
            <a:rPr lang="en-US" sz="1100"/>
            <a:t>Acceptable</a:t>
          </a:r>
          <a:r>
            <a:rPr lang="en-US" sz="1100" baseline="0"/>
            <a:t> Range: between 2 and 400 lbs</a:t>
          </a:r>
        </a:p>
      </xdr:txBody>
    </xdr:sp>
    <xdr:clientData/>
  </xdr:oneCellAnchor>
  <xdr:twoCellAnchor editAs="oneCell">
    <xdr:from>
      <xdr:col>0</xdr:col>
      <xdr:colOff>0</xdr:colOff>
      <xdr:row>12</xdr:row>
      <xdr:rowOff>31750</xdr:rowOff>
    </xdr:from>
    <xdr:to>
      <xdr:col>6</xdr:col>
      <xdr:colOff>885062</xdr:colOff>
      <xdr:row>29</xdr:row>
      <xdr:rowOff>167867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00"/>
          <a:ext cx="6104762" cy="32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4</xdr:row>
      <xdr:rowOff>120650</xdr:rowOff>
    </xdr:from>
    <xdr:ext cx="2575833" cy="436786"/>
    <xdr:sp macro="" textlink="">
      <xdr:nvSpPr>
        <xdr:cNvPr id="2" name="TextBox 1"/>
        <xdr:cNvSpPr txBox="1"/>
      </xdr:nvSpPr>
      <xdr:spPr>
        <a:xfrm>
          <a:off x="9937750" y="1085850"/>
          <a:ext cx="257583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For Weight</a:t>
          </a:r>
        </a:p>
        <a:p>
          <a:r>
            <a:rPr lang="en-US" sz="1100"/>
            <a:t>Acceptable</a:t>
          </a:r>
          <a:r>
            <a:rPr lang="en-US" sz="1100" baseline="0"/>
            <a:t> Range: between 2 and 400 lbs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O9"/>
  <sheetViews>
    <sheetView tabSelected="1" workbookViewId="0">
      <selection activeCell="B7" sqref="B7"/>
    </sheetView>
  </sheetViews>
  <sheetFormatPr defaultRowHeight="20" customHeight="1" x14ac:dyDescent="0.35"/>
  <cols>
    <col min="2" max="3" width="14.1796875" customWidth="1"/>
    <col min="5" max="5" width="7.54296875" customWidth="1"/>
    <col min="6" max="6" width="15" style="1" bestFit="1" customWidth="1"/>
    <col min="7" max="7" width="8.7265625" style="1"/>
    <col min="8" max="8" width="9.453125" style="1" customWidth="1"/>
    <col min="9" max="9" width="9.26953125" style="1" bestFit="1" customWidth="1"/>
    <col min="10" max="10" width="5.81640625" style="1" customWidth="1"/>
    <col min="11" max="11" width="13.36328125" style="1" bestFit="1" customWidth="1"/>
    <col min="12" max="12" width="9.1796875" style="1" customWidth="1"/>
    <col min="13" max="13" width="9.26953125" style="1" bestFit="1" customWidth="1"/>
    <col min="14" max="14" width="9.26953125" bestFit="1" customWidth="1"/>
    <col min="15" max="15" width="39.90625" bestFit="1" customWidth="1"/>
  </cols>
  <sheetData>
    <row r="1" spans="1:15" ht="14.5" x14ac:dyDescent="0.35"/>
    <row r="2" spans="1:15" ht="27" customHeight="1" thickBot="1" x14ac:dyDescent="0.4">
      <c r="A2" s="58" t="s">
        <v>34</v>
      </c>
      <c r="B2" s="58" t="s">
        <v>2</v>
      </c>
      <c r="C2" s="58" t="s">
        <v>1</v>
      </c>
      <c r="F2" s="56" t="s">
        <v>41</v>
      </c>
      <c r="G2" s="57" t="s">
        <v>25</v>
      </c>
      <c r="H2" s="57" t="s">
        <v>46</v>
      </c>
      <c r="I2" s="57" t="s">
        <v>47</v>
      </c>
      <c r="K2" s="59" t="s">
        <v>48</v>
      </c>
      <c r="L2" s="55" t="s">
        <v>25</v>
      </c>
      <c r="M2" s="55" t="s">
        <v>46</v>
      </c>
      <c r="N2" s="55" t="s">
        <v>47</v>
      </c>
      <c r="O2" s="55" t="s">
        <v>61</v>
      </c>
    </row>
    <row r="3" spans="1:15" ht="20" customHeight="1" x14ac:dyDescent="0.35">
      <c r="A3">
        <v>1</v>
      </c>
      <c r="B3" s="11" t="s">
        <v>12</v>
      </c>
      <c r="C3" s="10">
        <v>297135</v>
      </c>
      <c r="F3" s="62" t="s">
        <v>42</v>
      </c>
      <c r="G3" s="61" t="s">
        <v>63</v>
      </c>
      <c r="H3" s="61">
        <v>3</v>
      </c>
      <c r="I3" s="61">
        <v>14</v>
      </c>
      <c r="K3" s="62" t="s">
        <v>49</v>
      </c>
      <c r="L3" s="61" t="s">
        <v>60</v>
      </c>
      <c r="M3" s="61">
        <v>10</v>
      </c>
      <c r="N3" s="61">
        <v>100</v>
      </c>
      <c r="O3" s="65" t="s">
        <v>62</v>
      </c>
    </row>
    <row r="4" spans="1:15" ht="20" customHeight="1" x14ac:dyDescent="0.35">
      <c r="A4">
        <v>2</v>
      </c>
      <c r="B4" s="11" t="s">
        <v>33</v>
      </c>
      <c r="C4" s="35"/>
      <c r="F4" s="63" t="s">
        <v>30</v>
      </c>
      <c r="G4" s="61" t="s">
        <v>28</v>
      </c>
      <c r="H4" s="61">
        <v>100</v>
      </c>
      <c r="I4" s="61">
        <v>400</v>
      </c>
      <c r="K4" s="63" t="s">
        <v>50</v>
      </c>
      <c r="L4" s="61" t="s">
        <v>59</v>
      </c>
      <c r="M4" s="61">
        <v>2</v>
      </c>
      <c r="N4" s="61">
        <v>400</v>
      </c>
      <c r="O4" s="65"/>
    </row>
    <row r="5" spans="1:15" ht="20" customHeight="1" x14ac:dyDescent="0.35">
      <c r="A5">
        <v>3</v>
      </c>
      <c r="B5" s="11" t="s">
        <v>65</v>
      </c>
      <c r="F5" s="63" t="s">
        <v>43</v>
      </c>
      <c r="G5" s="61" t="s">
        <v>28</v>
      </c>
      <c r="H5" s="61">
        <v>20</v>
      </c>
      <c r="I5" s="61">
        <v>100</v>
      </c>
      <c r="K5" s="63" t="s">
        <v>51</v>
      </c>
      <c r="L5" s="61"/>
      <c r="M5" s="61"/>
      <c r="N5" s="61"/>
      <c r="O5" s="65"/>
    </row>
    <row r="6" spans="1:15" ht="20" customHeight="1" x14ac:dyDescent="0.35">
      <c r="A6">
        <v>4</v>
      </c>
      <c r="B6" s="12" t="s">
        <v>66</v>
      </c>
      <c r="F6" s="63" t="s">
        <v>44</v>
      </c>
      <c r="G6" s="61" t="s">
        <v>28</v>
      </c>
      <c r="H6" s="61">
        <v>5</v>
      </c>
      <c r="I6" s="61">
        <v>300</v>
      </c>
      <c r="K6" s="63" t="s">
        <v>52</v>
      </c>
      <c r="L6" s="61"/>
      <c r="M6" s="61"/>
      <c r="N6" s="61"/>
      <c r="O6" s="65"/>
    </row>
    <row r="7" spans="1:15" ht="20" customHeight="1" x14ac:dyDescent="0.35">
      <c r="F7" s="63" t="s">
        <v>23</v>
      </c>
      <c r="G7" s="61" t="s">
        <v>64</v>
      </c>
      <c r="H7" s="61">
        <v>1</v>
      </c>
      <c r="I7" s="61">
        <v>400</v>
      </c>
      <c r="K7" s="63" t="s">
        <v>53</v>
      </c>
      <c r="L7" s="61"/>
      <c r="M7" s="61"/>
      <c r="N7" s="61"/>
      <c r="O7" s="65"/>
    </row>
    <row r="8" spans="1:15" ht="20" customHeight="1" x14ac:dyDescent="0.35">
      <c r="F8" s="64" t="s">
        <v>45</v>
      </c>
      <c r="G8" s="61" t="s">
        <v>28</v>
      </c>
      <c r="H8" s="61">
        <v>20</v>
      </c>
      <c r="I8" s="61">
        <v>700</v>
      </c>
      <c r="K8" s="63" t="s">
        <v>54</v>
      </c>
      <c r="L8" s="61"/>
      <c r="M8" s="61"/>
      <c r="N8" s="61"/>
      <c r="O8" s="65"/>
    </row>
    <row r="9" spans="1:15" ht="20" customHeight="1" x14ac:dyDescent="0.35">
      <c r="K9" s="64" t="s">
        <v>55</v>
      </c>
      <c r="L9" s="61"/>
      <c r="M9" s="61"/>
      <c r="N9" s="61"/>
      <c r="O9" s="6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5"/>
  <sheetViews>
    <sheetView workbookViewId="0">
      <selection activeCell="H27" sqref="H26:H27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2695312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8.81640625" bestFit="1" customWidth="1"/>
    <col min="13" max="13" width="5.36328125" customWidth="1"/>
    <col min="14" max="14" width="16.7265625" bestFit="1" customWidth="1"/>
    <col min="17" max="16384" width="8.7265625" style="50"/>
  </cols>
  <sheetData>
    <row r="1" spans="1:16" x14ac:dyDescent="0.35">
      <c r="A1" s="5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5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52" customFormat="1" ht="27" customHeight="1" thickBot="1" x14ac:dyDescent="0.4">
      <c r="A3" s="14" t="s">
        <v>2</v>
      </c>
      <c r="B3" s="14" t="s">
        <v>1</v>
      </c>
      <c r="C3" s="15" t="s">
        <v>39</v>
      </c>
      <c r="D3" s="15" t="s">
        <v>38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57</v>
      </c>
      <c r="J3" s="17" t="s">
        <v>58</v>
      </c>
      <c r="K3" s="17" t="s">
        <v>56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53" customFormat="1" ht="20" customHeight="1" x14ac:dyDescent="0.35">
      <c r="A4" s="11" t="str">
        <f>Comparisons!B3</f>
        <v>Silverton QA</v>
      </c>
      <c r="B4" s="10">
        <v>297135</v>
      </c>
      <c r="C4" s="26">
        <v>50854</v>
      </c>
      <c r="D4" s="26">
        <v>99978</v>
      </c>
      <c r="E4" s="28">
        <v>164.4957</v>
      </c>
      <c r="F4" s="60">
        <v>161.3175</v>
      </c>
      <c r="G4" s="30">
        <v>99.916679999999999</v>
      </c>
      <c r="H4" s="26">
        <v>0</v>
      </c>
      <c r="I4" s="10">
        <v>464</v>
      </c>
      <c r="J4" s="10">
        <v>49</v>
      </c>
      <c r="K4" s="10">
        <v>61100</v>
      </c>
      <c r="L4" s="66">
        <v>580012.6</v>
      </c>
      <c r="M4" s="40">
        <v>1.5662040000000001E-3</v>
      </c>
      <c r="N4" s="10">
        <v>99444</v>
      </c>
      <c r="O4" s="32">
        <f>N4/D4</f>
        <v>0.99465882494148716</v>
      </c>
      <c r="P4" s="33">
        <f>D4-N4</f>
        <v>534</v>
      </c>
    </row>
    <row r="5" spans="1:16" s="54" customFormat="1" ht="20" customHeight="1" x14ac:dyDescent="0.35">
      <c r="A5" s="12" t="str">
        <f>Comparisons!B4</f>
        <v>BIDCO QA</v>
      </c>
      <c r="B5" s="35"/>
      <c r="C5" s="38"/>
      <c r="D5" s="37"/>
      <c r="E5" s="47"/>
      <c r="F5" s="40"/>
      <c r="G5" s="48"/>
      <c r="H5" s="38"/>
      <c r="I5" s="35"/>
      <c r="J5" s="35"/>
      <c r="K5" s="35"/>
      <c r="L5" s="39"/>
      <c r="M5" s="35"/>
      <c r="N5" s="35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5"/>
  <sheetViews>
    <sheetView workbookViewId="0">
      <selection activeCell="G4" sqref="G4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08984375" customWidth="1"/>
    <col min="7" max="7" width="11.6328125" customWidth="1"/>
    <col min="8" max="8" width="11.26953125" customWidth="1"/>
    <col min="9" max="9" width="11.90625" customWidth="1"/>
    <col min="10" max="10" width="10.54296875" customWidth="1"/>
    <col min="11" max="11" width="9.54296875" bestFit="1" customWidth="1"/>
    <col min="12" max="12" width="11.6328125" bestFit="1" customWidth="1"/>
    <col min="13" max="13" width="5.453125" customWidth="1"/>
    <col min="14" max="14" width="5.36328125" customWidth="1"/>
    <col min="15" max="15" width="16.7265625" bestFit="1" customWidth="1"/>
  </cols>
  <sheetData>
    <row r="1" spans="1:17" x14ac:dyDescent="0.35">
      <c r="A1" s="5" t="s">
        <v>0</v>
      </c>
    </row>
    <row r="2" spans="1:17" s="1" customFormat="1" x14ac:dyDescent="0.35">
      <c r="A2"/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1"/>
      <c r="M2" s="22" t="s">
        <v>14</v>
      </c>
      <c r="N2" s="23"/>
      <c r="O2" s="23"/>
      <c r="P2" s="23"/>
      <c r="Q2" s="24"/>
    </row>
    <row r="3" spans="1:17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6</v>
      </c>
      <c r="J3" s="17" t="s">
        <v>8</v>
      </c>
      <c r="K3" s="17" t="s">
        <v>9</v>
      </c>
      <c r="L3" s="17" t="s">
        <v>13</v>
      </c>
      <c r="M3" s="18" t="s">
        <v>15</v>
      </c>
      <c r="N3" s="18" t="s">
        <v>16</v>
      </c>
      <c r="O3" s="18" t="s">
        <v>18</v>
      </c>
      <c r="P3" s="18" t="s">
        <v>19</v>
      </c>
      <c r="Q3" s="18" t="s">
        <v>14</v>
      </c>
    </row>
    <row r="4" spans="1:17" s="10" customFormat="1" ht="20" customHeight="1" x14ac:dyDescent="0.35">
      <c r="A4" s="11" t="str">
        <f>Comparisons!B3</f>
        <v>Silverton QA</v>
      </c>
      <c r="B4" s="10">
        <v>297135</v>
      </c>
      <c r="C4" s="26">
        <v>19131</v>
      </c>
      <c r="D4" s="27">
        <f>C4/B4</f>
        <v>6.4384875561613403E-2</v>
      </c>
      <c r="E4" s="28">
        <v>7.1307010000000002</v>
      </c>
      <c r="F4" s="29">
        <v>6.6</v>
      </c>
      <c r="G4" s="30">
        <v>6.4637188211044903</v>
      </c>
      <c r="H4" s="26">
        <v>217</v>
      </c>
      <c r="I4" s="10">
        <v>168</v>
      </c>
      <c r="J4" s="10">
        <v>6</v>
      </c>
      <c r="K4" s="10">
        <v>0</v>
      </c>
      <c r="L4" s="10">
        <v>217</v>
      </c>
      <c r="M4" s="31">
        <v>702</v>
      </c>
      <c r="N4" s="10">
        <v>1.3</v>
      </c>
      <c r="O4" s="29">
        <v>19050</v>
      </c>
      <c r="P4" s="49">
        <f>O4/C4</f>
        <v>0.99576603418535359</v>
      </c>
      <c r="Q4" s="10">
        <v>81</v>
      </c>
    </row>
    <row r="5" spans="1:17" s="35" customFormat="1" ht="20" customHeight="1" x14ac:dyDescent="0.35">
      <c r="A5" s="12" t="str">
        <f>Comparisons!B4</f>
        <v>BIDCO QA</v>
      </c>
      <c r="C5" s="38"/>
      <c r="D5" s="37"/>
      <c r="E5" s="47"/>
      <c r="F5" s="40"/>
      <c r="G5" s="48"/>
      <c r="H5" s="38"/>
      <c r="M5" s="39"/>
      <c r="O5" s="40"/>
      <c r="P5" s="41"/>
    </row>
  </sheetData>
  <mergeCells count="3">
    <mergeCell ref="C2:G2"/>
    <mergeCell ref="H2:L2"/>
    <mergeCell ref="M2:Q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5"/>
  <sheetViews>
    <sheetView workbookViewId="0">
      <selection activeCell="A4" sqref="A4:A5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0898437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453125" customWidth="1"/>
    <col min="13" max="13" width="5.36328125" customWidth="1"/>
    <col min="14" max="14" width="16.7265625" bestFit="1" customWidth="1"/>
  </cols>
  <sheetData>
    <row r="1" spans="1:16" x14ac:dyDescent="0.35">
      <c r="A1" s="5" t="s">
        <v>30</v>
      </c>
    </row>
    <row r="2" spans="1:16" s="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8</v>
      </c>
      <c r="J3" s="17" t="s">
        <v>9</v>
      </c>
      <c r="K3" s="17" t="s">
        <v>13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10" customFormat="1" ht="20" customHeight="1" x14ac:dyDescent="0.35">
      <c r="A4" s="11" t="str">
        <f>Comparisons!B3</f>
        <v>Silverton QA</v>
      </c>
      <c r="B4" s="10">
        <v>297135</v>
      </c>
      <c r="C4" s="26">
        <v>35521</v>
      </c>
      <c r="D4" s="27">
        <f>C4/B4</f>
        <v>0.11954498796843185</v>
      </c>
      <c r="E4" s="28">
        <v>187.58750000000001</v>
      </c>
      <c r="F4" s="29">
        <v>184</v>
      </c>
      <c r="G4" s="30">
        <v>43.892589999999998</v>
      </c>
      <c r="H4" s="26">
        <v>5</v>
      </c>
      <c r="I4" s="10">
        <v>0</v>
      </c>
      <c r="J4" s="10">
        <v>4</v>
      </c>
      <c r="K4" s="10">
        <v>35517</v>
      </c>
      <c r="L4" s="31">
        <v>911</v>
      </c>
      <c r="M4" s="10">
        <v>54</v>
      </c>
      <c r="N4" s="10">
        <v>35224</v>
      </c>
      <c r="O4" s="32">
        <f>N4/C4</f>
        <v>0.99163874890909598</v>
      </c>
      <c r="P4" s="33">
        <f>C4-N4</f>
        <v>297</v>
      </c>
    </row>
    <row r="5" spans="1:16" s="35" customFormat="1" ht="20" customHeight="1" x14ac:dyDescent="0.35">
      <c r="A5" s="11" t="str">
        <f>Comparisons!B4</f>
        <v>BIDCO QA</v>
      </c>
      <c r="C5" s="38"/>
      <c r="D5" s="37"/>
      <c r="E5" s="47"/>
      <c r="F5" s="40"/>
      <c r="G5" s="48"/>
      <c r="H5" s="38"/>
      <c r="L5" s="39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5"/>
  <sheetViews>
    <sheetView workbookViewId="0">
      <selection activeCell="A4" sqref="A4:A5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2695312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453125" customWidth="1"/>
    <col min="13" max="13" width="5.36328125" customWidth="1"/>
    <col min="14" max="14" width="16.7265625" bestFit="1" customWidth="1"/>
  </cols>
  <sheetData>
    <row r="1" spans="1:16" x14ac:dyDescent="0.35">
      <c r="A1" s="5" t="s">
        <v>20</v>
      </c>
    </row>
    <row r="2" spans="1:16" s="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8</v>
      </c>
      <c r="J3" s="17" t="s">
        <v>9</v>
      </c>
      <c r="K3" s="17" t="s">
        <v>13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10" customFormat="1" ht="20" customHeight="1" x14ac:dyDescent="0.35">
      <c r="A4" s="11" t="str">
        <f>Comparisons!B3</f>
        <v>Silverton QA</v>
      </c>
      <c r="B4" s="10">
        <v>297135</v>
      </c>
      <c r="C4" s="26">
        <v>35919</v>
      </c>
      <c r="D4" s="27">
        <f>C4/B4</f>
        <v>0.1208844464637286</v>
      </c>
      <c r="E4" s="28">
        <v>46.954909999999998</v>
      </c>
      <c r="F4" s="29">
        <v>44</v>
      </c>
      <c r="G4" s="30">
        <v>14.44478</v>
      </c>
      <c r="H4" s="26">
        <v>420</v>
      </c>
      <c r="I4" s="10">
        <v>0</v>
      </c>
      <c r="J4" s="10">
        <v>10</v>
      </c>
      <c r="K4" s="10">
        <v>35376</v>
      </c>
      <c r="L4" s="31">
        <v>187</v>
      </c>
      <c r="M4" s="10">
        <v>0</v>
      </c>
      <c r="N4" s="10">
        <v>35612</v>
      </c>
      <c r="O4" s="32">
        <f>N4/C4</f>
        <v>0.99145299145299148</v>
      </c>
      <c r="P4" s="33">
        <f>C4-N4</f>
        <v>307</v>
      </c>
    </row>
    <row r="5" spans="1:16" s="35" customFormat="1" ht="20" customHeight="1" x14ac:dyDescent="0.35">
      <c r="A5" s="11" t="str">
        <f>Comparisons!B4</f>
        <v>BIDCO QA</v>
      </c>
      <c r="C5" s="38"/>
      <c r="D5" s="37"/>
      <c r="E5" s="47"/>
      <c r="F5" s="40"/>
      <c r="G5" s="48"/>
      <c r="H5" s="38"/>
      <c r="L5" s="39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5"/>
  <sheetViews>
    <sheetView workbookViewId="0">
      <selection activeCell="M4" sqref="M4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0898437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453125" customWidth="1"/>
    <col min="13" max="13" width="5.36328125" customWidth="1"/>
    <col min="14" max="14" width="16.7265625" bestFit="1" customWidth="1"/>
  </cols>
  <sheetData>
    <row r="1" spans="1:16" x14ac:dyDescent="0.35">
      <c r="A1" s="5" t="s">
        <v>21</v>
      </c>
    </row>
    <row r="2" spans="1:16" s="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8</v>
      </c>
      <c r="J3" s="17" t="s">
        <v>9</v>
      </c>
      <c r="K3" s="17" t="s">
        <v>13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10" customFormat="1" ht="20" customHeight="1" x14ac:dyDescent="0.35">
      <c r="A4" s="11" t="str">
        <f>Comparisons!B3</f>
        <v>Silverton QA</v>
      </c>
      <c r="B4" s="10">
        <v>297135</v>
      </c>
      <c r="C4" s="26">
        <v>35480</v>
      </c>
      <c r="D4" s="27">
        <f>C4/B4</f>
        <v>0.11940700355057465</v>
      </c>
      <c r="E4" s="28">
        <v>110.29121989346901</v>
      </c>
      <c r="F4" s="29">
        <v>108</v>
      </c>
      <c r="G4" s="30">
        <v>35.911360000000002</v>
      </c>
      <c r="H4" s="26">
        <v>420</v>
      </c>
      <c r="I4" s="10">
        <v>0</v>
      </c>
      <c r="J4" s="10">
        <v>0</v>
      </c>
      <c r="K4" s="10">
        <v>35310</v>
      </c>
      <c r="L4" s="31">
        <v>354</v>
      </c>
      <c r="M4" s="46">
        <v>-94</v>
      </c>
      <c r="N4" s="10">
        <v>35466</v>
      </c>
      <c r="O4" s="32">
        <f>N4/C4</f>
        <v>0.99960541149943627</v>
      </c>
      <c r="P4" s="33">
        <f>C4-N4</f>
        <v>14</v>
      </c>
    </row>
    <row r="5" spans="1:16" s="35" customFormat="1" ht="20" customHeight="1" x14ac:dyDescent="0.35">
      <c r="A5" s="11" t="str">
        <f>Comparisons!B4</f>
        <v>BIDCO QA</v>
      </c>
      <c r="C5" s="38"/>
      <c r="D5" s="37"/>
      <c r="E5" s="47"/>
      <c r="F5" s="40"/>
      <c r="G5" s="48"/>
      <c r="H5" s="38"/>
      <c r="L5" s="39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23"/>
  <sheetViews>
    <sheetView workbookViewId="0">
      <selection activeCell="F7" sqref="F7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9" customWidth="1"/>
    <col min="6" max="6" width="14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6.81640625" bestFit="1" customWidth="1"/>
    <col min="13" max="13" width="5.36328125" customWidth="1"/>
    <col min="14" max="14" width="16.7265625" bestFit="1" customWidth="1"/>
  </cols>
  <sheetData>
    <row r="1" spans="1:16" x14ac:dyDescent="0.35">
      <c r="A1" s="5" t="s">
        <v>23</v>
      </c>
    </row>
    <row r="2" spans="1:16" s="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25</v>
      </c>
      <c r="F3" s="16" t="s">
        <v>3</v>
      </c>
      <c r="G3" s="16" t="s">
        <v>4</v>
      </c>
      <c r="H3" s="17" t="s">
        <v>7</v>
      </c>
      <c r="I3" s="17" t="s">
        <v>24</v>
      </c>
      <c r="J3" s="17" t="s">
        <v>9</v>
      </c>
      <c r="K3" s="17" t="s">
        <v>13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10" customFormat="1" ht="20" customHeight="1" x14ac:dyDescent="0.35">
      <c r="A4" s="11" t="str">
        <f>Comparisons!B3</f>
        <v>Silverton QA</v>
      </c>
      <c r="B4" s="10">
        <v>297135</v>
      </c>
      <c r="C4" s="26">
        <v>10408</v>
      </c>
      <c r="D4" s="27">
        <f>C4/B4</f>
        <v>3.502784929409191E-2</v>
      </c>
      <c r="E4" s="10" t="s">
        <v>26</v>
      </c>
      <c r="F4" s="28">
        <v>215.88605947955401</v>
      </c>
      <c r="G4" s="30">
        <v>7620.3392176950401</v>
      </c>
      <c r="H4" s="26">
        <v>14</v>
      </c>
      <c r="I4" s="10">
        <v>3422</v>
      </c>
      <c r="J4" s="10">
        <v>22</v>
      </c>
      <c r="K4" s="10">
        <v>9164</v>
      </c>
      <c r="L4" s="31">
        <v>558000</v>
      </c>
      <c r="M4" s="10">
        <v>0</v>
      </c>
      <c r="N4" s="34">
        <v>9581</v>
      </c>
      <c r="O4" s="32">
        <f>N4/C4</f>
        <v>0.92054189085318983</v>
      </c>
      <c r="P4" s="33">
        <f>C4-N4</f>
        <v>827</v>
      </c>
    </row>
    <row r="5" spans="1:16" s="35" customFormat="1" ht="20" customHeight="1" x14ac:dyDescent="0.35">
      <c r="C5" s="36"/>
      <c r="D5" s="37"/>
      <c r="E5" s="10" t="s">
        <v>27</v>
      </c>
      <c r="F5" s="28">
        <v>432.5</v>
      </c>
      <c r="G5" s="28">
        <v>912.38193179922405</v>
      </c>
      <c r="H5" s="38"/>
      <c r="L5" s="39"/>
      <c r="O5" s="40"/>
      <c r="P5" s="41"/>
    </row>
    <row r="6" spans="1:16" s="1" customFormat="1" ht="20" customHeight="1" x14ac:dyDescent="0.35">
      <c r="C6" s="42"/>
      <c r="E6" s="10" t="s">
        <v>28</v>
      </c>
      <c r="F6" s="28">
        <v>122.85123966942101</v>
      </c>
      <c r="G6" s="28">
        <v>196.366182643424</v>
      </c>
      <c r="H6" s="42"/>
      <c r="L6" s="42"/>
    </row>
    <row r="7" spans="1:16" s="43" customFormat="1" ht="20" customHeight="1" thickBot="1" x14ac:dyDescent="0.4">
      <c r="C7" s="44"/>
      <c r="E7" s="19" t="s">
        <v>29</v>
      </c>
      <c r="F7" s="45">
        <v>863.92079207920801</v>
      </c>
      <c r="G7" s="45">
        <v>3099.9573019097202</v>
      </c>
      <c r="H7" s="44"/>
      <c r="L7" s="44"/>
    </row>
    <row r="8" spans="1:16" ht="20" customHeight="1" x14ac:dyDescent="0.35">
      <c r="A8" s="11" t="str">
        <f>Comparisons!B4</f>
        <v>BIDCO QA</v>
      </c>
    </row>
    <row r="9" spans="1:16" ht="20" customHeight="1" x14ac:dyDescent="0.35"/>
    <row r="10" spans="1:16" ht="20" customHeight="1" x14ac:dyDescent="0.35"/>
    <row r="11" spans="1:16" ht="20" customHeight="1" x14ac:dyDescent="0.35"/>
    <row r="12" spans="1:16" ht="20" customHeight="1" x14ac:dyDescent="0.35"/>
    <row r="13" spans="1:16" ht="20" customHeight="1" x14ac:dyDescent="0.35"/>
    <row r="14" spans="1:16" ht="20" customHeight="1" x14ac:dyDescent="0.35"/>
    <row r="15" spans="1:16" ht="20" customHeight="1" x14ac:dyDescent="0.35"/>
    <row r="16" spans="1:16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  <row r="21" ht="20" customHeight="1" x14ac:dyDescent="0.35"/>
    <row r="22" ht="20" customHeight="1" x14ac:dyDescent="0.35"/>
    <row r="23" ht="20" customHeight="1" x14ac:dyDescent="0.35"/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5"/>
  <sheetViews>
    <sheetView workbookViewId="0">
      <selection activeCell="G33" sqref="G33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2695312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81640625" bestFit="1" customWidth="1"/>
    <col min="13" max="13" width="5.36328125" customWidth="1"/>
    <col min="14" max="14" width="16.7265625" bestFit="1" customWidth="1"/>
  </cols>
  <sheetData>
    <row r="1" spans="1:16" x14ac:dyDescent="0.35">
      <c r="A1" s="5" t="s">
        <v>31</v>
      </c>
    </row>
    <row r="2" spans="1:16" s="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13" customFormat="1" ht="27" customHeight="1" thickBot="1" x14ac:dyDescent="0.4">
      <c r="A3" s="14" t="s">
        <v>2</v>
      </c>
      <c r="B3" s="14" t="s">
        <v>1</v>
      </c>
      <c r="C3" s="15" t="s">
        <v>22</v>
      </c>
      <c r="D3" s="15" t="s">
        <v>17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8</v>
      </c>
      <c r="J3" s="17" t="s">
        <v>9</v>
      </c>
      <c r="K3" s="17" t="s">
        <v>13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10" customFormat="1" ht="20" customHeight="1" x14ac:dyDescent="0.35">
      <c r="A4" s="11" t="str">
        <f>Comparisons!B3</f>
        <v>Silverton QA</v>
      </c>
      <c r="B4" s="10">
        <v>297135</v>
      </c>
      <c r="C4" s="26">
        <v>35623</v>
      </c>
      <c r="D4" s="27">
        <f>C4/B4</f>
        <v>0.11988826627627173</v>
      </c>
      <c r="E4" s="28">
        <v>157.4846</v>
      </c>
      <c r="F4" s="29">
        <v>128</v>
      </c>
      <c r="G4" s="30">
        <v>172.53639999999999</v>
      </c>
      <c r="H4" s="26">
        <v>18</v>
      </c>
      <c r="I4" s="10">
        <v>1</v>
      </c>
      <c r="J4" s="10">
        <v>13</v>
      </c>
      <c r="K4" s="10">
        <v>35486</v>
      </c>
      <c r="L4" s="31">
        <v>13253</v>
      </c>
      <c r="M4" s="10">
        <v>15</v>
      </c>
      <c r="N4" s="10">
        <v>35407</v>
      </c>
      <c r="O4" s="32">
        <f>N4/C4</f>
        <v>0.99393650169834091</v>
      </c>
      <c r="P4" s="33">
        <f>C4-N4</f>
        <v>216</v>
      </c>
    </row>
    <row r="5" spans="1:16" s="2" customFormat="1" ht="20" customHeight="1" x14ac:dyDescent="0.35">
      <c r="A5" s="12" t="str">
        <f>Comparisons!B4</f>
        <v>BIDCO QA</v>
      </c>
      <c r="C5" s="9"/>
      <c r="D5" s="6"/>
      <c r="E5" s="4"/>
      <c r="F5" s="3"/>
      <c r="G5" s="7"/>
      <c r="H5" s="9"/>
      <c r="L5" s="25"/>
      <c r="O5" s="3"/>
      <c r="P5" s="8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5"/>
  <sheetViews>
    <sheetView workbookViewId="0">
      <selection activeCell="M30" sqref="M30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2695312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54296875" customWidth="1"/>
    <col min="13" max="13" width="5.36328125" customWidth="1"/>
    <col min="14" max="14" width="16.7265625" bestFit="1" customWidth="1"/>
    <col min="17" max="16384" width="8.7265625" style="50"/>
  </cols>
  <sheetData>
    <row r="1" spans="1:16" x14ac:dyDescent="0.35">
      <c r="A1" s="5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5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52" customFormat="1" ht="27" customHeight="1" thickBot="1" x14ac:dyDescent="0.4">
      <c r="A3" s="14" t="s">
        <v>2</v>
      </c>
      <c r="B3" s="14" t="s">
        <v>1</v>
      </c>
      <c r="C3" s="15" t="s">
        <v>39</v>
      </c>
      <c r="D3" s="15" t="s">
        <v>38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35</v>
      </c>
      <c r="J3" s="17" t="s">
        <v>36</v>
      </c>
      <c r="K3" s="17" t="s">
        <v>37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53" customFormat="1" ht="20" customHeight="1" x14ac:dyDescent="0.35">
      <c r="A4" s="11" t="str">
        <f>Comparisons!B3</f>
        <v>Silverton QA</v>
      </c>
      <c r="B4" s="10">
        <v>297135</v>
      </c>
      <c r="C4" s="26">
        <v>43752</v>
      </c>
      <c r="D4" s="26">
        <v>30433</v>
      </c>
      <c r="E4" s="28">
        <v>63.605469999999997</v>
      </c>
      <c r="F4" s="29">
        <v>61</v>
      </c>
      <c r="G4" s="30">
        <v>202.7869</v>
      </c>
      <c r="H4" s="26">
        <v>0</v>
      </c>
      <c r="I4" s="10">
        <v>167</v>
      </c>
      <c r="J4" s="10">
        <v>222</v>
      </c>
      <c r="K4" s="10">
        <v>19349</v>
      </c>
      <c r="L4" s="31">
        <v>7400</v>
      </c>
      <c r="M4" s="10">
        <v>0.33</v>
      </c>
      <c r="N4" s="10">
        <v>30033</v>
      </c>
      <c r="O4" s="32">
        <f>N4/D4</f>
        <v>0.98685637301613383</v>
      </c>
      <c r="P4" s="33">
        <f>D4-N4</f>
        <v>400</v>
      </c>
    </row>
    <row r="5" spans="1:16" s="54" customFormat="1" ht="20" customHeight="1" x14ac:dyDescent="0.35">
      <c r="A5" s="12" t="str">
        <f>Comparisons!B4</f>
        <v>BIDCO QA</v>
      </c>
      <c r="B5" s="35"/>
      <c r="C5" s="38"/>
      <c r="D5" s="37"/>
      <c r="E5" s="47"/>
      <c r="F5" s="40"/>
      <c r="G5" s="48"/>
      <c r="H5" s="38"/>
      <c r="I5" s="35"/>
      <c r="J5" s="35"/>
      <c r="K5" s="35"/>
      <c r="L5" s="39"/>
      <c r="M5" s="35"/>
      <c r="N5" s="35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5"/>
  <sheetViews>
    <sheetView workbookViewId="0">
      <selection activeCell="O22" sqref="O22:P23"/>
    </sheetView>
  </sheetViews>
  <sheetFormatPr defaultRowHeight="14.5" x14ac:dyDescent="0.35"/>
  <cols>
    <col min="1" max="1" width="15.1796875" customWidth="1"/>
    <col min="2" max="2" width="14.54296875" customWidth="1"/>
    <col min="3" max="3" width="14" customWidth="1"/>
    <col min="4" max="4" width="9.54296875" bestFit="1" customWidth="1"/>
    <col min="5" max="5" width="13.1796875" bestFit="1" customWidth="1"/>
    <col min="6" max="6" width="8.26953125" customWidth="1"/>
    <col min="7" max="7" width="13.36328125" customWidth="1"/>
    <col min="8" max="8" width="11.26953125" customWidth="1"/>
    <col min="9" max="9" width="10.54296875" customWidth="1"/>
    <col min="10" max="10" width="9.54296875" bestFit="1" customWidth="1"/>
    <col min="11" max="11" width="11.6328125" bestFit="1" customWidth="1"/>
    <col min="12" max="12" width="5.54296875" customWidth="1"/>
    <col min="13" max="13" width="5.36328125" customWidth="1"/>
    <col min="14" max="14" width="16.7265625" bestFit="1" customWidth="1"/>
    <col min="17" max="16384" width="8.7265625" style="50"/>
  </cols>
  <sheetData>
    <row r="1" spans="1:16" x14ac:dyDescent="0.35">
      <c r="A1" s="5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51" customFormat="1" x14ac:dyDescent="0.35">
      <c r="C2" s="20" t="s">
        <v>5</v>
      </c>
      <c r="D2" s="20"/>
      <c r="E2" s="20"/>
      <c r="F2" s="20"/>
      <c r="G2" s="20"/>
      <c r="H2" s="21" t="s">
        <v>11</v>
      </c>
      <c r="I2" s="21"/>
      <c r="J2" s="21"/>
      <c r="K2" s="21"/>
      <c r="L2" s="22" t="s">
        <v>14</v>
      </c>
      <c r="M2" s="23"/>
      <c r="N2" s="23"/>
      <c r="O2" s="23"/>
      <c r="P2" s="24"/>
    </row>
    <row r="3" spans="1:16" s="52" customFormat="1" ht="27" customHeight="1" thickBot="1" x14ac:dyDescent="0.4">
      <c r="A3" s="14" t="s">
        <v>2</v>
      </c>
      <c r="B3" s="14" t="s">
        <v>1</v>
      </c>
      <c r="C3" s="15" t="s">
        <v>39</v>
      </c>
      <c r="D3" s="15" t="s">
        <v>38</v>
      </c>
      <c r="E3" s="16" t="s">
        <v>3</v>
      </c>
      <c r="F3" s="16" t="s">
        <v>10</v>
      </c>
      <c r="G3" s="16" t="s">
        <v>4</v>
      </c>
      <c r="H3" s="17" t="s">
        <v>7</v>
      </c>
      <c r="I3" s="17" t="s">
        <v>57</v>
      </c>
      <c r="J3" s="17" t="s">
        <v>58</v>
      </c>
      <c r="K3" s="17" t="s">
        <v>56</v>
      </c>
      <c r="L3" s="18" t="s">
        <v>15</v>
      </c>
      <c r="M3" s="18" t="s">
        <v>16</v>
      </c>
      <c r="N3" s="18" t="s">
        <v>18</v>
      </c>
      <c r="O3" s="18" t="s">
        <v>19</v>
      </c>
      <c r="P3" s="18" t="s">
        <v>14</v>
      </c>
    </row>
    <row r="4" spans="1:16" s="53" customFormat="1" ht="20" customHeight="1" x14ac:dyDescent="0.35">
      <c r="A4" s="11" t="str">
        <f>Comparisons!B3</f>
        <v>Silverton QA</v>
      </c>
      <c r="B4" s="10">
        <v>297135</v>
      </c>
      <c r="C4" s="26">
        <v>50854</v>
      </c>
      <c r="D4" s="26">
        <v>99978</v>
      </c>
      <c r="E4" s="28">
        <v>164.4957</v>
      </c>
      <c r="F4" s="60">
        <v>161.3175</v>
      </c>
      <c r="G4" s="30">
        <v>99.916679999999999</v>
      </c>
      <c r="H4" s="26">
        <v>0</v>
      </c>
      <c r="I4" s="10">
        <v>464</v>
      </c>
      <c r="J4" s="10">
        <v>49</v>
      </c>
      <c r="K4" s="10">
        <v>61100</v>
      </c>
      <c r="L4" s="31">
        <v>7084</v>
      </c>
      <c r="M4" s="10">
        <v>0</v>
      </c>
      <c r="N4" s="10">
        <v>99444</v>
      </c>
      <c r="O4" s="32">
        <f>N4/D4</f>
        <v>0.99465882494148716</v>
      </c>
      <c r="P4" s="33">
        <f>D4-N4</f>
        <v>534</v>
      </c>
    </row>
    <row r="5" spans="1:16" s="54" customFormat="1" ht="20" customHeight="1" x14ac:dyDescent="0.35">
      <c r="A5" s="12" t="str">
        <f>Comparisons!B4</f>
        <v>BIDCO QA</v>
      </c>
      <c r="B5" s="35"/>
      <c r="C5" s="38"/>
      <c r="D5" s="37"/>
      <c r="E5" s="47"/>
      <c r="F5" s="40"/>
      <c r="G5" s="48"/>
      <c r="H5" s="38"/>
      <c r="I5" s="35"/>
      <c r="J5" s="35"/>
      <c r="K5" s="35"/>
      <c r="L5" s="39"/>
      <c r="M5" s="35"/>
      <c r="N5" s="35"/>
      <c r="O5" s="40"/>
      <c r="P5" s="41"/>
    </row>
  </sheetData>
  <mergeCells count="3">
    <mergeCell ref="C2:G2"/>
    <mergeCell ref="H2:K2"/>
    <mergeCell ref="L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Comparisons</vt:lpstr>
      <vt:lpstr>A1c Values</vt:lpstr>
      <vt:lpstr>Total Cholesterol</vt:lpstr>
      <vt:lpstr>HDL Values</vt:lpstr>
      <vt:lpstr>LDL Values</vt:lpstr>
      <vt:lpstr>Microalbumin</vt:lpstr>
      <vt:lpstr>Triglycerides</vt:lpstr>
      <vt:lpstr>Height Values</vt:lpstr>
      <vt:lpstr>Weight Values</vt:lpstr>
      <vt:lpstr>BMI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2014-08-29T19:08:40Z</dcterms:created>
  <dcterms:modified xsi:type="dcterms:W3CDTF">2014-09-02T16:45:27Z</dcterms:modified>
</cp:coreProperties>
</file>