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my\Documents\2 Repository\benchmark\Datafiles\"/>
    </mc:Choice>
  </mc:AlternateContent>
  <bookViews>
    <workbookView xWindow="0" yWindow="0" windowWidth="19200" windowHeight="6480"/>
  </bookViews>
  <sheets>
    <sheet name="EHR_comparison" sheetId="1" r:id="rId1"/>
    <sheet name="NullValues Graphs" sheetId="3" r:id="rId2"/>
    <sheet name="Modularity Graphs" sheetId="5" r:id="rId3"/>
    <sheet name="data_dia_agg" sheetId="6" state="hidden" r:id="rId4"/>
    <sheet name="data_sys_agg" sheetId="4" state="hidden" r:id="rId5"/>
    <sheet name="smokingstatus" sheetId="2" state="hidden" r:id="rId6"/>
  </sheets>
  <calcPr calcId="152511"/>
  <pivotCaches>
    <pivotCache cacheId="41" r:id="rId7"/>
    <pivotCache cacheId="4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3" i="1"/>
  <c r="Z3" i="1" s="1"/>
  <c r="X4" i="1"/>
  <c r="X5" i="1"/>
  <c r="X6" i="1"/>
  <c r="X7" i="1"/>
  <c r="X8" i="1"/>
  <c r="X9" i="1"/>
  <c r="X10" i="1"/>
  <c r="X11" i="1"/>
  <c r="X3" i="1"/>
  <c r="Z10" i="1"/>
  <c r="Z8" i="1"/>
  <c r="Z6" i="1"/>
  <c r="Z5" i="1"/>
  <c r="Z4" i="1"/>
  <c r="BB12" i="6"/>
  <c r="BA12" i="6"/>
  <c r="Z12" i="6"/>
  <c r="AV12" i="6"/>
  <c r="N12" i="6"/>
  <c r="BD12" i="6" s="1"/>
  <c r="BC11" i="6"/>
  <c r="BB11" i="6"/>
  <c r="Z11" i="6"/>
  <c r="AV11" i="6"/>
  <c r="N11" i="6"/>
  <c r="BE11" i="6" s="1"/>
  <c r="Z10" i="6"/>
  <c r="AV10" i="6"/>
  <c r="N10" i="6"/>
  <c r="AW10" i="6" s="1"/>
  <c r="Z9" i="6"/>
  <c r="AV9" i="6"/>
  <c r="N9" i="6"/>
  <c r="BD9" i="6" s="1"/>
  <c r="BE8" i="6"/>
  <c r="AW8" i="6"/>
  <c r="Z8" i="6"/>
  <c r="AV8" i="6"/>
  <c r="N8" i="6"/>
  <c r="BD8" i="6" s="1"/>
  <c r="BF7" i="6"/>
  <c r="BE7" i="6"/>
  <c r="BB7" i="6"/>
  <c r="BA7" i="6"/>
  <c r="AY7" i="6"/>
  <c r="AW7" i="6"/>
  <c r="Z7" i="6"/>
  <c r="AV7" i="6"/>
  <c r="N7" i="6"/>
  <c r="BD7" i="6" s="1"/>
  <c r="BD6" i="6"/>
  <c r="AZ6" i="6"/>
  <c r="Z6" i="6"/>
  <c r="AV6" i="6"/>
  <c r="N6" i="6"/>
  <c r="AY6" i="6" s="1"/>
  <c r="Z5" i="6"/>
  <c r="AV5" i="6"/>
  <c r="N5" i="6"/>
  <c r="BE5" i="6" s="1"/>
  <c r="AP4" i="6"/>
  <c r="AL4" i="6"/>
  <c r="Z4" i="6"/>
  <c r="AT11" i="6" s="1"/>
  <c r="AV4" i="6"/>
  <c r="N4" i="6"/>
  <c r="BC10" i="6" s="1"/>
  <c r="AI2" i="6"/>
  <c r="M2" i="6"/>
  <c r="L2" i="6"/>
  <c r="K2" i="6"/>
  <c r="J2" i="6"/>
  <c r="I2" i="6"/>
  <c r="H2" i="6"/>
  <c r="G2" i="6"/>
  <c r="F2" i="6"/>
  <c r="E2" i="6"/>
  <c r="D2" i="6"/>
  <c r="C2" i="6"/>
  <c r="B2" i="6"/>
  <c r="AI1" i="6"/>
  <c r="A1" i="6"/>
  <c r="V4" i="1"/>
  <c r="V5" i="1"/>
  <c r="V6" i="1"/>
  <c r="V7" i="1"/>
  <c r="V8" i="1"/>
  <c r="V9" i="1"/>
  <c r="V10" i="1"/>
  <c r="V11" i="1"/>
  <c r="V3" i="1"/>
  <c r="U4" i="1"/>
  <c r="U5" i="1"/>
  <c r="U6" i="1"/>
  <c r="U7" i="1"/>
  <c r="U8" i="1"/>
  <c r="U9" i="1"/>
  <c r="U10" i="1"/>
  <c r="U11" i="1"/>
  <c r="U3" i="1"/>
  <c r="BC12" i="4"/>
  <c r="AY12" i="4"/>
  <c r="AQ12" i="4"/>
  <c r="AM12" i="4"/>
  <c r="Z12" i="4"/>
  <c r="AV12" i="4"/>
  <c r="N12" i="4"/>
  <c r="BF12" i="4" s="1"/>
  <c r="BF11" i="4"/>
  <c r="BB11" i="4"/>
  <c r="AX11" i="4"/>
  <c r="AV11" i="4"/>
  <c r="AT11" i="4"/>
  <c r="AP11" i="4"/>
  <c r="AL11" i="4"/>
  <c r="Z11" i="4"/>
  <c r="N11" i="4"/>
  <c r="BE11" i="4" s="1"/>
  <c r="BE10" i="4"/>
  <c r="BA10" i="4"/>
  <c r="AW10" i="4"/>
  <c r="AS10" i="4"/>
  <c r="AO10" i="4"/>
  <c r="AK10" i="4"/>
  <c r="Z10" i="4"/>
  <c r="AV10" i="4"/>
  <c r="N10" i="4"/>
  <c r="AV9" i="4"/>
  <c r="AR9" i="4"/>
  <c r="AN9" i="4"/>
  <c r="Z9" i="4"/>
  <c r="N9" i="4"/>
  <c r="BC9" i="4" s="1"/>
  <c r="BE8" i="4"/>
  <c r="BC8" i="4"/>
  <c r="BA8" i="4"/>
  <c r="AY8" i="4"/>
  <c r="AW8" i="4"/>
  <c r="AQ8" i="4"/>
  <c r="AM8" i="4"/>
  <c r="Z8" i="4"/>
  <c r="AV8" i="4"/>
  <c r="N8" i="4"/>
  <c r="BF8" i="4" s="1"/>
  <c r="BF7" i="4"/>
  <c r="BB7" i="4"/>
  <c r="AX7" i="4"/>
  <c r="AV7" i="4"/>
  <c r="AT7" i="4"/>
  <c r="AP7" i="4"/>
  <c r="AL7" i="4"/>
  <c r="Z7" i="4"/>
  <c r="N7" i="4"/>
  <c r="BE7" i="4" s="1"/>
  <c r="BE6" i="4"/>
  <c r="BC6" i="4"/>
  <c r="BA6" i="4"/>
  <c r="AY6" i="4"/>
  <c r="AW6" i="4"/>
  <c r="AS6" i="4"/>
  <c r="AQ6" i="4"/>
  <c r="AO6" i="4"/>
  <c r="AM6" i="4"/>
  <c r="AK6" i="4"/>
  <c r="Z6" i="4"/>
  <c r="AV6" i="4"/>
  <c r="N6" i="4"/>
  <c r="BD6" i="4" s="1"/>
  <c r="AZ5" i="4"/>
  <c r="AV5" i="4"/>
  <c r="AT5" i="4"/>
  <c r="AR5" i="4"/>
  <c r="AP5" i="4"/>
  <c r="AN5" i="4"/>
  <c r="AL5" i="4"/>
  <c r="Z5" i="4"/>
  <c r="N5" i="4"/>
  <c r="BE4" i="4"/>
  <c r="BC4" i="4"/>
  <c r="BA4" i="4"/>
  <c r="AY4" i="4"/>
  <c r="AW4" i="4"/>
  <c r="AS4" i="4"/>
  <c r="AQ4" i="4"/>
  <c r="AO4" i="4"/>
  <c r="AM4" i="4"/>
  <c r="AK4" i="4"/>
  <c r="Z4" i="4"/>
  <c r="AT12" i="4" s="1"/>
  <c r="AV4" i="4"/>
  <c r="N4" i="4"/>
  <c r="BD10" i="4" s="1"/>
  <c r="AI2" i="4"/>
  <c r="M2" i="4"/>
  <c r="L2" i="4"/>
  <c r="K2" i="4"/>
  <c r="J2" i="4"/>
  <c r="I2" i="4"/>
  <c r="H2" i="4"/>
  <c r="G2" i="4"/>
  <c r="F2" i="4"/>
  <c r="E2" i="4"/>
  <c r="D2" i="4"/>
  <c r="C2" i="4"/>
  <c r="B2" i="4"/>
  <c r="AI1" i="4"/>
  <c r="M1" i="4"/>
  <c r="A1" i="4"/>
  <c r="Z9" i="1" l="1"/>
  <c r="Z11" i="1"/>
  <c r="Z7" i="1"/>
  <c r="AX8" i="6"/>
  <c r="BF8" i="6"/>
  <c r="M1" i="6"/>
  <c r="I1" i="6" s="1"/>
  <c r="AT4" i="6"/>
  <c r="AX7" i="6"/>
  <c r="BC7" i="6"/>
  <c r="BA8" i="6"/>
  <c r="AX11" i="6"/>
  <c r="BF11" i="6"/>
  <c r="AW12" i="6"/>
  <c r="BE12" i="6"/>
  <c r="E1" i="6"/>
  <c r="R7" i="6" s="1"/>
  <c r="BB8" i="6"/>
  <c r="AY11" i="6"/>
  <c r="AX12" i="6"/>
  <c r="BF12" i="6"/>
  <c r="J1" i="6"/>
  <c r="L1" i="6"/>
  <c r="K1" i="6"/>
  <c r="G1" i="6"/>
  <c r="R11" i="6"/>
  <c r="R6" i="6"/>
  <c r="AM4" i="6"/>
  <c r="AQ4" i="6"/>
  <c r="AY4" i="6"/>
  <c r="BC4" i="6"/>
  <c r="AO5" i="6"/>
  <c r="AW5" i="6"/>
  <c r="AQ6" i="6"/>
  <c r="AM7" i="6"/>
  <c r="AO8" i="6"/>
  <c r="BC9" i="6"/>
  <c r="AY9" i="6"/>
  <c r="BF9" i="6"/>
  <c r="BB9" i="6"/>
  <c r="AX9" i="6"/>
  <c r="BE9" i="6"/>
  <c r="BA9" i="6"/>
  <c r="AW9" i="6"/>
  <c r="AZ9" i="6"/>
  <c r="AQ10" i="6"/>
  <c r="BF10" i="6"/>
  <c r="BB10" i="6"/>
  <c r="AX10" i="6"/>
  <c r="BE10" i="6"/>
  <c r="BA10" i="6"/>
  <c r="BD10" i="6"/>
  <c r="AZ10" i="6"/>
  <c r="AR12" i="6"/>
  <c r="AN12" i="6"/>
  <c r="AS11" i="6"/>
  <c r="AO11" i="6"/>
  <c r="AK11" i="6"/>
  <c r="AT10" i="6"/>
  <c r="AP10" i="6"/>
  <c r="AL10" i="6"/>
  <c r="AQ9" i="6"/>
  <c r="AM9" i="6"/>
  <c r="AR8" i="6"/>
  <c r="AN8" i="6"/>
  <c r="AS7" i="6"/>
  <c r="AO7" i="6"/>
  <c r="AK7" i="6"/>
  <c r="AT6" i="6"/>
  <c r="AP6" i="6"/>
  <c r="AL6" i="6"/>
  <c r="AQ5" i="6"/>
  <c r="AM5" i="6"/>
  <c r="AQ12" i="6"/>
  <c r="AM12" i="6"/>
  <c r="AR11" i="6"/>
  <c r="AN11" i="6"/>
  <c r="AS10" i="6"/>
  <c r="AO10" i="6"/>
  <c r="AK10" i="6"/>
  <c r="AT9" i="6"/>
  <c r="AP9" i="6"/>
  <c r="AL9" i="6"/>
  <c r="AQ8" i="6"/>
  <c r="AM8" i="6"/>
  <c r="AR7" i="6"/>
  <c r="AN7" i="6"/>
  <c r="AS6" i="6"/>
  <c r="AO6" i="6"/>
  <c r="AK6" i="6"/>
  <c r="AT5" i="6"/>
  <c r="AP5" i="6"/>
  <c r="AL5" i="6"/>
  <c r="AT12" i="6"/>
  <c r="AP12" i="6"/>
  <c r="AL12" i="6"/>
  <c r="AQ11" i="6"/>
  <c r="AM11" i="6"/>
  <c r="AR10" i="6"/>
  <c r="AN10" i="6"/>
  <c r="AS9" i="6"/>
  <c r="AO9" i="6"/>
  <c r="AK9" i="6"/>
  <c r="AN4" i="6"/>
  <c r="AR4" i="6"/>
  <c r="AZ4" i="6"/>
  <c r="BD4" i="6"/>
  <c r="BC5" i="6"/>
  <c r="AY5" i="6"/>
  <c r="BF5" i="6"/>
  <c r="BB5" i="6"/>
  <c r="AX5" i="6"/>
  <c r="AR5" i="6"/>
  <c r="AZ5" i="6"/>
  <c r="AR6" i="6"/>
  <c r="AP7" i="6"/>
  <c r="AP8" i="6"/>
  <c r="AN9" i="6"/>
  <c r="AK12" i="6"/>
  <c r="AK4" i="6"/>
  <c r="AO4" i="6"/>
  <c r="AS4" i="6"/>
  <c r="AW4" i="6"/>
  <c r="BA4" i="6"/>
  <c r="BE4" i="6"/>
  <c r="AK5" i="6"/>
  <c r="AS5" i="6"/>
  <c r="BA5" i="6"/>
  <c r="BF6" i="6"/>
  <c r="BB6" i="6"/>
  <c r="AX6" i="6"/>
  <c r="BE6" i="6"/>
  <c r="BA6" i="6"/>
  <c r="AW6" i="6"/>
  <c r="AM6" i="6"/>
  <c r="BC6" i="6"/>
  <c r="AQ7" i="6"/>
  <c r="AK8" i="6"/>
  <c r="AS8" i="6"/>
  <c r="AR9" i="6"/>
  <c r="AL11" i="6"/>
  <c r="AO12" i="6"/>
  <c r="AX4" i="6"/>
  <c r="BB4" i="6"/>
  <c r="BF4" i="6"/>
  <c r="AN5" i="6"/>
  <c r="BD5" i="6"/>
  <c r="AN6" i="6"/>
  <c r="AL7" i="6"/>
  <c r="AT7" i="6"/>
  <c r="AL8" i="6"/>
  <c r="AT8" i="6"/>
  <c r="AM10" i="6"/>
  <c r="AY10" i="6"/>
  <c r="AP11" i="6"/>
  <c r="AS12" i="6"/>
  <c r="AZ7" i="6"/>
  <c r="AY8" i="6"/>
  <c r="BC8" i="6"/>
  <c r="AZ11" i="6"/>
  <c r="BD11" i="6"/>
  <c r="AY12" i="6"/>
  <c r="BC12" i="6"/>
  <c r="AZ8" i="6"/>
  <c r="AW11" i="6"/>
  <c r="BA11" i="6"/>
  <c r="AZ12" i="6"/>
  <c r="L1" i="4"/>
  <c r="H1" i="4"/>
  <c r="D1" i="4"/>
  <c r="J1" i="4"/>
  <c r="F1" i="4"/>
  <c r="BC5" i="4"/>
  <c r="AY5" i="4"/>
  <c r="BF5" i="4"/>
  <c r="BB5" i="4"/>
  <c r="AX5" i="4"/>
  <c r="BE5" i="4"/>
  <c r="BA5" i="4"/>
  <c r="AW5" i="4"/>
  <c r="BD5" i="4"/>
  <c r="E1" i="4"/>
  <c r="I1" i="4"/>
  <c r="C1" i="4"/>
  <c r="G1" i="4"/>
  <c r="K1" i="4"/>
  <c r="AZ9" i="4"/>
  <c r="AN4" i="4"/>
  <c r="AR4" i="4"/>
  <c r="AZ4" i="4"/>
  <c r="BD4" i="4"/>
  <c r="AK5" i="4"/>
  <c r="AO5" i="4"/>
  <c r="AS5" i="4"/>
  <c r="AL6" i="4"/>
  <c r="AU6" i="4" s="1"/>
  <c r="AP6" i="4"/>
  <c r="AT6" i="4"/>
  <c r="AX6" i="4"/>
  <c r="BB6" i="4"/>
  <c r="BF6" i="4"/>
  <c r="AM7" i="4"/>
  <c r="AQ7" i="4"/>
  <c r="AY7" i="4"/>
  <c r="BC7" i="4"/>
  <c r="AN8" i="4"/>
  <c r="AR8" i="4"/>
  <c r="AZ8" i="4"/>
  <c r="BD8" i="4"/>
  <c r="AK9" i="4"/>
  <c r="AO9" i="4"/>
  <c r="AS9" i="4"/>
  <c r="AW9" i="4"/>
  <c r="BA9" i="4"/>
  <c r="BE9" i="4"/>
  <c r="AL10" i="4"/>
  <c r="AU10" i="4" s="1"/>
  <c r="AP10" i="4"/>
  <c r="AT10" i="4"/>
  <c r="AX10" i="4"/>
  <c r="BB10" i="4"/>
  <c r="BF10" i="4"/>
  <c r="AM11" i="4"/>
  <c r="AQ11" i="4"/>
  <c r="AY11" i="4"/>
  <c r="BC11" i="4"/>
  <c r="AN12" i="4"/>
  <c r="AR12" i="4"/>
  <c r="AZ12" i="4"/>
  <c r="BD12" i="4"/>
  <c r="AN7" i="4"/>
  <c r="AR7" i="4"/>
  <c r="AZ7" i="4"/>
  <c r="BD7" i="4"/>
  <c r="AK8" i="4"/>
  <c r="AO8" i="4"/>
  <c r="AS8" i="4"/>
  <c r="AL9" i="4"/>
  <c r="AP9" i="4"/>
  <c r="AT9" i="4"/>
  <c r="AX9" i="4"/>
  <c r="BB9" i="4"/>
  <c r="BF9" i="4"/>
  <c r="AM10" i="4"/>
  <c r="AQ10" i="4"/>
  <c r="AY10" i="4"/>
  <c r="BC10" i="4"/>
  <c r="AN11" i="4"/>
  <c r="AR11" i="4"/>
  <c r="AZ11" i="4"/>
  <c r="BD11" i="4"/>
  <c r="AK12" i="4"/>
  <c r="AO12" i="4"/>
  <c r="AS12" i="4"/>
  <c r="AW12" i="4"/>
  <c r="BA12" i="4"/>
  <c r="BE12" i="4"/>
  <c r="BD9" i="4"/>
  <c r="AL4" i="4"/>
  <c r="AU4" i="4" s="1"/>
  <c r="AP4" i="4"/>
  <c r="AT4" i="4"/>
  <c r="AX4" i="4"/>
  <c r="BB4" i="4"/>
  <c r="BF4" i="4"/>
  <c r="AM5" i="4"/>
  <c r="AQ5" i="4"/>
  <c r="AN6" i="4"/>
  <c r="AR6" i="4"/>
  <c r="AZ6" i="4"/>
  <c r="AK7" i="4"/>
  <c r="AO7" i="4"/>
  <c r="AS7" i="4"/>
  <c r="AW7" i="4"/>
  <c r="BA7" i="4"/>
  <c r="AL8" i="4"/>
  <c r="AP8" i="4"/>
  <c r="AT8" i="4"/>
  <c r="AX8" i="4"/>
  <c r="BB8" i="4"/>
  <c r="AM9" i="4"/>
  <c r="AQ9" i="4"/>
  <c r="AY9" i="4"/>
  <c r="AN10" i="4"/>
  <c r="AR10" i="4"/>
  <c r="AZ10" i="4"/>
  <c r="AK11" i="4"/>
  <c r="AO11" i="4"/>
  <c r="AS11" i="4"/>
  <c r="AW11" i="4"/>
  <c r="BA11" i="4"/>
  <c r="AL12" i="4"/>
  <c r="AP12" i="4"/>
  <c r="AX12" i="4"/>
  <c r="BB12" i="4"/>
  <c r="AE4" i="1"/>
  <c r="AE5" i="1"/>
  <c r="AE6" i="1"/>
  <c r="AE7" i="1"/>
  <c r="AE8" i="1"/>
  <c r="AE9" i="1"/>
  <c r="AE10" i="1"/>
  <c r="AE11" i="1"/>
  <c r="AE3" i="1"/>
  <c r="AD4" i="1"/>
  <c r="AD5" i="1"/>
  <c r="AD6" i="1"/>
  <c r="AD7" i="1"/>
  <c r="AD8" i="1"/>
  <c r="AD9" i="1"/>
  <c r="AD10" i="1"/>
  <c r="AD11" i="1"/>
  <c r="AD3" i="1"/>
  <c r="AC4" i="1"/>
  <c r="AC5" i="1"/>
  <c r="AC6" i="1"/>
  <c r="AC7" i="1"/>
  <c r="AC8" i="1"/>
  <c r="AC9" i="1"/>
  <c r="AC10" i="1"/>
  <c r="AC11" i="1"/>
  <c r="AC3" i="1"/>
  <c r="AB4" i="1"/>
  <c r="AB5" i="1"/>
  <c r="AB6" i="1"/>
  <c r="AB7" i="1"/>
  <c r="AB8" i="1"/>
  <c r="AB9" i="1"/>
  <c r="AB10" i="1"/>
  <c r="AB11" i="1"/>
  <c r="AB3" i="1"/>
  <c r="AA4" i="1"/>
  <c r="AA5" i="1"/>
  <c r="AA6" i="1"/>
  <c r="AA7" i="1"/>
  <c r="AA8" i="1"/>
  <c r="AA9" i="1"/>
  <c r="AA10" i="1"/>
  <c r="AA11" i="1"/>
  <c r="AA3" i="1"/>
  <c r="R10" i="1"/>
  <c r="O10" i="1"/>
  <c r="I10" i="1"/>
  <c r="R9" i="1"/>
  <c r="F9" i="1"/>
  <c r="O8" i="1"/>
  <c r="I8" i="1"/>
  <c r="R6" i="1"/>
  <c r="I6" i="1"/>
  <c r="L4" i="1"/>
  <c r="T3" i="1"/>
  <c r="L3" i="1"/>
  <c r="V11" i="6" l="1"/>
  <c r="V6" i="6"/>
  <c r="V7" i="6"/>
  <c r="V5" i="6"/>
  <c r="V12" i="6"/>
  <c r="V10" i="6"/>
  <c r="V4" i="6"/>
  <c r="V8" i="6"/>
  <c r="V9" i="6"/>
  <c r="R9" i="6"/>
  <c r="R8" i="6"/>
  <c r="R5" i="6"/>
  <c r="R10" i="6"/>
  <c r="R12" i="6"/>
  <c r="D1" i="6"/>
  <c r="Q8" i="6" s="1"/>
  <c r="F1" i="6"/>
  <c r="S7" i="6" s="1"/>
  <c r="R4" i="6"/>
  <c r="C1" i="6"/>
  <c r="H1" i="6"/>
  <c r="U9" i="6" s="1"/>
  <c r="P10" i="6"/>
  <c r="P6" i="6"/>
  <c r="P9" i="6"/>
  <c r="P5" i="6"/>
  <c r="P12" i="6"/>
  <c r="P4" i="6"/>
  <c r="P11" i="6"/>
  <c r="P8" i="6"/>
  <c r="P7" i="6"/>
  <c r="U8" i="6"/>
  <c r="U11" i="6"/>
  <c r="U5" i="6"/>
  <c r="U10" i="6"/>
  <c r="AU4" i="6"/>
  <c r="AU10" i="6"/>
  <c r="AU7" i="6"/>
  <c r="T10" i="6"/>
  <c r="T6" i="6"/>
  <c r="T9" i="6"/>
  <c r="T5" i="6"/>
  <c r="T12" i="6"/>
  <c r="T11" i="6"/>
  <c r="T4" i="6"/>
  <c r="T8" i="6"/>
  <c r="T7" i="6"/>
  <c r="Y9" i="6"/>
  <c r="Y5" i="6"/>
  <c r="Y12" i="6"/>
  <c r="Y8" i="6"/>
  <c r="Y11" i="6"/>
  <c r="Y10" i="6"/>
  <c r="Y7" i="6"/>
  <c r="Y6" i="6"/>
  <c r="Y4" i="6"/>
  <c r="AU12" i="6"/>
  <c r="AU9" i="6"/>
  <c r="X10" i="6"/>
  <c r="X6" i="6"/>
  <c r="X9" i="6"/>
  <c r="X5" i="6"/>
  <c r="X12" i="6"/>
  <c r="X4" i="6"/>
  <c r="X11" i="6"/>
  <c r="X8" i="6"/>
  <c r="X7" i="6"/>
  <c r="W11" i="6"/>
  <c r="W7" i="6"/>
  <c r="W10" i="6"/>
  <c r="W6" i="6"/>
  <c r="W9" i="6"/>
  <c r="W12" i="6"/>
  <c r="W8" i="6"/>
  <c r="W4" i="6"/>
  <c r="W5" i="6"/>
  <c r="AU8" i="6"/>
  <c r="AU5" i="6"/>
  <c r="AU6" i="6"/>
  <c r="AU11" i="6"/>
  <c r="Q9" i="6"/>
  <c r="Q12" i="6"/>
  <c r="Q10" i="6"/>
  <c r="Q5" i="6"/>
  <c r="Q4" i="6"/>
  <c r="S11" i="6"/>
  <c r="S9" i="6"/>
  <c r="S5" i="6"/>
  <c r="AU8" i="4"/>
  <c r="AU9" i="4"/>
  <c r="X12" i="4"/>
  <c r="X8" i="4"/>
  <c r="X4" i="4"/>
  <c r="X9" i="4"/>
  <c r="X5" i="4"/>
  <c r="X10" i="4"/>
  <c r="X6" i="4"/>
  <c r="X11" i="4"/>
  <c r="X7" i="4"/>
  <c r="W11" i="4"/>
  <c r="W7" i="4"/>
  <c r="W12" i="4"/>
  <c r="W8" i="4"/>
  <c r="W4" i="4"/>
  <c r="W9" i="4"/>
  <c r="W5" i="4"/>
  <c r="W10" i="4"/>
  <c r="W6" i="4"/>
  <c r="AU11" i="4"/>
  <c r="AU7" i="4"/>
  <c r="AU5" i="4"/>
  <c r="AU1" i="4" s="1"/>
  <c r="T12" i="4"/>
  <c r="T8" i="4"/>
  <c r="T4" i="4"/>
  <c r="T9" i="4"/>
  <c r="T5" i="4"/>
  <c r="T10" i="4"/>
  <c r="T6" i="4"/>
  <c r="T11" i="4"/>
  <c r="T7" i="4"/>
  <c r="Q9" i="4"/>
  <c r="Q5" i="4"/>
  <c r="Q10" i="4"/>
  <c r="Q6" i="4"/>
  <c r="Q11" i="4"/>
  <c r="Q7" i="4"/>
  <c r="Q12" i="4"/>
  <c r="Q8" i="4"/>
  <c r="Q4" i="4"/>
  <c r="P12" i="4"/>
  <c r="P8" i="4"/>
  <c r="P4" i="4"/>
  <c r="P9" i="4"/>
  <c r="P5" i="4"/>
  <c r="P10" i="4"/>
  <c r="P6" i="4"/>
  <c r="P11" i="4"/>
  <c r="P7" i="4"/>
  <c r="U9" i="4"/>
  <c r="U5" i="4"/>
  <c r="U8" i="4"/>
  <c r="U10" i="4"/>
  <c r="U6" i="4"/>
  <c r="U11" i="4"/>
  <c r="U7" i="4"/>
  <c r="U12" i="4"/>
  <c r="U4" i="4"/>
  <c r="R10" i="4"/>
  <c r="R6" i="4"/>
  <c r="R9" i="4"/>
  <c r="R11" i="4"/>
  <c r="R7" i="4"/>
  <c r="R12" i="4"/>
  <c r="R8" i="4"/>
  <c r="R4" i="4"/>
  <c r="R5" i="4"/>
  <c r="AU12" i="4"/>
  <c r="V10" i="4"/>
  <c r="V6" i="4"/>
  <c r="V9" i="4"/>
  <c r="V11" i="4"/>
  <c r="V7" i="4"/>
  <c r="V12" i="4"/>
  <c r="V8" i="4"/>
  <c r="V4" i="4"/>
  <c r="V5" i="4"/>
  <c r="S11" i="4"/>
  <c r="S7" i="4"/>
  <c r="S12" i="4"/>
  <c r="S8" i="4"/>
  <c r="S4" i="4"/>
  <c r="S9" i="4"/>
  <c r="S5" i="4"/>
  <c r="S10" i="4"/>
  <c r="S6" i="4"/>
  <c r="Y9" i="4"/>
  <c r="Y5" i="4"/>
  <c r="Y10" i="4"/>
  <c r="Y6" i="4"/>
  <c r="Y12" i="4"/>
  <c r="Y11" i="4"/>
  <c r="Y7" i="4"/>
  <c r="Y8" i="4"/>
  <c r="Y4" i="4"/>
  <c r="W7" i="1"/>
  <c r="T7" i="1"/>
  <c r="W11" i="1"/>
  <c r="T11" i="1"/>
  <c r="I3" i="1"/>
  <c r="O3" i="1"/>
  <c r="F4" i="1"/>
  <c r="W4" i="1"/>
  <c r="O7" i="1"/>
  <c r="W8" i="1"/>
  <c r="L9" i="1"/>
  <c r="O11" i="1"/>
  <c r="W5" i="1"/>
  <c r="W9" i="1"/>
  <c r="F3" i="1"/>
  <c r="W3" i="1"/>
  <c r="R3" i="1"/>
  <c r="R4" i="1"/>
  <c r="I5" i="1"/>
  <c r="O5" i="1"/>
  <c r="T6" i="1"/>
  <c r="W6" i="1"/>
  <c r="L7" i="1"/>
  <c r="I9" i="1"/>
  <c r="T10" i="1"/>
  <c r="R11" i="1"/>
  <c r="T5" i="1"/>
  <c r="R5" i="1"/>
  <c r="F5" i="1"/>
  <c r="L5" i="1"/>
  <c r="O6" i="1"/>
  <c r="R8" i="1"/>
  <c r="T8" i="1"/>
  <c r="O9" i="1"/>
  <c r="T9" i="1"/>
  <c r="F11" i="1"/>
  <c r="L11" i="1"/>
  <c r="I4" i="1"/>
  <c r="T4" i="1"/>
  <c r="I7" i="1"/>
  <c r="R7" i="1"/>
  <c r="L8" i="1"/>
  <c r="F10" i="1"/>
  <c r="L10" i="1"/>
  <c r="O4" i="1"/>
  <c r="F6" i="1"/>
  <c r="L6" i="1"/>
  <c r="F7" i="1"/>
  <c r="F8" i="1"/>
  <c r="I11" i="1"/>
  <c r="S4" i="6" l="1"/>
  <c r="S10" i="6"/>
  <c r="Q6" i="6"/>
  <c r="Q11" i="6"/>
  <c r="U6" i="6"/>
  <c r="U12" i="6"/>
  <c r="S8" i="6"/>
  <c r="S6" i="6"/>
  <c r="S12" i="6"/>
  <c r="Q7" i="6"/>
  <c r="U4" i="6"/>
  <c r="U7" i="6"/>
  <c r="AU1" i="6"/>
  <c r="AU2" i="6"/>
  <c r="AU2" i="4"/>
  <c r="W10" i="1"/>
</calcChain>
</file>

<file path=xl/sharedStrings.xml><?xml version="1.0" encoding="utf-8"?>
<sst xmlns="http://schemas.openxmlformats.org/spreadsheetml/2006/main" count="240" uniqueCount="81">
  <si>
    <t>Height</t>
  </si>
  <si>
    <t>Weight</t>
  </si>
  <si>
    <t>EHR</t>
  </si>
  <si>
    <t>Center</t>
  </si>
  <si>
    <t>context-site</t>
  </si>
  <si>
    <t>Total Null Values</t>
  </si>
  <si>
    <t>Total Values</t>
  </si>
  <si>
    <t>chisq(mod12)</t>
  </si>
  <si>
    <t>Normal Average Values*</t>
  </si>
  <si>
    <t>Percent Normal Values</t>
  </si>
  <si>
    <t>Normal Providers</t>
  </si>
  <si>
    <t>Total Providers</t>
  </si>
  <si>
    <t>Percent Normal Providers</t>
  </si>
  <si>
    <t>chisq(mod10)</t>
  </si>
  <si>
    <t>Allscripts Enterprise</t>
  </si>
  <si>
    <t>Ellis Health Center</t>
  </si>
  <si>
    <t>88F343FA-B35D-4C6C-8A9A-DDC3AE08EED7-1</t>
  </si>
  <si>
    <t>Allscripts Pro</t>
  </si>
  <si>
    <t>Sea Mar</t>
  </si>
  <si>
    <t>A21A18F9-4CFF-40E5-99F8-4298D5034E0B-1</t>
  </si>
  <si>
    <t>GE Centricity</t>
  </si>
  <si>
    <t>Interfaith</t>
  </si>
  <si>
    <t>A21A18F9-4CFF-40E5-99F8-4298D5034E0B-3</t>
  </si>
  <si>
    <t>Columbia Basin</t>
  </si>
  <si>
    <t>A21A18F9-4CFF-40E5-99F8-4298D5034E0B-8</t>
  </si>
  <si>
    <t>ICChart</t>
  </si>
  <si>
    <t>Yakima</t>
  </si>
  <si>
    <t>A21A18F9-4CFF-40E5-99F8-4298D5034E0B-4</t>
  </si>
  <si>
    <t>Nextgen</t>
  </si>
  <si>
    <t>Community Health Care</t>
  </si>
  <si>
    <t>A21A18F9-4CFF-40E5-99F8-4298D5034E0B-10</t>
  </si>
  <si>
    <t>Tri-Cities</t>
  </si>
  <si>
    <t>A21A18F9-4CFF-40E5-99F8-4298D5034E0B-192</t>
  </si>
  <si>
    <t>eClinicalWorks</t>
  </si>
  <si>
    <t>LifePoint</t>
  </si>
  <si>
    <t>5D5EF67E-9067-4146-9AAD-3CD1436A4799-1</t>
  </si>
  <si>
    <t>Practice Partner</t>
  </si>
  <si>
    <t>Moses Lake</t>
  </si>
  <si>
    <t>A21A18F9-4CFF-40E5-99F8-4298D5034E0B-6</t>
  </si>
  <si>
    <t>*between 50 and 90</t>
  </si>
  <si>
    <t>*between 110 and 200</t>
  </si>
  <si>
    <t>Smoking Status Counts</t>
  </si>
  <si>
    <t>Total Maintenance Counts</t>
  </si>
  <si>
    <t>Percent Smoking Recorded</t>
  </si>
  <si>
    <t>Y/N Records</t>
  </si>
  <si>
    <t>Former/Current/Non</t>
  </si>
  <si>
    <t>Context-site</t>
  </si>
  <si>
    <t>Smoking Status</t>
  </si>
  <si>
    <t>Percent Null Values-Weight</t>
  </si>
  <si>
    <t>Percent Null Values - Height</t>
  </si>
  <si>
    <t>Systolic</t>
  </si>
  <si>
    <t>pasted</t>
  </si>
  <si>
    <t>chisq</t>
  </si>
  <si>
    <t>Row Labels</t>
  </si>
  <si>
    <t>Sum of systolic_null</t>
  </si>
  <si>
    <t>Sum of mod_0</t>
  </si>
  <si>
    <t>Sum of mod_1</t>
  </si>
  <si>
    <t>Sum of mod_2</t>
  </si>
  <si>
    <t>Sum of mod_3</t>
  </si>
  <si>
    <t>Sum of mod_4</t>
  </si>
  <si>
    <t>Sum of mod_5</t>
  </si>
  <si>
    <t>Sum of mod_6</t>
  </si>
  <si>
    <t>Sum of mod_7</t>
  </si>
  <si>
    <t>Sum of mod_8</t>
  </si>
  <si>
    <t>Sum of mod_9</t>
  </si>
  <si>
    <t>Sum of total_count</t>
  </si>
  <si>
    <t>total_nonNULL</t>
  </si>
  <si>
    <t>mod_0</t>
  </si>
  <si>
    <t>mod_1</t>
  </si>
  <si>
    <t>mod_2</t>
  </si>
  <si>
    <t>mod_3</t>
  </si>
  <si>
    <t>mod_4</t>
  </si>
  <si>
    <t>mod_5</t>
  </si>
  <si>
    <t>mod_6</t>
  </si>
  <si>
    <t>mod_7</t>
  </si>
  <si>
    <t>mod_8</t>
  </si>
  <si>
    <t>mod_9</t>
  </si>
  <si>
    <t>expected</t>
  </si>
  <si>
    <t>Percent Null Values-Systolic</t>
  </si>
  <si>
    <t>Diastolic</t>
  </si>
  <si>
    <t>Percent Null Values-BP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</si>
</sst>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0" fillId="4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10" borderId="0" xfId="0" applyNumberFormat="1" applyFill="1"/>
    <xf numFmtId="0" fontId="0" fillId="10" borderId="1" xfId="0" applyFill="1" applyBorder="1"/>
    <xf numFmtId="0" fontId="0" fillId="0" borderId="5" xfId="0" applyBorder="1"/>
    <xf numFmtId="0" fontId="2" fillId="11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" fontId="0" fillId="0" borderId="0" xfId="0" applyNumberFormat="1" applyFill="1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Null Values</a:t>
            </a:r>
            <a:r>
              <a:rPr lang="en-US" baseline="0"/>
              <a:t> - Vitals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EHR_comparison!$F$2</c:f>
              <c:strCache>
                <c:ptCount val="1"/>
                <c:pt idx="0">
                  <c:v>Percent Null Values - Height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EHR_comparison!$A$3:$A$11</c:f>
              <c:strCache>
                <c:ptCount val="9"/>
                <c:pt idx="0">
                  <c:v>Allscripts Enterprise</c:v>
                </c:pt>
                <c:pt idx="1">
                  <c:v>Allscripts Pro</c:v>
                </c:pt>
                <c:pt idx="2">
                  <c:v>GE Centricity</c:v>
                </c:pt>
                <c:pt idx="3">
                  <c:v>GE Centricity</c:v>
                </c:pt>
                <c:pt idx="4">
                  <c:v>ICChart</c:v>
                </c:pt>
                <c:pt idx="5">
                  <c:v>Nextgen</c:v>
                </c:pt>
                <c:pt idx="6">
                  <c:v>Nextgen</c:v>
                </c:pt>
                <c:pt idx="7">
                  <c:v>eClinicalWorks</c:v>
                </c:pt>
                <c:pt idx="8">
                  <c:v>Practice Partner</c:v>
                </c:pt>
              </c:strCache>
            </c:strRef>
          </c:cat>
          <c:val>
            <c:numRef>
              <c:f>EHR_comparison!$F$3:$F$11</c:f>
              <c:numCache>
                <c:formatCode>0%</c:formatCode>
                <c:ptCount val="9"/>
                <c:pt idx="0">
                  <c:v>0.60026460896907174</c:v>
                </c:pt>
                <c:pt idx="1">
                  <c:v>0.3465628748061978</c:v>
                </c:pt>
                <c:pt idx="2">
                  <c:v>0.76096184965972824</c:v>
                </c:pt>
                <c:pt idx="3">
                  <c:v>0.78721146381590656</c:v>
                </c:pt>
                <c:pt idx="4">
                  <c:v>0.38131900965891113</c:v>
                </c:pt>
                <c:pt idx="5">
                  <c:v>0.3100262486373242</c:v>
                </c:pt>
                <c:pt idx="6">
                  <c:v>0.14184718008763994</c:v>
                </c:pt>
                <c:pt idx="7">
                  <c:v>0.14113570210745596</c:v>
                </c:pt>
                <c:pt idx="8">
                  <c:v>0.92832743358725578</c:v>
                </c:pt>
              </c:numCache>
            </c:numRef>
          </c:val>
        </c:ser>
        <c:ser>
          <c:idx val="1"/>
          <c:order val="1"/>
          <c:tx>
            <c:strRef>
              <c:f>EHR_comparison!$O$2</c:f>
              <c:strCache>
                <c:ptCount val="1"/>
                <c:pt idx="0">
                  <c:v>Percent Null Values-Weight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EHR_comparison!$A$3:$A$11</c:f>
              <c:strCache>
                <c:ptCount val="9"/>
                <c:pt idx="0">
                  <c:v>Allscripts Enterprise</c:v>
                </c:pt>
                <c:pt idx="1">
                  <c:v>Allscripts Pro</c:v>
                </c:pt>
                <c:pt idx="2">
                  <c:v>GE Centricity</c:v>
                </c:pt>
                <c:pt idx="3">
                  <c:v>GE Centricity</c:v>
                </c:pt>
                <c:pt idx="4">
                  <c:v>ICChart</c:v>
                </c:pt>
                <c:pt idx="5">
                  <c:v>Nextgen</c:v>
                </c:pt>
                <c:pt idx="6">
                  <c:v>Nextgen</c:v>
                </c:pt>
                <c:pt idx="7">
                  <c:v>eClinicalWorks</c:v>
                </c:pt>
                <c:pt idx="8">
                  <c:v>Practice Partner</c:v>
                </c:pt>
              </c:strCache>
            </c:strRef>
          </c:cat>
          <c:val>
            <c:numRef>
              <c:f>EHR_comparison!$O$3:$O$11</c:f>
              <c:numCache>
                <c:formatCode>0%</c:formatCode>
                <c:ptCount val="9"/>
                <c:pt idx="0">
                  <c:v>0.48343053805219327</c:v>
                </c:pt>
                <c:pt idx="1">
                  <c:v>6.2894308308874436E-2</c:v>
                </c:pt>
                <c:pt idx="2">
                  <c:v>6.0689188889627807E-2</c:v>
                </c:pt>
                <c:pt idx="3">
                  <c:v>4.4798336265285919E-3</c:v>
                </c:pt>
                <c:pt idx="4">
                  <c:v>1.80523604379123E-2</c:v>
                </c:pt>
                <c:pt idx="5">
                  <c:v>3.9925131496943746E-2</c:v>
                </c:pt>
                <c:pt idx="6">
                  <c:v>7.4387496230063688E-2</c:v>
                </c:pt>
                <c:pt idx="7">
                  <c:v>4.7829764650982154E-2</c:v>
                </c:pt>
                <c:pt idx="8">
                  <c:v>0.92832743358725578</c:v>
                </c:pt>
              </c:numCache>
            </c:numRef>
          </c:val>
        </c:ser>
        <c:ser>
          <c:idx val="2"/>
          <c:order val="2"/>
          <c:tx>
            <c:strRef>
              <c:f>EHR_comparison!$Z$2</c:f>
              <c:strCache>
                <c:ptCount val="1"/>
                <c:pt idx="0">
                  <c:v>Percent Null Values-BP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EHR_comparison!$A$3:$A$11</c:f>
              <c:strCache>
                <c:ptCount val="9"/>
                <c:pt idx="0">
                  <c:v>Allscripts Enterprise</c:v>
                </c:pt>
                <c:pt idx="1">
                  <c:v>Allscripts Pro</c:v>
                </c:pt>
                <c:pt idx="2">
                  <c:v>GE Centricity</c:v>
                </c:pt>
                <c:pt idx="3">
                  <c:v>GE Centricity</c:v>
                </c:pt>
                <c:pt idx="4">
                  <c:v>ICChart</c:v>
                </c:pt>
                <c:pt idx="5">
                  <c:v>Nextgen</c:v>
                </c:pt>
                <c:pt idx="6">
                  <c:v>Nextgen</c:v>
                </c:pt>
                <c:pt idx="7">
                  <c:v>eClinicalWorks</c:v>
                </c:pt>
                <c:pt idx="8">
                  <c:v>Practice Partner</c:v>
                </c:pt>
              </c:strCache>
            </c:strRef>
          </c:cat>
          <c:val>
            <c:numRef>
              <c:f>EHR_comparison!$Z$3:$Z$11</c:f>
              <c:numCache>
                <c:formatCode>0%</c:formatCode>
                <c:ptCount val="9"/>
                <c:pt idx="0">
                  <c:v>0.52341914981808135</c:v>
                </c:pt>
                <c:pt idx="1">
                  <c:v>0.12749627022125146</c:v>
                </c:pt>
                <c:pt idx="2">
                  <c:v>7.3768038837534078E-2</c:v>
                </c:pt>
                <c:pt idx="3">
                  <c:v>0.223356385365402</c:v>
                </c:pt>
                <c:pt idx="4">
                  <c:v>0.19022775709901979</c:v>
                </c:pt>
                <c:pt idx="5">
                  <c:v>0.14150715493598215</c:v>
                </c:pt>
                <c:pt idx="6">
                  <c:v>9.4718540990295738E-2</c:v>
                </c:pt>
                <c:pt idx="7">
                  <c:v>0.16965279691094884</c:v>
                </c:pt>
                <c:pt idx="8">
                  <c:v>0.84712465509754165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61234496"/>
        <c:axId val="-1261233952"/>
      </c:barChart>
      <c:catAx>
        <c:axId val="-126123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33952"/>
        <c:crosses val="autoZero"/>
        <c:auto val="1"/>
        <c:lblAlgn val="ctr"/>
        <c:lblOffset val="100"/>
        <c:noMultiLvlLbl val="0"/>
      </c:catAx>
      <c:valAx>
        <c:axId val="-12612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Modularity in Systolic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data_sys_agg!$AW$3</c:f>
              <c:strCache>
                <c:ptCount val="1"/>
                <c:pt idx="0">
                  <c:v>mod_0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data_sys_agg!$AW$4:$AW$12</c:f>
              <c:numCache>
                <c:formatCode>General</c:formatCode>
                <c:ptCount val="9"/>
                <c:pt idx="0">
                  <c:v>0.31821079790638268</c:v>
                </c:pt>
                <c:pt idx="1">
                  <c:v>0.38388942100684526</c:v>
                </c:pt>
                <c:pt idx="2">
                  <c:v>0.41037237683597033</c:v>
                </c:pt>
                <c:pt idx="3">
                  <c:v>0.4139307834144958</c:v>
                </c:pt>
                <c:pt idx="4">
                  <c:v>0.36193018964231027</c:v>
                </c:pt>
                <c:pt idx="5">
                  <c:v>0.50142947713434693</c:v>
                </c:pt>
                <c:pt idx="6">
                  <c:v>0.38052469893779634</c:v>
                </c:pt>
                <c:pt idx="7">
                  <c:v>0.41087911774356928</c:v>
                </c:pt>
                <c:pt idx="8">
                  <c:v>0.32398304882722606</c:v>
                </c:pt>
              </c:numCache>
            </c:numRef>
          </c:val>
        </c:ser>
        <c:ser>
          <c:idx val="1"/>
          <c:order val="1"/>
          <c:tx>
            <c:strRef>
              <c:f>data_sys_agg!$AX$3</c:f>
              <c:strCache>
                <c:ptCount val="1"/>
                <c:pt idx="0">
                  <c:v>mod_1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data_sys_agg!$AX$4:$AX$12</c:f>
              <c:numCache>
                <c:formatCode>General</c:formatCode>
                <c:ptCount val="9"/>
                <c:pt idx="0">
                  <c:v>3.3547539255324797E-2</c:v>
                </c:pt>
                <c:pt idx="1">
                  <c:v>9.0508870748060206E-4</c:v>
                </c:pt>
                <c:pt idx="2">
                  <c:v>1.1775076344515628E-2</c:v>
                </c:pt>
                <c:pt idx="3">
                  <c:v>4.5624320363103402E-4</c:v>
                </c:pt>
                <c:pt idx="4">
                  <c:v>2.1889355687306138E-2</c:v>
                </c:pt>
                <c:pt idx="5">
                  <c:v>1.7703984592748543E-3</c:v>
                </c:pt>
                <c:pt idx="6">
                  <c:v>2.5738266109523837E-2</c:v>
                </c:pt>
                <c:pt idx="7">
                  <c:v>2.7927182457592055E-3</c:v>
                </c:pt>
                <c:pt idx="8">
                  <c:v>3.2226299256781658E-2</c:v>
                </c:pt>
              </c:numCache>
            </c:numRef>
          </c:val>
        </c:ser>
        <c:ser>
          <c:idx val="2"/>
          <c:order val="2"/>
          <c:tx>
            <c:strRef>
              <c:f>data_sys_agg!$AY$3</c:f>
              <c:strCache>
                <c:ptCount val="1"/>
                <c:pt idx="0">
                  <c:v>mod_2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data_sys_agg!$AY$4:$AY$12</c:f>
              <c:numCache>
                <c:formatCode>General</c:formatCode>
                <c:ptCount val="9"/>
                <c:pt idx="0">
                  <c:v>0.15020770836269437</c:v>
                </c:pt>
                <c:pt idx="1">
                  <c:v>0.19653605855836065</c:v>
                </c:pt>
                <c:pt idx="2">
                  <c:v>0.16178401696482705</c:v>
                </c:pt>
                <c:pt idx="3">
                  <c:v>0.18265803035317479</c:v>
                </c:pt>
                <c:pt idx="4">
                  <c:v>0.15386352035808237</c:v>
                </c:pt>
                <c:pt idx="5">
                  <c:v>0.1464586049738627</c:v>
                </c:pt>
                <c:pt idx="6">
                  <c:v>0.24087031908812093</c:v>
                </c:pt>
                <c:pt idx="7">
                  <c:v>0.17511199406502789</c:v>
                </c:pt>
                <c:pt idx="8">
                  <c:v>0.15306850334934197</c:v>
                </c:pt>
              </c:numCache>
            </c:numRef>
          </c:val>
        </c:ser>
        <c:ser>
          <c:idx val="3"/>
          <c:order val="3"/>
          <c:tx>
            <c:strRef>
              <c:f>data_sys_agg!$AZ$3</c:f>
              <c:strCache>
                <c:ptCount val="1"/>
                <c:pt idx="0">
                  <c:v>mod_3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data_sys_agg!$AZ$4:$AZ$12</c:f>
              <c:numCache>
                <c:formatCode>General</c:formatCode>
                <c:ptCount val="9"/>
                <c:pt idx="0">
                  <c:v>3.3408436577415213E-2</c:v>
                </c:pt>
                <c:pt idx="1">
                  <c:v>7.1176878937794918E-4</c:v>
                </c:pt>
                <c:pt idx="2">
                  <c:v>1.1933632657850843E-2</c:v>
                </c:pt>
                <c:pt idx="3">
                  <c:v>8.2738404803555385E-4</c:v>
                </c:pt>
                <c:pt idx="4">
                  <c:v>2.2605913070791944E-2</c:v>
                </c:pt>
                <c:pt idx="5">
                  <c:v>2.0036604184360683E-3</c:v>
                </c:pt>
                <c:pt idx="6">
                  <c:v>2.6391072536555635E-2</c:v>
                </c:pt>
                <c:pt idx="7">
                  <c:v>2.5555333628179706E-3</c:v>
                </c:pt>
                <c:pt idx="8">
                  <c:v>3.1920063227654394E-2</c:v>
                </c:pt>
              </c:numCache>
            </c:numRef>
          </c:val>
        </c:ser>
        <c:ser>
          <c:idx val="4"/>
          <c:order val="4"/>
          <c:tx>
            <c:strRef>
              <c:f>data_sys_agg!$BA$3</c:f>
              <c:strCache>
                <c:ptCount val="1"/>
                <c:pt idx="0">
                  <c:v>mod_4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data_sys_agg!$BA$4:$BA$12</c:f>
              <c:numCache>
                <c:formatCode>General</c:formatCode>
                <c:ptCount val="9"/>
                <c:pt idx="0">
                  <c:v>0.1113992814248507</c:v>
                </c:pt>
                <c:pt idx="1">
                  <c:v>0.11468264777989648</c:v>
                </c:pt>
                <c:pt idx="2">
                  <c:v>0.10041713581640437</c:v>
                </c:pt>
                <c:pt idx="3">
                  <c:v>0.11771547444565268</c:v>
                </c:pt>
                <c:pt idx="4">
                  <c:v>0.10503945973536456</c:v>
                </c:pt>
                <c:pt idx="5">
                  <c:v>9.4291661184013775E-2</c:v>
                </c:pt>
                <c:pt idx="6">
                  <c:v>0.16235539880066646</c:v>
                </c:pt>
                <c:pt idx="7">
                  <c:v>0.11757058479448733</c:v>
                </c:pt>
                <c:pt idx="8">
                  <c:v>9.914528974145978E-2</c:v>
                </c:pt>
              </c:numCache>
            </c:numRef>
          </c:val>
        </c:ser>
        <c:ser>
          <c:idx val="5"/>
          <c:order val="5"/>
          <c:tx>
            <c:strRef>
              <c:f>data_sys_agg!$BB$3</c:f>
              <c:strCache>
                <c:ptCount val="1"/>
                <c:pt idx="0">
                  <c:v>mod_5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data_sys_agg!$BB$4:$BB$12</c:f>
              <c:numCache>
                <c:formatCode>General</c:formatCode>
                <c:ptCount val="9"/>
                <c:pt idx="0">
                  <c:v>3.9226955170501447E-2</c:v>
                </c:pt>
                <c:pt idx="1">
                  <c:v>3.3391622217730952E-3</c:v>
                </c:pt>
                <c:pt idx="2">
                  <c:v>1.5412092747759955E-2</c:v>
                </c:pt>
                <c:pt idx="3">
                  <c:v>5.6451231620254358E-3</c:v>
                </c:pt>
                <c:pt idx="4">
                  <c:v>2.4765401075817661E-2</c:v>
                </c:pt>
                <c:pt idx="5">
                  <c:v>1.5203894876610405E-2</c:v>
                </c:pt>
                <c:pt idx="6">
                  <c:v>2.8617325482573425E-2</c:v>
                </c:pt>
                <c:pt idx="7">
                  <c:v>3.3509052259141428E-3</c:v>
                </c:pt>
                <c:pt idx="8">
                  <c:v>3.3352220944710645E-2</c:v>
                </c:pt>
              </c:numCache>
            </c:numRef>
          </c:val>
        </c:ser>
        <c:ser>
          <c:idx val="6"/>
          <c:order val="6"/>
          <c:tx>
            <c:strRef>
              <c:f>data_sys_agg!$BC$3</c:f>
              <c:strCache>
                <c:ptCount val="1"/>
                <c:pt idx="0">
                  <c:v>mod_6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data_sys_agg!$BC$4:$BC$12</c:f>
              <c:numCache>
                <c:formatCode>General</c:formatCode>
                <c:ptCount val="9"/>
                <c:pt idx="0">
                  <c:v>9.9543218530917091E-2</c:v>
                </c:pt>
                <c:pt idx="1">
                  <c:v>0.1093751373010782</c:v>
                </c:pt>
                <c:pt idx="2">
                  <c:v>9.2686991676841274E-2</c:v>
                </c:pt>
                <c:pt idx="3">
                  <c:v>9.5744882038674289E-2</c:v>
                </c:pt>
                <c:pt idx="4">
                  <c:v>9.1110762102948689E-2</c:v>
                </c:pt>
                <c:pt idx="5">
                  <c:v>8.1312726533248794E-2</c:v>
                </c:pt>
                <c:pt idx="6">
                  <c:v>0.15011863384087507</c:v>
                </c:pt>
                <c:pt idx="7">
                  <c:v>0.10188784900061347</c:v>
                </c:pt>
                <c:pt idx="8">
                  <c:v>0.1055304026361971</c:v>
                </c:pt>
              </c:numCache>
            </c:numRef>
          </c:val>
        </c:ser>
        <c:ser>
          <c:idx val="7"/>
          <c:order val="7"/>
          <c:tx>
            <c:strRef>
              <c:f>data_sys_agg!$BD$3</c:f>
              <c:strCache>
                <c:ptCount val="1"/>
                <c:pt idx="0">
                  <c:v>mod_7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data_sys_agg!$BD$4:$BD$12</c:f>
              <c:numCache>
                <c:formatCode>General</c:formatCode>
                <c:ptCount val="9"/>
                <c:pt idx="0">
                  <c:v>3.3167447288931513E-2</c:v>
                </c:pt>
                <c:pt idx="1">
                  <c:v>1.1335577016019192E-3</c:v>
                </c:pt>
                <c:pt idx="2">
                  <c:v>1.2106857176384468E-2</c:v>
                </c:pt>
                <c:pt idx="3">
                  <c:v>7.5410146092383336E-4</c:v>
                </c:pt>
                <c:pt idx="4">
                  <c:v>2.361694609132671E-2</c:v>
                </c:pt>
                <c:pt idx="5">
                  <c:v>2.0634711771953538E-3</c:v>
                </c:pt>
                <c:pt idx="6">
                  <c:v>2.5917025252626937E-2</c:v>
                </c:pt>
                <c:pt idx="7">
                  <c:v>2.5430499479263263E-3</c:v>
                </c:pt>
                <c:pt idx="8">
                  <c:v>3.2840605063713599E-2</c:v>
                </c:pt>
              </c:numCache>
            </c:numRef>
          </c:val>
        </c:ser>
        <c:ser>
          <c:idx val="8"/>
          <c:order val="8"/>
          <c:tx>
            <c:strRef>
              <c:f>data_sys_agg!$BE$3</c:f>
              <c:strCache>
                <c:ptCount val="1"/>
                <c:pt idx="0">
                  <c:v>mod_8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data_sys_agg!$BE$4:$BE$12</c:f>
              <c:numCache>
                <c:formatCode>General</c:formatCode>
                <c:ptCount val="9"/>
                <c:pt idx="0">
                  <c:v>0.14754828479687043</c:v>
                </c:pt>
                <c:pt idx="1">
                  <c:v>0.18824087661795591</c:v>
                </c:pt>
                <c:pt idx="2">
                  <c:v>0.1699688754655409</c:v>
                </c:pt>
                <c:pt idx="3">
                  <c:v>0.18149023686823318</c:v>
                </c:pt>
                <c:pt idx="4">
                  <c:v>0.17167929639954455</c:v>
                </c:pt>
                <c:pt idx="5">
                  <c:v>0.15217053243537448</c:v>
                </c:pt>
                <c:pt idx="6">
                  <c:v>0.25285145237228024</c:v>
                </c:pt>
                <c:pt idx="7">
                  <c:v>0.1799947926326452</c:v>
                </c:pt>
                <c:pt idx="8">
                  <c:v>0.15460885223836532</c:v>
                </c:pt>
              </c:numCache>
            </c:numRef>
          </c:val>
        </c:ser>
        <c:ser>
          <c:idx val="9"/>
          <c:order val="9"/>
          <c:tx>
            <c:strRef>
              <c:f>data_sys_agg!$BF$3</c:f>
              <c:strCache>
                <c:ptCount val="1"/>
                <c:pt idx="0">
                  <c:v>mod_9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data_sys_agg!$BF$4:$BF$12</c:f>
              <c:numCache>
                <c:formatCode>General</c:formatCode>
                <c:ptCount val="9"/>
                <c:pt idx="0">
                  <c:v>3.3740330686111757E-2</c:v>
                </c:pt>
                <c:pt idx="1">
                  <c:v>1.1862813156299154E-3</c:v>
                </c:pt>
                <c:pt idx="2">
                  <c:v>1.3542944313905179E-2</c:v>
                </c:pt>
                <c:pt idx="3">
                  <c:v>7.7774100515342064E-4</c:v>
                </c:pt>
                <c:pt idx="4">
                  <c:v>2.3499155836507125E-2</c:v>
                </c:pt>
                <c:pt idx="5">
                  <c:v>3.2955728076366378E-3</c:v>
                </c:pt>
                <c:pt idx="6">
                  <c:v>2.7436783018735544E-2</c:v>
                </c:pt>
                <c:pt idx="7">
                  <c:v>3.3134549812392109E-3</c:v>
                </c:pt>
                <c:pt idx="8">
                  <c:v>3.3324714714549515E-2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1242656"/>
        <c:axId val="-1261242112"/>
      </c:barChart>
      <c:catAx>
        <c:axId val="-12612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42112"/>
        <c:crosses val="autoZero"/>
        <c:auto val="1"/>
        <c:lblAlgn val="ctr"/>
        <c:lblOffset val="100"/>
        <c:noMultiLvlLbl val="0"/>
      </c:catAx>
      <c:valAx>
        <c:axId val="-12612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Modularity in Diastolic</a:t>
            </a:r>
            <a:r>
              <a:rPr lang="en-US" baseline="0"/>
              <a:t>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data_dia_agg!$AW$3</c:f>
              <c:strCache>
                <c:ptCount val="1"/>
                <c:pt idx="0">
                  <c:v>mod_0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data_dia_agg!$AW$4:$AW$12</c:f>
              <c:numCache>
                <c:formatCode>General</c:formatCode>
                <c:ptCount val="9"/>
                <c:pt idx="0">
                  <c:v>0.33989997900158986</c:v>
                </c:pt>
                <c:pt idx="1">
                  <c:v>0.46912593035210587</c:v>
                </c:pt>
                <c:pt idx="2">
                  <c:v>0.42518488197380672</c:v>
                </c:pt>
                <c:pt idx="3">
                  <c:v>0.44435535941080895</c:v>
                </c:pt>
                <c:pt idx="4">
                  <c:v>0.42542201447467914</c:v>
                </c:pt>
                <c:pt idx="5">
                  <c:v>0.49584141116775565</c:v>
                </c:pt>
                <c:pt idx="6">
                  <c:v>0.39530280058587375</c:v>
                </c:pt>
                <c:pt idx="7">
                  <c:v>0.41433269887976687</c:v>
                </c:pt>
                <c:pt idx="8">
                  <c:v>0.3204683768584855</c:v>
                </c:pt>
              </c:numCache>
            </c:numRef>
          </c:val>
        </c:ser>
        <c:ser>
          <c:idx val="1"/>
          <c:order val="1"/>
          <c:tx>
            <c:strRef>
              <c:f>data_dia_agg!$AX$3</c:f>
              <c:strCache>
                <c:ptCount val="1"/>
                <c:pt idx="0">
                  <c:v>mod_1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data_dia_agg!$AX$4:$AX$12</c:f>
              <c:numCache>
                <c:formatCode>General</c:formatCode>
                <c:ptCount val="9"/>
                <c:pt idx="0">
                  <c:v>3.2585491996422314E-2</c:v>
                </c:pt>
                <c:pt idx="1">
                  <c:v>6.0632156132195674E-4</c:v>
                </c:pt>
                <c:pt idx="2">
                  <c:v>1.1367787821784046E-2</c:v>
                </c:pt>
                <c:pt idx="3">
                  <c:v>2.743503690721991E-4</c:v>
                </c:pt>
                <c:pt idx="4">
                  <c:v>2.2684198638948081E-2</c:v>
                </c:pt>
                <c:pt idx="5">
                  <c:v>1.729254924487207E-3</c:v>
                </c:pt>
                <c:pt idx="6">
                  <c:v>2.508483541348196E-2</c:v>
                </c:pt>
                <c:pt idx="7">
                  <c:v>2.356881916644943E-3</c:v>
                </c:pt>
                <c:pt idx="8">
                  <c:v>3.2226587576714684E-2</c:v>
                </c:pt>
              </c:numCache>
            </c:numRef>
          </c:val>
        </c:ser>
        <c:ser>
          <c:idx val="2"/>
          <c:order val="2"/>
          <c:tx>
            <c:strRef>
              <c:f>data_dia_agg!$AY$3</c:f>
              <c:strCache>
                <c:ptCount val="1"/>
                <c:pt idx="0">
                  <c:v>mod_2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data_dia_agg!$AY$4:$AY$12</c:f>
              <c:numCache>
                <c:formatCode>General</c:formatCode>
                <c:ptCount val="9"/>
                <c:pt idx="0">
                  <c:v>0.13345071220117824</c:v>
                </c:pt>
                <c:pt idx="1">
                  <c:v>0.1393397246069894</c:v>
                </c:pt>
                <c:pt idx="2">
                  <c:v>0.14315351682640759</c:v>
                </c:pt>
                <c:pt idx="3">
                  <c:v>0.15965062899552288</c:v>
                </c:pt>
                <c:pt idx="4">
                  <c:v>0.12718863236868205</c:v>
                </c:pt>
                <c:pt idx="5">
                  <c:v>0.1299334625786841</c:v>
                </c:pt>
                <c:pt idx="6">
                  <c:v>0.2180051265506224</c:v>
                </c:pt>
                <c:pt idx="7">
                  <c:v>0.15749327752998776</c:v>
                </c:pt>
                <c:pt idx="8">
                  <c:v>0.1472628493659231</c:v>
                </c:pt>
              </c:numCache>
            </c:numRef>
          </c:val>
        </c:ser>
        <c:ser>
          <c:idx val="3"/>
          <c:order val="3"/>
          <c:tx>
            <c:strRef>
              <c:f>data_dia_agg!$AZ$3</c:f>
              <c:strCache>
                <c:ptCount val="1"/>
                <c:pt idx="0">
                  <c:v>mod_3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data_dia_agg!$AZ$4:$AZ$12</c:f>
              <c:numCache>
                <c:formatCode>General</c:formatCode>
                <c:ptCount val="9"/>
                <c:pt idx="0">
                  <c:v>3.3120553525437156E-2</c:v>
                </c:pt>
                <c:pt idx="1">
                  <c:v>6.3268336833595482E-4</c:v>
                </c:pt>
                <c:pt idx="2">
                  <c:v>1.1734513187793423E-2</c:v>
                </c:pt>
                <c:pt idx="3">
                  <c:v>5.487007381443982E-4</c:v>
                </c:pt>
                <c:pt idx="4">
                  <c:v>2.3784038572957685E-2</c:v>
                </c:pt>
                <c:pt idx="5">
                  <c:v>2.010483234005888E-3</c:v>
                </c:pt>
                <c:pt idx="6">
                  <c:v>2.5773558777488478E-2</c:v>
                </c:pt>
                <c:pt idx="7">
                  <c:v>2.4068763815434718E-3</c:v>
                </c:pt>
                <c:pt idx="8">
                  <c:v>3.2114702440563317E-2</c:v>
                </c:pt>
              </c:numCache>
            </c:numRef>
          </c:val>
        </c:ser>
        <c:ser>
          <c:idx val="4"/>
          <c:order val="4"/>
          <c:tx>
            <c:strRef>
              <c:f>data_dia_agg!$BA$3</c:f>
              <c:strCache>
                <c:ptCount val="1"/>
                <c:pt idx="0">
                  <c:v>mod_4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data_dia_agg!$BA$4:$BA$12</c:f>
              <c:numCache>
                <c:formatCode>General</c:formatCode>
                <c:ptCount val="9"/>
                <c:pt idx="0">
                  <c:v>0.11857796072991209</c:v>
                </c:pt>
                <c:pt idx="1">
                  <c:v>0.12578975580179436</c:v>
                </c:pt>
                <c:pt idx="2">
                  <c:v>0.1110297718129994</c:v>
                </c:pt>
                <c:pt idx="3">
                  <c:v>0.13617238663535289</c:v>
                </c:pt>
                <c:pt idx="4">
                  <c:v>0.10310999381340037</c:v>
                </c:pt>
                <c:pt idx="5">
                  <c:v>0.1012242406835643</c:v>
                </c:pt>
                <c:pt idx="6">
                  <c:v>0.17678763505865169</c:v>
                </c:pt>
                <c:pt idx="7">
                  <c:v>0.12825901418057287</c:v>
                </c:pt>
                <c:pt idx="8">
                  <c:v>0.11338366330277586</c:v>
                </c:pt>
              </c:numCache>
            </c:numRef>
          </c:val>
        </c:ser>
        <c:ser>
          <c:idx val="5"/>
          <c:order val="5"/>
          <c:tx>
            <c:strRef>
              <c:f>data_dia_agg!$BB$3</c:f>
              <c:strCache>
                <c:ptCount val="1"/>
                <c:pt idx="0">
                  <c:v>mod_5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data_dia_agg!$BB$4:$BB$12</c:f>
              <c:numCache>
                <c:formatCode>General</c:formatCode>
                <c:ptCount val="9"/>
                <c:pt idx="0">
                  <c:v>3.7434716677574004E-2</c:v>
                </c:pt>
                <c:pt idx="1">
                  <c:v>2.0913700231105174E-3</c:v>
                </c:pt>
                <c:pt idx="2">
                  <c:v>1.4028467667745421E-2</c:v>
                </c:pt>
                <c:pt idx="3">
                  <c:v>6.5678532320129039E-3</c:v>
                </c:pt>
                <c:pt idx="4">
                  <c:v>2.3381418597114883E-2</c:v>
                </c:pt>
                <c:pt idx="5">
                  <c:v>1.5419688375098729E-2</c:v>
                </c:pt>
                <c:pt idx="6">
                  <c:v>2.7133863946219583E-2</c:v>
                </c:pt>
                <c:pt idx="7">
                  <c:v>2.8211162335598557E-3</c:v>
                </c:pt>
                <c:pt idx="8">
                  <c:v>3.232013088726747E-2</c:v>
                </c:pt>
              </c:numCache>
            </c:numRef>
          </c:val>
        </c:ser>
        <c:ser>
          <c:idx val="6"/>
          <c:order val="6"/>
          <c:tx>
            <c:strRef>
              <c:f>data_dia_agg!$BC$3</c:f>
              <c:strCache>
                <c:ptCount val="1"/>
                <c:pt idx="0">
                  <c:v>mod_6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data_dia_agg!$BC$4:$BC$12</c:f>
              <c:numCache>
                <c:formatCode>General</c:formatCode>
                <c:ptCount val="9"/>
                <c:pt idx="0">
                  <c:v>9.6505142161685306E-2</c:v>
                </c:pt>
                <c:pt idx="1">
                  <c:v>9.2591453502166063E-2</c:v>
                </c:pt>
                <c:pt idx="2">
                  <c:v>9.6278331280835489E-2</c:v>
                </c:pt>
                <c:pt idx="3">
                  <c:v>9.5334388163200626E-2</c:v>
                </c:pt>
                <c:pt idx="4">
                  <c:v>9.4036314357821144E-2</c:v>
                </c:pt>
                <c:pt idx="5">
                  <c:v>9.1476987147267902E-2</c:v>
                </c:pt>
                <c:pt idx="6">
                  <c:v>0.15597104790637281</c:v>
                </c:pt>
                <c:pt idx="7">
                  <c:v>0.10715777896018655</c:v>
                </c:pt>
                <c:pt idx="8">
                  <c:v>0.10769953154977421</c:v>
                </c:pt>
              </c:numCache>
            </c:numRef>
          </c:val>
        </c:ser>
        <c:ser>
          <c:idx val="7"/>
          <c:order val="7"/>
          <c:tx>
            <c:strRef>
              <c:f>data_dia_agg!$BD$3</c:f>
              <c:strCache>
                <c:ptCount val="1"/>
                <c:pt idx="0">
                  <c:v>mod_7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data_dia_agg!$BD$4:$BD$12</c:f>
              <c:numCache>
                <c:formatCode>General</c:formatCode>
                <c:ptCount val="9"/>
                <c:pt idx="0">
                  <c:v>3.2928323182061112E-2</c:v>
                </c:pt>
                <c:pt idx="1">
                  <c:v>8.7872690046660398E-4</c:v>
                </c:pt>
                <c:pt idx="2">
                  <c:v>1.2014621514973921E-2</c:v>
                </c:pt>
                <c:pt idx="3">
                  <c:v>5.5106582753295156E-4</c:v>
                </c:pt>
                <c:pt idx="4">
                  <c:v>2.2870778627753281E-2</c:v>
                </c:pt>
                <c:pt idx="5">
                  <c:v>1.8369593834518083E-3</c:v>
                </c:pt>
                <c:pt idx="6">
                  <c:v>2.6467179729861269E-2</c:v>
                </c:pt>
                <c:pt idx="7">
                  <c:v>2.4390156804068122E-3</c:v>
                </c:pt>
                <c:pt idx="8">
                  <c:v>3.2391664007101952E-2</c:v>
                </c:pt>
              </c:numCache>
            </c:numRef>
          </c:val>
        </c:ser>
        <c:ser>
          <c:idx val="8"/>
          <c:order val="8"/>
          <c:tx>
            <c:strRef>
              <c:f>data_dia_agg!$BE$3</c:f>
              <c:strCache>
                <c:ptCount val="1"/>
                <c:pt idx="0">
                  <c:v>mod_8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data_dia_agg!$BE$4:$BE$12</c:f>
              <c:numCache>
                <c:formatCode>General</c:formatCode>
                <c:ptCount val="9"/>
                <c:pt idx="0">
                  <c:v>0.1424751309645739</c:v>
                </c:pt>
                <c:pt idx="1">
                  <c:v>0.16810924332826602</c:v>
                </c:pt>
                <c:pt idx="2">
                  <c:v>0.1623971684610597</c:v>
                </c:pt>
                <c:pt idx="3">
                  <c:v>0.15592088302977411</c:v>
                </c:pt>
                <c:pt idx="4">
                  <c:v>0.13444561193326329</c:v>
                </c:pt>
                <c:pt idx="5">
                  <c:v>0.15746391900624687</c:v>
                </c:pt>
                <c:pt idx="6">
                  <c:v>0.23925515027331604</c:v>
                </c:pt>
                <c:pt idx="7">
                  <c:v>0.17974795647624728</c:v>
                </c:pt>
                <c:pt idx="8">
                  <c:v>0.14929879200736607</c:v>
                </c:pt>
              </c:numCache>
            </c:numRef>
          </c:val>
        </c:ser>
        <c:ser>
          <c:idx val="9"/>
          <c:order val="9"/>
          <c:tx>
            <c:strRef>
              <c:f>data_dia_agg!$BF$3</c:f>
              <c:strCache>
                <c:ptCount val="1"/>
                <c:pt idx="0">
                  <c:v>mod_9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data_dia_agg!$BF$4:$BF$12</c:f>
              <c:numCache>
                <c:formatCode>General</c:formatCode>
                <c:ptCount val="9"/>
                <c:pt idx="0">
                  <c:v>3.3021989559565999E-2</c:v>
                </c:pt>
                <c:pt idx="1">
                  <c:v>8.3479055544327381E-4</c:v>
                </c:pt>
                <c:pt idx="2">
                  <c:v>1.2810939452594285E-2</c:v>
                </c:pt>
                <c:pt idx="3">
                  <c:v>6.2438359857810825E-4</c:v>
                </c:pt>
                <c:pt idx="4">
                  <c:v>2.3076998615380082E-2</c:v>
                </c:pt>
                <c:pt idx="5">
                  <c:v>3.0635934994375433E-3</c:v>
                </c:pt>
                <c:pt idx="6">
                  <c:v>2.653207277571433E-2</c:v>
                </c:pt>
                <c:pt idx="7">
                  <c:v>2.9853837610835945E-3</c:v>
                </c:pt>
                <c:pt idx="8">
                  <c:v>3.2833702004027868E-2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1238304"/>
        <c:axId val="-1261237760"/>
      </c:barChart>
      <c:catAx>
        <c:axId val="-12612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37760"/>
        <c:crosses val="autoZero"/>
        <c:auto val="1"/>
        <c:lblAlgn val="ctr"/>
        <c:lblOffset val="100"/>
        <c:noMultiLvlLbl val="0"/>
      </c:catAx>
      <c:valAx>
        <c:axId val="-12612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2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data_dia_agg!$AW$3</c:f>
              <c:strCache>
                <c:ptCount val="1"/>
                <c:pt idx="0">
                  <c:v>mod_0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data_dia_agg!$AW$4:$AW$12</c:f>
              <c:numCache>
                <c:formatCode>General</c:formatCode>
                <c:ptCount val="9"/>
                <c:pt idx="0">
                  <c:v>0.33989997900158986</c:v>
                </c:pt>
                <c:pt idx="1">
                  <c:v>0.46912593035210587</c:v>
                </c:pt>
                <c:pt idx="2">
                  <c:v>0.42518488197380672</c:v>
                </c:pt>
                <c:pt idx="3">
                  <c:v>0.44435535941080895</c:v>
                </c:pt>
                <c:pt idx="4">
                  <c:v>0.42542201447467914</c:v>
                </c:pt>
                <c:pt idx="5">
                  <c:v>0.49584141116775565</c:v>
                </c:pt>
                <c:pt idx="6">
                  <c:v>0.39530280058587375</c:v>
                </c:pt>
                <c:pt idx="7">
                  <c:v>0.41433269887976687</c:v>
                </c:pt>
                <c:pt idx="8">
                  <c:v>0.3204683768584855</c:v>
                </c:pt>
              </c:numCache>
            </c:numRef>
          </c:val>
        </c:ser>
        <c:ser>
          <c:idx val="1"/>
          <c:order val="1"/>
          <c:tx>
            <c:strRef>
              <c:f>data_dia_agg!$AX$3</c:f>
              <c:strCache>
                <c:ptCount val="1"/>
                <c:pt idx="0">
                  <c:v>mod_1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data_dia_agg!$AX$4:$AX$12</c:f>
              <c:numCache>
                <c:formatCode>General</c:formatCode>
                <c:ptCount val="9"/>
                <c:pt idx="0">
                  <c:v>3.2585491996422314E-2</c:v>
                </c:pt>
                <c:pt idx="1">
                  <c:v>6.0632156132195674E-4</c:v>
                </c:pt>
                <c:pt idx="2">
                  <c:v>1.1367787821784046E-2</c:v>
                </c:pt>
                <c:pt idx="3">
                  <c:v>2.743503690721991E-4</c:v>
                </c:pt>
                <c:pt idx="4">
                  <c:v>2.2684198638948081E-2</c:v>
                </c:pt>
                <c:pt idx="5">
                  <c:v>1.729254924487207E-3</c:v>
                </c:pt>
                <c:pt idx="6">
                  <c:v>2.508483541348196E-2</c:v>
                </c:pt>
                <c:pt idx="7">
                  <c:v>2.356881916644943E-3</c:v>
                </c:pt>
                <c:pt idx="8">
                  <c:v>3.2226587576714684E-2</c:v>
                </c:pt>
              </c:numCache>
            </c:numRef>
          </c:val>
        </c:ser>
        <c:ser>
          <c:idx val="2"/>
          <c:order val="2"/>
          <c:tx>
            <c:strRef>
              <c:f>data_dia_agg!$AY$3</c:f>
              <c:strCache>
                <c:ptCount val="1"/>
                <c:pt idx="0">
                  <c:v>mod_2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data_dia_agg!$AY$4:$AY$12</c:f>
              <c:numCache>
                <c:formatCode>General</c:formatCode>
                <c:ptCount val="9"/>
                <c:pt idx="0">
                  <c:v>0.13345071220117824</c:v>
                </c:pt>
                <c:pt idx="1">
                  <c:v>0.1393397246069894</c:v>
                </c:pt>
                <c:pt idx="2">
                  <c:v>0.14315351682640759</c:v>
                </c:pt>
                <c:pt idx="3">
                  <c:v>0.15965062899552288</c:v>
                </c:pt>
                <c:pt idx="4">
                  <c:v>0.12718863236868205</c:v>
                </c:pt>
                <c:pt idx="5">
                  <c:v>0.1299334625786841</c:v>
                </c:pt>
                <c:pt idx="6">
                  <c:v>0.2180051265506224</c:v>
                </c:pt>
                <c:pt idx="7">
                  <c:v>0.15749327752998776</c:v>
                </c:pt>
                <c:pt idx="8">
                  <c:v>0.1472628493659231</c:v>
                </c:pt>
              </c:numCache>
            </c:numRef>
          </c:val>
        </c:ser>
        <c:ser>
          <c:idx val="3"/>
          <c:order val="3"/>
          <c:tx>
            <c:strRef>
              <c:f>data_dia_agg!$AZ$3</c:f>
              <c:strCache>
                <c:ptCount val="1"/>
                <c:pt idx="0">
                  <c:v>mod_3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data_dia_agg!$AZ$4:$AZ$12</c:f>
              <c:numCache>
                <c:formatCode>General</c:formatCode>
                <c:ptCount val="9"/>
                <c:pt idx="0">
                  <c:v>3.3120553525437156E-2</c:v>
                </c:pt>
                <c:pt idx="1">
                  <c:v>6.3268336833595482E-4</c:v>
                </c:pt>
                <c:pt idx="2">
                  <c:v>1.1734513187793423E-2</c:v>
                </c:pt>
                <c:pt idx="3">
                  <c:v>5.487007381443982E-4</c:v>
                </c:pt>
                <c:pt idx="4">
                  <c:v>2.3784038572957685E-2</c:v>
                </c:pt>
                <c:pt idx="5">
                  <c:v>2.010483234005888E-3</c:v>
                </c:pt>
                <c:pt idx="6">
                  <c:v>2.5773558777488478E-2</c:v>
                </c:pt>
                <c:pt idx="7">
                  <c:v>2.4068763815434718E-3</c:v>
                </c:pt>
                <c:pt idx="8">
                  <c:v>3.2114702440563317E-2</c:v>
                </c:pt>
              </c:numCache>
            </c:numRef>
          </c:val>
        </c:ser>
        <c:ser>
          <c:idx val="4"/>
          <c:order val="4"/>
          <c:tx>
            <c:strRef>
              <c:f>data_dia_agg!$BA$3</c:f>
              <c:strCache>
                <c:ptCount val="1"/>
                <c:pt idx="0">
                  <c:v>mod_4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data_dia_agg!$BA$4:$BA$12</c:f>
              <c:numCache>
                <c:formatCode>General</c:formatCode>
                <c:ptCount val="9"/>
                <c:pt idx="0">
                  <c:v>0.11857796072991209</c:v>
                </c:pt>
                <c:pt idx="1">
                  <c:v>0.12578975580179436</c:v>
                </c:pt>
                <c:pt idx="2">
                  <c:v>0.1110297718129994</c:v>
                </c:pt>
                <c:pt idx="3">
                  <c:v>0.13617238663535289</c:v>
                </c:pt>
                <c:pt idx="4">
                  <c:v>0.10310999381340037</c:v>
                </c:pt>
                <c:pt idx="5">
                  <c:v>0.1012242406835643</c:v>
                </c:pt>
                <c:pt idx="6">
                  <c:v>0.17678763505865169</c:v>
                </c:pt>
                <c:pt idx="7">
                  <c:v>0.12825901418057287</c:v>
                </c:pt>
                <c:pt idx="8">
                  <c:v>0.11338366330277586</c:v>
                </c:pt>
              </c:numCache>
            </c:numRef>
          </c:val>
        </c:ser>
        <c:ser>
          <c:idx val="5"/>
          <c:order val="5"/>
          <c:tx>
            <c:strRef>
              <c:f>data_dia_agg!$BB$3</c:f>
              <c:strCache>
                <c:ptCount val="1"/>
                <c:pt idx="0">
                  <c:v>mod_5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data_dia_agg!$BB$4:$BB$12</c:f>
              <c:numCache>
                <c:formatCode>General</c:formatCode>
                <c:ptCount val="9"/>
                <c:pt idx="0">
                  <c:v>3.7434716677574004E-2</c:v>
                </c:pt>
                <c:pt idx="1">
                  <c:v>2.0913700231105174E-3</c:v>
                </c:pt>
                <c:pt idx="2">
                  <c:v>1.4028467667745421E-2</c:v>
                </c:pt>
                <c:pt idx="3">
                  <c:v>6.5678532320129039E-3</c:v>
                </c:pt>
                <c:pt idx="4">
                  <c:v>2.3381418597114883E-2</c:v>
                </c:pt>
                <c:pt idx="5">
                  <c:v>1.5419688375098729E-2</c:v>
                </c:pt>
                <c:pt idx="6">
                  <c:v>2.7133863946219583E-2</c:v>
                </c:pt>
                <c:pt idx="7">
                  <c:v>2.8211162335598557E-3</c:v>
                </c:pt>
                <c:pt idx="8">
                  <c:v>3.232013088726747E-2</c:v>
                </c:pt>
              </c:numCache>
            </c:numRef>
          </c:val>
        </c:ser>
        <c:ser>
          <c:idx val="6"/>
          <c:order val="6"/>
          <c:tx>
            <c:strRef>
              <c:f>data_dia_agg!$BC$3</c:f>
              <c:strCache>
                <c:ptCount val="1"/>
                <c:pt idx="0">
                  <c:v>mod_6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data_dia_agg!$BC$4:$BC$12</c:f>
              <c:numCache>
                <c:formatCode>General</c:formatCode>
                <c:ptCount val="9"/>
                <c:pt idx="0">
                  <c:v>9.6505142161685306E-2</c:v>
                </c:pt>
                <c:pt idx="1">
                  <c:v>9.2591453502166063E-2</c:v>
                </c:pt>
                <c:pt idx="2">
                  <c:v>9.6278331280835489E-2</c:v>
                </c:pt>
                <c:pt idx="3">
                  <c:v>9.5334388163200626E-2</c:v>
                </c:pt>
                <c:pt idx="4">
                  <c:v>9.4036314357821144E-2</c:v>
                </c:pt>
                <c:pt idx="5">
                  <c:v>9.1476987147267902E-2</c:v>
                </c:pt>
                <c:pt idx="6">
                  <c:v>0.15597104790637281</c:v>
                </c:pt>
                <c:pt idx="7">
                  <c:v>0.10715777896018655</c:v>
                </c:pt>
                <c:pt idx="8">
                  <c:v>0.10769953154977421</c:v>
                </c:pt>
              </c:numCache>
            </c:numRef>
          </c:val>
        </c:ser>
        <c:ser>
          <c:idx val="7"/>
          <c:order val="7"/>
          <c:tx>
            <c:strRef>
              <c:f>data_dia_agg!$BD$3</c:f>
              <c:strCache>
                <c:ptCount val="1"/>
                <c:pt idx="0">
                  <c:v>mod_7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data_dia_agg!$BD$4:$BD$12</c:f>
              <c:numCache>
                <c:formatCode>General</c:formatCode>
                <c:ptCount val="9"/>
                <c:pt idx="0">
                  <c:v>3.2928323182061112E-2</c:v>
                </c:pt>
                <c:pt idx="1">
                  <c:v>8.7872690046660398E-4</c:v>
                </c:pt>
                <c:pt idx="2">
                  <c:v>1.2014621514973921E-2</c:v>
                </c:pt>
                <c:pt idx="3">
                  <c:v>5.5106582753295156E-4</c:v>
                </c:pt>
                <c:pt idx="4">
                  <c:v>2.2870778627753281E-2</c:v>
                </c:pt>
                <c:pt idx="5">
                  <c:v>1.8369593834518083E-3</c:v>
                </c:pt>
                <c:pt idx="6">
                  <c:v>2.6467179729861269E-2</c:v>
                </c:pt>
                <c:pt idx="7">
                  <c:v>2.4390156804068122E-3</c:v>
                </c:pt>
                <c:pt idx="8">
                  <c:v>3.2391664007101952E-2</c:v>
                </c:pt>
              </c:numCache>
            </c:numRef>
          </c:val>
        </c:ser>
        <c:ser>
          <c:idx val="8"/>
          <c:order val="8"/>
          <c:tx>
            <c:strRef>
              <c:f>data_dia_agg!$BE$3</c:f>
              <c:strCache>
                <c:ptCount val="1"/>
                <c:pt idx="0">
                  <c:v>mod_8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data_dia_agg!$BE$4:$BE$12</c:f>
              <c:numCache>
                <c:formatCode>General</c:formatCode>
                <c:ptCount val="9"/>
                <c:pt idx="0">
                  <c:v>0.1424751309645739</c:v>
                </c:pt>
                <c:pt idx="1">
                  <c:v>0.16810924332826602</c:v>
                </c:pt>
                <c:pt idx="2">
                  <c:v>0.1623971684610597</c:v>
                </c:pt>
                <c:pt idx="3">
                  <c:v>0.15592088302977411</c:v>
                </c:pt>
                <c:pt idx="4">
                  <c:v>0.13444561193326329</c:v>
                </c:pt>
                <c:pt idx="5">
                  <c:v>0.15746391900624687</c:v>
                </c:pt>
                <c:pt idx="6">
                  <c:v>0.23925515027331604</c:v>
                </c:pt>
                <c:pt idx="7">
                  <c:v>0.17974795647624728</c:v>
                </c:pt>
                <c:pt idx="8">
                  <c:v>0.14929879200736607</c:v>
                </c:pt>
              </c:numCache>
            </c:numRef>
          </c:val>
        </c:ser>
        <c:ser>
          <c:idx val="9"/>
          <c:order val="9"/>
          <c:tx>
            <c:strRef>
              <c:f>data_dia_agg!$BF$3</c:f>
              <c:strCache>
                <c:ptCount val="1"/>
                <c:pt idx="0">
                  <c:v>mod_9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data_dia_agg!$AV$4:$AV$12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data_dia_agg!$BF$4:$BF$12</c:f>
              <c:numCache>
                <c:formatCode>General</c:formatCode>
                <c:ptCount val="9"/>
                <c:pt idx="0">
                  <c:v>3.3021989559565999E-2</c:v>
                </c:pt>
                <c:pt idx="1">
                  <c:v>8.3479055544327381E-4</c:v>
                </c:pt>
                <c:pt idx="2">
                  <c:v>1.2810939452594285E-2</c:v>
                </c:pt>
                <c:pt idx="3">
                  <c:v>6.2438359857810825E-4</c:v>
                </c:pt>
                <c:pt idx="4">
                  <c:v>2.3076998615380082E-2</c:v>
                </c:pt>
                <c:pt idx="5">
                  <c:v>3.0635934994375433E-3</c:v>
                </c:pt>
                <c:pt idx="6">
                  <c:v>2.653207277571433E-2</c:v>
                </c:pt>
                <c:pt idx="7">
                  <c:v>2.9853837610835945E-3</c:v>
                </c:pt>
                <c:pt idx="8">
                  <c:v>3.2833702004027868E-2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359120"/>
        <c:axId val="-1416355312"/>
      </c:barChart>
      <c:catAx>
        <c:axId val="-1416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55312"/>
        <c:crosses val="autoZero"/>
        <c:auto val="1"/>
        <c:lblAlgn val="ctr"/>
        <c:lblOffset val="100"/>
        <c:noMultiLvlLbl val="0"/>
      </c:catAx>
      <c:valAx>
        <c:axId val="-1416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Modularity in Systolic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data_sys_agg!$AW$3</c:f>
              <c:strCache>
                <c:ptCount val="1"/>
                <c:pt idx="0">
                  <c:v>mod_0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data_sys_agg!$AW$4:$AW$12</c:f>
              <c:numCache>
                <c:formatCode>General</c:formatCode>
                <c:ptCount val="9"/>
                <c:pt idx="0">
                  <c:v>0.31821079790638268</c:v>
                </c:pt>
                <c:pt idx="1">
                  <c:v>0.38388942100684526</c:v>
                </c:pt>
                <c:pt idx="2">
                  <c:v>0.41037237683597033</c:v>
                </c:pt>
                <c:pt idx="3">
                  <c:v>0.4139307834144958</c:v>
                </c:pt>
                <c:pt idx="4">
                  <c:v>0.36193018964231027</c:v>
                </c:pt>
                <c:pt idx="5">
                  <c:v>0.50142947713434693</c:v>
                </c:pt>
                <c:pt idx="6">
                  <c:v>0.38052469893779634</c:v>
                </c:pt>
                <c:pt idx="7">
                  <c:v>0.41087911774356928</c:v>
                </c:pt>
                <c:pt idx="8">
                  <c:v>0.32398304882722606</c:v>
                </c:pt>
              </c:numCache>
            </c:numRef>
          </c:val>
        </c:ser>
        <c:ser>
          <c:idx val="1"/>
          <c:order val="1"/>
          <c:tx>
            <c:strRef>
              <c:f>data_sys_agg!$AX$3</c:f>
              <c:strCache>
                <c:ptCount val="1"/>
                <c:pt idx="0">
                  <c:v>mod_1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data_sys_agg!$AX$4:$AX$12</c:f>
              <c:numCache>
                <c:formatCode>General</c:formatCode>
                <c:ptCount val="9"/>
                <c:pt idx="0">
                  <c:v>3.3547539255324797E-2</c:v>
                </c:pt>
                <c:pt idx="1">
                  <c:v>9.0508870748060206E-4</c:v>
                </c:pt>
                <c:pt idx="2">
                  <c:v>1.1775076344515628E-2</c:v>
                </c:pt>
                <c:pt idx="3">
                  <c:v>4.5624320363103402E-4</c:v>
                </c:pt>
                <c:pt idx="4">
                  <c:v>2.1889355687306138E-2</c:v>
                </c:pt>
                <c:pt idx="5">
                  <c:v>1.7703984592748543E-3</c:v>
                </c:pt>
                <c:pt idx="6">
                  <c:v>2.5738266109523837E-2</c:v>
                </c:pt>
                <c:pt idx="7">
                  <c:v>2.7927182457592055E-3</c:v>
                </c:pt>
                <c:pt idx="8">
                  <c:v>3.2226299256781658E-2</c:v>
                </c:pt>
              </c:numCache>
            </c:numRef>
          </c:val>
        </c:ser>
        <c:ser>
          <c:idx val="2"/>
          <c:order val="2"/>
          <c:tx>
            <c:strRef>
              <c:f>data_sys_agg!$AY$3</c:f>
              <c:strCache>
                <c:ptCount val="1"/>
                <c:pt idx="0">
                  <c:v>mod_2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data_sys_agg!$AY$4:$AY$12</c:f>
              <c:numCache>
                <c:formatCode>General</c:formatCode>
                <c:ptCount val="9"/>
                <c:pt idx="0">
                  <c:v>0.15020770836269437</c:v>
                </c:pt>
                <c:pt idx="1">
                  <c:v>0.19653605855836065</c:v>
                </c:pt>
                <c:pt idx="2">
                  <c:v>0.16178401696482705</c:v>
                </c:pt>
                <c:pt idx="3">
                  <c:v>0.18265803035317479</c:v>
                </c:pt>
                <c:pt idx="4">
                  <c:v>0.15386352035808237</c:v>
                </c:pt>
                <c:pt idx="5">
                  <c:v>0.1464586049738627</c:v>
                </c:pt>
                <c:pt idx="6">
                  <c:v>0.24087031908812093</c:v>
                </c:pt>
                <c:pt idx="7">
                  <c:v>0.17511199406502789</c:v>
                </c:pt>
                <c:pt idx="8">
                  <c:v>0.15306850334934197</c:v>
                </c:pt>
              </c:numCache>
            </c:numRef>
          </c:val>
        </c:ser>
        <c:ser>
          <c:idx val="3"/>
          <c:order val="3"/>
          <c:tx>
            <c:strRef>
              <c:f>data_sys_agg!$AZ$3</c:f>
              <c:strCache>
                <c:ptCount val="1"/>
                <c:pt idx="0">
                  <c:v>mod_3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data_sys_agg!$AZ$4:$AZ$12</c:f>
              <c:numCache>
                <c:formatCode>General</c:formatCode>
                <c:ptCount val="9"/>
                <c:pt idx="0">
                  <c:v>3.3408436577415213E-2</c:v>
                </c:pt>
                <c:pt idx="1">
                  <c:v>7.1176878937794918E-4</c:v>
                </c:pt>
                <c:pt idx="2">
                  <c:v>1.1933632657850843E-2</c:v>
                </c:pt>
                <c:pt idx="3">
                  <c:v>8.2738404803555385E-4</c:v>
                </c:pt>
                <c:pt idx="4">
                  <c:v>2.2605913070791944E-2</c:v>
                </c:pt>
                <c:pt idx="5">
                  <c:v>2.0036604184360683E-3</c:v>
                </c:pt>
                <c:pt idx="6">
                  <c:v>2.6391072536555635E-2</c:v>
                </c:pt>
                <c:pt idx="7">
                  <c:v>2.5555333628179706E-3</c:v>
                </c:pt>
                <c:pt idx="8">
                  <c:v>3.1920063227654394E-2</c:v>
                </c:pt>
              </c:numCache>
            </c:numRef>
          </c:val>
        </c:ser>
        <c:ser>
          <c:idx val="4"/>
          <c:order val="4"/>
          <c:tx>
            <c:strRef>
              <c:f>data_sys_agg!$BA$3</c:f>
              <c:strCache>
                <c:ptCount val="1"/>
                <c:pt idx="0">
                  <c:v>mod_4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data_sys_agg!$BA$4:$BA$12</c:f>
              <c:numCache>
                <c:formatCode>General</c:formatCode>
                <c:ptCount val="9"/>
                <c:pt idx="0">
                  <c:v>0.1113992814248507</c:v>
                </c:pt>
                <c:pt idx="1">
                  <c:v>0.11468264777989648</c:v>
                </c:pt>
                <c:pt idx="2">
                  <c:v>0.10041713581640437</c:v>
                </c:pt>
                <c:pt idx="3">
                  <c:v>0.11771547444565268</c:v>
                </c:pt>
                <c:pt idx="4">
                  <c:v>0.10503945973536456</c:v>
                </c:pt>
                <c:pt idx="5">
                  <c:v>9.4291661184013775E-2</c:v>
                </c:pt>
                <c:pt idx="6">
                  <c:v>0.16235539880066646</c:v>
                </c:pt>
                <c:pt idx="7">
                  <c:v>0.11757058479448733</c:v>
                </c:pt>
                <c:pt idx="8">
                  <c:v>9.914528974145978E-2</c:v>
                </c:pt>
              </c:numCache>
            </c:numRef>
          </c:val>
        </c:ser>
        <c:ser>
          <c:idx val="5"/>
          <c:order val="5"/>
          <c:tx>
            <c:strRef>
              <c:f>data_sys_agg!$BB$3</c:f>
              <c:strCache>
                <c:ptCount val="1"/>
                <c:pt idx="0">
                  <c:v>mod_5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data_sys_agg!$BB$4:$BB$12</c:f>
              <c:numCache>
                <c:formatCode>General</c:formatCode>
                <c:ptCount val="9"/>
                <c:pt idx="0">
                  <c:v>3.9226955170501447E-2</c:v>
                </c:pt>
                <c:pt idx="1">
                  <c:v>3.3391622217730952E-3</c:v>
                </c:pt>
                <c:pt idx="2">
                  <c:v>1.5412092747759955E-2</c:v>
                </c:pt>
                <c:pt idx="3">
                  <c:v>5.6451231620254358E-3</c:v>
                </c:pt>
                <c:pt idx="4">
                  <c:v>2.4765401075817661E-2</c:v>
                </c:pt>
                <c:pt idx="5">
                  <c:v>1.5203894876610405E-2</c:v>
                </c:pt>
                <c:pt idx="6">
                  <c:v>2.8617325482573425E-2</c:v>
                </c:pt>
                <c:pt idx="7">
                  <c:v>3.3509052259141428E-3</c:v>
                </c:pt>
                <c:pt idx="8">
                  <c:v>3.3352220944710645E-2</c:v>
                </c:pt>
              </c:numCache>
            </c:numRef>
          </c:val>
        </c:ser>
        <c:ser>
          <c:idx val="6"/>
          <c:order val="6"/>
          <c:tx>
            <c:strRef>
              <c:f>data_sys_agg!$BC$3</c:f>
              <c:strCache>
                <c:ptCount val="1"/>
                <c:pt idx="0">
                  <c:v>mod_6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data_sys_agg!$BC$4:$BC$12</c:f>
              <c:numCache>
                <c:formatCode>General</c:formatCode>
                <c:ptCount val="9"/>
                <c:pt idx="0">
                  <c:v>9.9543218530917091E-2</c:v>
                </c:pt>
                <c:pt idx="1">
                  <c:v>0.1093751373010782</c:v>
                </c:pt>
                <c:pt idx="2">
                  <c:v>9.2686991676841274E-2</c:v>
                </c:pt>
                <c:pt idx="3">
                  <c:v>9.5744882038674289E-2</c:v>
                </c:pt>
                <c:pt idx="4">
                  <c:v>9.1110762102948689E-2</c:v>
                </c:pt>
                <c:pt idx="5">
                  <c:v>8.1312726533248794E-2</c:v>
                </c:pt>
                <c:pt idx="6">
                  <c:v>0.15011863384087507</c:v>
                </c:pt>
                <c:pt idx="7">
                  <c:v>0.10188784900061347</c:v>
                </c:pt>
                <c:pt idx="8">
                  <c:v>0.1055304026361971</c:v>
                </c:pt>
              </c:numCache>
            </c:numRef>
          </c:val>
        </c:ser>
        <c:ser>
          <c:idx val="7"/>
          <c:order val="7"/>
          <c:tx>
            <c:strRef>
              <c:f>data_sys_agg!$BD$3</c:f>
              <c:strCache>
                <c:ptCount val="1"/>
                <c:pt idx="0">
                  <c:v>mod_7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data_sys_agg!$BD$4:$BD$12</c:f>
              <c:numCache>
                <c:formatCode>General</c:formatCode>
                <c:ptCount val="9"/>
                <c:pt idx="0">
                  <c:v>3.3167447288931513E-2</c:v>
                </c:pt>
                <c:pt idx="1">
                  <c:v>1.1335577016019192E-3</c:v>
                </c:pt>
                <c:pt idx="2">
                  <c:v>1.2106857176384468E-2</c:v>
                </c:pt>
                <c:pt idx="3">
                  <c:v>7.5410146092383336E-4</c:v>
                </c:pt>
                <c:pt idx="4">
                  <c:v>2.361694609132671E-2</c:v>
                </c:pt>
                <c:pt idx="5">
                  <c:v>2.0634711771953538E-3</c:v>
                </c:pt>
                <c:pt idx="6">
                  <c:v>2.5917025252626937E-2</c:v>
                </c:pt>
                <c:pt idx="7">
                  <c:v>2.5430499479263263E-3</c:v>
                </c:pt>
                <c:pt idx="8">
                  <c:v>3.2840605063713599E-2</c:v>
                </c:pt>
              </c:numCache>
            </c:numRef>
          </c:val>
        </c:ser>
        <c:ser>
          <c:idx val="8"/>
          <c:order val="8"/>
          <c:tx>
            <c:strRef>
              <c:f>data_sys_agg!$BE$3</c:f>
              <c:strCache>
                <c:ptCount val="1"/>
                <c:pt idx="0">
                  <c:v>mod_8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data_sys_agg!$BE$4:$BE$12</c:f>
              <c:numCache>
                <c:formatCode>General</c:formatCode>
                <c:ptCount val="9"/>
                <c:pt idx="0">
                  <c:v>0.14754828479687043</c:v>
                </c:pt>
                <c:pt idx="1">
                  <c:v>0.18824087661795591</c:v>
                </c:pt>
                <c:pt idx="2">
                  <c:v>0.1699688754655409</c:v>
                </c:pt>
                <c:pt idx="3">
                  <c:v>0.18149023686823318</c:v>
                </c:pt>
                <c:pt idx="4">
                  <c:v>0.17167929639954455</c:v>
                </c:pt>
                <c:pt idx="5">
                  <c:v>0.15217053243537448</c:v>
                </c:pt>
                <c:pt idx="6">
                  <c:v>0.25285145237228024</c:v>
                </c:pt>
                <c:pt idx="7">
                  <c:v>0.1799947926326452</c:v>
                </c:pt>
                <c:pt idx="8">
                  <c:v>0.15460885223836532</c:v>
                </c:pt>
              </c:numCache>
            </c:numRef>
          </c:val>
        </c:ser>
        <c:ser>
          <c:idx val="9"/>
          <c:order val="9"/>
          <c:tx>
            <c:strRef>
              <c:f>data_sys_agg!$BF$3</c:f>
              <c:strCache>
                <c:ptCount val="1"/>
                <c:pt idx="0">
                  <c:v>mod_9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data_sys_agg!$AV$4:$AV$12</c:f>
              <c:strCache>
                <c:ptCount val="9"/>
                <c:pt idx="0">
                  <c:v>eClinicalWorks</c:v>
                </c:pt>
                <c:pt idx="1">
                  <c:v>Allscripts Enterprise</c:v>
                </c:pt>
                <c:pt idx="2">
                  <c:v>Allscripts Pro</c:v>
                </c:pt>
                <c:pt idx="3">
                  <c:v>Nextgen</c:v>
                </c:pt>
                <c:pt idx="4">
                  <c:v>Nextgen</c:v>
                </c:pt>
                <c:pt idx="5">
                  <c:v>GE Centricity</c:v>
                </c:pt>
                <c:pt idx="6">
                  <c:v>ICChart</c:v>
                </c:pt>
                <c:pt idx="7">
                  <c:v>Practice Partner</c:v>
                </c:pt>
                <c:pt idx="8">
                  <c:v>GE Centricity</c:v>
                </c:pt>
              </c:strCache>
            </c:strRef>
          </c:cat>
          <c:val>
            <c:numRef>
              <c:f>data_sys_agg!$BF$4:$BF$12</c:f>
              <c:numCache>
                <c:formatCode>General</c:formatCode>
                <c:ptCount val="9"/>
                <c:pt idx="0">
                  <c:v>3.3740330686111757E-2</c:v>
                </c:pt>
                <c:pt idx="1">
                  <c:v>1.1862813156299154E-3</c:v>
                </c:pt>
                <c:pt idx="2">
                  <c:v>1.3542944313905179E-2</c:v>
                </c:pt>
                <c:pt idx="3">
                  <c:v>7.7774100515342064E-4</c:v>
                </c:pt>
                <c:pt idx="4">
                  <c:v>2.3499155836507125E-2</c:v>
                </c:pt>
                <c:pt idx="5">
                  <c:v>3.2955728076366378E-3</c:v>
                </c:pt>
                <c:pt idx="6">
                  <c:v>2.7436783018735544E-2</c:v>
                </c:pt>
                <c:pt idx="7">
                  <c:v>3.3134549812392109E-3</c:v>
                </c:pt>
                <c:pt idx="8">
                  <c:v>3.3324714714549515E-2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358032"/>
        <c:axId val="-1416355856"/>
      </c:barChart>
      <c:catAx>
        <c:axId val="-14163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55856"/>
        <c:crosses val="autoZero"/>
        <c:auto val="1"/>
        <c:lblAlgn val="ctr"/>
        <c:lblOffset val="100"/>
        <c:noMultiLvlLbl val="0"/>
      </c:catAx>
      <c:valAx>
        <c:axId val="-1416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</xdr:row>
      <xdr:rowOff>6350</xdr:rowOff>
    </xdr:from>
    <xdr:to>
      <xdr:col>10</xdr:col>
      <xdr:colOff>406400</xdr:colOff>
      <xdr:row>18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0</xdr:row>
      <xdr:rowOff>177800</xdr:rowOff>
    </xdr:from>
    <xdr:to>
      <xdr:col>8</xdr:col>
      <xdr:colOff>101600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0</xdr:row>
      <xdr:rowOff>177800</xdr:rowOff>
    </xdr:from>
    <xdr:to>
      <xdr:col>16</xdr:col>
      <xdr:colOff>120650</xdr:colOff>
      <xdr:row>15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200025</xdr:colOff>
      <xdr:row>1</xdr:row>
      <xdr:rowOff>25400</xdr:rowOff>
    </xdr:from>
    <xdr:to>
      <xdr:col>65</xdr:col>
      <xdr:colOff>504825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244475</xdr:colOff>
      <xdr:row>1</xdr:row>
      <xdr:rowOff>0</xdr:rowOff>
    </xdr:from>
    <xdr:to>
      <xdr:col>65</xdr:col>
      <xdr:colOff>549275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C_vital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QC_vital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" refreshedDate="41940.559431481481" createdVersion="5" refreshedVersion="5" minRefreshableVersion="3" recordCount="1589">
  <cacheSource type="worksheet">
    <worksheetSource ref="A4:R1593" sheet="alldata_sys" r:id="rId2"/>
  </cacheSource>
  <cacheFields count="18">
    <cacheField name="context" numFmtId="0">
      <sharedItems/>
    </cacheField>
    <cacheField name="provider" numFmtId="0">
      <sharedItems/>
    </cacheField>
    <cacheField name="site_id" numFmtId="0">
      <sharedItems containsSemiMixedTypes="0" containsString="0" containsNumber="1" containsInteger="1" minValue="1" maxValue="192"/>
    </cacheField>
    <cacheField name="context-site" numFmtId="0">
      <sharedItems count="9">
        <s v="5D5EF67E-9067-4146-9AAD-3CD1436A4799-1"/>
        <s v="A21A18F9-4CFF-40E5-99F8-4298D5034E0B-1"/>
        <s v="A21A18F9-4CFF-40E5-99F8-4298D5034E0B-192"/>
        <s v="A21A18F9-4CFF-40E5-99F8-4298D5034E0B-10"/>
        <s v="88F343FA-B35D-4C6C-8A9A-DDC3AE08EED7-1"/>
        <s v="A21A18F9-4CFF-40E5-99F8-4298D5034E0B-3"/>
        <s v="A21A18F9-4CFF-40E5-99F8-4298D5034E0B-8"/>
        <s v="A21A18F9-4CFF-40E5-99F8-4298D5034E0B-6"/>
        <s v="A21A18F9-4CFF-40E5-99F8-4298D5034E0B-4"/>
      </sharedItems>
    </cacheField>
    <cacheField name="ave_systolic" numFmtId="0">
      <sharedItems containsMixedTypes="1" containsNumber="1" containsInteger="1" minValue="88" maxValue="210"/>
    </cacheField>
    <cacheField name="std_systolic" numFmtId="0">
      <sharedItems containsMixedTypes="1" containsNumber="1" minValue="0" maxValue="8809.3970188638195"/>
    </cacheField>
    <cacheField name="systolic_null" numFmtId="0">
      <sharedItems containsSemiMixedTypes="0" containsString="0" containsNumber="1" containsInteger="1" minValue="0" maxValue="2724336"/>
    </cacheField>
    <cacheField name="mod_0" numFmtId="0">
      <sharedItems containsSemiMixedTypes="0" containsString="0" containsNumber="1" containsInteger="1" minValue="0" maxValue="946723"/>
    </cacheField>
    <cacheField name="mod_1" numFmtId="0">
      <sharedItems containsSemiMixedTypes="0" containsString="0" containsNumber="1" containsInteger="1" minValue="0" maxValue="42187"/>
    </cacheField>
    <cacheField name="mod_2" numFmtId="0">
      <sharedItems containsSemiMixedTypes="0" containsString="0" containsNumber="1" containsInteger="1" minValue="0" maxValue="394805"/>
    </cacheField>
    <cacheField name="mod_3" numFmtId="0">
      <sharedItems containsSemiMixedTypes="0" containsString="0" containsNumber="1" containsInteger="1" minValue="0" maxValue="43257"/>
    </cacheField>
    <cacheField name="mod_4" numFmtId="0">
      <sharedItems containsSemiMixedTypes="0" containsString="0" containsNumber="1" containsInteger="1" minValue="0" maxValue="266113"/>
    </cacheField>
    <cacheField name="mod_5" numFmtId="0">
      <sharedItems containsSemiMixedTypes="0" containsString="0" containsNumber="1" containsInteger="1" minValue="0" maxValue="46906"/>
    </cacheField>
    <cacheField name="mod_6" numFmtId="0">
      <sharedItems containsSemiMixedTypes="0" containsString="0" containsNumber="1" containsInteger="1" minValue="0" maxValue="246056"/>
    </cacheField>
    <cacheField name="mod_7" numFmtId="0">
      <sharedItems containsSemiMixedTypes="0" containsString="0" containsNumber="1" containsInteger="1" minValue="0" maxValue="42480"/>
    </cacheField>
    <cacheField name="mod_8" numFmtId="0">
      <sharedItems containsSemiMixedTypes="0" containsString="0" containsNumber="1" containsInteger="1" minValue="0" maxValue="414443"/>
    </cacheField>
    <cacheField name="mod_9" numFmtId="0">
      <sharedItems containsSemiMixedTypes="0" containsString="0" containsNumber="1" containsInteger="1" minValue="0" maxValue="44971"/>
    </cacheField>
    <cacheField name="total_count" numFmtId="0">
      <sharedItems containsSemiMixedTypes="0" containsString="0" containsNumber="1" containsInteger="1" minValue="1" maxValue="32125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y" refreshedDate="41940.586303240743" createdVersion="5" refreshedVersion="5" minRefreshableVersion="3" recordCount="1589">
  <cacheSource type="worksheet">
    <worksheetSource ref="A4:R1593" sheet="alldata_dia" r:id="rId2"/>
  </cacheSource>
  <cacheFields count="18">
    <cacheField name="context" numFmtId="0">
      <sharedItems/>
    </cacheField>
    <cacheField name="provider" numFmtId="0">
      <sharedItems/>
    </cacheField>
    <cacheField name="site_id" numFmtId="0">
      <sharedItems containsSemiMixedTypes="0" containsString="0" containsNumber="1" containsInteger="1" minValue="1" maxValue="192"/>
    </cacheField>
    <cacheField name="context-site" numFmtId="0">
      <sharedItems count="9">
        <s v="A21A18F9-4CFF-40E5-99F8-4298D5034E0B-1"/>
        <s v="A21A18F9-4CFF-40E5-99F8-4298D5034E0B-8"/>
        <s v="5D5EF67E-9067-4146-9AAD-3CD1436A4799-1"/>
        <s v="A21A18F9-4CFF-40E5-99F8-4298D5034E0B-10"/>
        <s v="A21A18F9-4CFF-40E5-99F8-4298D5034E0B-6"/>
        <s v="A21A18F9-4CFF-40E5-99F8-4298D5034E0B-192"/>
        <s v="88F343FA-B35D-4C6C-8A9A-DDC3AE08EED7-1"/>
        <s v="A21A18F9-4CFF-40E5-99F8-4298D5034E0B-3"/>
        <s v="A21A18F9-4CFF-40E5-99F8-4298D5034E0B-4"/>
      </sharedItems>
    </cacheField>
    <cacheField name="ave_systolic" numFmtId="0">
      <sharedItems containsMixedTypes="1" containsNumber="1" containsInteger="1" minValue="50" maxValue="234"/>
    </cacheField>
    <cacheField name="std_systolic" numFmtId="0">
      <sharedItems containsMixedTypes="1" containsNumber="1" minValue="0" maxValue="12149.626444372299"/>
    </cacheField>
    <cacheField name="systolic_null" numFmtId="0">
      <sharedItems containsSemiMixedTypes="0" containsString="0" containsNumber="1" containsInteger="1" minValue="0" maxValue="2724728"/>
    </cacheField>
    <cacheField name="mod_0" numFmtId="0">
      <sharedItems containsSemiMixedTypes="0" containsString="0" containsNumber="1" containsInteger="1" minValue="0" maxValue="983477"/>
    </cacheField>
    <cacheField name="mod_1" numFmtId="0">
      <sharedItems containsSemiMixedTypes="0" containsString="0" containsNumber="1" containsInteger="1" minValue="0" maxValue="40975"/>
    </cacheField>
    <cacheField name="mod_2" numFmtId="0">
      <sharedItems containsSemiMixedTypes="0" containsString="0" containsNumber="1" containsInteger="1" minValue="0" maxValue="356102"/>
    </cacheField>
    <cacheField name="mod_3" numFmtId="0">
      <sharedItems containsSemiMixedTypes="0" containsString="0" containsNumber="1" containsInteger="1" minValue="0" maxValue="42100"/>
    </cacheField>
    <cacheField name="mod_4" numFmtId="0">
      <sharedItems containsSemiMixedTypes="0" containsString="0" containsNumber="1" containsInteger="1" minValue="0" maxValue="288775"/>
    </cacheField>
    <cacheField name="mod_5" numFmtId="0">
      <sharedItems containsSemiMixedTypes="0" containsString="0" containsNumber="1" containsInteger="1" minValue="0" maxValue="44322"/>
    </cacheField>
    <cacheField name="mod_6" numFmtId="0">
      <sharedItems containsSemiMixedTypes="0" containsString="0" containsNumber="1" containsInteger="1" minValue="0" maxValue="254772"/>
    </cacheField>
    <cacheField name="mod_7" numFmtId="0">
      <sharedItems containsSemiMixedTypes="0" containsString="0" containsNumber="1" containsInteger="1" minValue="0" maxValue="43233"/>
    </cacheField>
    <cacheField name="mod_8" numFmtId="0">
      <sharedItems containsSemiMixedTypes="0" containsString="0" containsNumber="1" containsInteger="1" minValue="0" maxValue="390813"/>
    </cacheField>
    <cacheField name="mod_9" numFmtId="0">
      <sharedItems containsSemiMixedTypes="0" containsString="0" containsNumber="1" containsInteger="1" minValue="0" maxValue="43339"/>
    </cacheField>
    <cacheField name="total_count" numFmtId="0">
      <sharedItems containsSemiMixedTypes="0" containsString="0" containsNumber="1" containsInteger="1" minValue="1" maxValue="32125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9">
  <r>
    <s v="5D5EF67E-9067-4146-9AAD-3CD1436A4799"/>
    <s v="3614ED24-6586-4914-B3A8-0E18F04484A7"/>
    <n v="1"/>
    <x v="0"/>
    <n v="124"/>
    <n v="18.301044983503399"/>
    <n v="488"/>
    <n v="1390"/>
    <n v="180"/>
    <n v="294"/>
    <n v="205"/>
    <n v="272"/>
    <n v="581"/>
    <n v="324"/>
    <n v="228"/>
    <n v="363"/>
    <n v="195"/>
    <n v="4520"/>
  </r>
  <r>
    <s v="A21A18F9-4CFF-40E5-99F8-4298D5034E0B"/>
    <s v="DD6BC431-EC3E-4F57-8680-8BC4A1F610E1"/>
    <n v="1"/>
    <x v="1"/>
    <n v="115"/>
    <n v="15.366595888295"/>
    <n v="358"/>
    <n v="979"/>
    <n v="1"/>
    <n v="569"/>
    <n v="1"/>
    <n v="263"/>
    <n v="8"/>
    <n v="250"/>
    <n v="1"/>
    <n v="477"/>
    <n v="12"/>
    <n v="2919"/>
  </r>
  <r>
    <s v="A21A18F9-4CFF-40E5-99F8-4298D5034E0B"/>
    <s v="5B6F5B9C-9282-4348-BD56-5EF59A2F5A9B"/>
    <n v="192"/>
    <x v="2"/>
    <n v="114"/>
    <n v="21.658884425336399"/>
    <n v="131"/>
    <n v="210"/>
    <n v="0"/>
    <n v="138"/>
    <n v="1"/>
    <n v="47"/>
    <n v="0"/>
    <n v="59"/>
    <n v="0"/>
    <n v="179"/>
    <n v="0"/>
    <n v="771"/>
  </r>
  <r>
    <s v="5D5EF67E-9067-4146-9AAD-3CD1436A4799"/>
    <s v="C6643864-FAAE-4FB1-8098-6CA97B59128B"/>
    <n v="1"/>
    <x v="0"/>
    <n v="126"/>
    <n v="16.6183241834452"/>
    <n v="8"/>
    <n v="275"/>
    <n v="0"/>
    <n v="68"/>
    <n v="0"/>
    <n v="58"/>
    <n v="4"/>
    <n v="43"/>
    <n v="0"/>
    <n v="125"/>
    <n v="0"/>
    <n v="581"/>
  </r>
  <r>
    <s v="A21A18F9-4CFF-40E5-99F8-4298D5034E0B"/>
    <s v="4998EA22-0CBE-4976-AF9C-1B106042D84A"/>
    <n v="1"/>
    <x v="1"/>
    <n v="124"/>
    <s v="NULL"/>
    <n v="66"/>
    <n v="0"/>
    <n v="0"/>
    <n v="0"/>
    <n v="0"/>
    <n v="1"/>
    <n v="0"/>
    <n v="0"/>
    <n v="0"/>
    <n v="0"/>
    <n v="0"/>
    <n v="67"/>
  </r>
  <r>
    <s v="5D5EF67E-9067-4146-9AAD-3CD1436A4799"/>
    <s v="31CDAA5C-847C-4D97-82E3-E3208CA67436"/>
    <n v="1"/>
    <x v="0"/>
    <n v="124"/>
    <n v="17.668995475215901"/>
    <n v="29"/>
    <n v="274"/>
    <n v="13"/>
    <n v="50"/>
    <n v="10"/>
    <n v="23"/>
    <n v="64"/>
    <n v="19"/>
    <n v="7"/>
    <n v="113"/>
    <n v="6"/>
    <n v="608"/>
  </r>
  <r>
    <s v="5D5EF67E-9067-4146-9AAD-3CD1436A4799"/>
    <s v="0ED7F312-EB3A-4980-8A12-4AD7BA8E0285"/>
    <n v="1"/>
    <x v="0"/>
    <n v="132"/>
    <n v="15.447639140654699"/>
    <n v="21"/>
    <n v="930"/>
    <n v="0"/>
    <n v="1063"/>
    <n v="1"/>
    <n v="831"/>
    <n v="0"/>
    <n v="958"/>
    <n v="4"/>
    <n v="1257"/>
    <n v="1"/>
    <n v="5066"/>
  </r>
  <r>
    <s v="5D5EF67E-9067-4146-9AAD-3CD1436A4799"/>
    <s v="595DE457-B6F2-4B9C-8231-BFD78A39E50E"/>
    <n v="1"/>
    <x v="0"/>
    <n v="123"/>
    <n v="12.358416931892901"/>
    <n v="577"/>
    <n v="1023"/>
    <n v="0"/>
    <n v="1218"/>
    <n v="1"/>
    <n v="895"/>
    <n v="9"/>
    <n v="626"/>
    <n v="2"/>
    <n v="1208"/>
    <n v="1"/>
    <n v="5560"/>
  </r>
  <r>
    <s v="A21A18F9-4CFF-40E5-99F8-4298D5034E0B"/>
    <s v="7272E04A-BE48-4A63-BE86-6B41E9692B24"/>
    <n v="10"/>
    <x v="3"/>
    <n v="127"/>
    <n v="15.415736360493201"/>
    <n v="0"/>
    <n v="4"/>
    <n v="2"/>
    <n v="1"/>
    <n v="2"/>
    <n v="4"/>
    <n v="3"/>
    <n v="3"/>
    <n v="1"/>
    <n v="2"/>
    <n v="2"/>
    <n v="24"/>
  </r>
  <r>
    <s v="A21A18F9-4CFF-40E5-99F8-4298D5034E0B"/>
    <s v="5DF687D5-A554-40F7-888C-AEA62E3DB4DB"/>
    <n v="1"/>
    <x v="1"/>
    <n v="136"/>
    <n v="25.628109567426101"/>
    <n v="525"/>
    <n v="2"/>
    <n v="0"/>
    <n v="1"/>
    <n v="0"/>
    <n v="0"/>
    <n v="1"/>
    <n v="1"/>
    <n v="0"/>
    <n v="0"/>
    <n v="0"/>
    <n v="530"/>
  </r>
  <r>
    <s v="5D5EF67E-9067-4146-9AAD-3CD1436A4799"/>
    <s v="D17D174D-1668-4F4A-B6BF-B83093EFD351"/>
    <n v="1"/>
    <x v="0"/>
    <n v="126"/>
    <n v="17.900656343747499"/>
    <n v="0"/>
    <n v="5"/>
    <n v="5"/>
    <n v="1"/>
    <n v="4"/>
    <n v="3"/>
    <n v="5"/>
    <n v="4"/>
    <n v="0"/>
    <n v="0"/>
    <n v="2"/>
    <n v="29"/>
  </r>
  <r>
    <s v="5D5EF67E-9067-4146-9AAD-3CD1436A4799"/>
    <s v="6B0343E7-0100-40E1-A764-C20B38677C21"/>
    <n v="1"/>
    <x v="0"/>
    <n v="123"/>
    <n v="21.994881073817002"/>
    <n v="512"/>
    <n v="614"/>
    <n v="563"/>
    <n v="561"/>
    <n v="557"/>
    <n v="530"/>
    <n v="589"/>
    <n v="525"/>
    <n v="514"/>
    <n v="604"/>
    <n v="511"/>
    <n v="6080"/>
  </r>
  <r>
    <s v="88F343FA-B35D-4C6C-8A9A-DDC3AE08EED7"/>
    <s v="C76D8C64-AC02-4DFE-BC5E-BD6247E969C2"/>
    <n v="1"/>
    <x v="4"/>
    <n v="110"/>
    <s v="NULL"/>
    <n v="2"/>
    <n v="1"/>
    <n v="0"/>
    <n v="0"/>
    <n v="0"/>
    <n v="0"/>
    <n v="0"/>
    <n v="0"/>
    <n v="0"/>
    <n v="0"/>
    <n v="0"/>
    <n v="3"/>
  </r>
  <r>
    <s v="A21A18F9-4CFF-40E5-99F8-4298D5034E0B"/>
    <s v="DC494341-B07C-4E1F-88F6-0E97CF5A43B6"/>
    <n v="3"/>
    <x v="5"/>
    <n v="121"/>
    <n v="20.298292402481799"/>
    <n v="91"/>
    <n v="2662"/>
    <n v="92"/>
    <n v="576"/>
    <n v="44"/>
    <n v="242"/>
    <n v="755"/>
    <n v="133"/>
    <n v="70"/>
    <n v="607"/>
    <n v="107"/>
    <n v="5380"/>
  </r>
  <r>
    <s v="5D5EF67E-9067-4146-9AAD-3CD1436A4799"/>
    <s v="12677023-23F7-49E2-A765-EFF8E8DA0806"/>
    <n v="1"/>
    <x v="0"/>
    <n v="129"/>
    <n v="20.6870099567913"/>
    <n v="0"/>
    <n v="0"/>
    <n v="0"/>
    <n v="2"/>
    <n v="1"/>
    <n v="2"/>
    <n v="1"/>
    <n v="1"/>
    <n v="0"/>
    <n v="0"/>
    <n v="0"/>
    <n v="7"/>
  </r>
  <r>
    <s v="5D5EF67E-9067-4146-9AAD-3CD1436A4799"/>
    <s v="12CA8908-EFAC-43A2-BDD9-5C25F024A362"/>
    <n v="1"/>
    <x v="0"/>
    <n v="133"/>
    <n v="17.770903443302402"/>
    <n v="1"/>
    <n v="21"/>
    <n v="21"/>
    <n v="16"/>
    <n v="25"/>
    <n v="42"/>
    <n v="31"/>
    <n v="31"/>
    <n v="20"/>
    <n v="31"/>
    <n v="18"/>
    <n v="257"/>
  </r>
  <r>
    <s v="88F343FA-B35D-4C6C-8A9A-DDC3AE08EED7"/>
    <s v="0759B37A-0219-4165-97FB-E405974DE1AA"/>
    <n v="1"/>
    <x v="4"/>
    <n v="117"/>
    <n v="15.826091562017201"/>
    <n v="1092"/>
    <n v="485"/>
    <n v="0"/>
    <n v="180"/>
    <n v="0"/>
    <n v="120"/>
    <n v="1"/>
    <n v="70"/>
    <n v="0"/>
    <n v="150"/>
    <n v="0"/>
    <n v="2098"/>
  </r>
  <r>
    <s v="5D5EF67E-9067-4146-9AAD-3CD1436A4799"/>
    <s v="93C67BE6-E78B-437E-9660-FEF738E9FC10"/>
    <n v="1"/>
    <x v="0"/>
    <n v="133"/>
    <n v="18.773571042744301"/>
    <n v="0"/>
    <n v="2"/>
    <n v="1"/>
    <n v="2"/>
    <n v="0"/>
    <n v="3"/>
    <n v="1"/>
    <n v="1"/>
    <n v="1"/>
    <n v="1"/>
    <n v="0"/>
    <n v="12"/>
  </r>
  <r>
    <s v="A21A18F9-4CFF-40E5-99F8-4298D5034E0B"/>
    <s v="F93EE184-D9B0-49D6-99A4-7F0B28D16E55"/>
    <n v="1"/>
    <x v="1"/>
    <n v="126"/>
    <n v="18.604787513606201"/>
    <n v="26"/>
    <n v="158"/>
    <n v="1"/>
    <n v="270"/>
    <n v="2"/>
    <n v="84"/>
    <n v="2"/>
    <n v="49"/>
    <n v="2"/>
    <n v="301"/>
    <n v="2"/>
    <n v="897"/>
  </r>
  <r>
    <s v="5D5EF67E-9067-4146-9AAD-3CD1436A4799"/>
    <s v="10A792B1-269F-459D-A892-309AA60B6F44"/>
    <n v="1"/>
    <x v="0"/>
    <n v="128"/>
    <n v="17.9886520474919"/>
    <n v="29"/>
    <n v="109"/>
    <n v="72"/>
    <n v="83"/>
    <n v="64"/>
    <n v="70"/>
    <n v="63"/>
    <n v="68"/>
    <n v="75"/>
    <n v="73"/>
    <n v="66"/>
    <n v="772"/>
  </r>
  <r>
    <s v="A21A18F9-4CFF-40E5-99F8-4298D5034E0B"/>
    <s v="E56B14EB-31E5-4FE1-80C5-A84DCDA4557E"/>
    <n v="8"/>
    <x v="6"/>
    <n v="115"/>
    <n v="35.355339059327399"/>
    <n v="0"/>
    <n v="2"/>
    <n v="0"/>
    <n v="0"/>
    <n v="0"/>
    <n v="0"/>
    <n v="0"/>
    <n v="0"/>
    <n v="0"/>
    <n v="0"/>
    <n v="0"/>
    <n v="2"/>
  </r>
  <r>
    <s v="5D5EF67E-9067-4146-9AAD-3CD1436A4799"/>
    <s v="F05DD6B6-FD01-4DAF-B0FB-67EC6D9F4E66"/>
    <n v="1"/>
    <x v="0"/>
    <n v="129"/>
    <n v="16.413860005286399"/>
    <n v="86"/>
    <n v="1779"/>
    <n v="1"/>
    <n v="1861"/>
    <n v="5"/>
    <n v="1111"/>
    <n v="4"/>
    <n v="482"/>
    <n v="1"/>
    <n v="3968"/>
    <n v="2"/>
    <n v="9300"/>
  </r>
  <r>
    <s v="5D5EF67E-9067-4146-9AAD-3CD1436A4799"/>
    <s v="45BD000E-00B0-4E4C-95FD-C0F684B97145"/>
    <n v="1"/>
    <x v="0"/>
    <n v="100"/>
    <n v="12.757189755255901"/>
    <n v="1744"/>
    <n v="183"/>
    <n v="0"/>
    <n v="52"/>
    <n v="0"/>
    <n v="63"/>
    <n v="0"/>
    <n v="33"/>
    <n v="1"/>
    <n v="79"/>
    <n v="0"/>
    <n v="2155"/>
  </r>
  <r>
    <s v="5D5EF67E-9067-4146-9AAD-3CD1436A4799"/>
    <s v="D6240833-3D4B-40C4-B2D9-CACFC2A80561"/>
    <n v="1"/>
    <x v="0"/>
    <n v="134"/>
    <n v="17.107966347956499"/>
    <n v="2"/>
    <n v="20"/>
    <n v="14"/>
    <n v="20"/>
    <n v="18"/>
    <n v="26"/>
    <n v="17"/>
    <n v="13"/>
    <n v="20"/>
    <n v="29"/>
    <n v="23"/>
    <n v="202"/>
  </r>
  <r>
    <s v="5D5EF67E-9067-4146-9AAD-3CD1436A4799"/>
    <s v="C59DF29A-3D79-42E3-9BFD-EC1B36165677"/>
    <n v="1"/>
    <x v="0"/>
    <n v="132"/>
    <n v="18.1807539554203"/>
    <n v="3"/>
    <n v="28"/>
    <n v="22"/>
    <n v="21"/>
    <n v="18"/>
    <n v="17"/>
    <n v="28"/>
    <n v="15"/>
    <n v="17"/>
    <n v="15"/>
    <n v="17"/>
    <n v="201"/>
  </r>
  <r>
    <s v="A21A18F9-4CFF-40E5-99F8-4298D5034E0B"/>
    <s v="D45EEA6C-9A46-494E-AC1F-43C43A8C1BF1"/>
    <n v="192"/>
    <x v="2"/>
    <n v="116"/>
    <n v="155.510859641492"/>
    <n v="13"/>
    <n v="1605"/>
    <n v="14"/>
    <n v="850"/>
    <n v="11"/>
    <n v="628"/>
    <n v="25"/>
    <n v="448"/>
    <n v="18"/>
    <n v="1025"/>
    <n v="8"/>
    <n v="4645"/>
  </r>
  <r>
    <s v="88F343FA-B35D-4C6C-8A9A-DDC3AE08EED7"/>
    <s v="15B9126F-D4F4-46FA-B365-F28FD2FD57C2"/>
    <n v="1"/>
    <x v="4"/>
    <n v="123"/>
    <n v="16.2142227091649"/>
    <n v="153"/>
    <n v="36"/>
    <n v="0"/>
    <n v="43"/>
    <n v="0"/>
    <n v="24"/>
    <n v="0"/>
    <n v="25"/>
    <n v="0"/>
    <n v="47"/>
    <n v="0"/>
    <n v="328"/>
  </r>
  <r>
    <s v="A21A18F9-4CFF-40E5-99F8-4298D5034E0B"/>
    <s v="3E19DB80-5431-4FCC-9C4D-C0B3A225F7D6"/>
    <n v="6"/>
    <x v="7"/>
    <n v="135"/>
    <n v="24.725993466796002"/>
    <n v="257"/>
    <n v="30"/>
    <n v="0"/>
    <n v="22"/>
    <n v="3"/>
    <n v="12"/>
    <n v="1"/>
    <n v="17"/>
    <n v="0"/>
    <n v="20"/>
    <n v="1"/>
    <n v="363"/>
  </r>
  <r>
    <s v="A21A18F9-4CFF-40E5-99F8-4298D5034E0B"/>
    <s v="AE0606FE-A9D4-44E1-8EEB-1C2E8793CC97"/>
    <n v="1"/>
    <x v="1"/>
    <n v="113"/>
    <n v="15.5304266389159"/>
    <n v="373"/>
    <n v="930"/>
    <n v="0"/>
    <n v="465"/>
    <n v="1"/>
    <n v="189"/>
    <n v="3"/>
    <n v="151"/>
    <n v="0"/>
    <n v="536"/>
    <n v="4"/>
    <n v="2652"/>
  </r>
  <r>
    <s v="A21A18F9-4CFF-40E5-99F8-4298D5034E0B"/>
    <s v="C0772660-B084-4FFB-A23D-13BC4B5D0FC2"/>
    <n v="1"/>
    <x v="1"/>
    <n v="126"/>
    <n v="18.955617778360899"/>
    <n v="59"/>
    <n v="453"/>
    <n v="81"/>
    <n v="211"/>
    <n v="74"/>
    <n v="151"/>
    <n v="88"/>
    <n v="121"/>
    <n v="80"/>
    <n v="164"/>
    <n v="118"/>
    <n v="1600"/>
  </r>
  <r>
    <s v="5D5EF67E-9067-4146-9AAD-3CD1436A4799"/>
    <s v="C3440973-13B8-4C9C-AB7F-369BD99B708A"/>
    <n v="1"/>
    <x v="0"/>
    <n v="137"/>
    <n v="23.0431089892794"/>
    <n v="2888"/>
    <n v="386"/>
    <n v="293"/>
    <n v="354"/>
    <n v="311"/>
    <n v="302"/>
    <n v="292"/>
    <n v="291"/>
    <n v="303"/>
    <n v="332"/>
    <n v="286"/>
    <n v="6038"/>
  </r>
  <r>
    <s v="5D5EF67E-9067-4146-9AAD-3CD1436A4799"/>
    <s v="C0B058F8-D516-414D-9506-63E46320A22F"/>
    <n v="1"/>
    <x v="0"/>
    <n v="123"/>
    <n v="16.470527468218599"/>
    <n v="375"/>
    <n v="53"/>
    <n v="47"/>
    <n v="74"/>
    <n v="47"/>
    <n v="52"/>
    <n v="53"/>
    <n v="44"/>
    <n v="44"/>
    <n v="50"/>
    <n v="53"/>
    <n v="892"/>
  </r>
  <r>
    <s v="5D5EF67E-9067-4146-9AAD-3CD1436A4799"/>
    <s v="421EB151-0F3A-4EDD-AA53-A89364A7774A"/>
    <n v="1"/>
    <x v="0"/>
    <n v="122"/>
    <n v="16.597450610943401"/>
    <n v="32"/>
    <n v="143"/>
    <n v="65"/>
    <n v="61"/>
    <n v="77"/>
    <n v="87"/>
    <n v="73"/>
    <n v="81"/>
    <n v="78"/>
    <n v="81"/>
    <n v="81"/>
    <n v="859"/>
  </r>
  <r>
    <s v="A21A18F9-4CFF-40E5-99F8-4298D5034E0B"/>
    <s v="6AA0103F-634E-403E-BA53-0C0C32299A5D"/>
    <n v="10"/>
    <x v="3"/>
    <n v="121"/>
    <n v="11.209624693455099"/>
    <n v="246"/>
    <n v="879"/>
    <n v="1"/>
    <n v="329"/>
    <n v="2"/>
    <n v="713"/>
    <n v="6"/>
    <n v="347"/>
    <n v="1"/>
    <n v="773"/>
    <n v="2"/>
    <n v="3299"/>
  </r>
  <r>
    <s v="5D5EF67E-9067-4146-9AAD-3CD1436A4799"/>
    <s v="942057CE-9FC0-4A5F-B823-0DFD1A4F6380"/>
    <n v="1"/>
    <x v="0"/>
    <n v="122"/>
    <n v="16.111360035295601"/>
    <n v="1084"/>
    <n v="2531"/>
    <n v="0"/>
    <n v="482"/>
    <n v="0"/>
    <n v="250"/>
    <n v="0"/>
    <n v="246"/>
    <n v="0"/>
    <n v="303"/>
    <n v="0"/>
    <n v="4896"/>
  </r>
  <r>
    <s v="A21A18F9-4CFF-40E5-99F8-4298D5034E0B"/>
    <s v="72983056-D518-4C0C-90A9-1EC1BD1AF5C5"/>
    <n v="1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D273C8FF-A0F2-40BA-9B6C-55974A561AE0"/>
    <n v="1"/>
    <x v="0"/>
    <n v="127"/>
    <n v="14.148562601311699"/>
    <n v="398"/>
    <n v="765"/>
    <n v="91"/>
    <n v="631"/>
    <n v="98"/>
    <n v="555"/>
    <n v="129"/>
    <n v="402"/>
    <n v="105"/>
    <n v="678"/>
    <n v="88"/>
    <n v="3940"/>
  </r>
  <r>
    <s v="5D5EF67E-9067-4146-9AAD-3CD1436A4799"/>
    <s v="C2CAA15E-CD44-4A96-984B-4E38C720935E"/>
    <n v="1"/>
    <x v="0"/>
    <n v="125"/>
    <n v="15.8615125024523"/>
    <n v="2"/>
    <n v="55"/>
    <n v="14"/>
    <n v="156"/>
    <n v="39"/>
    <n v="18"/>
    <n v="96"/>
    <n v="7"/>
    <n v="14"/>
    <n v="116"/>
    <n v="22"/>
    <n v="539"/>
  </r>
  <r>
    <s v="5D5EF67E-9067-4146-9AAD-3CD1436A4799"/>
    <s v="D0103834-6D98-4860-9B05-7B84248F4E96"/>
    <n v="1"/>
    <x v="0"/>
    <n v="109"/>
    <n v="8.6415373854015094"/>
    <n v="12505"/>
    <n v="465"/>
    <n v="233"/>
    <n v="513"/>
    <n v="463"/>
    <n v="397"/>
    <n v="437"/>
    <n v="485"/>
    <n v="354"/>
    <n v="563"/>
    <n v="399"/>
    <n v="16814"/>
  </r>
  <r>
    <s v="A21A18F9-4CFF-40E5-99F8-4298D5034E0B"/>
    <s v="6FCBE9B9-FAD8-449C-9A1D-A875FFD5E7E3"/>
    <n v="10"/>
    <x v="3"/>
    <n v="124"/>
    <n v="18.491948041402701"/>
    <n v="161"/>
    <n v="272"/>
    <n v="0"/>
    <n v="49"/>
    <n v="2"/>
    <n v="7"/>
    <n v="5"/>
    <n v="8"/>
    <n v="0"/>
    <n v="34"/>
    <n v="1"/>
    <n v="539"/>
  </r>
  <r>
    <s v="A21A18F9-4CFF-40E5-99F8-4298D5034E0B"/>
    <s v="08C3FBBA-BF3A-4946-9B39-2261B3F8D020"/>
    <n v="1"/>
    <x v="1"/>
    <n v="123"/>
    <n v="22.7004717673275"/>
    <n v="95"/>
    <n v="849"/>
    <n v="5"/>
    <n v="902"/>
    <n v="2"/>
    <n v="429"/>
    <n v="3"/>
    <n v="606"/>
    <n v="2"/>
    <n v="726"/>
    <n v="12"/>
    <n v="3631"/>
  </r>
  <r>
    <s v="A21A18F9-4CFF-40E5-99F8-4298D5034E0B"/>
    <s v="C5EB03F8-9F13-4866-9029-FF429984CFA0"/>
    <n v="8"/>
    <x v="6"/>
    <n v="114"/>
    <n v="561.12537339923801"/>
    <n v="222"/>
    <n v="11057"/>
    <n v="1179"/>
    <n v="5364"/>
    <n v="1159"/>
    <n v="2956"/>
    <n v="1224"/>
    <n v="2872"/>
    <n v="1167"/>
    <n v="5186"/>
    <n v="1198"/>
    <n v="33584"/>
  </r>
  <r>
    <s v="5D5EF67E-9067-4146-9AAD-3CD1436A4799"/>
    <s v="937462E1-2425-43F5-8601-D86DC64EEE7D"/>
    <n v="1"/>
    <x v="0"/>
    <n v="124"/>
    <n v="17.170070490964498"/>
    <n v="771"/>
    <n v="1668"/>
    <n v="54"/>
    <n v="281"/>
    <n v="113"/>
    <n v="119"/>
    <n v="115"/>
    <n v="428"/>
    <n v="66"/>
    <n v="595"/>
    <n v="48"/>
    <n v="4258"/>
  </r>
  <r>
    <s v="5D5EF67E-9067-4146-9AAD-3CD1436A4799"/>
    <s v="8800A73A-FA71-486C-8E71-FF45E9EA5F59"/>
    <n v="1"/>
    <x v="0"/>
    <n v="126"/>
    <n v="16.678572547260799"/>
    <n v="35"/>
    <n v="292"/>
    <n v="1"/>
    <n v="358"/>
    <n v="6"/>
    <n v="185"/>
    <n v="15"/>
    <n v="186"/>
    <n v="47"/>
    <n v="287"/>
    <n v="2"/>
    <n v="1414"/>
  </r>
  <r>
    <s v="A21A18F9-4CFF-40E5-99F8-4298D5034E0B"/>
    <s v="593C3338-B592-42C3-85C0-C1C403643A99"/>
    <n v="8"/>
    <x v="6"/>
    <n v="119"/>
    <n v="10.8965637721631"/>
    <n v="0"/>
    <n v="20"/>
    <n v="0"/>
    <n v="6"/>
    <n v="2"/>
    <n v="4"/>
    <n v="1"/>
    <n v="7"/>
    <n v="1"/>
    <n v="6"/>
    <n v="3"/>
    <n v="50"/>
  </r>
  <r>
    <s v="5D5EF67E-9067-4146-9AAD-3CD1436A4799"/>
    <s v="575E0E86-9C8A-40DB-803E-CE0F80510CDA"/>
    <n v="1"/>
    <x v="0"/>
    <n v="119"/>
    <n v="16.807692139046502"/>
    <n v="26"/>
    <n v="256"/>
    <n v="0"/>
    <n v="77"/>
    <n v="0"/>
    <n v="97"/>
    <n v="1"/>
    <n v="47"/>
    <n v="0"/>
    <n v="164"/>
    <n v="1"/>
    <n v="669"/>
  </r>
  <r>
    <s v="5D5EF67E-9067-4146-9AAD-3CD1436A4799"/>
    <s v="7365A67F-9434-4044-946E-4B543667C4C4"/>
    <n v="1"/>
    <x v="0"/>
    <n v="130"/>
    <n v="13.1742247096971"/>
    <n v="20"/>
    <n v="404"/>
    <n v="113"/>
    <n v="427"/>
    <n v="81"/>
    <n v="253"/>
    <n v="94"/>
    <n v="223"/>
    <n v="70"/>
    <n v="564"/>
    <n v="177"/>
    <n v="2426"/>
  </r>
  <r>
    <s v="A21A18F9-4CFF-40E5-99F8-4298D5034E0B"/>
    <s v="DF893DCA-6EB2-4787-8794-1E108D5C13B1"/>
    <n v="1"/>
    <x v="1"/>
    <n v="119"/>
    <n v="15.8061143519661"/>
    <n v="1782"/>
    <n v="5861"/>
    <n v="3"/>
    <n v="2173"/>
    <n v="4"/>
    <n v="1104"/>
    <n v="12"/>
    <n v="1129"/>
    <n v="7"/>
    <n v="3152"/>
    <n v="19"/>
    <n v="15246"/>
  </r>
  <r>
    <s v="A21A18F9-4CFF-40E5-99F8-4298D5034E0B"/>
    <s v="76B82B87-C34C-405C-97CF-A7571D816742"/>
    <n v="10"/>
    <x v="3"/>
    <n v="119"/>
    <n v="17.582409987891101"/>
    <n v="380"/>
    <n v="2170"/>
    <n v="0"/>
    <n v="235"/>
    <n v="12"/>
    <n v="247"/>
    <n v="48"/>
    <n v="200"/>
    <n v="7"/>
    <n v="432"/>
    <n v="2"/>
    <n v="3740"/>
  </r>
  <r>
    <s v="A21A18F9-4CFF-40E5-99F8-4298D5034E0B"/>
    <s v="704E95BF-319C-44BB-9E4D-4635FA4159E4"/>
    <n v="3"/>
    <x v="5"/>
    <n v="123"/>
    <n v="143.83802223117999"/>
    <n v="451"/>
    <n v="4610"/>
    <n v="2"/>
    <n v="1986"/>
    <n v="10"/>
    <n v="944"/>
    <n v="42"/>
    <n v="861"/>
    <n v="3"/>
    <n v="1651"/>
    <n v="20"/>
    <n v="10580"/>
  </r>
  <r>
    <s v="A21A18F9-4CFF-40E5-99F8-4298D5034E0B"/>
    <s v="4264634A-5352-4505-BCA9-374F0CE837BA"/>
    <n v="3"/>
    <x v="5"/>
    <n v="115"/>
    <n v="16.367564524532199"/>
    <n v="367"/>
    <n v="2912"/>
    <n v="1"/>
    <n v="672"/>
    <n v="0"/>
    <n v="135"/>
    <n v="5"/>
    <n v="331"/>
    <n v="6"/>
    <n v="809"/>
    <n v="2"/>
    <n v="5241"/>
  </r>
  <r>
    <s v="5D5EF67E-9067-4146-9AAD-3CD1436A4799"/>
    <s v="815E70E0-523F-4497-8D55-307191A07CBE"/>
    <n v="1"/>
    <x v="0"/>
    <n v="127"/>
    <n v="19.563689399328201"/>
    <n v="8"/>
    <n v="23"/>
    <n v="8"/>
    <n v="17"/>
    <n v="8"/>
    <n v="16"/>
    <n v="8"/>
    <n v="16"/>
    <n v="8"/>
    <n v="14"/>
    <n v="10"/>
    <n v="136"/>
  </r>
  <r>
    <s v="5D5EF67E-9067-4146-9AAD-3CD1436A4799"/>
    <s v="0873D73D-618F-49AD-8499-006796665D07"/>
    <n v="1"/>
    <x v="0"/>
    <n v="126"/>
    <n v="18.483630550786"/>
    <n v="190"/>
    <n v="163"/>
    <n v="129"/>
    <n v="166"/>
    <n v="139"/>
    <n v="142"/>
    <n v="127"/>
    <n v="122"/>
    <n v="151"/>
    <n v="166"/>
    <n v="140"/>
    <n v="1635"/>
  </r>
  <r>
    <s v="5D5EF67E-9067-4146-9AAD-3CD1436A4799"/>
    <s v="1507F9AF-5650-4AA1-9085-C56B98553003"/>
    <n v="1"/>
    <x v="0"/>
    <n v="131"/>
    <n v="16.484436501845501"/>
    <n v="92"/>
    <n v="427"/>
    <n v="1"/>
    <n v="119"/>
    <n v="4"/>
    <n v="54"/>
    <n v="153"/>
    <n v="67"/>
    <n v="2"/>
    <n v="133"/>
    <n v="3"/>
    <n v="1055"/>
  </r>
  <r>
    <s v="5D5EF67E-9067-4146-9AAD-3CD1436A4799"/>
    <s v="5A4A0F91-9AE0-44DF-B8C3-9D1F27F9BDD8"/>
    <n v="1"/>
    <x v="0"/>
    <n v="132"/>
    <n v="17.518761690671798"/>
    <n v="830"/>
    <n v="355"/>
    <n v="148"/>
    <n v="172"/>
    <n v="174"/>
    <n v="146"/>
    <n v="192"/>
    <n v="175"/>
    <n v="147"/>
    <n v="349"/>
    <n v="167"/>
    <n v="2855"/>
  </r>
  <r>
    <s v="5D5EF67E-9067-4146-9AAD-3CD1436A4799"/>
    <s v="DDCABE04-8380-412D-9954-78E6BFBA8BC6"/>
    <n v="1"/>
    <x v="0"/>
    <n v="131"/>
    <n v="20.007690779702099"/>
    <n v="1409"/>
    <n v="406"/>
    <n v="318"/>
    <n v="304"/>
    <n v="332"/>
    <n v="300"/>
    <n v="351"/>
    <n v="319"/>
    <n v="330"/>
    <n v="349"/>
    <n v="332"/>
    <n v="4750"/>
  </r>
  <r>
    <s v="5D5EF67E-9067-4146-9AAD-3CD1436A4799"/>
    <s v="D1768FEB-D956-41BD-A341-9F882DDC1040"/>
    <n v="1"/>
    <x v="0"/>
    <n v="136"/>
    <n v="26.091316655703899"/>
    <n v="132"/>
    <n v="499"/>
    <n v="387"/>
    <n v="553"/>
    <n v="406"/>
    <n v="422"/>
    <n v="404"/>
    <n v="437"/>
    <n v="406"/>
    <n v="518"/>
    <n v="386"/>
    <n v="4550"/>
  </r>
  <r>
    <s v="A21A18F9-4CFF-40E5-99F8-4298D5034E0B"/>
    <s v="EED5DD6A-6FF9-457B-A023-FB60707EEFB6"/>
    <n v="8"/>
    <x v="6"/>
    <n v="130"/>
    <s v="NULL"/>
    <n v="0"/>
    <n v="1"/>
    <n v="0"/>
    <n v="0"/>
    <n v="0"/>
    <n v="0"/>
    <n v="0"/>
    <n v="0"/>
    <n v="0"/>
    <n v="0"/>
    <n v="0"/>
    <n v="1"/>
  </r>
  <r>
    <s v="A21A18F9-4CFF-40E5-99F8-4298D5034E0B"/>
    <s v="FDBB9189-7ABD-42E2-BEC9-C730F78BBCFA"/>
    <n v="1"/>
    <x v="1"/>
    <n v="123"/>
    <n v="19.0483498377024"/>
    <n v="129"/>
    <n v="1414"/>
    <n v="1"/>
    <n v="251"/>
    <n v="0"/>
    <n v="143"/>
    <n v="8"/>
    <n v="144"/>
    <n v="0"/>
    <n v="294"/>
    <n v="0"/>
    <n v="2384"/>
  </r>
  <r>
    <s v="5D5EF67E-9067-4146-9AAD-3CD1436A4799"/>
    <s v="1DA71FFF-6BD7-43DE-8DAD-FF81AD9523E0"/>
    <n v="1"/>
    <x v="0"/>
    <n v="120"/>
    <n v="16.635043617377502"/>
    <n v="888"/>
    <n v="3599"/>
    <n v="11"/>
    <n v="1087"/>
    <n v="3"/>
    <n v="847"/>
    <n v="44"/>
    <n v="751"/>
    <n v="14"/>
    <n v="938"/>
    <n v="8"/>
    <n v="8190"/>
  </r>
  <r>
    <s v="A21A18F9-4CFF-40E5-99F8-4298D5034E0B"/>
    <s v="E4749B80-4113-4285-B600-88E0637D3B1E"/>
    <n v="6"/>
    <x v="7"/>
    <n v="122"/>
    <s v="NULL"/>
    <n v="17"/>
    <n v="0"/>
    <n v="0"/>
    <n v="1"/>
    <n v="0"/>
    <n v="0"/>
    <n v="0"/>
    <n v="0"/>
    <n v="0"/>
    <n v="0"/>
    <n v="0"/>
    <n v="18"/>
  </r>
  <r>
    <s v="5D5EF67E-9067-4146-9AAD-3CD1436A4799"/>
    <s v="64476393-AD51-409E-9238-1854672034C1"/>
    <n v="1"/>
    <x v="0"/>
    <n v="127"/>
    <n v="19.468659239530499"/>
    <n v="132"/>
    <n v="259"/>
    <n v="238"/>
    <n v="204"/>
    <n v="218"/>
    <n v="224"/>
    <n v="200"/>
    <n v="244"/>
    <n v="197"/>
    <n v="196"/>
    <n v="193"/>
    <n v="2305"/>
  </r>
  <r>
    <s v="A21A18F9-4CFF-40E5-99F8-4298D5034E0B"/>
    <s v="13E1F363-85CD-4AA1-AD76-763D0414A810"/>
    <n v="1"/>
    <x v="1"/>
    <n v="108"/>
    <n v="13.316224923674101"/>
    <n v="22"/>
    <n v="3840"/>
    <n v="0"/>
    <n v="681"/>
    <n v="0"/>
    <n v="375"/>
    <n v="2"/>
    <n v="188"/>
    <n v="0"/>
    <n v="491"/>
    <n v="1"/>
    <n v="5600"/>
  </r>
  <r>
    <s v="A21A18F9-4CFF-40E5-99F8-4298D5034E0B"/>
    <s v="0A18D842-32E4-40ED-82D7-3D8FA39F0498"/>
    <n v="10"/>
    <x v="3"/>
    <n v="128"/>
    <s v="NULL"/>
    <n v="0"/>
    <n v="0"/>
    <n v="0"/>
    <n v="0"/>
    <n v="0"/>
    <n v="0"/>
    <n v="0"/>
    <n v="0"/>
    <n v="0"/>
    <n v="1"/>
    <n v="0"/>
    <n v="1"/>
  </r>
  <r>
    <s v="5D5EF67E-9067-4146-9AAD-3CD1436A4799"/>
    <s v="AB227C98-9912-4FCC-9A5D-EE320EF4BF51"/>
    <n v="1"/>
    <x v="0"/>
    <n v="115"/>
    <n v="22.139698678642699"/>
    <n v="252"/>
    <n v="1366"/>
    <n v="8"/>
    <n v="1184"/>
    <n v="5"/>
    <n v="578"/>
    <n v="40"/>
    <n v="800"/>
    <n v="16"/>
    <n v="1384"/>
    <n v="10"/>
    <n v="5643"/>
  </r>
  <r>
    <s v="A21A18F9-4CFF-40E5-99F8-4298D5034E0B"/>
    <s v="6EFD1941-C20D-451C-8355-901FEB95EF13"/>
    <n v="1"/>
    <x v="1"/>
    <n v="118"/>
    <n v="13.156725094212399"/>
    <n v="1"/>
    <n v="5"/>
    <n v="0"/>
    <n v="3"/>
    <n v="0"/>
    <n v="1"/>
    <n v="0"/>
    <n v="3"/>
    <n v="0"/>
    <n v="7"/>
    <n v="0"/>
    <n v="20"/>
  </r>
  <r>
    <s v="5D5EF67E-9067-4146-9AAD-3CD1436A4799"/>
    <s v="D6B6FA73-F940-4FBB-B870-12B25D73A2F0"/>
    <n v="1"/>
    <x v="0"/>
    <n v="140"/>
    <n v="25.288152290321701"/>
    <n v="971"/>
    <n v="5"/>
    <n v="5"/>
    <n v="2"/>
    <n v="3"/>
    <n v="5"/>
    <n v="3"/>
    <n v="7"/>
    <n v="8"/>
    <n v="4"/>
    <n v="7"/>
    <n v="1020"/>
  </r>
  <r>
    <s v="5D5EF67E-9067-4146-9AAD-3CD1436A4799"/>
    <s v="C1566440-2A5E-4A79-97B7-D3673CAA3E2D"/>
    <n v="1"/>
    <x v="0"/>
    <n v="132"/>
    <n v="16.755700681085202"/>
    <n v="21"/>
    <n v="1735"/>
    <n v="0"/>
    <n v="14"/>
    <n v="0"/>
    <n v="106"/>
    <n v="2"/>
    <n v="262"/>
    <n v="0"/>
    <n v="705"/>
    <n v="2"/>
    <n v="2847"/>
  </r>
  <r>
    <s v="5D5EF67E-9067-4146-9AAD-3CD1436A4799"/>
    <s v="656F125D-CA9E-41B7-85E8-8F81A26F74B2"/>
    <n v="1"/>
    <x v="0"/>
    <n v="137"/>
    <n v="19.668897776846102"/>
    <n v="6"/>
    <n v="180"/>
    <n v="104"/>
    <n v="193"/>
    <n v="132"/>
    <n v="133"/>
    <n v="114"/>
    <n v="126"/>
    <n v="129"/>
    <n v="172"/>
    <n v="128"/>
    <n v="1417"/>
  </r>
  <r>
    <s v="A21A18F9-4CFF-40E5-99F8-4298D5034E0B"/>
    <s v="7EE0497B-477C-4F9E-AC75-5B5D22C4A51F"/>
    <n v="1"/>
    <x v="1"/>
    <n v="115"/>
    <n v="17.874910776760299"/>
    <n v="21"/>
    <n v="65"/>
    <n v="0"/>
    <n v="35"/>
    <n v="1"/>
    <n v="10"/>
    <n v="1"/>
    <n v="10"/>
    <n v="0"/>
    <n v="32"/>
    <n v="0"/>
    <n v="175"/>
  </r>
  <r>
    <s v="A21A18F9-4CFF-40E5-99F8-4298D5034E0B"/>
    <s v="78CE009F-D3B1-46CF-8989-63119FAB2D3F"/>
    <n v="1"/>
    <x v="1"/>
    <n v="124"/>
    <n v="10.6968343680836"/>
    <n v="49"/>
    <n v="62"/>
    <n v="0"/>
    <n v="1"/>
    <n v="2"/>
    <n v="1"/>
    <n v="5"/>
    <n v="0"/>
    <n v="1"/>
    <n v="2"/>
    <n v="5"/>
    <n v="128"/>
  </r>
  <r>
    <s v="88F343FA-B35D-4C6C-8A9A-DDC3AE08EED7"/>
    <s v="2C73352B-0006-45E2-9FD5-52225207A493"/>
    <n v="1"/>
    <x v="4"/>
    <n v="120"/>
    <n v="13.192320911986601"/>
    <n v="243"/>
    <n v="100"/>
    <n v="7"/>
    <n v="47"/>
    <n v="4"/>
    <n v="15"/>
    <n v="5"/>
    <n v="17"/>
    <n v="6"/>
    <n v="29"/>
    <n v="7"/>
    <n v="480"/>
  </r>
  <r>
    <s v="5D5EF67E-9067-4146-9AAD-3CD1436A4799"/>
    <s v="CF29A8D2-7918-46BF-AFD6-F27303A2DDA5"/>
    <n v="1"/>
    <x v="0"/>
    <n v="128"/>
    <n v="17.9210478109046"/>
    <n v="242"/>
    <n v="2414"/>
    <n v="8"/>
    <n v="636"/>
    <n v="9"/>
    <n v="709"/>
    <n v="14"/>
    <n v="321"/>
    <n v="6"/>
    <n v="532"/>
    <n v="6"/>
    <n v="4897"/>
  </r>
  <r>
    <s v="5D5EF67E-9067-4146-9AAD-3CD1436A4799"/>
    <s v="A4F2E617-75A9-4933-99FC-2960077A49A3"/>
    <n v="1"/>
    <x v="0"/>
    <n v="135"/>
    <n v="37.518562872254897"/>
    <n v="161"/>
    <n v="517"/>
    <n v="431"/>
    <n v="470"/>
    <n v="487"/>
    <n v="483"/>
    <n v="484"/>
    <n v="497"/>
    <n v="476"/>
    <n v="491"/>
    <n v="490"/>
    <n v="4989"/>
  </r>
  <r>
    <s v="5D5EF67E-9067-4146-9AAD-3CD1436A4799"/>
    <s v="D21C7349-196A-44CA-9405-7D2186D169BB"/>
    <n v="1"/>
    <x v="0"/>
    <n v="130"/>
    <n v="19.108094430343002"/>
    <n v="19"/>
    <n v="85"/>
    <n v="60"/>
    <n v="99"/>
    <n v="79"/>
    <n v="76"/>
    <n v="84"/>
    <n v="83"/>
    <n v="77"/>
    <n v="81"/>
    <n v="107"/>
    <n v="850"/>
  </r>
  <r>
    <s v="A21A18F9-4CFF-40E5-99F8-4298D5034E0B"/>
    <s v="FD3C3CA2-3662-465B-8443-9204A58A3530"/>
    <n v="10"/>
    <x v="3"/>
    <n v="109"/>
    <n v="7.5498344352707498"/>
    <n v="2"/>
    <n v="1"/>
    <n v="0"/>
    <n v="1"/>
    <n v="0"/>
    <n v="0"/>
    <n v="0"/>
    <n v="0"/>
    <n v="0"/>
    <n v="2"/>
    <n v="0"/>
    <n v="6"/>
  </r>
  <r>
    <s v="88F343FA-B35D-4C6C-8A9A-DDC3AE08EED7"/>
    <s v="896ABD98-E012-466F-9F9A-ECEBBA1CBE2A"/>
    <n v="1"/>
    <x v="4"/>
    <n v="118"/>
    <n v="16.758029110019201"/>
    <n v="552"/>
    <n v="341"/>
    <n v="0"/>
    <n v="70"/>
    <n v="0"/>
    <n v="26"/>
    <n v="0"/>
    <n v="33"/>
    <n v="3"/>
    <n v="75"/>
    <n v="0"/>
    <n v="1100"/>
  </r>
  <r>
    <s v="5D5EF67E-9067-4146-9AAD-3CD1436A4799"/>
    <s v="17B3BA8D-4346-413A-AAF8-2DD6D0BC7437"/>
    <n v="1"/>
    <x v="0"/>
    <n v="130"/>
    <n v="17.917278737006701"/>
    <n v="1324"/>
    <n v="779"/>
    <n v="237"/>
    <n v="306"/>
    <n v="274"/>
    <n v="298"/>
    <n v="606"/>
    <n v="319"/>
    <n v="277"/>
    <n v="307"/>
    <n v="280"/>
    <n v="5007"/>
  </r>
  <r>
    <s v="A21A18F9-4CFF-40E5-99F8-4298D5034E0B"/>
    <s v="79179D51-E0E0-4B93-A600-75FF9A132121"/>
    <n v="1"/>
    <x v="1"/>
    <n v="130"/>
    <n v="14.142135623731001"/>
    <n v="0"/>
    <n v="2"/>
    <n v="0"/>
    <n v="0"/>
    <n v="0"/>
    <n v="0"/>
    <n v="0"/>
    <n v="0"/>
    <n v="0"/>
    <n v="0"/>
    <n v="0"/>
    <n v="2"/>
  </r>
  <r>
    <s v="5D5EF67E-9067-4146-9AAD-3CD1436A4799"/>
    <s v="94A49559-CF44-4BF1-A1A3-67FCA56DEF5F"/>
    <n v="1"/>
    <x v="0"/>
    <n v="127"/>
    <n v="20.079220283939701"/>
    <n v="17"/>
    <n v="1369"/>
    <n v="1"/>
    <n v="180"/>
    <n v="1"/>
    <n v="161"/>
    <n v="0"/>
    <n v="188"/>
    <n v="2"/>
    <n v="200"/>
    <n v="0"/>
    <n v="2119"/>
  </r>
  <r>
    <s v="A21A18F9-4CFF-40E5-99F8-4298D5034E0B"/>
    <s v="8D64A1DE-FF09-4BEB-8287-572A9FFDDB44"/>
    <n v="8"/>
    <x v="6"/>
    <n v="113"/>
    <s v="NULL"/>
    <n v="0"/>
    <n v="0"/>
    <n v="0"/>
    <n v="0"/>
    <n v="1"/>
    <n v="0"/>
    <n v="0"/>
    <n v="0"/>
    <n v="0"/>
    <n v="0"/>
    <n v="0"/>
    <n v="1"/>
  </r>
  <r>
    <s v="5D5EF67E-9067-4146-9AAD-3CD1436A4799"/>
    <s v="486A6419-D00E-4FA3-B88E-C6A4ECCC0FD8"/>
    <n v="1"/>
    <x v="0"/>
    <n v="124"/>
    <n v="18.435424489257699"/>
    <n v="125"/>
    <n v="136"/>
    <n v="122"/>
    <n v="143"/>
    <n v="103"/>
    <n v="122"/>
    <n v="124"/>
    <n v="126"/>
    <n v="119"/>
    <n v="133"/>
    <n v="123"/>
    <n v="1376"/>
  </r>
  <r>
    <s v="5D5EF67E-9067-4146-9AAD-3CD1436A4799"/>
    <s v="F36622F4-E687-4D9C-8BAB-0612A5F98434"/>
    <n v="1"/>
    <x v="0"/>
    <n v="127"/>
    <n v="19.254772477514798"/>
    <n v="179"/>
    <n v="359"/>
    <n v="64"/>
    <n v="134"/>
    <n v="56"/>
    <n v="148"/>
    <n v="52"/>
    <n v="123"/>
    <n v="68"/>
    <n v="136"/>
    <n v="67"/>
    <n v="1386"/>
  </r>
  <r>
    <s v="5D5EF67E-9067-4146-9AAD-3CD1436A4799"/>
    <s v="CCAEA33D-B3D0-4E16-83EF-CAF984A06E4B"/>
    <n v="1"/>
    <x v="0"/>
    <n v="132"/>
    <n v="20.188067312678101"/>
    <n v="5643"/>
    <n v="44"/>
    <n v="34"/>
    <n v="34"/>
    <n v="28"/>
    <n v="37"/>
    <n v="38"/>
    <n v="31"/>
    <n v="34"/>
    <n v="32"/>
    <n v="31"/>
    <n v="5986"/>
  </r>
  <r>
    <s v="5D5EF67E-9067-4146-9AAD-3CD1436A4799"/>
    <s v="2E973EE8-BB45-481E-828F-66D046595199"/>
    <n v="1"/>
    <x v="0"/>
    <n v="141"/>
    <n v="23.1585373111165"/>
    <n v="1"/>
    <n v="73"/>
    <n v="85"/>
    <n v="69"/>
    <n v="58"/>
    <n v="63"/>
    <n v="72"/>
    <n v="73"/>
    <n v="56"/>
    <n v="62"/>
    <n v="60"/>
    <n v="672"/>
  </r>
  <r>
    <s v="A21A18F9-4CFF-40E5-99F8-4298D5034E0B"/>
    <s v="CA378AEF-CC11-419C-BD4E-A931BC60C4F4"/>
    <n v="1"/>
    <x v="1"/>
    <n v="110"/>
    <n v="17.590846495636001"/>
    <n v="125"/>
    <n v="931"/>
    <n v="0"/>
    <n v="235"/>
    <n v="2"/>
    <n v="181"/>
    <n v="1"/>
    <n v="127"/>
    <n v="0"/>
    <n v="230"/>
    <n v="0"/>
    <n v="1832"/>
  </r>
  <r>
    <s v="A21A18F9-4CFF-40E5-99F8-4298D5034E0B"/>
    <s v="4480DD1E-F251-40D2-9EDE-499CDB22AEC3"/>
    <n v="8"/>
    <x v="6"/>
    <n v="110"/>
    <s v="NULL"/>
    <n v="0"/>
    <n v="1"/>
    <n v="0"/>
    <n v="0"/>
    <n v="0"/>
    <n v="0"/>
    <n v="0"/>
    <n v="0"/>
    <n v="0"/>
    <n v="0"/>
    <n v="0"/>
    <n v="1"/>
  </r>
  <r>
    <s v="5D5EF67E-9067-4146-9AAD-3CD1436A4799"/>
    <s v="16176E11-3BE2-48FA-AD43-3E2C73047CC8"/>
    <n v="1"/>
    <x v="0"/>
    <n v="129"/>
    <n v="12.382160156576999"/>
    <n v="0"/>
    <n v="290"/>
    <n v="1"/>
    <n v="97"/>
    <n v="4"/>
    <n v="91"/>
    <n v="0"/>
    <n v="71"/>
    <n v="0"/>
    <n v="91"/>
    <n v="2"/>
    <n v="647"/>
  </r>
  <r>
    <s v="5D5EF67E-9067-4146-9AAD-3CD1436A4799"/>
    <s v="324FEE18-A521-4502-84B6-7FC44D2C1B9B"/>
    <n v="1"/>
    <x v="0"/>
    <n v="126"/>
    <n v="7.47514451304259"/>
    <n v="112"/>
    <n v="199"/>
    <n v="0"/>
    <n v="241"/>
    <n v="1"/>
    <n v="179"/>
    <n v="0"/>
    <n v="264"/>
    <n v="0"/>
    <n v="236"/>
    <n v="0"/>
    <n v="1232"/>
  </r>
  <r>
    <s v="5D5EF67E-9067-4146-9AAD-3CD1436A4799"/>
    <s v="158F818C-0F7B-4649-A8A1-AFD976BD9295"/>
    <n v="1"/>
    <x v="0"/>
    <n v="125"/>
    <n v="17.520169214888501"/>
    <n v="119"/>
    <n v="137"/>
    <n v="133"/>
    <n v="148"/>
    <n v="126"/>
    <n v="141"/>
    <n v="137"/>
    <n v="153"/>
    <n v="155"/>
    <n v="149"/>
    <n v="138"/>
    <n v="1536"/>
  </r>
  <r>
    <s v="A21A18F9-4CFF-40E5-99F8-4298D5034E0B"/>
    <s v="AB23E409-9A9D-453B-84D4-706FF2164AEE"/>
    <n v="1"/>
    <x v="1"/>
    <n v="110"/>
    <n v="15.008769366431601"/>
    <n v="4"/>
    <n v="12"/>
    <n v="0"/>
    <n v="3"/>
    <n v="0"/>
    <n v="4"/>
    <n v="0"/>
    <n v="0"/>
    <n v="0"/>
    <n v="1"/>
    <n v="0"/>
    <n v="24"/>
  </r>
  <r>
    <s v="A21A18F9-4CFF-40E5-99F8-4298D5034E0B"/>
    <s v="8E7DFD7A-16EF-43F8-A768-A3D2A75D61D5"/>
    <n v="1"/>
    <x v="1"/>
    <n v="117"/>
    <n v="36.0859794386526"/>
    <n v="81"/>
    <n v="508"/>
    <n v="1"/>
    <n v="146"/>
    <n v="0"/>
    <n v="96"/>
    <n v="0"/>
    <n v="85"/>
    <n v="0"/>
    <n v="205"/>
    <n v="2"/>
    <n v="1124"/>
  </r>
  <r>
    <s v="5D5EF67E-9067-4146-9AAD-3CD1436A4799"/>
    <s v="3966A9CB-101C-4544-B78C-69EDE7146F61"/>
    <n v="1"/>
    <x v="0"/>
    <n v="126"/>
    <n v="17.607640656215501"/>
    <n v="4248"/>
    <n v="2768"/>
    <n v="326"/>
    <n v="1782"/>
    <n v="258"/>
    <n v="556"/>
    <n v="938"/>
    <n v="551"/>
    <n v="175"/>
    <n v="1553"/>
    <n v="371"/>
    <n v="13526"/>
  </r>
  <r>
    <s v="5D5EF67E-9067-4146-9AAD-3CD1436A4799"/>
    <s v="11F24215-AE75-4674-922F-DF570AD5E298"/>
    <n v="1"/>
    <x v="0"/>
    <n v="130"/>
    <n v="16.083947769228999"/>
    <n v="1823"/>
    <n v="9116"/>
    <n v="31"/>
    <n v="1767"/>
    <n v="9"/>
    <n v="636"/>
    <n v="5"/>
    <n v="107"/>
    <n v="11"/>
    <n v="1064"/>
    <n v="31"/>
    <n v="14600"/>
  </r>
  <r>
    <s v="A21A18F9-4CFF-40E5-99F8-4298D5034E0B"/>
    <s v="9792C00A-4BEC-4FA8-BCB9-0E717914FB08"/>
    <n v="1"/>
    <x v="1"/>
    <n v="117"/>
    <n v="17.1397989965796"/>
    <n v="420"/>
    <n v="1283"/>
    <n v="4"/>
    <n v="588"/>
    <n v="1"/>
    <n v="470"/>
    <n v="11"/>
    <n v="374"/>
    <n v="4"/>
    <n v="753"/>
    <n v="1"/>
    <n v="3909"/>
  </r>
  <r>
    <s v="5D5EF67E-9067-4146-9AAD-3CD1436A4799"/>
    <s v="1C55FDA4-281A-4CDF-9B8F-2B557EA619BE"/>
    <n v="1"/>
    <x v="0"/>
    <n v="122"/>
    <n v="17.881823054376301"/>
    <n v="19"/>
    <n v="39"/>
    <n v="32"/>
    <n v="44"/>
    <n v="30"/>
    <n v="32"/>
    <n v="27"/>
    <n v="33"/>
    <n v="28"/>
    <n v="37"/>
    <n v="37"/>
    <n v="358"/>
  </r>
  <r>
    <s v="5D5EF67E-9067-4146-9AAD-3CD1436A4799"/>
    <s v="03FC30A9-AED5-4481-A4F7-4130CD3F0F8C"/>
    <n v="1"/>
    <x v="0"/>
    <n v="116"/>
    <n v="13.2175972458316"/>
    <n v="178"/>
    <n v="1052"/>
    <n v="658"/>
    <n v="877"/>
    <n v="656"/>
    <n v="729"/>
    <n v="635"/>
    <n v="741"/>
    <n v="647"/>
    <n v="876"/>
    <n v="692"/>
    <n v="7741"/>
  </r>
  <r>
    <s v="A21A18F9-4CFF-40E5-99F8-4298D5034E0B"/>
    <s v="1C759950-1CA5-4577-B655-34003C290498"/>
    <n v="10"/>
    <x v="3"/>
    <n v="152"/>
    <s v="NULL"/>
    <n v="0"/>
    <n v="0"/>
    <n v="0"/>
    <n v="1"/>
    <n v="0"/>
    <n v="0"/>
    <n v="0"/>
    <n v="0"/>
    <n v="0"/>
    <n v="0"/>
    <n v="0"/>
    <n v="1"/>
  </r>
  <r>
    <s v="88F343FA-B35D-4C6C-8A9A-DDC3AE08EED7"/>
    <s v="5C87ABD1-0BF1-421C-879B-976A6917A0F5"/>
    <n v="1"/>
    <x v="4"/>
    <n v="120"/>
    <n v="20.8101843593236"/>
    <n v="237"/>
    <n v="74"/>
    <n v="0"/>
    <n v="48"/>
    <n v="1"/>
    <n v="26"/>
    <n v="0"/>
    <n v="16"/>
    <n v="0"/>
    <n v="45"/>
    <n v="0"/>
    <n v="447"/>
  </r>
  <r>
    <s v="5D5EF67E-9067-4146-9AAD-3CD1436A4799"/>
    <s v="CE5856C4-56E0-4AF0-B524-986E3090ABAB"/>
    <n v="1"/>
    <x v="0"/>
    <n v="132"/>
    <n v="19.5585428665016"/>
    <n v="48"/>
    <n v="205"/>
    <n v="229"/>
    <n v="220"/>
    <n v="229"/>
    <n v="206"/>
    <n v="213"/>
    <n v="194"/>
    <n v="211"/>
    <n v="198"/>
    <n v="195"/>
    <n v="2148"/>
  </r>
  <r>
    <s v="A21A18F9-4CFF-40E5-99F8-4298D5034E0B"/>
    <s v="740A6E3D-A610-4648-A590-37814CFDC5B3"/>
    <n v="1"/>
    <x v="1"/>
    <n v="121"/>
    <n v="12.913186007933"/>
    <n v="163"/>
    <n v="422"/>
    <n v="0"/>
    <n v="195"/>
    <n v="0"/>
    <n v="55"/>
    <n v="4"/>
    <n v="180"/>
    <n v="1"/>
    <n v="104"/>
    <n v="0"/>
    <n v="1124"/>
  </r>
  <r>
    <s v="5D5EF67E-9067-4146-9AAD-3CD1436A4799"/>
    <s v="8CCF09FA-12A1-496F-BCA0-C74BE0040573"/>
    <n v="1"/>
    <x v="0"/>
    <n v="132"/>
    <n v="24.1883331552526"/>
    <n v="10"/>
    <n v="43"/>
    <n v="39"/>
    <n v="52"/>
    <n v="44"/>
    <n v="54"/>
    <n v="50"/>
    <n v="54"/>
    <n v="46"/>
    <n v="63"/>
    <n v="52"/>
    <n v="507"/>
  </r>
  <r>
    <s v="88F343FA-B35D-4C6C-8A9A-DDC3AE08EED7"/>
    <s v="E34AA18D-9E78-4780-8488-4F896B400E01"/>
    <n v="1"/>
    <x v="4"/>
    <n v="119"/>
    <n v="15.2558427869605"/>
    <n v="268"/>
    <n v="115"/>
    <n v="8"/>
    <n v="43"/>
    <n v="7"/>
    <n v="28"/>
    <n v="2"/>
    <n v="15"/>
    <n v="5"/>
    <n v="35"/>
    <n v="5"/>
    <n v="532"/>
  </r>
  <r>
    <s v="A21A18F9-4CFF-40E5-99F8-4298D5034E0B"/>
    <s v="9AF984C0-5905-4FF9-BA99-9D456FC6C821"/>
    <n v="1"/>
    <x v="1"/>
    <n v="104"/>
    <n v="13.1588538365475"/>
    <n v="1108"/>
    <n v="1591"/>
    <n v="2"/>
    <n v="956"/>
    <n v="0"/>
    <n v="498"/>
    <n v="0"/>
    <n v="440"/>
    <n v="0"/>
    <n v="849"/>
    <n v="7"/>
    <n v="5451"/>
  </r>
  <r>
    <s v="5D5EF67E-9067-4146-9AAD-3CD1436A4799"/>
    <s v="FFC96697-FA57-47D0-96FE-A66A7D85B9AC"/>
    <n v="1"/>
    <x v="0"/>
    <n v="131"/>
    <n v="17.881270402754399"/>
    <n v="46"/>
    <n v="752"/>
    <n v="85"/>
    <n v="336"/>
    <n v="126"/>
    <n v="194"/>
    <n v="298"/>
    <n v="132"/>
    <n v="117"/>
    <n v="569"/>
    <n v="107"/>
    <n v="2762"/>
  </r>
  <r>
    <s v="A21A18F9-4CFF-40E5-99F8-4298D5034E0B"/>
    <s v="4F980F28-D074-453E-AFB5-D588650344B0"/>
    <n v="1"/>
    <x v="1"/>
    <n v="117"/>
    <n v="20.962246681830699"/>
    <n v="1614"/>
    <n v="6146"/>
    <n v="7"/>
    <n v="1834"/>
    <n v="6"/>
    <n v="1323"/>
    <n v="27"/>
    <n v="1032"/>
    <n v="5"/>
    <n v="1912"/>
    <n v="15"/>
    <n v="13921"/>
  </r>
  <r>
    <s v="A21A18F9-4CFF-40E5-99F8-4298D5034E0B"/>
    <s v="2FF85F3E-CBB1-4593-9759-9365D832B243"/>
    <n v="6"/>
    <x v="7"/>
    <n v="133"/>
    <n v="12.8866811929338"/>
    <n v="402"/>
    <n v="19"/>
    <n v="0"/>
    <n v="21"/>
    <n v="0"/>
    <n v="8"/>
    <n v="8"/>
    <n v="7"/>
    <n v="1"/>
    <n v="65"/>
    <n v="8"/>
    <n v="539"/>
  </r>
  <r>
    <s v="A21A18F9-4CFF-40E5-99F8-4298D5034E0B"/>
    <s v="8580A1B4-62D7-4A9D-8F87-D4157FF83883"/>
    <n v="8"/>
    <x v="6"/>
    <n v="118"/>
    <n v="7.21110255092798"/>
    <n v="0"/>
    <n v="2"/>
    <n v="0"/>
    <n v="0"/>
    <n v="0"/>
    <n v="1"/>
    <n v="0"/>
    <n v="0"/>
    <n v="0"/>
    <n v="0"/>
    <n v="0"/>
    <n v="3"/>
  </r>
  <r>
    <s v="5D5EF67E-9067-4146-9AAD-3CD1436A4799"/>
    <s v="BAD1C690-8A76-48C0-B512-DD44069DF7B5"/>
    <n v="1"/>
    <x v="0"/>
    <n v="127"/>
    <n v="17.8386892599883"/>
    <n v="43"/>
    <n v="401"/>
    <n v="1"/>
    <n v="188"/>
    <n v="1"/>
    <n v="144"/>
    <n v="1"/>
    <n v="72"/>
    <n v="2"/>
    <n v="193"/>
    <n v="0"/>
    <n v="1046"/>
  </r>
  <r>
    <s v="5D5EF67E-9067-4146-9AAD-3CD1436A4799"/>
    <s v="A4E3B329-0E2E-4644-8ED8-75D1516E1BE9"/>
    <n v="1"/>
    <x v="0"/>
    <n v="101"/>
    <n v="12.8748285431227"/>
    <n v="4725"/>
    <n v="857"/>
    <n v="0"/>
    <n v="534"/>
    <n v="0"/>
    <n v="316"/>
    <n v="2"/>
    <n v="241"/>
    <n v="0"/>
    <n v="531"/>
    <n v="1"/>
    <n v="7207"/>
  </r>
  <r>
    <s v="88F343FA-B35D-4C6C-8A9A-DDC3AE08EED7"/>
    <s v="9DC77F23-5A9C-43EC-808F-C4BEF63A763A"/>
    <n v="1"/>
    <x v="4"/>
    <n v="117"/>
    <n v="19.0448659286169"/>
    <n v="173"/>
    <n v="66"/>
    <n v="0"/>
    <n v="27"/>
    <n v="0"/>
    <n v="17"/>
    <n v="0"/>
    <n v="10"/>
    <n v="0"/>
    <n v="39"/>
    <n v="0"/>
    <n v="333"/>
  </r>
  <r>
    <s v="A21A18F9-4CFF-40E5-99F8-4298D5034E0B"/>
    <s v="71D5A375-CAAF-47FD-B7EC-546EDD5923E3"/>
    <n v="3"/>
    <x v="5"/>
    <n v="116"/>
    <n v="33.003054362424997"/>
    <n v="142"/>
    <n v="337"/>
    <n v="0"/>
    <n v="171"/>
    <n v="0"/>
    <n v="153"/>
    <n v="0"/>
    <n v="123"/>
    <n v="0"/>
    <n v="166"/>
    <n v="0"/>
    <n v="1092"/>
  </r>
  <r>
    <s v="A21A18F9-4CFF-40E5-99F8-4298D5034E0B"/>
    <s v="A3ED4121-2835-4158-AD39-CB10503C93B4"/>
    <n v="1"/>
    <x v="1"/>
    <n v="123"/>
    <n v="19.886898149015401"/>
    <n v="205"/>
    <n v="1632"/>
    <n v="15"/>
    <n v="665"/>
    <n v="17"/>
    <n v="623"/>
    <n v="35"/>
    <n v="753"/>
    <n v="14"/>
    <n v="425"/>
    <n v="33"/>
    <n v="4417"/>
  </r>
  <r>
    <s v="A21A18F9-4CFF-40E5-99F8-4298D5034E0B"/>
    <s v="720A2B6B-8B2B-453E-8FCF-8CA2A1C1FAA8"/>
    <n v="1"/>
    <x v="1"/>
    <n v="143"/>
    <s v="NULL"/>
    <n v="0"/>
    <n v="0"/>
    <n v="0"/>
    <n v="0"/>
    <n v="1"/>
    <n v="0"/>
    <n v="0"/>
    <n v="0"/>
    <n v="0"/>
    <n v="0"/>
    <n v="0"/>
    <n v="1"/>
  </r>
  <r>
    <s v="5D5EF67E-9067-4146-9AAD-3CD1436A4799"/>
    <s v="B462B116-6EF9-4964-B145-7BD525CE28C7"/>
    <n v="1"/>
    <x v="0"/>
    <n v="126"/>
    <n v="15.7968085913986"/>
    <n v="607"/>
    <n v="6579"/>
    <n v="19"/>
    <n v="2938"/>
    <n v="24"/>
    <n v="2312"/>
    <n v="32"/>
    <n v="2035"/>
    <n v="24"/>
    <n v="2376"/>
    <n v="19"/>
    <n v="16965"/>
  </r>
  <r>
    <s v="5D5EF67E-9067-4146-9AAD-3CD1436A4799"/>
    <s v="73D23450-60B1-44BA-BDFF-291F6F9246C9"/>
    <n v="1"/>
    <x v="0"/>
    <n v="131"/>
    <n v="17.039170558842699"/>
    <n v="0"/>
    <n v="0"/>
    <n v="0"/>
    <n v="0"/>
    <n v="1"/>
    <n v="1"/>
    <n v="0"/>
    <n v="0"/>
    <n v="0"/>
    <n v="1"/>
    <n v="0"/>
    <n v="3"/>
  </r>
  <r>
    <s v="A21A18F9-4CFF-40E5-99F8-4298D5034E0B"/>
    <s v="567B4BCB-B70E-46C0-B4A3-4A12DBC65C31"/>
    <n v="1"/>
    <x v="1"/>
    <n v="122"/>
    <n v="18.792551783833002"/>
    <n v="57"/>
    <n v="257"/>
    <n v="22"/>
    <n v="165"/>
    <n v="29"/>
    <n v="84"/>
    <n v="21"/>
    <n v="80"/>
    <n v="16"/>
    <n v="212"/>
    <n v="18"/>
    <n v="961"/>
  </r>
  <r>
    <s v="A21A18F9-4CFF-40E5-99F8-4298D5034E0B"/>
    <s v="NULL"/>
    <n v="10"/>
    <x v="3"/>
    <n v="199"/>
    <s v="NULL"/>
    <n v="0"/>
    <n v="0"/>
    <n v="0"/>
    <n v="0"/>
    <n v="0"/>
    <n v="0"/>
    <n v="0"/>
    <n v="0"/>
    <n v="0"/>
    <n v="0"/>
    <n v="1"/>
    <n v="1"/>
  </r>
  <r>
    <s v="A21A18F9-4CFF-40E5-99F8-4298D5034E0B"/>
    <s v="F9D616D5-7923-4007-9353-AE06F5677DE6"/>
    <n v="10"/>
    <x v="3"/>
    <n v="132"/>
    <n v="419.67949750432302"/>
    <n v="220"/>
    <n v="655"/>
    <n v="1"/>
    <n v="155"/>
    <n v="1"/>
    <n v="160"/>
    <n v="0"/>
    <n v="119"/>
    <n v="0"/>
    <n v="181"/>
    <n v="2"/>
    <n v="1495"/>
  </r>
  <r>
    <s v="5D5EF67E-9067-4146-9AAD-3CD1436A4799"/>
    <s v="7C4F254E-2306-4C40-92B7-3FFC58C1E30A"/>
    <n v="1"/>
    <x v="0"/>
    <n v="121"/>
    <n v="16.326897058166399"/>
    <n v="138"/>
    <n v="2074"/>
    <n v="4"/>
    <n v="275"/>
    <n v="4"/>
    <n v="176"/>
    <n v="2"/>
    <n v="36"/>
    <n v="7"/>
    <n v="46"/>
    <n v="2"/>
    <n v="2764"/>
  </r>
  <r>
    <s v="A21A18F9-4CFF-40E5-99F8-4298D5034E0B"/>
    <s v="08663FF6-A3FA-44C3-9751-911838F293FA"/>
    <n v="1"/>
    <x v="1"/>
    <n v="131"/>
    <n v="19.158833150519499"/>
    <n v="59"/>
    <n v="274"/>
    <n v="181"/>
    <n v="218"/>
    <n v="190"/>
    <n v="187"/>
    <n v="172"/>
    <n v="216"/>
    <n v="185"/>
    <n v="206"/>
    <n v="174"/>
    <n v="2062"/>
  </r>
  <r>
    <s v="5D5EF67E-9067-4146-9AAD-3CD1436A4799"/>
    <s v="146CE8AD-920F-415F-AAD4-B613331FE8A3"/>
    <n v="1"/>
    <x v="0"/>
    <n v="125"/>
    <n v="15.0176843361292"/>
    <n v="739"/>
    <n v="3327"/>
    <n v="5"/>
    <n v="1175"/>
    <n v="1"/>
    <n v="624"/>
    <n v="305"/>
    <n v="474"/>
    <n v="1"/>
    <n v="1098"/>
    <n v="9"/>
    <n v="7758"/>
  </r>
  <r>
    <s v="5D5EF67E-9067-4146-9AAD-3CD1436A4799"/>
    <s v="7D05BED8-4B5D-4B44-91D1-D4F11957A335"/>
    <n v="1"/>
    <x v="0"/>
    <n v="120"/>
    <n v="17.7717648982015"/>
    <n v="168"/>
    <n v="2283"/>
    <n v="15"/>
    <n v="1359"/>
    <n v="11"/>
    <n v="657"/>
    <n v="11"/>
    <n v="230"/>
    <n v="11"/>
    <n v="503"/>
    <n v="10"/>
    <n v="5258"/>
  </r>
  <r>
    <s v="A21A18F9-4CFF-40E5-99F8-4298D5034E0B"/>
    <s v="CC70EA78-5728-4312-815F-9ADA91FCDF2F"/>
    <n v="10"/>
    <x v="3"/>
    <n v="112"/>
    <s v="NULL"/>
    <n v="0"/>
    <n v="0"/>
    <n v="0"/>
    <n v="1"/>
    <n v="0"/>
    <n v="0"/>
    <n v="0"/>
    <n v="0"/>
    <n v="0"/>
    <n v="0"/>
    <n v="0"/>
    <n v="1"/>
  </r>
  <r>
    <s v="5D5EF67E-9067-4146-9AAD-3CD1436A4799"/>
    <s v="B5AC80B0-39B2-4D9F-BC7C-087B01CAA5AB"/>
    <n v="1"/>
    <x v="0"/>
    <n v="133"/>
    <n v="22.361070778001601"/>
    <n v="1"/>
    <n v="5"/>
    <n v="9"/>
    <n v="9"/>
    <n v="3"/>
    <n v="2"/>
    <n v="6"/>
    <n v="7"/>
    <n v="5"/>
    <n v="9"/>
    <n v="6"/>
    <n v="62"/>
  </r>
  <r>
    <s v="A21A18F9-4CFF-40E5-99F8-4298D5034E0B"/>
    <s v="DEBAFA7F-42EE-4C0C-A65E-68B68EB12742"/>
    <n v="1"/>
    <x v="1"/>
    <n v="122"/>
    <n v="17.4575040675434"/>
    <n v="120"/>
    <n v="669"/>
    <n v="6"/>
    <n v="669"/>
    <n v="10"/>
    <n v="264"/>
    <n v="6"/>
    <n v="259"/>
    <n v="13"/>
    <n v="663"/>
    <n v="10"/>
    <n v="2689"/>
  </r>
  <r>
    <s v="A21A18F9-4CFF-40E5-99F8-4298D5034E0B"/>
    <s v="4B9A2AE5-9E81-4C65-B505-A5D182F32009"/>
    <n v="8"/>
    <x v="6"/>
    <n v="115"/>
    <n v="18.565981045285799"/>
    <n v="20"/>
    <n v="15"/>
    <n v="1"/>
    <n v="16"/>
    <n v="0"/>
    <n v="2"/>
    <n v="1"/>
    <n v="3"/>
    <n v="1"/>
    <n v="8"/>
    <n v="0"/>
    <n v="67"/>
  </r>
  <r>
    <s v="5D5EF67E-9067-4146-9AAD-3CD1436A4799"/>
    <s v="2B06DA89-7962-4495-B826-8A39E693EC4A"/>
    <n v="1"/>
    <x v="0"/>
    <n v="129"/>
    <n v="19.296679466688399"/>
    <n v="3"/>
    <n v="38"/>
    <n v="43"/>
    <n v="35"/>
    <n v="43"/>
    <n v="37"/>
    <n v="28"/>
    <n v="36"/>
    <n v="31"/>
    <n v="40"/>
    <n v="29"/>
    <n v="363"/>
  </r>
  <r>
    <s v="A21A18F9-4CFF-40E5-99F8-4298D5034E0B"/>
    <s v="B02750AA-FA9B-4A7B-9D1F-46D6873E5EA3"/>
    <n v="6"/>
    <x v="7"/>
    <n v="114"/>
    <n v="16.780588491208"/>
    <n v="48475"/>
    <n v="4641"/>
    <n v="55"/>
    <n v="1203"/>
    <n v="50"/>
    <n v="844"/>
    <n v="68"/>
    <n v="823"/>
    <n v="56"/>
    <n v="1484"/>
    <n v="84"/>
    <n v="57783"/>
  </r>
  <r>
    <s v="5D5EF67E-9067-4146-9AAD-3CD1436A4799"/>
    <s v="9455F672-96A5-4A66-85F5-E72E4C002E2C"/>
    <n v="1"/>
    <x v="0"/>
    <n v="126"/>
    <n v="16.482241472458099"/>
    <n v="12"/>
    <n v="519"/>
    <n v="0"/>
    <n v="197"/>
    <n v="0"/>
    <n v="193"/>
    <n v="1"/>
    <n v="113"/>
    <n v="0"/>
    <n v="245"/>
    <n v="1"/>
    <n v="1281"/>
  </r>
  <r>
    <s v="5D5EF67E-9067-4146-9AAD-3CD1436A4799"/>
    <s v="9A64367F-D18B-42A2-9248-34639A540E01"/>
    <n v="1"/>
    <x v="0"/>
    <n v="131"/>
    <n v="19.077011850186398"/>
    <n v="5"/>
    <n v="60"/>
    <n v="54"/>
    <n v="82"/>
    <n v="52"/>
    <n v="87"/>
    <n v="78"/>
    <n v="68"/>
    <n v="59"/>
    <n v="83"/>
    <n v="68"/>
    <n v="696"/>
  </r>
  <r>
    <s v="5D5EF67E-9067-4146-9AAD-3CD1436A4799"/>
    <s v="9E6E78DC-BE43-492F-8B40-D49E37DD6E0D"/>
    <n v="1"/>
    <x v="0"/>
    <n v="102"/>
    <n v="12.242994286158501"/>
    <n v="0"/>
    <n v="8"/>
    <n v="0"/>
    <n v="2"/>
    <n v="0"/>
    <n v="0"/>
    <n v="0"/>
    <n v="0"/>
    <n v="0"/>
    <n v="1"/>
    <n v="0"/>
    <n v="11"/>
  </r>
  <r>
    <s v="5D5EF67E-9067-4146-9AAD-3CD1436A4799"/>
    <s v="270A9B8F-A2CE-40EE-8ABD-1222E3B430DD"/>
    <n v="1"/>
    <x v="0"/>
    <n v="121"/>
    <n v="15.2241196237943"/>
    <n v="11"/>
    <n v="46"/>
    <n v="0"/>
    <n v="139"/>
    <n v="0"/>
    <n v="135"/>
    <n v="0"/>
    <n v="56"/>
    <n v="2"/>
    <n v="82"/>
    <n v="0"/>
    <n v="471"/>
  </r>
  <r>
    <s v="A21A18F9-4CFF-40E5-99F8-4298D5034E0B"/>
    <s v="E149573D-D703-482A-B4D9-EA463CCDC537"/>
    <n v="1"/>
    <x v="1"/>
    <n v="114"/>
    <n v="16.603488156374802"/>
    <n v="3440"/>
    <n v="7477"/>
    <n v="4"/>
    <n v="2152"/>
    <n v="3"/>
    <n v="921"/>
    <n v="18"/>
    <n v="805"/>
    <n v="7"/>
    <n v="2989"/>
    <n v="14"/>
    <n v="17830"/>
  </r>
  <r>
    <s v="5D5EF67E-9067-4146-9AAD-3CD1436A4799"/>
    <s v="85CDA1C9-1676-42BE-A5D9-8D25D7AA73C5"/>
    <n v="1"/>
    <x v="0"/>
    <n v="130"/>
    <n v="20.298956107337599"/>
    <n v="3"/>
    <n v="91"/>
    <n v="0"/>
    <n v="29"/>
    <n v="0"/>
    <n v="19"/>
    <n v="0"/>
    <n v="9"/>
    <n v="0"/>
    <n v="21"/>
    <n v="0"/>
    <n v="172"/>
  </r>
  <r>
    <s v="5D5EF67E-9067-4146-9AAD-3CD1436A4799"/>
    <s v="0A944BEA-D0D1-481B-B3AE-7B4B77EE2789"/>
    <n v="1"/>
    <x v="0"/>
    <n v="127"/>
    <n v="19.1822753982891"/>
    <n v="245"/>
    <n v="355"/>
    <n v="145"/>
    <n v="214"/>
    <n v="90"/>
    <n v="164"/>
    <n v="88"/>
    <n v="132"/>
    <n v="112"/>
    <n v="230"/>
    <n v="119"/>
    <n v="1894"/>
  </r>
  <r>
    <s v="88F343FA-B35D-4C6C-8A9A-DDC3AE08EED7"/>
    <s v="FD8F2A8D-AC95-4567-9B54-C7BDD7B45BFE"/>
    <n v="1"/>
    <x v="4"/>
    <n v="119"/>
    <n v="19.2466746616278"/>
    <n v="323"/>
    <n v="131"/>
    <n v="0"/>
    <n v="54"/>
    <n v="0"/>
    <n v="31"/>
    <n v="1"/>
    <n v="33"/>
    <n v="0"/>
    <n v="61"/>
    <n v="0"/>
    <n v="635"/>
  </r>
  <r>
    <s v="5D5EF67E-9067-4146-9AAD-3CD1436A4799"/>
    <s v="0E7C248A-A17C-4307-8CD5-B525CD44E133"/>
    <n v="1"/>
    <x v="0"/>
    <n v="121"/>
    <n v="15.2706528507653"/>
    <n v="99"/>
    <n v="665"/>
    <n v="6"/>
    <n v="440"/>
    <n v="3"/>
    <n v="313"/>
    <n v="12"/>
    <n v="252"/>
    <n v="4"/>
    <n v="585"/>
    <n v="2"/>
    <n v="2381"/>
  </r>
  <r>
    <s v="A21A18F9-4CFF-40E5-99F8-4298D5034E0B"/>
    <s v="94C8C233-68E2-409E-99B8-1CD028DA7FCA"/>
    <n v="1"/>
    <x v="1"/>
    <n v="117"/>
    <n v="20.357609340600799"/>
    <n v="34"/>
    <n v="14"/>
    <n v="1"/>
    <n v="10"/>
    <n v="0"/>
    <n v="3"/>
    <n v="0"/>
    <n v="0"/>
    <n v="0"/>
    <n v="3"/>
    <n v="0"/>
    <n v="65"/>
  </r>
  <r>
    <s v="5D5EF67E-9067-4146-9AAD-3CD1436A4799"/>
    <s v="A7E453DD-826D-4728-BD35-5F4EA33F6F0E"/>
    <n v="1"/>
    <x v="0"/>
    <n v="133"/>
    <n v="18.851162992076802"/>
    <n v="0"/>
    <n v="8"/>
    <n v="6"/>
    <n v="10"/>
    <n v="11"/>
    <n v="6"/>
    <n v="5"/>
    <n v="2"/>
    <n v="8"/>
    <n v="6"/>
    <n v="3"/>
    <n v="65"/>
  </r>
  <r>
    <s v="A21A18F9-4CFF-40E5-99F8-4298D5034E0B"/>
    <s v="CB06DE95-E7CB-4DB2-8C6C-02FF9A41BC2A"/>
    <n v="1"/>
    <x v="1"/>
    <n v="114"/>
    <n v="16.255156362713901"/>
    <n v="184"/>
    <n v="593"/>
    <n v="0"/>
    <n v="277"/>
    <n v="0"/>
    <n v="157"/>
    <n v="2"/>
    <n v="101"/>
    <n v="3"/>
    <n v="248"/>
    <n v="3"/>
    <n v="1568"/>
  </r>
  <r>
    <s v="A21A18F9-4CFF-40E5-99F8-4298D5034E0B"/>
    <s v="52B9D702-CDF9-4678-9D2D-0AC6D9C65D21"/>
    <n v="1"/>
    <x v="1"/>
    <n v="112"/>
    <n v="12.535095659324099"/>
    <n v="7"/>
    <n v="6"/>
    <n v="3"/>
    <n v="2"/>
    <n v="1"/>
    <n v="2"/>
    <n v="1"/>
    <n v="1"/>
    <n v="3"/>
    <n v="2"/>
    <n v="3"/>
    <n v="31"/>
  </r>
  <r>
    <s v="A21A18F9-4CFF-40E5-99F8-4298D5034E0B"/>
    <s v="F6E58B41-F72F-4E36-B2F2-69B9561CECAE"/>
    <n v="8"/>
    <x v="6"/>
    <n v="111"/>
    <n v="22.552137196561802"/>
    <n v="8435"/>
    <n v="17366"/>
    <n v="341"/>
    <n v="8052"/>
    <n v="205"/>
    <n v="4558"/>
    <n v="217"/>
    <n v="4676"/>
    <n v="320"/>
    <n v="7089"/>
    <n v="180"/>
    <n v="51453"/>
  </r>
  <r>
    <s v="5D5EF67E-9067-4146-9AAD-3CD1436A4799"/>
    <s v="13FDB6DE-E066-42FA-B037-98CE1FE4AE28"/>
    <n v="1"/>
    <x v="0"/>
    <n v="135"/>
    <n v="20.426220644658201"/>
    <n v="0"/>
    <n v="27"/>
    <n v="21"/>
    <n v="22"/>
    <n v="14"/>
    <n v="15"/>
    <n v="10"/>
    <n v="17"/>
    <n v="14"/>
    <n v="33"/>
    <n v="21"/>
    <n v="194"/>
  </r>
  <r>
    <s v="A21A18F9-4CFF-40E5-99F8-4298D5034E0B"/>
    <s v="6F0AF4F0-20CD-4E43-9326-350550238581"/>
    <n v="1"/>
    <x v="1"/>
    <n v="121"/>
    <n v="18.119246609729601"/>
    <n v="826"/>
    <n v="3419"/>
    <n v="4"/>
    <n v="1368"/>
    <n v="2"/>
    <n v="1011"/>
    <n v="27"/>
    <n v="822"/>
    <n v="6"/>
    <n v="1390"/>
    <n v="3"/>
    <n v="8878"/>
  </r>
  <r>
    <s v="A21A18F9-4CFF-40E5-99F8-4298D5034E0B"/>
    <s v="9C9F9714-C56B-419A-B875-AAC9C3F4AF1F"/>
    <n v="8"/>
    <x v="6"/>
    <n v="116"/>
    <s v="NULL"/>
    <n v="0"/>
    <n v="0"/>
    <n v="0"/>
    <n v="0"/>
    <n v="0"/>
    <n v="0"/>
    <n v="0"/>
    <n v="1"/>
    <n v="0"/>
    <n v="0"/>
    <n v="0"/>
    <n v="1"/>
  </r>
  <r>
    <s v="5D5EF67E-9067-4146-9AAD-3CD1436A4799"/>
    <s v="486061D4-DA5E-42E2-A6DD-F5F285A580AB"/>
    <n v="1"/>
    <x v="0"/>
    <n v="127"/>
    <n v="11.7595256430441"/>
    <n v="46"/>
    <n v="847"/>
    <n v="3"/>
    <n v="517"/>
    <n v="0"/>
    <n v="436"/>
    <n v="5"/>
    <n v="305"/>
    <n v="2"/>
    <n v="451"/>
    <n v="1"/>
    <n v="2613"/>
  </r>
  <r>
    <s v="A21A18F9-4CFF-40E5-99F8-4298D5034E0B"/>
    <s v="77F99D0C-B8C1-4081-8166-771744C4CF30"/>
    <n v="1"/>
    <x v="1"/>
    <n v="108"/>
    <n v="14.787382008545899"/>
    <n v="4"/>
    <n v="1"/>
    <n v="0"/>
    <n v="2"/>
    <n v="0"/>
    <n v="0"/>
    <n v="0"/>
    <n v="0"/>
    <n v="0"/>
    <n v="1"/>
    <n v="0"/>
    <n v="8"/>
  </r>
  <r>
    <s v="5D5EF67E-9067-4146-9AAD-3CD1436A4799"/>
    <s v="8B0BE9AE-8F73-4688-BE12-0DFA83AB4A99"/>
    <n v="1"/>
    <x v="0"/>
    <n v="135"/>
    <n v="21.305724925831701"/>
    <n v="326"/>
    <n v="457"/>
    <n v="418"/>
    <n v="418"/>
    <n v="415"/>
    <n v="397"/>
    <n v="432"/>
    <n v="423"/>
    <n v="478"/>
    <n v="397"/>
    <n v="403"/>
    <n v="4564"/>
  </r>
  <r>
    <s v="A21A18F9-4CFF-40E5-99F8-4298D5034E0B"/>
    <s v="85ADCC86-5AF9-4FEA-86BA-6412EAB7C063"/>
    <n v="8"/>
    <x v="6"/>
    <n v="116"/>
    <n v="22.505025893701902"/>
    <n v="4"/>
    <n v="3"/>
    <n v="0"/>
    <n v="2"/>
    <n v="0"/>
    <n v="0"/>
    <n v="0"/>
    <n v="1"/>
    <n v="0"/>
    <n v="1"/>
    <n v="0"/>
    <n v="11"/>
  </r>
  <r>
    <s v="A21A18F9-4CFF-40E5-99F8-4298D5034E0B"/>
    <s v="CC74BA29-8D3E-4941-A495-F8B96E5996D9"/>
    <n v="1"/>
    <x v="1"/>
    <n v="121"/>
    <n v="16.5026200339151"/>
    <n v="142"/>
    <n v="267"/>
    <n v="0"/>
    <n v="207"/>
    <n v="0"/>
    <n v="73"/>
    <n v="0"/>
    <n v="116"/>
    <n v="0"/>
    <n v="204"/>
    <n v="1"/>
    <n v="1010"/>
  </r>
  <r>
    <s v="5D5EF67E-9067-4146-9AAD-3CD1436A4799"/>
    <s v="6B473054-C687-4B12-809B-E0D8C409B68B"/>
    <n v="1"/>
    <x v="0"/>
    <n v="121"/>
    <n v="15.5153700013584"/>
    <n v="511"/>
    <n v="1540"/>
    <n v="8"/>
    <n v="95"/>
    <n v="3"/>
    <n v="70"/>
    <n v="3"/>
    <n v="168"/>
    <n v="4"/>
    <n v="140"/>
    <n v="1"/>
    <n v="2543"/>
  </r>
  <r>
    <s v="5D5EF67E-9067-4146-9AAD-3CD1436A4799"/>
    <s v="4A2DFB80-0917-485B-AD1C-65AD34F732C8"/>
    <n v="1"/>
    <x v="0"/>
    <n v="123"/>
    <n v="17.007255899960899"/>
    <n v="1"/>
    <n v="32"/>
    <n v="0"/>
    <n v="16"/>
    <n v="0"/>
    <n v="21"/>
    <n v="0"/>
    <n v="12"/>
    <n v="0"/>
    <n v="18"/>
    <n v="0"/>
    <n v="100"/>
  </r>
  <r>
    <s v="A21A18F9-4CFF-40E5-99F8-4298D5034E0B"/>
    <s v="C6DD9DCD-2EA1-412C-86C5-D3787BA8248C"/>
    <n v="1"/>
    <x v="1"/>
    <n v="123"/>
    <n v="18.439373552991"/>
    <n v="1313"/>
    <n v="1727"/>
    <n v="818"/>
    <n v="1137"/>
    <n v="858"/>
    <n v="967"/>
    <n v="871"/>
    <n v="948"/>
    <n v="816"/>
    <n v="988"/>
    <n v="802"/>
    <n v="11245"/>
  </r>
  <r>
    <s v="A21A18F9-4CFF-40E5-99F8-4298D5034E0B"/>
    <s v="D3B9154F-AA62-4552-9C34-5BC4CE8F2E87"/>
    <n v="10"/>
    <x v="3"/>
    <n v="102"/>
    <s v="NULL"/>
    <n v="0"/>
    <n v="0"/>
    <n v="0"/>
    <n v="1"/>
    <n v="0"/>
    <n v="0"/>
    <n v="0"/>
    <n v="0"/>
    <n v="0"/>
    <n v="0"/>
    <n v="0"/>
    <n v="1"/>
  </r>
  <r>
    <s v="5D5EF67E-9067-4146-9AAD-3CD1436A4799"/>
    <s v="CFA323BF-3FB8-4137-8837-5DCD42D9CBE1"/>
    <n v="1"/>
    <x v="0"/>
    <n v="123"/>
    <n v="24.937011558214898"/>
    <n v="0"/>
    <n v="1"/>
    <n v="0"/>
    <n v="1"/>
    <n v="2"/>
    <n v="0"/>
    <n v="4"/>
    <n v="2"/>
    <n v="1"/>
    <n v="0"/>
    <n v="0"/>
    <n v="11"/>
  </r>
  <r>
    <s v="5D5EF67E-9067-4146-9AAD-3CD1436A4799"/>
    <s v="52BC6693-D04B-4030-8C9C-A8C4245F51A6"/>
    <n v="1"/>
    <x v="0"/>
    <n v="116"/>
    <n v="19.9652259230974"/>
    <n v="9"/>
    <n v="17"/>
    <n v="7"/>
    <n v="17"/>
    <n v="4"/>
    <n v="8"/>
    <n v="10"/>
    <n v="10"/>
    <n v="7"/>
    <n v="11"/>
    <n v="7"/>
    <n v="107"/>
  </r>
  <r>
    <s v="A21A18F9-4CFF-40E5-99F8-4298D5034E0B"/>
    <s v="18396383-955E-47C2-8ABB-2024023A4CC5"/>
    <n v="8"/>
    <x v="6"/>
    <n v="111"/>
    <n v="16.387665091901201"/>
    <n v="409"/>
    <n v="134"/>
    <n v="89"/>
    <n v="133"/>
    <n v="98"/>
    <n v="130"/>
    <n v="110"/>
    <n v="109"/>
    <n v="106"/>
    <n v="141"/>
    <n v="83"/>
    <n v="1542"/>
  </r>
  <r>
    <s v="5D5EF67E-9067-4146-9AAD-3CD1436A4799"/>
    <s v="793DAB2E-37E2-4796-8727-FD9848970EC4"/>
    <n v="1"/>
    <x v="0"/>
    <n v="129"/>
    <n v="16.7049723695757"/>
    <n v="15"/>
    <n v="375"/>
    <n v="31"/>
    <n v="154"/>
    <n v="41"/>
    <n v="72"/>
    <n v="34"/>
    <n v="137"/>
    <n v="49"/>
    <n v="131"/>
    <n v="46"/>
    <n v="1085"/>
  </r>
  <r>
    <s v="A21A18F9-4CFF-40E5-99F8-4298D5034E0B"/>
    <s v="C7FCEB86-44B1-493E-821E-8554848D00B6"/>
    <n v="10"/>
    <x v="3"/>
    <n v="119"/>
    <n v="17.630375534385301"/>
    <n v="2065"/>
    <n v="5459"/>
    <n v="1"/>
    <n v="1861"/>
    <n v="14"/>
    <n v="1301"/>
    <n v="82"/>
    <n v="929"/>
    <n v="7"/>
    <n v="2069"/>
    <n v="10"/>
    <n v="13803"/>
  </r>
  <r>
    <s v="5D5EF67E-9067-4146-9AAD-3CD1436A4799"/>
    <s v="32147E45-A934-412B-9279-626FDF7B706E"/>
    <n v="1"/>
    <x v="0"/>
    <n v="140"/>
    <n v="21.062125091925999"/>
    <n v="0"/>
    <n v="311"/>
    <n v="297"/>
    <n v="306"/>
    <n v="332"/>
    <n v="308"/>
    <n v="310"/>
    <n v="327"/>
    <n v="340"/>
    <n v="331"/>
    <n v="316"/>
    <n v="3178"/>
  </r>
  <r>
    <s v="5D5EF67E-9067-4146-9AAD-3CD1436A4799"/>
    <s v="98173A7D-A958-4956-A35C-BE50D2A7B6CC"/>
    <n v="1"/>
    <x v="0"/>
    <n v="120"/>
    <n v="14.8593404968053"/>
    <n v="85"/>
    <n v="4"/>
    <n v="0"/>
    <n v="1"/>
    <n v="0"/>
    <n v="0"/>
    <n v="0"/>
    <n v="0"/>
    <n v="0"/>
    <n v="0"/>
    <n v="0"/>
    <n v="90"/>
  </r>
  <r>
    <s v="A21A18F9-4CFF-40E5-99F8-4298D5034E0B"/>
    <s v="4970E0F7-2967-4329-A1CE-1ED79060ADB1"/>
    <n v="6"/>
    <x v="7"/>
    <n v="110"/>
    <n v="17.1951183200656"/>
    <n v="13536"/>
    <n v="752"/>
    <n v="2"/>
    <n v="417"/>
    <n v="0"/>
    <n v="173"/>
    <n v="2"/>
    <n v="172"/>
    <n v="0"/>
    <n v="502"/>
    <n v="4"/>
    <n v="15560"/>
  </r>
  <r>
    <s v="5D5EF67E-9067-4146-9AAD-3CD1436A4799"/>
    <s v="5BB5196F-031F-4BD3-BCAB-20824245FC58"/>
    <n v="1"/>
    <x v="0"/>
    <n v="131"/>
    <n v="17.1129316071152"/>
    <n v="148"/>
    <n v="616"/>
    <n v="599"/>
    <n v="665"/>
    <n v="627"/>
    <n v="724"/>
    <n v="656"/>
    <n v="700"/>
    <n v="570"/>
    <n v="715"/>
    <n v="598"/>
    <n v="6618"/>
  </r>
  <r>
    <s v="5D5EF67E-9067-4146-9AAD-3CD1436A4799"/>
    <s v="49D7395B-542A-494A-90CF-0FF4132DC8AA"/>
    <n v="1"/>
    <x v="0"/>
    <n v="143"/>
    <n v="21.9889569869014"/>
    <n v="8"/>
    <n v="96"/>
    <n v="62"/>
    <n v="64"/>
    <n v="49"/>
    <n v="48"/>
    <n v="79"/>
    <n v="61"/>
    <n v="79"/>
    <n v="73"/>
    <n v="56"/>
    <n v="675"/>
  </r>
  <r>
    <s v="A21A18F9-4CFF-40E5-99F8-4298D5034E0B"/>
    <s v="1FA06A43-C352-4CB9-8BAD-B2CCDEB1A636"/>
    <n v="192"/>
    <x v="2"/>
    <n v="126"/>
    <n v="18.966986347646699"/>
    <n v="22"/>
    <n v="114"/>
    <n v="28"/>
    <n v="98"/>
    <n v="26"/>
    <n v="76"/>
    <n v="53"/>
    <n v="57"/>
    <n v="52"/>
    <n v="77"/>
    <n v="34"/>
    <n v="638"/>
  </r>
  <r>
    <s v="5D5EF67E-9067-4146-9AAD-3CD1436A4799"/>
    <s v="30B857CE-3D83-44C5-B684-C8E879B10817"/>
    <n v="1"/>
    <x v="0"/>
    <n v="127"/>
    <n v="20.774725297656399"/>
    <n v="36"/>
    <n v="57"/>
    <n v="57"/>
    <n v="57"/>
    <n v="48"/>
    <n v="54"/>
    <n v="65"/>
    <n v="44"/>
    <n v="56"/>
    <n v="71"/>
    <n v="59"/>
    <n v="604"/>
  </r>
  <r>
    <s v="5D5EF67E-9067-4146-9AAD-3CD1436A4799"/>
    <s v="98A33221-3992-4FA5-9ED9-5B883E5EE0B2"/>
    <n v="1"/>
    <x v="0"/>
    <n v="125"/>
    <n v="18.074349167551201"/>
    <n v="943"/>
    <n v="6838"/>
    <n v="1"/>
    <n v="2355"/>
    <n v="1"/>
    <n v="3029"/>
    <n v="18"/>
    <n v="2228"/>
    <n v="5"/>
    <n v="3018"/>
    <n v="1"/>
    <n v="18437"/>
  </r>
  <r>
    <s v="5D5EF67E-9067-4146-9AAD-3CD1436A4799"/>
    <s v="59E9BC1E-3E44-4D77-9F14-6B8D46FD4888"/>
    <n v="1"/>
    <x v="0"/>
    <n v="127"/>
    <n v="19.708027475667901"/>
    <n v="124"/>
    <n v="162"/>
    <n v="131"/>
    <n v="137"/>
    <n v="126"/>
    <n v="158"/>
    <n v="148"/>
    <n v="147"/>
    <n v="136"/>
    <n v="150"/>
    <n v="133"/>
    <n v="1552"/>
  </r>
  <r>
    <s v="A21A18F9-4CFF-40E5-99F8-4298D5034E0B"/>
    <s v="AB30291E-3D21-4C45-B342-407E211F7166"/>
    <n v="1"/>
    <x v="1"/>
    <n v="122"/>
    <n v="19.534754534882001"/>
    <n v="531"/>
    <n v="5704"/>
    <n v="27"/>
    <n v="2194"/>
    <n v="27"/>
    <n v="921"/>
    <n v="34"/>
    <n v="999"/>
    <n v="27"/>
    <n v="1869"/>
    <n v="32"/>
    <n v="12365"/>
  </r>
  <r>
    <s v="5D5EF67E-9067-4146-9AAD-3CD1436A4799"/>
    <s v="9697E5F1-164E-4107-956D-A8AD4A77684E"/>
    <n v="1"/>
    <x v="0"/>
    <n v="138"/>
    <n v="18.9346852427927"/>
    <n v="680"/>
    <n v="317"/>
    <n v="78"/>
    <n v="222"/>
    <n v="85"/>
    <n v="111"/>
    <n v="112"/>
    <n v="89"/>
    <n v="75"/>
    <n v="369"/>
    <n v="85"/>
    <n v="2223"/>
  </r>
  <r>
    <s v="A21A18F9-4CFF-40E5-99F8-4298D5034E0B"/>
    <s v="7C6920DF-2D62-4AAD-BDF9-8989D2F5B390"/>
    <n v="8"/>
    <x v="6"/>
    <n v="118"/>
    <n v="16.672376712035501"/>
    <n v="2527"/>
    <n v="1271"/>
    <n v="414"/>
    <n v="1006"/>
    <n v="446"/>
    <n v="816"/>
    <n v="427"/>
    <n v="964"/>
    <n v="443"/>
    <n v="1036"/>
    <n v="407"/>
    <n v="9757"/>
  </r>
  <r>
    <s v="5D5EF67E-9067-4146-9AAD-3CD1436A4799"/>
    <s v="9A479155-1CBA-4E5B-86A0-523C36760E53"/>
    <n v="1"/>
    <x v="0"/>
    <n v="127"/>
    <n v="11.9521738910988"/>
    <n v="41"/>
    <n v="1563"/>
    <n v="0"/>
    <n v="500"/>
    <n v="0"/>
    <n v="451"/>
    <n v="2"/>
    <n v="213"/>
    <n v="2"/>
    <n v="179"/>
    <n v="2"/>
    <n v="2953"/>
  </r>
  <r>
    <s v="A21A18F9-4CFF-40E5-99F8-4298D5034E0B"/>
    <s v="631FF67B-3C9A-4186-8D03-3E79B89C8D94"/>
    <n v="1"/>
    <x v="1"/>
    <n v="116"/>
    <n v="24.8767731802734"/>
    <n v="420"/>
    <n v="1670"/>
    <n v="0"/>
    <n v="617"/>
    <n v="0"/>
    <n v="454"/>
    <n v="3"/>
    <n v="355"/>
    <n v="3"/>
    <n v="852"/>
    <n v="2"/>
    <n v="4376"/>
  </r>
  <r>
    <s v="88F343FA-B35D-4C6C-8A9A-DDC3AE08EED7"/>
    <s v="183113FC-FD37-4505-912D-3AD4B15AC554"/>
    <n v="1"/>
    <x v="4"/>
    <n v="92"/>
    <n v="12.120671201911501"/>
    <n v="1659"/>
    <n v="372"/>
    <n v="0"/>
    <n v="107"/>
    <n v="0"/>
    <n v="57"/>
    <n v="0"/>
    <n v="59"/>
    <n v="0"/>
    <n v="151"/>
    <n v="1"/>
    <n v="2406"/>
  </r>
  <r>
    <s v="A21A18F9-4CFF-40E5-99F8-4298D5034E0B"/>
    <s v="B849EDA7-4C5D-4355-A843-571CA28664E6"/>
    <n v="1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956F2CDA-214F-4690-8C99-29347552D7D6"/>
    <n v="1"/>
    <x v="0"/>
    <n v="126"/>
    <n v="18.2869822620899"/>
    <n v="36"/>
    <n v="108"/>
    <n v="24"/>
    <n v="28"/>
    <n v="30"/>
    <n v="31"/>
    <n v="69"/>
    <n v="31"/>
    <n v="29"/>
    <n v="37"/>
    <n v="24"/>
    <n v="447"/>
  </r>
  <r>
    <s v="5D5EF67E-9067-4146-9AAD-3CD1436A4799"/>
    <s v="A06904E5-701C-48D6-AAE0-5CE20E7EB1A1"/>
    <n v="1"/>
    <x v="0"/>
    <n v="121"/>
    <n v="16.0626715426651"/>
    <n v="45"/>
    <n v="497"/>
    <n v="6"/>
    <n v="421"/>
    <n v="7"/>
    <n v="202"/>
    <n v="12"/>
    <n v="230"/>
    <n v="1"/>
    <n v="341"/>
    <n v="11"/>
    <n v="1773"/>
  </r>
  <r>
    <s v="A21A18F9-4CFF-40E5-99F8-4298D5034E0B"/>
    <s v="47870F2B-F994-4AF1-8697-D6C3114061E9"/>
    <n v="10"/>
    <x v="3"/>
    <n v="127"/>
    <n v="18.846112025809699"/>
    <n v="0"/>
    <n v="27"/>
    <n v="0"/>
    <n v="10"/>
    <n v="0"/>
    <n v="8"/>
    <n v="3"/>
    <n v="6"/>
    <n v="0"/>
    <n v="13"/>
    <n v="0"/>
    <n v="67"/>
  </r>
  <r>
    <s v="A21A18F9-4CFF-40E5-99F8-4298D5034E0B"/>
    <s v="CCF6B8BE-D699-4795-9334-1AE8DBC0DF22"/>
    <n v="10"/>
    <x v="3"/>
    <n v="118"/>
    <n v="17.034651585418199"/>
    <n v="878"/>
    <n v="783"/>
    <n v="2"/>
    <n v="387"/>
    <n v="5"/>
    <n v="142"/>
    <n v="2"/>
    <n v="110"/>
    <n v="1"/>
    <n v="294"/>
    <n v="3"/>
    <n v="2607"/>
  </r>
  <r>
    <s v="5D5EF67E-9067-4146-9AAD-3CD1436A4799"/>
    <s v="8A15FC57-4935-4AEF-A499-EE0F5E086D11"/>
    <n v="1"/>
    <x v="0"/>
    <n v="121"/>
    <n v="15.182514266323601"/>
    <n v="285"/>
    <n v="494"/>
    <n v="171"/>
    <n v="373"/>
    <n v="180"/>
    <n v="311"/>
    <n v="165"/>
    <n v="261"/>
    <n v="166"/>
    <n v="269"/>
    <n v="165"/>
    <n v="2840"/>
  </r>
  <r>
    <s v="5D5EF67E-9067-4146-9AAD-3CD1436A4799"/>
    <s v="73ABB4BA-6AB3-4DF0-B27B-D511360762CF"/>
    <n v="1"/>
    <x v="0"/>
    <n v="124"/>
    <n v="18.278588917229602"/>
    <n v="141"/>
    <n v="132"/>
    <n v="142"/>
    <n v="121"/>
    <n v="122"/>
    <n v="128"/>
    <n v="126"/>
    <n v="138"/>
    <n v="145"/>
    <n v="142"/>
    <n v="158"/>
    <n v="1495"/>
  </r>
  <r>
    <s v="A21A18F9-4CFF-40E5-99F8-4298D5034E0B"/>
    <s v="9030C3E2-AA0B-4BC3-AAA2-304D62400C80"/>
    <n v="1"/>
    <x v="1"/>
    <n v="116"/>
    <n v="17.0548646344179"/>
    <n v="606"/>
    <n v="1822"/>
    <n v="0"/>
    <n v="673"/>
    <n v="6"/>
    <n v="397"/>
    <n v="4"/>
    <n v="272"/>
    <n v="1"/>
    <n v="738"/>
    <n v="3"/>
    <n v="4522"/>
  </r>
  <r>
    <s v="A21A18F9-4CFF-40E5-99F8-4298D5034E0B"/>
    <s v="0A796DD9-B7A7-46C2-8BFC-7F34327BB5BC"/>
    <n v="3"/>
    <x v="5"/>
    <n v="120"/>
    <s v="NULL"/>
    <n v="0"/>
    <n v="1"/>
    <n v="0"/>
    <n v="0"/>
    <n v="0"/>
    <n v="0"/>
    <n v="0"/>
    <n v="0"/>
    <n v="0"/>
    <n v="0"/>
    <n v="0"/>
    <n v="1"/>
  </r>
  <r>
    <s v="A21A18F9-4CFF-40E5-99F8-4298D5034E0B"/>
    <s v="87F01716-2FF7-471F-8494-70DFBF1ED3F3"/>
    <n v="10"/>
    <x v="3"/>
    <n v="122"/>
    <n v="15.773240692743499"/>
    <n v="0"/>
    <n v="16"/>
    <n v="0"/>
    <n v="6"/>
    <n v="0"/>
    <n v="4"/>
    <n v="0"/>
    <n v="6"/>
    <n v="0"/>
    <n v="9"/>
    <n v="0"/>
    <n v="41"/>
  </r>
  <r>
    <s v="A21A18F9-4CFF-40E5-99F8-4298D5034E0B"/>
    <s v="2C58F3FB-0DB4-4871-8C9C-1F6ED199FE61"/>
    <n v="6"/>
    <x v="7"/>
    <n v="122"/>
    <n v="15.909361555000199"/>
    <n v="416"/>
    <n v="35"/>
    <n v="0"/>
    <n v="14"/>
    <n v="0"/>
    <n v="21"/>
    <n v="0"/>
    <n v="9"/>
    <n v="1"/>
    <n v="16"/>
    <n v="0"/>
    <n v="512"/>
  </r>
  <r>
    <s v="88F343FA-B35D-4C6C-8A9A-DDC3AE08EED7"/>
    <s v="4BA7756F-C69D-4694-A623-925CE7EDFE6C"/>
    <n v="1"/>
    <x v="4"/>
    <n v="118"/>
    <n v="16.519165418821199"/>
    <n v="189"/>
    <n v="99"/>
    <n v="0"/>
    <n v="37"/>
    <n v="1"/>
    <n v="11"/>
    <n v="0"/>
    <n v="15"/>
    <n v="0"/>
    <n v="29"/>
    <n v="0"/>
    <n v="381"/>
  </r>
  <r>
    <s v="A21A18F9-4CFF-40E5-99F8-4298D5034E0B"/>
    <s v="6C8F1288-4FDE-46E4-8D30-0F00B3B609A8"/>
    <n v="1"/>
    <x v="1"/>
    <n v="123"/>
    <n v="21.213203435596402"/>
    <n v="0"/>
    <n v="0"/>
    <n v="0"/>
    <n v="0"/>
    <n v="0"/>
    <n v="0"/>
    <n v="0"/>
    <n v="0"/>
    <n v="0"/>
    <n v="2"/>
    <n v="0"/>
    <n v="2"/>
  </r>
  <r>
    <s v="88F343FA-B35D-4C6C-8A9A-DDC3AE08EED7"/>
    <s v="8E0FE90C-7369-4D92-B020-5EACB1970AC5"/>
    <n v="1"/>
    <x v="4"/>
    <n v="114"/>
    <n v="17.188774483771901"/>
    <n v="42"/>
    <n v="20"/>
    <n v="0"/>
    <n v="1"/>
    <n v="0"/>
    <n v="2"/>
    <n v="0"/>
    <n v="5"/>
    <n v="0"/>
    <n v="8"/>
    <n v="0"/>
    <n v="78"/>
  </r>
  <r>
    <s v="5D5EF67E-9067-4146-9AAD-3CD1436A4799"/>
    <s v="025780CA-5032-4078-8BE2-BD3CF5EF447E"/>
    <n v="1"/>
    <x v="0"/>
    <n v="130"/>
    <n v="17.682157563316601"/>
    <n v="0"/>
    <n v="352"/>
    <n v="361"/>
    <n v="318"/>
    <n v="348"/>
    <n v="367"/>
    <n v="362"/>
    <n v="355"/>
    <n v="400"/>
    <n v="379"/>
    <n v="345"/>
    <n v="3587"/>
  </r>
  <r>
    <s v="88F343FA-B35D-4C6C-8A9A-DDC3AE08EED7"/>
    <s v="0B60CF33-7162-4DA7-B2CB-34B7A4884FA8"/>
    <n v="1"/>
    <x v="4"/>
    <n v="115"/>
    <n v="17.401477010261299"/>
    <n v="1328"/>
    <n v="425"/>
    <n v="0"/>
    <n v="224"/>
    <n v="0"/>
    <n v="111"/>
    <n v="1"/>
    <n v="167"/>
    <n v="2"/>
    <n v="260"/>
    <n v="0"/>
    <n v="2518"/>
  </r>
  <r>
    <s v="5D5EF67E-9067-4146-9AAD-3CD1436A4799"/>
    <s v="00125186-6665-4BF0-B211-E02C452B0BA0"/>
    <n v="1"/>
    <x v="0"/>
    <n v="138"/>
    <s v="NULL"/>
    <n v="0"/>
    <n v="0"/>
    <n v="0"/>
    <n v="0"/>
    <n v="0"/>
    <n v="0"/>
    <n v="0"/>
    <n v="0"/>
    <n v="0"/>
    <n v="1"/>
    <n v="0"/>
    <n v="1"/>
  </r>
  <r>
    <s v="5D5EF67E-9067-4146-9AAD-3CD1436A4799"/>
    <s v="32E04C8E-3A34-4B27-960D-C4DA92A4EC05"/>
    <n v="1"/>
    <x v="0"/>
    <n v="136"/>
    <n v="20.330061051841302"/>
    <n v="84"/>
    <n v="63"/>
    <n v="61"/>
    <n v="78"/>
    <n v="70"/>
    <n v="67"/>
    <n v="81"/>
    <n v="60"/>
    <n v="61"/>
    <n v="59"/>
    <n v="65"/>
    <n v="749"/>
  </r>
  <r>
    <s v="5D5EF67E-9067-4146-9AAD-3CD1436A4799"/>
    <s v="3CF83FCB-2427-436B-8328-D4E11A0EF675"/>
    <n v="1"/>
    <x v="0"/>
    <n v="130"/>
    <n v="20.558816933931102"/>
    <n v="53"/>
    <n v="153"/>
    <n v="5"/>
    <n v="45"/>
    <n v="4"/>
    <n v="65"/>
    <n v="4"/>
    <n v="63"/>
    <n v="8"/>
    <n v="26"/>
    <n v="8"/>
    <n v="434"/>
  </r>
  <r>
    <s v="5D5EF67E-9067-4146-9AAD-3CD1436A4799"/>
    <s v="EB8AE977-99AE-46CD-BE5B-F001AC4003C4"/>
    <n v="1"/>
    <x v="0"/>
    <n v="129"/>
    <n v="12.7916684066927"/>
    <n v="0"/>
    <n v="8"/>
    <n v="0"/>
    <n v="5"/>
    <n v="0"/>
    <n v="4"/>
    <n v="0"/>
    <n v="2"/>
    <n v="0"/>
    <n v="7"/>
    <n v="1"/>
    <n v="27"/>
  </r>
  <r>
    <s v="5D5EF67E-9067-4146-9AAD-3CD1436A4799"/>
    <s v="00AB4242-01D8-4A87-9CDF-72595D29FBE4"/>
    <n v="1"/>
    <x v="0"/>
    <n v="116"/>
    <n v="11.3096447888823"/>
    <n v="6"/>
    <n v="137"/>
    <n v="38"/>
    <n v="67"/>
    <n v="43"/>
    <n v="62"/>
    <n v="37"/>
    <n v="50"/>
    <n v="32"/>
    <n v="75"/>
    <n v="41"/>
    <n v="588"/>
  </r>
  <r>
    <s v="A21A18F9-4CFF-40E5-99F8-4298D5034E0B"/>
    <s v="6F09257B-4B3C-4ECF-B66E-40681826C6A0"/>
    <n v="6"/>
    <x v="7"/>
    <n v="119"/>
    <n v="18.838774208597801"/>
    <n v="6136"/>
    <n v="286"/>
    <n v="0"/>
    <n v="198"/>
    <n v="1"/>
    <n v="171"/>
    <n v="0"/>
    <n v="145"/>
    <n v="0"/>
    <n v="219"/>
    <n v="1"/>
    <n v="7158"/>
  </r>
  <r>
    <s v="A21A18F9-4CFF-40E5-99F8-4298D5034E0B"/>
    <s v="7836F317-0B25-4B31-B5C5-AA6AB703005C"/>
    <n v="1"/>
    <x v="1"/>
    <n v="114"/>
    <n v="14.8131666540831"/>
    <n v="18"/>
    <n v="529"/>
    <n v="0"/>
    <n v="111"/>
    <n v="2"/>
    <n v="25"/>
    <n v="15"/>
    <n v="29"/>
    <n v="25"/>
    <n v="61"/>
    <n v="1"/>
    <n v="816"/>
  </r>
  <r>
    <s v="5D5EF67E-9067-4146-9AAD-3CD1436A4799"/>
    <s v="76A8BB46-75DA-4749-A116-2272766592AF"/>
    <n v="1"/>
    <x v="0"/>
    <n v="126"/>
    <n v="19.1901428862448"/>
    <n v="42"/>
    <n v="59"/>
    <n v="54"/>
    <n v="49"/>
    <n v="51"/>
    <n v="48"/>
    <n v="52"/>
    <n v="53"/>
    <n v="56"/>
    <n v="52"/>
    <n v="49"/>
    <n v="565"/>
  </r>
  <r>
    <s v="A21A18F9-4CFF-40E5-99F8-4298D5034E0B"/>
    <s v="9B6A45CD-6A93-42D2-ABD2-AD3AC399F5E0"/>
    <n v="10"/>
    <x v="3"/>
    <n v="121"/>
    <n v="19.048595508179901"/>
    <n v="12"/>
    <n v="156"/>
    <n v="0"/>
    <n v="70"/>
    <n v="0"/>
    <n v="40"/>
    <n v="2"/>
    <n v="28"/>
    <n v="0"/>
    <n v="62"/>
    <n v="0"/>
    <n v="371"/>
  </r>
  <r>
    <s v="A21A18F9-4CFF-40E5-99F8-4298D5034E0B"/>
    <s v="22B69675-D1C1-4AF8-8158-4DAB80D0784E"/>
    <n v="1"/>
    <x v="1"/>
    <n v="120"/>
    <n v="21.459534341719799"/>
    <n v="1502"/>
    <n v="4955"/>
    <n v="5"/>
    <n v="2049"/>
    <n v="5"/>
    <n v="1368"/>
    <n v="70"/>
    <n v="1234"/>
    <n v="8"/>
    <n v="2259"/>
    <n v="11"/>
    <n v="13466"/>
  </r>
  <r>
    <s v="88F343FA-B35D-4C6C-8A9A-DDC3AE08EED7"/>
    <s v="1D29C088-6E3F-42FA-8CF3-14C16A7B8771"/>
    <n v="1"/>
    <x v="4"/>
    <n v="118"/>
    <n v="20.712058040668701"/>
    <n v="742"/>
    <n v="245"/>
    <n v="0"/>
    <n v="129"/>
    <n v="0"/>
    <n v="77"/>
    <n v="0"/>
    <n v="81"/>
    <n v="0"/>
    <n v="143"/>
    <n v="0"/>
    <n v="1417"/>
  </r>
  <r>
    <s v="5D5EF67E-9067-4146-9AAD-3CD1436A4799"/>
    <s v="9E9749ED-BB1A-4A31-B18B-70D95285A296"/>
    <n v="1"/>
    <x v="0"/>
    <n v="129"/>
    <n v="15.0992770513538"/>
    <n v="18"/>
    <n v="136"/>
    <n v="13"/>
    <n v="82"/>
    <n v="17"/>
    <n v="48"/>
    <n v="17"/>
    <n v="59"/>
    <n v="20"/>
    <n v="115"/>
    <n v="20"/>
    <n v="545"/>
  </r>
  <r>
    <s v="5D5EF67E-9067-4146-9AAD-3CD1436A4799"/>
    <s v="0CE19AB9-EEA7-4A57-BF08-FB386EF52A74"/>
    <n v="1"/>
    <x v="0"/>
    <n v="131"/>
    <n v="22.577258264594999"/>
    <n v="4"/>
    <n v="42"/>
    <n v="41"/>
    <n v="40"/>
    <n v="35"/>
    <n v="42"/>
    <n v="37"/>
    <n v="45"/>
    <n v="31"/>
    <n v="48"/>
    <n v="32"/>
    <n v="397"/>
  </r>
  <r>
    <s v="5D5EF67E-9067-4146-9AAD-3CD1436A4799"/>
    <s v="0F75B7EC-6787-4BA6-9288-769AE3D0890E"/>
    <n v="1"/>
    <x v="0"/>
    <n v="128"/>
    <n v="15.913256219381701"/>
    <n v="659"/>
    <n v="4329"/>
    <n v="35"/>
    <n v="1047"/>
    <n v="12"/>
    <n v="1094"/>
    <n v="25"/>
    <n v="601"/>
    <n v="17"/>
    <n v="1503"/>
    <n v="37"/>
    <n v="9359"/>
  </r>
  <r>
    <s v="5D5EF67E-9067-4146-9AAD-3CD1436A4799"/>
    <s v="6C13412F-285F-4DB1-9A94-45B53C89B84C"/>
    <n v="1"/>
    <x v="0"/>
    <n v="130"/>
    <n v="18.3781175287682"/>
    <n v="18"/>
    <n v="102"/>
    <n v="60"/>
    <n v="57"/>
    <n v="70"/>
    <n v="77"/>
    <n v="63"/>
    <n v="64"/>
    <n v="57"/>
    <n v="68"/>
    <n v="56"/>
    <n v="692"/>
  </r>
  <r>
    <s v="5D5EF67E-9067-4146-9AAD-3CD1436A4799"/>
    <s v="49CE1B16-BE81-4164-BE1E-5C6667BA8FD4"/>
    <n v="1"/>
    <x v="0"/>
    <n v="134"/>
    <n v="20.190415598904998"/>
    <n v="13"/>
    <n v="90"/>
    <n v="60"/>
    <n v="89"/>
    <n v="82"/>
    <n v="93"/>
    <n v="77"/>
    <n v="89"/>
    <n v="79"/>
    <n v="86"/>
    <n v="96"/>
    <n v="854"/>
  </r>
  <r>
    <s v="A21A18F9-4CFF-40E5-99F8-4298D5034E0B"/>
    <s v="B52EE78A-CE4D-45C9-A0C2-D1F11C379CC2"/>
    <n v="3"/>
    <x v="5"/>
    <n v="114"/>
    <n v="17.805596907571999"/>
    <n v="6"/>
    <n v="475"/>
    <n v="0"/>
    <n v="225"/>
    <n v="0"/>
    <n v="214"/>
    <n v="2"/>
    <n v="137"/>
    <n v="0"/>
    <n v="239"/>
    <n v="0"/>
    <n v="1298"/>
  </r>
  <r>
    <s v="5D5EF67E-9067-4146-9AAD-3CD1436A4799"/>
    <s v="2A991B10-99C9-4341-BEDD-C00657BA1C11"/>
    <n v="1"/>
    <x v="0"/>
    <n v="102"/>
    <n v="10.229142093289401"/>
    <n v="1520"/>
    <n v="281"/>
    <n v="40"/>
    <n v="223"/>
    <n v="26"/>
    <n v="160"/>
    <n v="23"/>
    <n v="141"/>
    <n v="22"/>
    <n v="304"/>
    <n v="23"/>
    <n v="2763"/>
  </r>
  <r>
    <s v="5D5EF67E-9067-4146-9AAD-3CD1436A4799"/>
    <s v="B42472C6-85E3-472D-A569-0C2E19BC9914"/>
    <n v="1"/>
    <x v="0"/>
    <n v="131"/>
    <n v="19.8403906282708"/>
    <n v="253"/>
    <n v="1678"/>
    <n v="982"/>
    <n v="1110"/>
    <n v="954"/>
    <n v="1048"/>
    <n v="1017"/>
    <n v="1050"/>
    <n v="946"/>
    <n v="1163"/>
    <n v="916"/>
    <n v="11117"/>
  </r>
  <r>
    <s v="5D5EF67E-9067-4146-9AAD-3CD1436A4799"/>
    <s v="B1924625-F0C6-403A-9B23-F6A8431BEFBF"/>
    <n v="1"/>
    <x v="0"/>
    <n v="131"/>
    <n v="22.9110283617904"/>
    <n v="16"/>
    <n v="78"/>
    <n v="74"/>
    <n v="83"/>
    <n v="80"/>
    <n v="81"/>
    <n v="72"/>
    <n v="66"/>
    <n v="67"/>
    <n v="82"/>
    <n v="68"/>
    <n v="767"/>
  </r>
  <r>
    <s v="A21A18F9-4CFF-40E5-99F8-4298D5034E0B"/>
    <s v="7B71052C-F11C-4660-BB15-1661F1C1B836"/>
    <n v="3"/>
    <x v="5"/>
    <n v="116"/>
    <n v="18.854477967138902"/>
    <n v="229"/>
    <n v="1042"/>
    <n v="1"/>
    <n v="307"/>
    <n v="2"/>
    <n v="216"/>
    <n v="11"/>
    <n v="212"/>
    <n v="1"/>
    <n v="306"/>
    <n v="2"/>
    <n v="2329"/>
  </r>
  <r>
    <s v="A21A18F9-4CFF-40E5-99F8-4298D5034E0B"/>
    <s v="2343A2FA-A1D9-4EB6-924F-9E566EA9DBE5"/>
    <n v="10"/>
    <x v="3"/>
    <n v="108"/>
    <n v="16.9705627484771"/>
    <n v="0"/>
    <n v="1"/>
    <n v="0"/>
    <n v="0"/>
    <n v="0"/>
    <n v="0"/>
    <n v="0"/>
    <n v="1"/>
    <n v="0"/>
    <n v="0"/>
    <n v="0"/>
    <n v="2"/>
  </r>
  <r>
    <s v="5D5EF67E-9067-4146-9AAD-3CD1436A4799"/>
    <s v="9EC426CB-57F7-4C71-832D-001B8821F5AD"/>
    <n v="1"/>
    <x v="0"/>
    <n v="128"/>
    <n v="17.866078070993101"/>
    <n v="214"/>
    <n v="500"/>
    <n v="308"/>
    <n v="391"/>
    <n v="307"/>
    <n v="334"/>
    <n v="297"/>
    <n v="362"/>
    <n v="275"/>
    <n v="447"/>
    <n v="304"/>
    <n v="3739"/>
  </r>
  <r>
    <s v="A21A18F9-4CFF-40E5-99F8-4298D5034E0B"/>
    <s v="C77AAFA1-164D-4023-9193-3199B96DA799"/>
    <n v="8"/>
    <x v="6"/>
    <n v="116"/>
    <n v="23.459184413217201"/>
    <n v="1"/>
    <n v="1"/>
    <n v="0"/>
    <n v="0"/>
    <n v="0"/>
    <n v="1"/>
    <n v="1"/>
    <n v="0"/>
    <n v="0"/>
    <n v="0"/>
    <n v="0"/>
    <n v="4"/>
  </r>
  <r>
    <s v="A21A18F9-4CFF-40E5-99F8-4298D5034E0B"/>
    <s v="406D1732-4FED-4E1D-85E2-AB93C61C66A0"/>
    <n v="1"/>
    <x v="1"/>
    <n v="108"/>
    <s v="NULL"/>
    <n v="0"/>
    <n v="0"/>
    <n v="0"/>
    <n v="0"/>
    <n v="0"/>
    <n v="0"/>
    <n v="0"/>
    <n v="0"/>
    <n v="0"/>
    <n v="1"/>
    <n v="0"/>
    <n v="1"/>
  </r>
  <r>
    <s v="5D5EF67E-9067-4146-9AAD-3CD1436A4799"/>
    <s v="0B06519C-9683-4F68-A77F-B8D2A7F92306"/>
    <n v="1"/>
    <x v="0"/>
    <n v="124"/>
    <n v="19.800325035293099"/>
    <n v="33"/>
    <n v="193"/>
    <n v="115"/>
    <n v="204"/>
    <n v="131"/>
    <n v="160"/>
    <n v="129"/>
    <n v="162"/>
    <n v="125"/>
    <n v="200"/>
    <n v="116"/>
    <n v="1568"/>
  </r>
  <r>
    <s v="5D5EF67E-9067-4146-9AAD-3CD1436A4799"/>
    <s v="84E7CEEC-EEC2-4A71-9264-07C0ED058714"/>
    <n v="1"/>
    <x v="0"/>
    <n v="128"/>
    <n v="17.004334996210201"/>
    <n v="83"/>
    <n v="6047"/>
    <n v="2"/>
    <n v="272"/>
    <n v="4"/>
    <n v="123"/>
    <n v="3"/>
    <n v="123"/>
    <n v="1"/>
    <n v="439"/>
    <n v="3"/>
    <n v="7100"/>
  </r>
  <r>
    <s v="5D5EF67E-9067-4146-9AAD-3CD1436A4799"/>
    <s v="31DD1BB2-B7F1-4EB0-8950-0436C8150686"/>
    <n v="1"/>
    <x v="0"/>
    <n v="130"/>
    <n v="19.313484430924799"/>
    <n v="49"/>
    <n v="4330"/>
    <n v="50"/>
    <n v="1419"/>
    <n v="54"/>
    <n v="971"/>
    <n v="61"/>
    <n v="718"/>
    <n v="60"/>
    <n v="1565"/>
    <n v="53"/>
    <n v="9330"/>
  </r>
  <r>
    <s v="A21A18F9-4CFF-40E5-99F8-4298D5034E0B"/>
    <s v="E296B286-AE0D-4456-94BB-B76129FBF472"/>
    <n v="8"/>
    <x v="6"/>
    <n v="133"/>
    <n v="8.4852813742385695"/>
    <n v="0"/>
    <n v="0"/>
    <n v="0"/>
    <n v="0"/>
    <n v="0"/>
    <n v="0"/>
    <n v="0"/>
    <n v="0"/>
    <n v="1"/>
    <n v="0"/>
    <n v="1"/>
    <n v="2"/>
  </r>
  <r>
    <s v="A21A18F9-4CFF-40E5-99F8-4298D5034E0B"/>
    <s v="C99F3AA4-E8A3-40A0-B8AE-87CE8D2FFF50"/>
    <n v="8"/>
    <x v="6"/>
    <n v="100"/>
    <n v="11.3137084989848"/>
    <n v="1"/>
    <n v="0"/>
    <n v="0"/>
    <n v="1"/>
    <n v="0"/>
    <n v="0"/>
    <n v="0"/>
    <n v="0"/>
    <n v="0"/>
    <n v="1"/>
    <n v="0"/>
    <n v="3"/>
  </r>
  <r>
    <s v="5D5EF67E-9067-4146-9AAD-3CD1436A4799"/>
    <s v="437F14A8-444A-4910-9D1E-620C37D7B2B6"/>
    <n v="1"/>
    <x v="0"/>
    <n v="138"/>
    <n v="14.9065269413954"/>
    <n v="403"/>
    <n v="6"/>
    <n v="0"/>
    <n v="1"/>
    <n v="0"/>
    <n v="1"/>
    <n v="1"/>
    <n v="1"/>
    <n v="0"/>
    <n v="0"/>
    <n v="2"/>
    <n v="415"/>
  </r>
  <r>
    <s v="5D5EF67E-9067-4146-9AAD-3CD1436A4799"/>
    <s v="8E10CEFC-DACC-41DE-83C3-CF23F1F37887"/>
    <n v="1"/>
    <x v="0"/>
    <n v="134"/>
    <n v="21.600917436609802"/>
    <n v="112"/>
    <n v="1090"/>
    <n v="1"/>
    <n v="711"/>
    <n v="0"/>
    <n v="505"/>
    <n v="1"/>
    <n v="766"/>
    <n v="2"/>
    <n v="730"/>
    <n v="4"/>
    <n v="3922"/>
  </r>
  <r>
    <s v="A21A18F9-4CFF-40E5-99F8-4298D5034E0B"/>
    <s v="40034151-0689-452B-BDE5-D1D39C15319B"/>
    <n v="192"/>
    <x v="2"/>
    <n v="115"/>
    <n v="15.358065418073"/>
    <n v="4"/>
    <n v="105"/>
    <n v="0"/>
    <n v="33"/>
    <n v="3"/>
    <n v="29"/>
    <n v="1"/>
    <n v="19"/>
    <n v="1"/>
    <n v="47"/>
    <n v="0"/>
    <n v="242"/>
  </r>
  <r>
    <s v="A21A18F9-4CFF-40E5-99F8-4298D5034E0B"/>
    <s v="7749A305-2BC6-49D0-B217-0E25D0330B13"/>
    <n v="1"/>
    <x v="1"/>
    <n v="116"/>
    <n v="17.049015573892699"/>
    <n v="13"/>
    <n v="93"/>
    <n v="0"/>
    <n v="47"/>
    <n v="0"/>
    <n v="22"/>
    <n v="0"/>
    <n v="12"/>
    <n v="1"/>
    <n v="31"/>
    <n v="0"/>
    <n v="219"/>
  </r>
  <r>
    <s v="A21A18F9-4CFF-40E5-99F8-4298D5034E0B"/>
    <s v="0169FF61-C663-4805-AA8E-1E2329BE20D9"/>
    <n v="10"/>
    <x v="3"/>
    <n v="119"/>
    <n v="19.7540487477239"/>
    <n v="338"/>
    <n v="748"/>
    <n v="1"/>
    <n v="699"/>
    <n v="2"/>
    <n v="355"/>
    <n v="2"/>
    <n v="261"/>
    <n v="0"/>
    <n v="451"/>
    <n v="0"/>
    <n v="2857"/>
  </r>
  <r>
    <s v="5D5EF67E-9067-4146-9AAD-3CD1436A4799"/>
    <s v="86E233DE-EAA8-48F5-A705-F7DB84545B42"/>
    <n v="1"/>
    <x v="0"/>
    <n v="128"/>
    <n v="17.706963295469698"/>
    <n v="115"/>
    <n v="2282"/>
    <n v="53"/>
    <n v="865"/>
    <n v="54"/>
    <n v="577"/>
    <n v="29"/>
    <n v="356"/>
    <n v="31"/>
    <n v="772"/>
    <n v="40"/>
    <n v="5174"/>
  </r>
  <r>
    <s v="A21A18F9-4CFF-40E5-99F8-4298D5034E0B"/>
    <s v="9FB87EDD-47D2-4C68-896B-4F0A8F51D121"/>
    <n v="10"/>
    <x v="3"/>
    <n v="120"/>
    <n v="13.1437462131665"/>
    <n v="0"/>
    <n v="21"/>
    <n v="0"/>
    <n v="2"/>
    <n v="0"/>
    <n v="1"/>
    <n v="0"/>
    <n v="6"/>
    <n v="0"/>
    <n v="2"/>
    <n v="0"/>
    <n v="32"/>
  </r>
  <r>
    <s v="5D5EF67E-9067-4146-9AAD-3CD1436A4799"/>
    <s v="85851F18-24F7-40DA-8500-F6C9639C1998"/>
    <n v="1"/>
    <x v="0"/>
    <n v="99"/>
    <n v="12.1162410258767"/>
    <n v="8833"/>
    <n v="1580"/>
    <n v="2"/>
    <n v="901"/>
    <n v="0"/>
    <n v="910"/>
    <n v="2"/>
    <n v="612"/>
    <n v="0"/>
    <n v="732"/>
    <n v="1"/>
    <n v="13573"/>
  </r>
  <r>
    <s v="A21A18F9-4CFF-40E5-99F8-4298D5034E0B"/>
    <s v="8653FD79-1B80-4132-988C-7200A28994EC"/>
    <n v="8"/>
    <x v="6"/>
    <n v="115"/>
    <n v="14.1696839894996"/>
    <n v="2164"/>
    <n v="2855"/>
    <n v="6"/>
    <n v="2144"/>
    <n v="5"/>
    <n v="1450"/>
    <n v="49"/>
    <n v="2365"/>
    <n v="8"/>
    <n v="2968"/>
    <n v="8"/>
    <n v="14022"/>
  </r>
  <r>
    <s v="5D5EF67E-9067-4146-9AAD-3CD1436A4799"/>
    <s v="3EC8B86A-89CE-4ACF-9D50-09FD35E8C8C2"/>
    <n v="1"/>
    <x v="0"/>
    <n v="126"/>
    <n v="11.7555227253778"/>
    <n v="19"/>
    <n v="819"/>
    <n v="0"/>
    <n v="244"/>
    <n v="0"/>
    <n v="86"/>
    <n v="1"/>
    <n v="164"/>
    <n v="1"/>
    <n v="161"/>
    <n v="0"/>
    <n v="1495"/>
  </r>
  <r>
    <s v="A21A18F9-4CFF-40E5-99F8-4298D5034E0B"/>
    <s v="96E45730-C74D-45B4-A691-398DE5E520A6"/>
    <n v="3"/>
    <x v="5"/>
    <n v="124"/>
    <n v="285.93579633352101"/>
    <n v="107"/>
    <n v="1060"/>
    <n v="1"/>
    <n v="302"/>
    <n v="1"/>
    <n v="186"/>
    <n v="77"/>
    <n v="113"/>
    <n v="7"/>
    <n v="318"/>
    <n v="0"/>
    <n v="2172"/>
  </r>
  <r>
    <s v="A21A18F9-4CFF-40E5-99F8-4298D5034E0B"/>
    <s v="ED3658D1-AC5C-4A42-B3C6-2886EDD965FC"/>
    <n v="1"/>
    <x v="1"/>
    <n v="124"/>
    <n v="17.2731208260812"/>
    <n v="126"/>
    <n v="7295"/>
    <n v="7"/>
    <n v="1093"/>
    <n v="11"/>
    <n v="772"/>
    <n v="10"/>
    <n v="764"/>
    <n v="15"/>
    <n v="1584"/>
    <n v="11"/>
    <n v="11688"/>
  </r>
  <r>
    <s v="A21A18F9-4CFF-40E5-99F8-4298D5034E0B"/>
    <s v="0935ED77-451E-4F39-9BE7-B72FA82F0227"/>
    <n v="10"/>
    <x v="3"/>
    <n v="204"/>
    <s v="NULL"/>
    <n v="1"/>
    <n v="0"/>
    <n v="0"/>
    <n v="0"/>
    <n v="0"/>
    <n v="1"/>
    <n v="0"/>
    <n v="0"/>
    <n v="0"/>
    <n v="0"/>
    <n v="0"/>
    <n v="2"/>
  </r>
  <r>
    <s v="88F343FA-B35D-4C6C-8A9A-DDC3AE08EED7"/>
    <s v="EBDFF860-4D1E-4DF1-93B4-CCA013C3C759"/>
    <n v="1"/>
    <x v="4"/>
    <n v="126"/>
    <n v="18.922306709946898"/>
    <n v="8530"/>
    <n v="3526"/>
    <n v="30"/>
    <n v="1599"/>
    <n v="4"/>
    <n v="924"/>
    <n v="111"/>
    <n v="1063"/>
    <n v="6"/>
    <n v="1389"/>
    <n v="29"/>
    <n v="17212"/>
  </r>
  <r>
    <s v="5D5EF67E-9067-4146-9AAD-3CD1436A4799"/>
    <s v="9B09996E-A224-414B-BE3C-4ECE9281906D"/>
    <n v="1"/>
    <x v="0"/>
    <n v="131"/>
    <n v="17.7010335972993"/>
    <n v="1428"/>
    <n v="115"/>
    <n v="101"/>
    <n v="111"/>
    <n v="107"/>
    <n v="123"/>
    <n v="120"/>
    <n v="103"/>
    <n v="114"/>
    <n v="114"/>
    <n v="76"/>
    <n v="2512"/>
  </r>
  <r>
    <s v="5D5EF67E-9067-4146-9AAD-3CD1436A4799"/>
    <s v="E21E996E-3A34-46CF-92D9-284A1651270D"/>
    <n v="1"/>
    <x v="0"/>
    <n v="112"/>
    <n v="13.799645676865801"/>
    <n v="3"/>
    <n v="1431"/>
    <n v="13"/>
    <n v="236"/>
    <n v="14"/>
    <n v="319"/>
    <n v="23"/>
    <n v="189"/>
    <n v="8"/>
    <n v="177"/>
    <n v="10"/>
    <n v="2423"/>
  </r>
  <r>
    <s v="A21A18F9-4CFF-40E5-99F8-4298D5034E0B"/>
    <s v="8AC3BCC6-FCA2-4DC1-B7CD-E7D9CBF888E9"/>
    <n v="10"/>
    <x v="3"/>
    <n v="118"/>
    <n v="18.447382075203301"/>
    <n v="38"/>
    <n v="106"/>
    <n v="0"/>
    <n v="69"/>
    <n v="0"/>
    <n v="41"/>
    <n v="0"/>
    <n v="37"/>
    <n v="0"/>
    <n v="70"/>
    <n v="0"/>
    <n v="361"/>
  </r>
  <r>
    <s v="A21A18F9-4CFF-40E5-99F8-4298D5034E0B"/>
    <s v="4B555F74-AAA7-4450-8A42-2082B275CF6F"/>
    <n v="192"/>
    <x v="2"/>
    <n v="115"/>
    <n v="20.505862413008298"/>
    <n v="146"/>
    <n v="348"/>
    <n v="0"/>
    <n v="246"/>
    <n v="0"/>
    <n v="130"/>
    <n v="0"/>
    <n v="136"/>
    <n v="1"/>
    <n v="239"/>
    <n v="2"/>
    <n v="1249"/>
  </r>
  <r>
    <s v="A21A18F9-4CFF-40E5-99F8-4298D5034E0B"/>
    <s v="1B4D795A-9FF6-4626-AB2F-3CF68F8B25CC"/>
    <n v="1"/>
    <x v="1"/>
    <n v="133"/>
    <n v="21.759464798114799"/>
    <n v="0"/>
    <n v="1"/>
    <n v="0"/>
    <n v="8"/>
    <n v="0"/>
    <n v="9"/>
    <n v="1"/>
    <n v="2"/>
    <n v="0"/>
    <n v="2"/>
    <n v="0"/>
    <n v="23"/>
  </r>
  <r>
    <s v="A21A18F9-4CFF-40E5-99F8-4298D5034E0B"/>
    <s v="36D90BEA-8B69-4A55-8F2A-AE3C86E3293F"/>
    <n v="1"/>
    <x v="1"/>
    <n v="127"/>
    <n v="15.0452748103066"/>
    <n v="125"/>
    <n v="8"/>
    <n v="0"/>
    <n v="7"/>
    <n v="0"/>
    <n v="0"/>
    <n v="2"/>
    <n v="0"/>
    <n v="0"/>
    <n v="0"/>
    <n v="0"/>
    <n v="142"/>
  </r>
  <r>
    <s v="5D5EF67E-9067-4146-9AAD-3CD1436A4799"/>
    <s v="A19E8DD7-AE56-4A7C-8FA5-2D8554966526"/>
    <n v="1"/>
    <x v="0"/>
    <n v="105"/>
    <n v="12.1177771115943"/>
    <n v="5589"/>
    <n v="708"/>
    <n v="258"/>
    <n v="641"/>
    <n v="211"/>
    <n v="410"/>
    <n v="256"/>
    <n v="306"/>
    <n v="230"/>
    <n v="442"/>
    <n v="231"/>
    <n v="9282"/>
  </r>
  <r>
    <s v="5D5EF67E-9067-4146-9AAD-3CD1436A4799"/>
    <s v="F8F53CA4-4757-4D5E-ABA1-763338891287"/>
    <n v="1"/>
    <x v="0"/>
    <n v="126"/>
    <n v="18.036673473700802"/>
    <n v="62"/>
    <n v="629"/>
    <n v="492"/>
    <n v="556"/>
    <n v="538"/>
    <n v="510"/>
    <n v="550"/>
    <n v="526"/>
    <n v="518"/>
    <n v="523"/>
    <n v="505"/>
    <n v="5409"/>
  </r>
  <r>
    <s v="88F343FA-B35D-4C6C-8A9A-DDC3AE08EED7"/>
    <s v="E4C6BC47-605C-48D9-A18C-F15D32EA7E4C"/>
    <n v="1"/>
    <x v="4"/>
    <n v="118"/>
    <n v="19.269231259419101"/>
    <n v="643"/>
    <n v="218"/>
    <n v="0"/>
    <n v="112"/>
    <n v="0"/>
    <n v="62"/>
    <n v="0"/>
    <n v="48"/>
    <n v="0"/>
    <n v="108"/>
    <n v="0"/>
    <n v="1191"/>
  </r>
  <r>
    <s v="5D5EF67E-9067-4146-9AAD-3CD1436A4799"/>
    <s v="33581484-B7D8-4C31-958C-454853DDFE78"/>
    <n v="1"/>
    <x v="0"/>
    <n v="133"/>
    <n v="22.694298814600401"/>
    <n v="13"/>
    <n v="48"/>
    <n v="6"/>
    <n v="30"/>
    <n v="3"/>
    <n v="21"/>
    <n v="9"/>
    <n v="22"/>
    <n v="7"/>
    <n v="26"/>
    <n v="3"/>
    <n v="188"/>
  </r>
  <r>
    <s v="5D5EF67E-9067-4146-9AAD-3CD1436A4799"/>
    <s v="NULL"/>
    <n v="1"/>
    <x v="0"/>
    <n v="125"/>
    <n v="13.958813876848"/>
    <n v="2"/>
    <n v="4"/>
    <n v="1"/>
    <n v="1"/>
    <n v="1"/>
    <n v="2"/>
    <n v="3"/>
    <n v="3"/>
    <n v="1"/>
    <n v="6"/>
    <n v="0"/>
    <n v="24"/>
  </r>
  <r>
    <s v="5D5EF67E-9067-4146-9AAD-3CD1436A4799"/>
    <s v="618AD9FB-2F76-4ED1-97B9-F535D06EC809"/>
    <n v="1"/>
    <x v="0"/>
    <n v="126"/>
    <n v="18.254493553151399"/>
    <n v="9"/>
    <n v="19"/>
    <n v="24"/>
    <n v="11"/>
    <n v="13"/>
    <n v="18"/>
    <n v="15"/>
    <n v="13"/>
    <n v="19"/>
    <n v="16"/>
    <n v="19"/>
    <n v="176"/>
  </r>
  <r>
    <s v="5D5EF67E-9067-4146-9AAD-3CD1436A4799"/>
    <s v="FE31E1C7-7F0F-4319-A3F4-4A7B0907AEAB"/>
    <n v="1"/>
    <x v="0"/>
    <n v="114"/>
    <n v="14.0225311897116"/>
    <n v="33"/>
    <n v="86"/>
    <n v="20"/>
    <n v="196"/>
    <n v="21"/>
    <n v="48"/>
    <n v="22"/>
    <n v="26"/>
    <n v="20"/>
    <n v="146"/>
    <n v="26"/>
    <n v="644"/>
  </r>
  <r>
    <s v="A21A18F9-4CFF-40E5-99F8-4298D5034E0B"/>
    <s v="6BC35214-AB32-4E82-98FA-6D35E273B683"/>
    <n v="10"/>
    <x v="3"/>
    <n v="126"/>
    <n v="21.2636826045178"/>
    <n v="254"/>
    <n v="494"/>
    <n v="0"/>
    <n v="422"/>
    <n v="3"/>
    <n v="170"/>
    <n v="3"/>
    <n v="239"/>
    <n v="2"/>
    <n v="255"/>
    <n v="3"/>
    <n v="1845"/>
  </r>
  <r>
    <s v="A21A18F9-4CFF-40E5-99F8-4298D5034E0B"/>
    <s v="9D5B0583-54D9-45BF-8A13-EEB00037E0B9"/>
    <n v="1"/>
    <x v="1"/>
    <n v="106"/>
    <n v="7.48331477354788"/>
    <n v="8"/>
    <n v="0"/>
    <n v="0"/>
    <n v="0"/>
    <n v="0"/>
    <n v="0"/>
    <n v="0"/>
    <n v="1"/>
    <n v="0"/>
    <n v="5"/>
    <n v="0"/>
    <n v="14"/>
  </r>
  <r>
    <s v="A21A18F9-4CFF-40E5-99F8-4298D5034E0B"/>
    <s v="AB15E616-104F-421A-9569-813AF2D30CCB"/>
    <n v="3"/>
    <x v="5"/>
    <n v="124"/>
    <n v="21.221389247947901"/>
    <n v="81"/>
    <n v="237"/>
    <n v="0"/>
    <n v="69"/>
    <n v="0"/>
    <n v="53"/>
    <n v="2"/>
    <n v="24"/>
    <n v="0"/>
    <n v="39"/>
    <n v="0"/>
    <n v="505"/>
  </r>
  <r>
    <s v="A21A18F9-4CFF-40E5-99F8-4298D5034E0B"/>
    <s v="6632C863-4187-4D4D-A836-0D24CC176A69"/>
    <n v="10"/>
    <x v="3"/>
    <n v="118"/>
    <n v="17.597927999841598"/>
    <n v="695"/>
    <n v="1057"/>
    <n v="1"/>
    <n v="345"/>
    <n v="1"/>
    <n v="156"/>
    <n v="31"/>
    <n v="132"/>
    <n v="1"/>
    <n v="363"/>
    <n v="2"/>
    <n v="2785"/>
  </r>
  <r>
    <s v="A21A18F9-4CFF-40E5-99F8-4298D5034E0B"/>
    <s v="404D502F-2827-4B21-A629-A3BC9695192A"/>
    <n v="10"/>
    <x v="3"/>
    <n v="106"/>
    <n v="7.8156872583453003"/>
    <n v="6"/>
    <n v="8"/>
    <n v="0"/>
    <n v="3"/>
    <n v="0"/>
    <n v="1"/>
    <n v="0"/>
    <n v="0"/>
    <n v="0"/>
    <n v="6"/>
    <n v="0"/>
    <n v="24"/>
  </r>
  <r>
    <s v="5D5EF67E-9067-4146-9AAD-3CD1436A4799"/>
    <s v="09432E36-5AAB-4775-A478-80888E154EB8"/>
    <n v="1"/>
    <x v="0"/>
    <n v="121"/>
    <n v="16.8045695185874"/>
    <n v="12"/>
    <n v="219"/>
    <n v="0"/>
    <n v="116"/>
    <n v="0"/>
    <n v="87"/>
    <n v="1"/>
    <n v="57"/>
    <n v="0"/>
    <n v="141"/>
    <n v="1"/>
    <n v="634"/>
  </r>
  <r>
    <s v="5D5EF67E-9067-4146-9AAD-3CD1436A4799"/>
    <s v="594DC753-5DEF-43E7-8354-779FED3BA389"/>
    <n v="1"/>
    <x v="0"/>
    <n v="123"/>
    <n v="14.7726135555132"/>
    <n v="514"/>
    <n v="2304"/>
    <n v="0"/>
    <n v="416"/>
    <n v="1"/>
    <n v="383"/>
    <n v="1"/>
    <n v="202"/>
    <n v="1"/>
    <n v="647"/>
    <n v="0"/>
    <n v="4469"/>
  </r>
  <r>
    <s v="A21A18F9-4CFF-40E5-99F8-4298D5034E0B"/>
    <s v="C3626E7A-FB83-458B-A72B-77C3720023B5"/>
    <n v="8"/>
    <x v="6"/>
    <n v="115"/>
    <n v="17.404389119812901"/>
    <n v="22"/>
    <n v="14"/>
    <n v="7"/>
    <n v="8"/>
    <n v="9"/>
    <n v="10"/>
    <n v="9"/>
    <n v="8"/>
    <n v="12"/>
    <n v="20"/>
    <n v="13"/>
    <n v="132"/>
  </r>
  <r>
    <s v="5D5EF67E-9067-4146-9AAD-3CD1436A4799"/>
    <s v="2C6EA563-65F0-4529-BDEE-35E792D01694"/>
    <n v="1"/>
    <x v="0"/>
    <n v="134"/>
    <n v="20.110594459350899"/>
    <n v="1"/>
    <n v="24"/>
    <n v="12"/>
    <n v="8"/>
    <n v="19"/>
    <n v="17"/>
    <n v="15"/>
    <n v="15"/>
    <n v="18"/>
    <n v="18"/>
    <n v="16"/>
    <n v="163"/>
  </r>
  <r>
    <s v="5D5EF67E-9067-4146-9AAD-3CD1436A4799"/>
    <s v="A41FD05F-26D7-4152-9F55-36205CA039ED"/>
    <n v="1"/>
    <x v="0"/>
    <n v="105"/>
    <n v="10.974004405173901"/>
    <n v="1854"/>
    <n v="185"/>
    <n v="129"/>
    <n v="196"/>
    <n v="125"/>
    <n v="166"/>
    <n v="130"/>
    <n v="162"/>
    <n v="106"/>
    <n v="188"/>
    <n v="144"/>
    <n v="3385"/>
  </r>
  <r>
    <s v="A21A18F9-4CFF-40E5-99F8-4298D5034E0B"/>
    <s v="93F81D5D-00ED-4DB5-B4F0-DE513B460282"/>
    <n v="1"/>
    <x v="1"/>
    <n v="120"/>
    <n v="19.628559225217501"/>
    <n v="3734"/>
    <n v="8080"/>
    <n v="8"/>
    <n v="2128"/>
    <n v="10"/>
    <n v="1491"/>
    <n v="44"/>
    <n v="1096"/>
    <n v="7"/>
    <n v="2002"/>
    <n v="30"/>
    <n v="18630"/>
  </r>
  <r>
    <s v="5D5EF67E-9067-4146-9AAD-3CD1436A4799"/>
    <s v="7DA56FCE-3075-4DF3-8A52-0167530CB35A"/>
    <n v="1"/>
    <x v="0"/>
    <n v="117"/>
    <n v="10.3680025726457"/>
    <n v="115"/>
    <n v="436"/>
    <n v="3"/>
    <n v="236"/>
    <n v="2"/>
    <n v="185"/>
    <n v="6"/>
    <n v="78"/>
    <n v="0"/>
    <n v="259"/>
    <n v="15"/>
    <n v="1335"/>
  </r>
  <r>
    <s v="5D5EF67E-9067-4146-9AAD-3CD1436A4799"/>
    <s v="045F60EA-319D-4EE3-864B-EAB619C0A748"/>
    <n v="1"/>
    <x v="0"/>
    <n v="134"/>
    <n v="17.842559137689101"/>
    <n v="3784"/>
    <n v="457"/>
    <n v="282"/>
    <n v="310"/>
    <n v="279"/>
    <n v="267"/>
    <n v="310"/>
    <n v="286"/>
    <n v="267"/>
    <n v="378"/>
    <n v="281"/>
    <n v="6901"/>
  </r>
  <r>
    <s v="A21A18F9-4CFF-40E5-99F8-4298D5034E0B"/>
    <s v="ABE1F51F-FBFB-4E41-9B87-FE2192E90831"/>
    <n v="1"/>
    <x v="1"/>
    <n v="118"/>
    <n v="19.860042246163701"/>
    <n v="5"/>
    <n v="105"/>
    <n v="0"/>
    <n v="65"/>
    <n v="0"/>
    <n v="19"/>
    <n v="0"/>
    <n v="14"/>
    <n v="0"/>
    <n v="42"/>
    <n v="0"/>
    <n v="250"/>
  </r>
  <r>
    <s v="A21A18F9-4CFF-40E5-99F8-4298D5034E0B"/>
    <s v="22EA245A-D68C-4079-B778-40950BEE257A"/>
    <n v="1"/>
    <x v="1"/>
    <n v="128"/>
    <n v="18.838491128080001"/>
    <n v="634"/>
    <n v="1523"/>
    <n v="1080"/>
    <n v="1274"/>
    <n v="979"/>
    <n v="1209"/>
    <n v="1094"/>
    <n v="1114"/>
    <n v="1062"/>
    <n v="1203"/>
    <n v="1007"/>
    <n v="12179"/>
  </r>
  <r>
    <s v="5D5EF67E-9067-4146-9AAD-3CD1436A4799"/>
    <s v="F69F8715-94C8-40DA-A167-80D8200CD395"/>
    <n v="1"/>
    <x v="0"/>
    <n v="131"/>
    <n v="18.770167025028599"/>
    <n v="101"/>
    <n v="1404"/>
    <n v="83"/>
    <n v="809"/>
    <n v="69"/>
    <n v="332"/>
    <n v="114"/>
    <n v="383"/>
    <n v="91"/>
    <n v="729"/>
    <n v="78"/>
    <n v="4193"/>
  </r>
  <r>
    <s v="5D5EF67E-9067-4146-9AAD-3CD1436A4799"/>
    <s v="8CC93D01-9953-4995-AEDA-D9C76895C25E"/>
    <n v="1"/>
    <x v="0"/>
    <n v="128"/>
    <n v="18.427515458913401"/>
    <n v="60"/>
    <n v="95"/>
    <n v="79"/>
    <n v="92"/>
    <n v="68"/>
    <n v="76"/>
    <n v="74"/>
    <n v="69"/>
    <n v="71"/>
    <n v="77"/>
    <n v="77"/>
    <n v="838"/>
  </r>
  <r>
    <s v="A21A18F9-4CFF-40E5-99F8-4298D5034E0B"/>
    <s v="1C7AED27-F4A0-487F-836A-95AF47D09B91"/>
    <n v="10"/>
    <x v="3"/>
    <n v="121"/>
    <n v="17.6076420551565"/>
    <n v="0"/>
    <n v="214"/>
    <n v="4"/>
    <n v="56"/>
    <n v="3"/>
    <n v="16"/>
    <n v="34"/>
    <n v="18"/>
    <n v="6"/>
    <n v="78"/>
    <n v="6"/>
    <n v="435"/>
  </r>
  <r>
    <s v="A21A18F9-4CFF-40E5-99F8-4298D5034E0B"/>
    <s v="E91332CE-F255-4253-8CA1-6D6E9855EB45"/>
    <n v="10"/>
    <x v="3"/>
    <n v="130"/>
    <n v="58.1438948645471"/>
    <n v="1"/>
    <n v="344"/>
    <n v="1"/>
    <n v="203"/>
    <n v="0"/>
    <n v="111"/>
    <n v="3"/>
    <n v="108"/>
    <n v="2"/>
    <n v="167"/>
    <n v="0"/>
    <n v="940"/>
  </r>
  <r>
    <s v="5D5EF67E-9067-4146-9AAD-3CD1436A4799"/>
    <s v="DC947795-50C6-42D5-990D-3D6675566F36"/>
    <n v="1"/>
    <x v="0"/>
    <n v="130"/>
    <n v="18.291464214438101"/>
    <n v="64"/>
    <n v="139"/>
    <n v="130"/>
    <n v="135"/>
    <n v="138"/>
    <n v="124"/>
    <n v="140"/>
    <n v="137"/>
    <n v="122"/>
    <n v="132"/>
    <n v="141"/>
    <n v="1402"/>
  </r>
  <r>
    <s v="5D5EF67E-9067-4146-9AAD-3CD1436A4799"/>
    <s v="F44A76F6-C6A4-4F11-B732-8E0189F9F8CF"/>
    <n v="1"/>
    <x v="0"/>
    <n v="127"/>
    <n v="18.486587645899899"/>
    <n v="72"/>
    <n v="30"/>
    <n v="23"/>
    <n v="15"/>
    <n v="27"/>
    <n v="29"/>
    <n v="23"/>
    <n v="16"/>
    <n v="21"/>
    <n v="16"/>
    <n v="20"/>
    <n v="292"/>
  </r>
  <r>
    <s v="A21A18F9-4CFF-40E5-99F8-4298D5034E0B"/>
    <s v="26870BE8-C03C-484A-BF58-F4E90270624D"/>
    <n v="1"/>
    <x v="1"/>
    <n v="134"/>
    <n v="13.7823213194433"/>
    <n v="172"/>
    <n v="2"/>
    <n v="1"/>
    <n v="0"/>
    <n v="1"/>
    <n v="1"/>
    <n v="0"/>
    <n v="1"/>
    <n v="0"/>
    <n v="1"/>
    <n v="0"/>
    <n v="179"/>
  </r>
  <r>
    <s v="A21A18F9-4CFF-40E5-99F8-4298D5034E0B"/>
    <s v="DCA45E34-0420-4360-90A3-28ABA72600BE"/>
    <n v="8"/>
    <x v="6"/>
    <n v="120"/>
    <n v="14.4637477854117"/>
    <n v="2"/>
    <n v="3"/>
    <n v="0"/>
    <n v="0"/>
    <n v="0"/>
    <n v="0"/>
    <n v="0"/>
    <n v="1"/>
    <n v="0"/>
    <n v="1"/>
    <n v="0"/>
    <n v="7"/>
  </r>
  <r>
    <s v="88F343FA-B35D-4C6C-8A9A-DDC3AE08EED7"/>
    <s v="204339AA-F87A-48F9-AD8F-05DD9A5A216E"/>
    <n v="1"/>
    <x v="4"/>
    <n v="107"/>
    <n v="11.126972805283801"/>
    <n v="7"/>
    <n v="7"/>
    <n v="0"/>
    <n v="0"/>
    <n v="0"/>
    <n v="0"/>
    <n v="0"/>
    <n v="0"/>
    <n v="0"/>
    <n v="0"/>
    <n v="0"/>
    <n v="14"/>
  </r>
  <r>
    <s v="5D5EF67E-9067-4146-9AAD-3CD1436A4799"/>
    <s v="CBCF22E3-20A3-4630-87A9-70524C64806A"/>
    <n v="1"/>
    <x v="0"/>
    <n v="132"/>
    <n v="20.156247201357601"/>
    <n v="3"/>
    <n v="24"/>
    <n v="12"/>
    <n v="8"/>
    <n v="13"/>
    <n v="16"/>
    <n v="20"/>
    <n v="16"/>
    <n v="17"/>
    <n v="18"/>
    <n v="17"/>
    <n v="164"/>
  </r>
  <r>
    <s v="A21A18F9-4CFF-40E5-99F8-4298D5034E0B"/>
    <s v="0114A8FD-4275-4229-971F-DCB1F2AAF655"/>
    <n v="1"/>
    <x v="1"/>
    <n v="122"/>
    <n v="15.4033297854439"/>
    <n v="325"/>
    <n v="3480"/>
    <n v="1"/>
    <n v="948"/>
    <n v="11"/>
    <n v="735"/>
    <n v="173"/>
    <n v="281"/>
    <n v="5"/>
    <n v="910"/>
    <n v="7"/>
    <n v="6876"/>
  </r>
  <r>
    <s v="A21A18F9-4CFF-40E5-99F8-4298D5034E0B"/>
    <s v="C2DB2EC9-2239-48B0-A8A6-45DA3DAC13A5"/>
    <n v="1"/>
    <x v="1"/>
    <n v="127"/>
    <n v="17.022268703741702"/>
    <n v="0"/>
    <n v="19"/>
    <n v="0"/>
    <n v="10"/>
    <n v="0"/>
    <n v="2"/>
    <n v="0"/>
    <n v="5"/>
    <n v="0"/>
    <n v="11"/>
    <n v="0"/>
    <n v="47"/>
  </r>
  <r>
    <s v="A21A18F9-4CFF-40E5-99F8-4298D5034E0B"/>
    <s v="5AC67341-DA25-445D-B72B-ECE5B00E1D55"/>
    <n v="1"/>
    <x v="1"/>
    <n v="120"/>
    <n v="17.2198865014239"/>
    <n v="263"/>
    <n v="1125"/>
    <n v="0"/>
    <n v="473"/>
    <n v="2"/>
    <n v="258"/>
    <n v="2"/>
    <n v="246"/>
    <n v="1"/>
    <n v="570"/>
    <n v="1"/>
    <n v="2941"/>
  </r>
  <r>
    <s v="A21A18F9-4CFF-40E5-99F8-4298D5034E0B"/>
    <s v="55DE1DD6-5355-4B69-893B-F2C04EB46B88"/>
    <n v="10"/>
    <x v="3"/>
    <n v="110"/>
    <n v="9.7707045122992895"/>
    <n v="35"/>
    <n v="2"/>
    <n v="0"/>
    <n v="2"/>
    <n v="0"/>
    <n v="1"/>
    <n v="0"/>
    <n v="1"/>
    <n v="0"/>
    <n v="0"/>
    <n v="0"/>
    <n v="41"/>
  </r>
  <r>
    <s v="5D5EF67E-9067-4146-9AAD-3CD1436A4799"/>
    <s v="F44635C3-01E1-472C-8A39-7E7A350C382B"/>
    <n v="1"/>
    <x v="0"/>
    <n v="122"/>
    <n v="16.864383048496499"/>
    <n v="56"/>
    <n v="898"/>
    <n v="2"/>
    <n v="929"/>
    <n v="9"/>
    <n v="565"/>
    <n v="8"/>
    <n v="514"/>
    <n v="9"/>
    <n v="742"/>
    <n v="7"/>
    <n v="3739"/>
  </r>
  <r>
    <s v="88F343FA-B35D-4C6C-8A9A-DDC3AE08EED7"/>
    <s v="94C32BC6-FB4C-44C2-B159-181DB074AE27"/>
    <n v="1"/>
    <x v="4"/>
    <n v="94"/>
    <s v="NULL"/>
    <n v="1"/>
    <n v="0"/>
    <n v="0"/>
    <n v="0"/>
    <n v="0"/>
    <n v="1"/>
    <n v="0"/>
    <n v="0"/>
    <n v="0"/>
    <n v="0"/>
    <n v="0"/>
    <n v="2"/>
  </r>
  <r>
    <s v="A21A18F9-4CFF-40E5-99F8-4298D5034E0B"/>
    <s v="2BBAEB20-251E-4EA1-B9C4-6C919973F9B1"/>
    <n v="1"/>
    <x v="1"/>
    <n v="119"/>
    <n v="15.4884286290447"/>
    <n v="10"/>
    <n v="136"/>
    <n v="0"/>
    <n v="103"/>
    <n v="0"/>
    <n v="55"/>
    <n v="0"/>
    <n v="71"/>
    <n v="1"/>
    <n v="132"/>
    <n v="1"/>
    <n v="509"/>
  </r>
  <r>
    <s v="88F343FA-B35D-4C6C-8A9A-DDC3AE08EED7"/>
    <s v="3F3952A2-E256-4645-B1DD-FE195857D121"/>
    <n v="1"/>
    <x v="4"/>
    <n v="128"/>
    <n v="14.142135623731001"/>
    <n v="1"/>
    <n v="0"/>
    <n v="0"/>
    <n v="0"/>
    <n v="0"/>
    <n v="0"/>
    <n v="0"/>
    <n v="0"/>
    <n v="0"/>
    <n v="2"/>
    <n v="0"/>
    <n v="3"/>
  </r>
  <r>
    <s v="5D5EF67E-9067-4146-9AAD-3CD1436A4799"/>
    <s v="AB1154BA-161B-472C-AB6F-97863E8369DA"/>
    <n v="1"/>
    <x v="0"/>
    <n v="128"/>
    <n v="19.368203640413999"/>
    <n v="85"/>
    <n v="100"/>
    <n v="62"/>
    <n v="73"/>
    <n v="76"/>
    <n v="76"/>
    <n v="59"/>
    <n v="56"/>
    <n v="60"/>
    <n v="60"/>
    <n v="43"/>
    <n v="750"/>
  </r>
  <r>
    <s v="A21A18F9-4CFF-40E5-99F8-4298D5034E0B"/>
    <s v="225F489C-69FE-4A02-8F23-C70734DB05D7"/>
    <n v="10"/>
    <x v="3"/>
    <n v="132"/>
    <n v="17.009801096230699"/>
    <n v="0"/>
    <n v="1"/>
    <n v="0"/>
    <n v="1"/>
    <n v="0"/>
    <n v="0"/>
    <n v="0"/>
    <n v="1"/>
    <n v="0"/>
    <n v="0"/>
    <n v="0"/>
    <n v="3"/>
  </r>
  <r>
    <s v="A21A18F9-4CFF-40E5-99F8-4298D5034E0B"/>
    <s v="B80CC438-D21D-4754-A3A9-590B618EA027"/>
    <n v="1"/>
    <x v="1"/>
    <n v="134"/>
    <n v="22.9593754971065"/>
    <n v="2"/>
    <n v="28"/>
    <n v="17"/>
    <n v="22"/>
    <n v="15"/>
    <n v="22"/>
    <n v="21"/>
    <n v="21"/>
    <n v="19"/>
    <n v="27"/>
    <n v="18"/>
    <n v="212"/>
  </r>
  <r>
    <s v="5D5EF67E-9067-4146-9AAD-3CD1436A4799"/>
    <s v="A2CA2BF0-2AF1-499E-8326-DB5212018960"/>
    <n v="1"/>
    <x v="0"/>
    <n v="122"/>
    <n v="16.3424220997586"/>
    <n v="13"/>
    <n v="419"/>
    <n v="0"/>
    <n v="159"/>
    <n v="0"/>
    <n v="90"/>
    <n v="0"/>
    <n v="51"/>
    <n v="0"/>
    <n v="162"/>
    <n v="0"/>
    <n v="894"/>
  </r>
  <r>
    <s v="5D5EF67E-9067-4146-9AAD-3CD1436A4799"/>
    <s v="2181B033-1755-4706-A1BC-6A2960481A0C"/>
    <n v="1"/>
    <x v="0"/>
    <n v="127"/>
    <n v="17.947584572324001"/>
    <n v="6019"/>
    <n v="88"/>
    <n v="83"/>
    <n v="87"/>
    <n v="73"/>
    <n v="97"/>
    <n v="77"/>
    <n v="75"/>
    <n v="65"/>
    <n v="76"/>
    <n v="81"/>
    <n v="6821"/>
  </r>
  <r>
    <s v="5D5EF67E-9067-4146-9AAD-3CD1436A4799"/>
    <s v="260CF3D3-E9B7-4C9E-A096-0F05A7B55A3A"/>
    <n v="1"/>
    <x v="0"/>
    <n v="124"/>
    <n v="18.612475451272999"/>
    <n v="0"/>
    <n v="6"/>
    <n v="0"/>
    <n v="1"/>
    <n v="0"/>
    <n v="4"/>
    <n v="0"/>
    <n v="0"/>
    <n v="0"/>
    <n v="1"/>
    <n v="0"/>
    <n v="12"/>
  </r>
  <r>
    <s v="A21A18F9-4CFF-40E5-99F8-4298D5034E0B"/>
    <s v="E63C0DA4-7B0F-4058-BCF3-B945675A80A1"/>
    <n v="1"/>
    <x v="1"/>
    <s v="NULL"/>
    <s v="NULL"/>
    <n v="272"/>
    <n v="0"/>
    <n v="0"/>
    <n v="0"/>
    <n v="0"/>
    <n v="0"/>
    <n v="0"/>
    <n v="0"/>
    <n v="0"/>
    <n v="0"/>
    <n v="0"/>
    <n v="272"/>
  </r>
  <r>
    <s v="5D5EF67E-9067-4146-9AAD-3CD1436A4799"/>
    <s v="7CF8C399-C099-41C9-ADD9-A9D017B1A827"/>
    <n v="1"/>
    <x v="0"/>
    <n v="117"/>
    <n v="13.772101022517999"/>
    <n v="70"/>
    <n v="881"/>
    <n v="280"/>
    <n v="593"/>
    <n v="259"/>
    <n v="437"/>
    <n v="259"/>
    <n v="515"/>
    <n v="249"/>
    <n v="501"/>
    <n v="189"/>
    <n v="4233"/>
  </r>
  <r>
    <s v="5D5EF67E-9067-4146-9AAD-3CD1436A4799"/>
    <s v="152BA4E4-B752-4935-837A-EE3A332619C3"/>
    <n v="1"/>
    <x v="0"/>
    <n v="125"/>
    <n v="12.165181087069501"/>
    <n v="98"/>
    <n v="1196"/>
    <n v="159"/>
    <n v="853"/>
    <n v="205"/>
    <n v="1918"/>
    <n v="164"/>
    <n v="1584"/>
    <n v="187"/>
    <n v="1415"/>
    <n v="187"/>
    <n v="7966"/>
  </r>
  <r>
    <s v="5D5EF67E-9067-4146-9AAD-3CD1436A4799"/>
    <s v="A28FFB9E-5F4C-493B-B863-C820B96878F6"/>
    <n v="1"/>
    <x v="0"/>
    <n v="127"/>
    <n v="21.855891459890799"/>
    <n v="1503"/>
    <n v="1763"/>
    <n v="546"/>
    <n v="1508"/>
    <n v="561"/>
    <n v="1129"/>
    <n v="510"/>
    <n v="1243"/>
    <n v="505"/>
    <n v="1708"/>
    <n v="504"/>
    <n v="11480"/>
  </r>
  <r>
    <s v="A21A18F9-4CFF-40E5-99F8-4298D5034E0B"/>
    <s v="45B2FCB7-8DB4-4F01-9F86-47E434CFE099"/>
    <n v="1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CA2B0D89-3A9A-4F95-A25D-946D86B08B8C"/>
    <n v="1"/>
    <x v="1"/>
    <n v="116"/>
    <n v="17.252387756068099"/>
    <n v="71"/>
    <n v="243"/>
    <n v="0"/>
    <n v="158"/>
    <n v="0"/>
    <n v="66"/>
    <n v="2"/>
    <n v="124"/>
    <n v="0"/>
    <n v="188"/>
    <n v="0"/>
    <n v="852"/>
  </r>
  <r>
    <s v="A21A18F9-4CFF-40E5-99F8-4298D5034E0B"/>
    <s v="81167D44-BE07-4556-BB9A-E352B9916E75"/>
    <n v="1"/>
    <x v="1"/>
    <n v="121"/>
    <n v="18.762768813618099"/>
    <n v="2172"/>
    <n v="6386"/>
    <n v="1"/>
    <n v="2075"/>
    <n v="7"/>
    <n v="1351"/>
    <n v="21"/>
    <n v="963"/>
    <n v="11"/>
    <n v="2513"/>
    <n v="9"/>
    <n v="15509"/>
  </r>
  <r>
    <s v="A21A18F9-4CFF-40E5-99F8-4298D5034E0B"/>
    <s v="DCD2241B-BC27-4953-92F3-963F6CF8E2F2"/>
    <n v="6"/>
    <x v="7"/>
    <n v="120"/>
    <n v="20.195322613130902"/>
    <n v="27963"/>
    <n v="1928"/>
    <n v="172"/>
    <n v="916"/>
    <n v="175"/>
    <n v="551"/>
    <n v="171"/>
    <n v="373"/>
    <n v="174"/>
    <n v="740"/>
    <n v="181"/>
    <n v="33344"/>
  </r>
  <r>
    <s v="5D5EF67E-9067-4146-9AAD-3CD1436A4799"/>
    <s v="1C8F09FC-CDA1-4808-AE4C-F982D2BC7410"/>
    <n v="1"/>
    <x v="0"/>
    <n v="129"/>
    <n v="18.966848701625501"/>
    <n v="45"/>
    <n v="350"/>
    <n v="1"/>
    <n v="148"/>
    <n v="2"/>
    <n v="62"/>
    <n v="4"/>
    <n v="31"/>
    <n v="0"/>
    <n v="148"/>
    <n v="1"/>
    <n v="792"/>
  </r>
  <r>
    <s v="5D5EF67E-9067-4146-9AAD-3CD1436A4799"/>
    <s v="518E08D3-3852-4A42-A613-94E14E13E88F"/>
    <n v="1"/>
    <x v="0"/>
    <n v="136"/>
    <n v="19.7809196379174"/>
    <n v="19"/>
    <n v="19"/>
    <n v="16"/>
    <n v="16"/>
    <n v="20"/>
    <n v="20"/>
    <n v="11"/>
    <n v="19"/>
    <n v="26"/>
    <n v="16"/>
    <n v="9"/>
    <n v="191"/>
  </r>
  <r>
    <s v="5D5EF67E-9067-4146-9AAD-3CD1436A4799"/>
    <s v="F3C21E60-1AB5-4745-9DC3-7B616C0D1EAD"/>
    <n v="1"/>
    <x v="0"/>
    <n v="108"/>
    <n v="10.508579097683"/>
    <n v="323"/>
    <n v="55"/>
    <n v="21"/>
    <n v="59"/>
    <n v="32"/>
    <n v="21"/>
    <n v="87"/>
    <n v="36"/>
    <n v="26"/>
    <n v="60"/>
    <n v="38"/>
    <n v="758"/>
  </r>
  <r>
    <s v="5D5EF67E-9067-4146-9AAD-3CD1436A4799"/>
    <s v="2CD55045-55ED-4F2C-B3A7-6CF4084C61D6"/>
    <n v="1"/>
    <x v="0"/>
    <n v="118"/>
    <n v="19.8149018576575"/>
    <n v="71"/>
    <n v="370"/>
    <n v="1"/>
    <n v="181"/>
    <n v="0"/>
    <n v="149"/>
    <n v="0"/>
    <n v="136"/>
    <n v="0"/>
    <n v="238"/>
    <n v="0"/>
    <n v="1146"/>
  </r>
  <r>
    <s v="5D5EF67E-9067-4146-9AAD-3CD1436A4799"/>
    <s v="2CA7A352-64C4-4B58-AB72-8135958FBFB3"/>
    <n v="1"/>
    <x v="0"/>
    <n v="131"/>
    <n v="21.100798556926701"/>
    <n v="32"/>
    <n v="104"/>
    <n v="85"/>
    <n v="95"/>
    <n v="82"/>
    <n v="83"/>
    <n v="85"/>
    <n v="79"/>
    <n v="85"/>
    <n v="81"/>
    <n v="75"/>
    <n v="886"/>
  </r>
  <r>
    <s v="5D5EF67E-9067-4146-9AAD-3CD1436A4799"/>
    <s v="D54BE991-F5E6-4ED4-ABDF-8E9B102B78FC"/>
    <n v="1"/>
    <x v="0"/>
    <n v="96"/>
    <n v="14.147173881823299"/>
    <n v="6726"/>
    <n v="2354"/>
    <n v="2"/>
    <n v="694"/>
    <n v="1"/>
    <n v="445"/>
    <n v="1"/>
    <n v="365"/>
    <n v="6"/>
    <n v="729"/>
    <n v="1"/>
    <n v="11324"/>
  </r>
  <r>
    <s v="5D5EF67E-9067-4146-9AAD-3CD1436A4799"/>
    <s v="DDAD2F83-338D-4D02-B269-CB112BA1D90E"/>
    <n v="1"/>
    <x v="0"/>
    <n v="135"/>
    <n v="20.5323812297713"/>
    <n v="14"/>
    <n v="203"/>
    <n v="165"/>
    <n v="209"/>
    <n v="181"/>
    <n v="172"/>
    <n v="190"/>
    <n v="190"/>
    <n v="193"/>
    <n v="173"/>
    <n v="169"/>
    <n v="1859"/>
  </r>
  <r>
    <s v="A21A18F9-4CFF-40E5-99F8-4298D5034E0B"/>
    <s v="7F255B0B-14FF-4889-9D07-7FD264F3682E"/>
    <n v="8"/>
    <x v="6"/>
    <n v="148"/>
    <s v="NULL"/>
    <n v="0"/>
    <n v="0"/>
    <n v="0"/>
    <n v="0"/>
    <n v="0"/>
    <n v="0"/>
    <n v="0"/>
    <n v="0"/>
    <n v="0"/>
    <n v="1"/>
    <n v="0"/>
    <n v="1"/>
  </r>
  <r>
    <s v="A21A18F9-4CFF-40E5-99F8-4298D5034E0B"/>
    <s v="AB739BC7-94EF-438A-A1FE-81DBC6525C8F"/>
    <n v="192"/>
    <x v="2"/>
    <n v="127"/>
    <n v="21.400830567093099"/>
    <n v="0"/>
    <n v="31"/>
    <n v="33"/>
    <n v="33"/>
    <n v="35"/>
    <n v="29"/>
    <n v="29"/>
    <n v="30"/>
    <n v="36"/>
    <n v="41"/>
    <n v="40"/>
    <n v="338"/>
  </r>
  <r>
    <s v="5D5EF67E-9067-4146-9AAD-3CD1436A4799"/>
    <s v="B5654BFB-4E9C-44D8-9051-8A12E92BD015"/>
    <n v="1"/>
    <x v="0"/>
    <n v="137"/>
    <n v="22.554072380355102"/>
    <n v="32"/>
    <n v="11"/>
    <n v="12"/>
    <n v="13"/>
    <n v="17"/>
    <n v="18"/>
    <n v="20"/>
    <n v="27"/>
    <n v="18"/>
    <n v="21"/>
    <n v="16"/>
    <n v="205"/>
  </r>
  <r>
    <s v="A21A18F9-4CFF-40E5-99F8-4298D5034E0B"/>
    <s v="82697A0E-0023-4A62-863B-5B82F952BDFA"/>
    <n v="1"/>
    <x v="1"/>
    <n v="120"/>
    <n v="19.384104360003899"/>
    <n v="521"/>
    <n v="1842"/>
    <n v="7"/>
    <n v="871"/>
    <n v="21"/>
    <n v="644"/>
    <n v="27"/>
    <n v="634"/>
    <n v="42"/>
    <n v="814"/>
    <n v="26"/>
    <n v="5449"/>
  </r>
  <r>
    <s v="5D5EF67E-9067-4146-9AAD-3CD1436A4799"/>
    <s v="2E693D57-7F01-4535-944E-966681E389A0"/>
    <n v="1"/>
    <x v="0"/>
    <n v="130"/>
    <n v="20.798552769829602"/>
    <n v="9021"/>
    <n v="87"/>
    <n v="90"/>
    <n v="78"/>
    <n v="99"/>
    <n v="99"/>
    <n v="92"/>
    <n v="67"/>
    <n v="107"/>
    <n v="84"/>
    <n v="72"/>
    <n v="9896"/>
  </r>
  <r>
    <s v="A21A18F9-4CFF-40E5-99F8-4298D5034E0B"/>
    <s v="2130DD36-9274-4593-9314-ED33744D3275"/>
    <n v="10"/>
    <x v="3"/>
    <n v="122"/>
    <n v="12.701705922171699"/>
    <n v="0"/>
    <n v="2"/>
    <n v="0"/>
    <n v="0"/>
    <n v="0"/>
    <n v="0"/>
    <n v="0"/>
    <n v="0"/>
    <n v="0"/>
    <n v="1"/>
    <n v="0"/>
    <n v="3"/>
  </r>
  <r>
    <s v="A21A18F9-4CFF-40E5-99F8-4298D5034E0B"/>
    <s v="5FC691FC-3577-4152-9E84-C08A0EA511E9"/>
    <n v="8"/>
    <x v="6"/>
    <n v="110"/>
    <s v="NULL"/>
    <n v="0"/>
    <n v="1"/>
    <n v="0"/>
    <n v="0"/>
    <n v="0"/>
    <n v="0"/>
    <n v="0"/>
    <n v="0"/>
    <n v="0"/>
    <n v="0"/>
    <n v="0"/>
    <n v="1"/>
  </r>
  <r>
    <s v="A21A18F9-4CFF-40E5-99F8-4298D5034E0B"/>
    <s v="410297D2-E117-41FE-9259-CCE07F222B0F"/>
    <n v="1"/>
    <x v="1"/>
    <n v="136"/>
    <n v="11.5850889385574"/>
    <n v="100"/>
    <n v="3"/>
    <n v="0"/>
    <n v="3"/>
    <n v="0"/>
    <n v="0"/>
    <n v="0"/>
    <n v="1"/>
    <n v="0"/>
    <n v="1"/>
    <n v="0"/>
    <n v="108"/>
  </r>
  <r>
    <s v="A21A18F9-4CFF-40E5-99F8-4298D5034E0B"/>
    <s v="3789E21E-EC08-4C52-8674-28046307E08D"/>
    <n v="8"/>
    <x v="6"/>
    <n v="105"/>
    <n v="13.4350288425444"/>
    <n v="0"/>
    <n v="0"/>
    <n v="0"/>
    <n v="0"/>
    <n v="0"/>
    <n v="0"/>
    <n v="1"/>
    <n v="1"/>
    <n v="0"/>
    <n v="0"/>
    <n v="0"/>
    <n v="2"/>
  </r>
  <r>
    <s v="A21A18F9-4CFF-40E5-99F8-4298D5034E0B"/>
    <s v="52FDE805-173E-43D9-B02A-8F36698C9FC8"/>
    <n v="1"/>
    <x v="1"/>
    <n v="125"/>
    <n v="17.366376803794001"/>
    <n v="290"/>
    <n v="1020"/>
    <n v="132"/>
    <n v="422"/>
    <n v="128"/>
    <n v="401"/>
    <n v="140"/>
    <n v="330"/>
    <n v="136"/>
    <n v="462"/>
    <n v="129"/>
    <n v="3590"/>
  </r>
  <r>
    <s v="5D5EF67E-9067-4146-9AAD-3CD1436A4799"/>
    <s v="16471F64-A2E4-452D-BAE2-67FB7AD62FDB"/>
    <n v="1"/>
    <x v="0"/>
    <n v="132"/>
    <n v="8.4489416724590694"/>
    <n v="0"/>
    <n v="7"/>
    <n v="0"/>
    <n v="0"/>
    <n v="0"/>
    <n v="1"/>
    <n v="0"/>
    <n v="2"/>
    <n v="0"/>
    <n v="4"/>
    <n v="0"/>
    <n v="14"/>
  </r>
  <r>
    <s v="5D5EF67E-9067-4146-9AAD-3CD1436A4799"/>
    <s v="AF891BF2-CF97-426B-BF35-49327BFC3510"/>
    <n v="1"/>
    <x v="0"/>
    <s v="NULL"/>
    <s v="NULL"/>
    <n v="2968"/>
    <n v="0"/>
    <n v="0"/>
    <n v="0"/>
    <n v="0"/>
    <n v="0"/>
    <n v="0"/>
    <n v="0"/>
    <n v="0"/>
    <n v="0"/>
    <n v="0"/>
    <n v="2968"/>
  </r>
  <r>
    <s v="A21A18F9-4CFF-40E5-99F8-4298D5034E0B"/>
    <s v="6E975821-22ED-4F73-AFAE-14726F4F46B9"/>
    <n v="8"/>
    <x v="6"/>
    <n v="121"/>
    <n v="17.616140255906799"/>
    <n v="1512"/>
    <n v="1023"/>
    <n v="804"/>
    <n v="786"/>
    <n v="852"/>
    <n v="877"/>
    <n v="788"/>
    <n v="814"/>
    <n v="880"/>
    <n v="980"/>
    <n v="852"/>
    <n v="10168"/>
  </r>
  <r>
    <s v="A21A18F9-4CFF-40E5-99F8-4298D5034E0B"/>
    <s v="D762D7CA-E983-442D-A08A-86A32D8369EE"/>
    <n v="1"/>
    <x v="1"/>
    <n v="120"/>
    <n v="0"/>
    <n v="2"/>
    <n v="2"/>
    <n v="0"/>
    <n v="0"/>
    <n v="0"/>
    <n v="0"/>
    <n v="0"/>
    <n v="0"/>
    <n v="0"/>
    <n v="0"/>
    <n v="0"/>
    <n v="4"/>
  </r>
  <r>
    <s v="5D5EF67E-9067-4146-9AAD-3CD1436A4799"/>
    <s v="F19A9C68-8CCE-4B39-833E-721BCA0F7E1C"/>
    <n v="1"/>
    <x v="0"/>
    <n v="129"/>
    <n v="15.2638837032436"/>
    <n v="0"/>
    <n v="173"/>
    <n v="20"/>
    <n v="24"/>
    <n v="13"/>
    <n v="19"/>
    <n v="20"/>
    <n v="15"/>
    <n v="15"/>
    <n v="25"/>
    <n v="27"/>
    <n v="351"/>
  </r>
  <r>
    <s v="5D5EF67E-9067-4146-9AAD-3CD1436A4799"/>
    <s v="9512F64D-2373-49E1-8748-0852034B2C72"/>
    <n v="1"/>
    <x v="0"/>
    <n v="131"/>
    <n v="20.221688027132299"/>
    <n v="1"/>
    <n v="5"/>
    <n v="1"/>
    <n v="2"/>
    <n v="0"/>
    <n v="0"/>
    <n v="2"/>
    <n v="2"/>
    <n v="2"/>
    <n v="1"/>
    <n v="1"/>
    <n v="17"/>
  </r>
  <r>
    <s v="A21A18F9-4CFF-40E5-99F8-4298D5034E0B"/>
    <s v="E1C26D4A-76FB-4596-BAF9-EFD819BEA838"/>
    <n v="10"/>
    <x v="3"/>
    <n v="123"/>
    <n v="17.880086958983199"/>
    <n v="2"/>
    <n v="32"/>
    <n v="9"/>
    <n v="16"/>
    <n v="4"/>
    <n v="10"/>
    <n v="10"/>
    <n v="14"/>
    <n v="11"/>
    <n v="24"/>
    <n v="7"/>
    <n v="139"/>
  </r>
  <r>
    <s v="A21A18F9-4CFF-40E5-99F8-4298D5034E0B"/>
    <s v="586184DB-B89E-497F-8C0B-10E5B03EF64C"/>
    <n v="10"/>
    <x v="3"/>
    <n v="90"/>
    <s v="NULL"/>
    <n v="0"/>
    <n v="1"/>
    <n v="0"/>
    <n v="0"/>
    <n v="0"/>
    <n v="0"/>
    <n v="0"/>
    <n v="0"/>
    <n v="0"/>
    <n v="0"/>
    <n v="0"/>
    <n v="1"/>
  </r>
  <r>
    <s v="5D5EF67E-9067-4146-9AAD-3CD1436A4799"/>
    <s v="2E650B89-32E6-4B7F-B1EF-E36EB3CC2E7C"/>
    <n v="1"/>
    <x v="0"/>
    <n v="126"/>
    <n v="18.844298979193098"/>
    <n v="112"/>
    <n v="146"/>
    <n v="138"/>
    <n v="141"/>
    <n v="130"/>
    <n v="138"/>
    <n v="130"/>
    <n v="138"/>
    <n v="140"/>
    <n v="156"/>
    <n v="138"/>
    <n v="1507"/>
  </r>
  <r>
    <s v="A21A18F9-4CFF-40E5-99F8-4298D5034E0B"/>
    <s v="C81DB6CD-2578-4016-A0ED-2A5E3D6CD241"/>
    <n v="10"/>
    <x v="3"/>
    <n v="129"/>
    <n v="18.978506634820299"/>
    <n v="2"/>
    <n v="15"/>
    <n v="6"/>
    <n v="13"/>
    <n v="12"/>
    <n v="9"/>
    <n v="14"/>
    <n v="8"/>
    <n v="12"/>
    <n v="12"/>
    <n v="7"/>
    <n v="110"/>
  </r>
  <r>
    <s v="A21A18F9-4CFF-40E5-99F8-4298D5034E0B"/>
    <s v="768C8F0C-BC4B-45C6-986E-8C433EBF474D"/>
    <n v="1"/>
    <x v="1"/>
    <n v="125"/>
    <n v="19.151443229630999"/>
    <n v="5"/>
    <n v="20"/>
    <n v="0"/>
    <n v="22"/>
    <n v="1"/>
    <n v="15"/>
    <n v="2"/>
    <n v="14"/>
    <n v="0"/>
    <n v="25"/>
    <n v="1"/>
    <n v="105"/>
  </r>
  <r>
    <s v="A21A18F9-4CFF-40E5-99F8-4298D5034E0B"/>
    <s v="88D76EC7-C18E-4C60-9FA9-3C78B83F07B5"/>
    <n v="10"/>
    <x v="3"/>
    <n v="122"/>
    <n v="16.786374791894598"/>
    <n v="1157"/>
    <n v="3326"/>
    <n v="0"/>
    <n v="1277"/>
    <n v="2"/>
    <n v="768"/>
    <n v="8"/>
    <n v="749"/>
    <n v="7"/>
    <n v="1453"/>
    <n v="5"/>
    <n v="8753"/>
  </r>
  <r>
    <s v="5D5EF67E-9067-4146-9AAD-3CD1436A4799"/>
    <s v="D6816044-4C19-4CD9-B197-CB2338E57C14"/>
    <n v="1"/>
    <x v="0"/>
    <n v="127"/>
    <n v="19.935496502224701"/>
    <n v="5"/>
    <n v="44"/>
    <n v="23"/>
    <n v="43"/>
    <n v="38"/>
    <n v="33"/>
    <n v="33"/>
    <n v="37"/>
    <n v="35"/>
    <n v="37"/>
    <n v="36"/>
    <n v="364"/>
  </r>
  <r>
    <s v="88F343FA-B35D-4C6C-8A9A-DDC3AE08EED7"/>
    <s v="91EC0E2C-74CC-497E-98D3-8C3A173FBF5F"/>
    <n v="1"/>
    <x v="4"/>
    <n v="119"/>
    <n v="8.0829037686546901"/>
    <n v="4"/>
    <n v="1"/>
    <n v="0"/>
    <n v="0"/>
    <n v="0"/>
    <n v="2"/>
    <n v="0"/>
    <n v="0"/>
    <n v="0"/>
    <n v="0"/>
    <n v="0"/>
    <n v="7"/>
  </r>
  <r>
    <s v="A21A18F9-4CFF-40E5-99F8-4298D5034E0B"/>
    <s v="9142BAF4-8D31-4186-A1B6-FF7BD04F85F5"/>
    <n v="1"/>
    <x v="1"/>
    <n v="116"/>
    <n v="20.309623356657202"/>
    <n v="1490"/>
    <n v="4553"/>
    <n v="4"/>
    <n v="1732"/>
    <n v="3"/>
    <n v="866"/>
    <n v="17"/>
    <n v="714"/>
    <n v="3"/>
    <n v="1759"/>
    <n v="10"/>
    <n v="11151"/>
  </r>
  <r>
    <s v="A21A18F9-4CFF-40E5-99F8-4298D5034E0B"/>
    <s v="2C43ED2E-6984-45CF-8B0D-42189C00FEF9"/>
    <n v="3"/>
    <x v="5"/>
    <n v="119"/>
    <n v="15.4214703348401"/>
    <n v="6"/>
    <n v="298"/>
    <n v="0"/>
    <n v="285"/>
    <n v="0"/>
    <n v="234"/>
    <n v="0"/>
    <n v="225"/>
    <n v="1"/>
    <n v="306"/>
    <n v="0"/>
    <n v="1355"/>
  </r>
  <r>
    <s v="5D5EF67E-9067-4146-9AAD-3CD1436A4799"/>
    <s v="75E9059E-0AAE-455F-BCDA-BBE3D1E13F86"/>
    <n v="1"/>
    <x v="0"/>
    <n v="97"/>
    <n v="14.133624880613"/>
    <n v="7452"/>
    <n v="2210"/>
    <n v="0"/>
    <n v="450"/>
    <n v="0"/>
    <n v="484"/>
    <n v="5"/>
    <n v="250"/>
    <n v="3"/>
    <n v="600"/>
    <n v="0"/>
    <n v="11454"/>
  </r>
  <r>
    <s v="A21A18F9-4CFF-40E5-99F8-4298D5034E0B"/>
    <s v="DDB98BCD-16AB-4936-928B-D55259A7738C"/>
    <n v="1"/>
    <x v="1"/>
    <n v="118"/>
    <n v="16.445448466901901"/>
    <n v="21"/>
    <n v="259"/>
    <n v="1"/>
    <n v="150"/>
    <n v="4"/>
    <n v="42"/>
    <n v="2"/>
    <n v="67"/>
    <n v="1"/>
    <n v="79"/>
    <n v="1"/>
    <n v="627"/>
  </r>
  <r>
    <s v="5D5EF67E-9067-4146-9AAD-3CD1436A4799"/>
    <s v="56E07A5C-5840-4C90-95C8-F0DD4F374EAF"/>
    <n v="1"/>
    <x v="0"/>
    <n v="127"/>
    <n v="17.746179353410501"/>
    <n v="267"/>
    <n v="84"/>
    <n v="81"/>
    <n v="77"/>
    <n v="79"/>
    <n v="101"/>
    <n v="71"/>
    <n v="92"/>
    <n v="87"/>
    <n v="71"/>
    <n v="93"/>
    <n v="1103"/>
  </r>
  <r>
    <s v="A21A18F9-4CFF-40E5-99F8-4298D5034E0B"/>
    <s v="9FE0859F-140E-4EB5-A5EF-64C822049BDA"/>
    <n v="10"/>
    <x v="3"/>
    <n v="119"/>
    <n v="17.366895574779299"/>
    <n v="517"/>
    <n v="1351"/>
    <n v="1"/>
    <n v="521"/>
    <n v="1"/>
    <n v="301"/>
    <n v="9"/>
    <n v="220"/>
    <n v="0"/>
    <n v="464"/>
    <n v="1"/>
    <n v="3387"/>
  </r>
  <r>
    <s v="A21A18F9-4CFF-40E5-99F8-4298D5034E0B"/>
    <s v="6CA25296-E288-4DBA-AD1B-359AD844FA4D"/>
    <n v="1"/>
    <x v="1"/>
    <n v="125"/>
    <n v="18.6745110101226"/>
    <n v="177"/>
    <n v="623"/>
    <n v="30"/>
    <n v="361"/>
    <n v="21"/>
    <n v="135"/>
    <n v="33"/>
    <n v="132"/>
    <n v="30"/>
    <n v="397"/>
    <n v="28"/>
    <n v="1967"/>
  </r>
  <r>
    <s v="A21A18F9-4CFF-40E5-99F8-4298D5034E0B"/>
    <s v="6879F56A-DDB1-49C1-AE7D-D05890B9F23A"/>
    <n v="1"/>
    <x v="1"/>
    <n v="120"/>
    <n v="17.8466110243806"/>
    <n v="124"/>
    <n v="579"/>
    <n v="0"/>
    <n v="453"/>
    <n v="1"/>
    <n v="373"/>
    <n v="2"/>
    <n v="207"/>
    <n v="0"/>
    <n v="293"/>
    <n v="0"/>
    <n v="2032"/>
  </r>
  <r>
    <s v="A21A18F9-4CFF-40E5-99F8-4298D5034E0B"/>
    <s v="6EF6E2C0-3881-4B01-9094-B5261283FBE7"/>
    <n v="10"/>
    <x v="3"/>
    <n v="104"/>
    <s v="NULL"/>
    <n v="0"/>
    <n v="0"/>
    <n v="0"/>
    <n v="0"/>
    <n v="0"/>
    <n v="1"/>
    <n v="0"/>
    <n v="0"/>
    <n v="0"/>
    <n v="0"/>
    <n v="0"/>
    <n v="1"/>
  </r>
  <r>
    <s v="A21A18F9-4CFF-40E5-99F8-4298D5034E0B"/>
    <s v="E7C4D214-5905-45D6-AD85-ACC56AA46310"/>
    <n v="10"/>
    <x v="3"/>
    <n v="117"/>
    <n v="16.011519158378501"/>
    <n v="1186"/>
    <n v="1288"/>
    <n v="4"/>
    <n v="1083"/>
    <n v="1"/>
    <n v="642"/>
    <n v="2"/>
    <n v="672"/>
    <n v="2"/>
    <n v="1021"/>
    <n v="6"/>
    <n v="5907"/>
  </r>
  <r>
    <s v="A21A18F9-4CFF-40E5-99F8-4298D5034E0B"/>
    <s v="NULL"/>
    <n v="4"/>
    <x v="8"/>
    <n v="117"/>
    <n v="18.495962003325801"/>
    <n v="584455"/>
    <n v="946723"/>
    <n v="42187"/>
    <n v="394805"/>
    <n v="43257"/>
    <n v="266113"/>
    <n v="46906"/>
    <n v="246056"/>
    <n v="42480"/>
    <n v="414443"/>
    <n v="44971"/>
    <n v="3072396"/>
  </r>
  <r>
    <s v="5D5EF67E-9067-4146-9AAD-3CD1436A4799"/>
    <s v="AF8EB446-F3C7-4A7D-A873-83043321991A"/>
    <n v="1"/>
    <x v="0"/>
    <n v="127"/>
    <n v="16.6354382509376"/>
    <n v="375"/>
    <n v="86"/>
    <n v="90"/>
    <n v="101"/>
    <n v="55"/>
    <n v="132"/>
    <n v="57"/>
    <n v="105"/>
    <n v="72"/>
    <n v="230"/>
    <n v="48"/>
    <n v="1351"/>
  </r>
  <r>
    <s v="A21A18F9-4CFF-40E5-99F8-4298D5034E0B"/>
    <s v="B1314F0D-2D04-4CA3-BFEE-CCB14C110346"/>
    <n v="1"/>
    <x v="1"/>
    <n v="100"/>
    <s v="NULL"/>
    <n v="0"/>
    <n v="1"/>
    <n v="0"/>
    <n v="0"/>
    <n v="0"/>
    <n v="0"/>
    <n v="0"/>
    <n v="0"/>
    <n v="0"/>
    <n v="0"/>
    <n v="0"/>
    <n v="1"/>
  </r>
  <r>
    <s v="5D5EF67E-9067-4146-9AAD-3CD1436A4799"/>
    <s v="71C70B25-4C59-41BA-9355-913782397A66"/>
    <n v="1"/>
    <x v="0"/>
    <n v="122"/>
    <n v="15.696757111270401"/>
    <n v="85"/>
    <n v="545"/>
    <n v="25"/>
    <n v="777"/>
    <n v="35"/>
    <n v="553"/>
    <n v="21"/>
    <n v="504"/>
    <n v="34"/>
    <n v="796"/>
    <n v="31"/>
    <n v="3406"/>
  </r>
  <r>
    <s v="A21A18F9-4CFF-40E5-99F8-4298D5034E0B"/>
    <s v="E6E8CFA2-05B1-419F-A18B-FD6D60F91147"/>
    <n v="10"/>
    <x v="3"/>
    <n v="132"/>
    <n v="293.82921471515499"/>
    <n v="3"/>
    <n v="461"/>
    <n v="0"/>
    <n v="309"/>
    <n v="0"/>
    <n v="244"/>
    <n v="1"/>
    <n v="229"/>
    <n v="0"/>
    <n v="307"/>
    <n v="2"/>
    <n v="1556"/>
  </r>
  <r>
    <s v="88F343FA-B35D-4C6C-8A9A-DDC3AE08EED7"/>
    <s v="3D732E2E-E493-48FC-BD06-B3749B0E4F6D"/>
    <n v="1"/>
    <x v="4"/>
    <n v="117"/>
    <n v="17.695147523506002"/>
    <n v="1237"/>
    <n v="432"/>
    <n v="0"/>
    <n v="261"/>
    <n v="0"/>
    <n v="103"/>
    <n v="3"/>
    <n v="79"/>
    <n v="1"/>
    <n v="232"/>
    <n v="0"/>
    <n v="2348"/>
  </r>
  <r>
    <s v="5D5EF67E-9067-4146-9AAD-3CD1436A4799"/>
    <s v="69FF30E0-9894-4D2B-9779-506567C47E04"/>
    <n v="1"/>
    <x v="0"/>
    <n v="105"/>
    <n v="11.1702416353536"/>
    <n v="5727"/>
    <n v="544"/>
    <n v="299"/>
    <n v="702"/>
    <n v="293"/>
    <n v="615"/>
    <n v="250"/>
    <n v="464"/>
    <n v="299"/>
    <n v="521"/>
    <n v="294"/>
    <n v="10008"/>
  </r>
  <r>
    <s v="5D5EF67E-9067-4146-9AAD-3CD1436A4799"/>
    <s v="93E3E6F8-E6CA-4F85-B967-1CF44B9B7DBD"/>
    <n v="1"/>
    <x v="0"/>
    <n v="140"/>
    <s v="NULL"/>
    <n v="0"/>
    <n v="1"/>
    <n v="0"/>
    <n v="0"/>
    <n v="0"/>
    <n v="0"/>
    <n v="0"/>
    <n v="0"/>
    <n v="0"/>
    <n v="0"/>
    <n v="0"/>
    <n v="1"/>
  </r>
  <r>
    <s v="A21A18F9-4CFF-40E5-99F8-4298D5034E0B"/>
    <s v="9AF87CFA-0E9B-468F-BEF3-99516550F356"/>
    <n v="8"/>
    <x v="6"/>
    <n v="121"/>
    <s v="NULL"/>
    <n v="0"/>
    <n v="0"/>
    <n v="1"/>
    <n v="0"/>
    <n v="0"/>
    <n v="0"/>
    <n v="0"/>
    <n v="0"/>
    <n v="0"/>
    <n v="0"/>
    <n v="0"/>
    <n v="1"/>
  </r>
  <r>
    <s v="A21A18F9-4CFF-40E5-99F8-4298D5034E0B"/>
    <s v="F615457A-F071-42D4-84DC-F8FC77A74908"/>
    <n v="10"/>
    <x v="3"/>
    <n v="120"/>
    <n v="13.608641443995101"/>
    <n v="3"/>
    <n v="17"/>
    <n v="0"/>
    <n v="7"/>
    <n v="0"/>
    <n v="3"/>
    <n v="0"/>
    <n v="2"/>
    <n v="0"/>
    <n v="12"/>
    <n v="0"/>
    <n v="44"/>
  </r>
  <r>
    <s v="A21A18F9-4CFF-40E5-99F8-4298D5034E0B"/>
    <s v="31BA52BB-C3BA-4E01-9B91-2DF69D647E8F"/>
    <n v="3"/>
    <x v="5"/>
    <n v="124"/>
    <n v="154.553472776093"/>
    <n v="54"/>
    <n v="5129"/>
    <n v="3"/>
    <n v="2226"/>
    <n v="3"/>
    <n v="1359"/>
    <n v="43"/>
    <n v="1044"/>
    <n v="1"/>
    <n v="2317"/>
    <n v="12"/>
    <n v="12191"/>
  </r>
  <r>
    <s v="A21A18F9-4CFF-40E5-99F8-4298D5034E0B"/>
    <s v="D297AD1A-4854-45B5-BA39-EE6E1BC76397"/>
    <n v="10"/>
    <x v="3"/>
    <n v="143"/>
    <n v="515.62757353640302"/>
    <n v="5"/>
    <n v="231"/>
    <n v="8"/>
    <n v="62"/>
    <n v="15"/>
    <n v="41"/>
    <n v="43"/>
    <n v="29"/>
    <n v="6"/>
    <n v="139"/>
    <n v="10"/>
    <n v="589"/>
  </r>
  <r>
    <s v="5D5EF67E-9067-4146-9AAD-3CD1436A4799"/>
    <s v="72672ABB-8053-4AB9-AEA3-B635A2D659A0"/>
    <n v="1"/>
    <x v="0"/>
    <n v="132"/>
    <n v="19.1557864846149"/>
    <n v="0"/>
    <n v="11"/>
    <n v="7"/>
    <n v="4"/>
    <n v="3"/>
    <n v="7"/>
    <n v="7"/>
    <n v="2"/>
    <n v="5"/>
    <n v="6"/>
    <n v="4"/>
    <n v="56"/>
  </r>
  <r>
    <s v="A21A18F9-4CFF-40E5-99F8-4298D5034E0B"/>
    <s v="8593EAD5-CF31-4347-99DC-4787C85E2ED8"/>
    <n v="1"/>
    <x v="1"/>
    <n v="113"/>
    <n v="9.3747380915796192"/>
    <n v="3"/>
    <n v="7"/>
    <n v="0"/>
    <n v="2"/>
    <n v="0"/>
    <n v="1"/>
    <n v="0"/>
    <n v="0"/>
    <n v="0"/>
    <n v="5"/>
    <n v="0"/>
    <n v="18"/>
  </r>
  <r>
    <s v="5D5EF67E-9067-4146-9AAD-3CD1436A4799"/>
    <s v="82B854A4-AC8F-44F8-9383-7393D4789588"/>
    <n v="1"/>
    <x v="0"/>
    <n v="129"/>
    <n v="20.088525113082799"/>
    <n v="12"/>
    <n v="1284"/>
    <n v="10"/>
    <n v="83"/>
    <n v="9"/>
    <n v="30"/>
    <n v="5"/>
    <n v="4"/>
    <n v="7"/>
    <n v="26"/>
    <n v="9"/>
    <n v="1479"/>
  </r>
  <r>
    <s v="88F343FA-B35D-4C6C-8A9A-DDC3AE08EED7"/>
    <s v="878C48F4-0E26-4CE0-9BF5-38EB1B1F6574"/>
    <n v="1"/>
    <x v="4"/>
    <n v="122"/>
    <n v="12.2951512684563"/>
    <n v="255"/>
    <n v="115"/>
    <n v="6"/>
    <n v="46"/>
    <n v="3"/>
    <n v="25"/>
    <n v="5"/>
    <n v="21"/>
    <n v="8"/>
    <n v="15"/>
    <n v="9"/>
    <n v="508"/>
  </r>
  <r>
    <s v="5D5EF67E-9067-4146-9AAD-3CD1436A4799"/>
    <s v="637746E4-D8E8-4BC2-A69C-2A2DA45A6DBD"/>
    <n v="1"/>
    <x v="0"/>
    <n v="124"/>
    <n v="19.9806924348342"/>
    <n v="1"/>
    <n v="7"/>
    <n v="0"/>
    <n v="4"/>
    <n v="0"/>
    <n v="4"/>
    <n v="0"/>
    <n v="2"/>
    <n v="0"/>
    <n v="2"/>
    <n v="0"/>
    <n v="20"/>
  </r>
  <r>
    <s v="A21A18F9-4CFF-40E5-99F8-4298D5034E0B"/>
    <s v="EC83E874-6846-46A5-841B-F0900AE8B03D"/>
    <n v="10"/>
    <x v="3"/>
    <n v="110"/>
    <n v="16.4113781667882"/>
    <n v="0"/>
    <n v="2"/>
    <n v="0"/>
    <n v="1"/>
    <n v="0"/>
    <n v="0"/>
    <n v="0"/>
    <n v="0"/>
    <n v="0"/>
    <n v="1"/>
    <n v="0"/>
    <n v="4"/>
  </r>
  <r>
    <s v="5D5EF67E-9067-4146-9AAD-3CD1436A4799"/>
    <s v="AE9BC042-38CC-4082-BE39-0C09BCA84A4B"/>
    <n v="1"/>
    <x v="0"/>
    <n v="129"/>
    <n v="19.6075673308003"/>
    <n v="9"/>
    <n v="402"/>
    <n v="3"/>
    <n v="110"/>
    <n v="6"/>
    <n v="138"/>
    <n v="6"/>
    <n v="104"/>
    <n v="4"/>
    <n v="68"/>
    <n v="3"/>
    <n v="853"/>
  </r>
  <r>
    <s v="A21A18F9-4CFF-40E5-99F8-4298D5034E0B"/>
    <s v="FD7102A9-A454-4A1C-B92C-593D972D08E1"/>
    <n v="10"/>
    <x v="3"/>
    <n v="132"/>
    <n v="29.691749695833"/>
    <n v="6"/>
    <n v="3"/>
    <n v="0"/>
    <n v="2"/>
    <n v="0"/>
    <n v="0"/>
    <n v="0"/>
    <n v="0"/>
    <n v="0"/>
    <n v="1"/>
    <n v="0"/>
    <n v="12"/>
  </r>
  <r>
    <s v="5D5EF67E-9067-4146-9AAD-3CD1436A4799"/>
    <s v="443D9008-0B6C-4C24-8F04-AC5C2B4A0D32"/>
    <n v="1"/>
    <x v="0"/>
    <n v="126"/>
    <n v="17.064378333743502"/>
    <n v="358"/>
    <n v="2425"/>
    <n v="5"/>
    <n v="2304"/>
    <n v="3"/>
    <n v="2655"/>
    <n v="31"/>
    <n v="2587"/>
    <n v="7"/>
    <n v="1796"/>
    <n v="3"/>
    <n v="12174"/>
  </r>
  <r>
    <s v="5D5EF67E-9067-4146-9AAD-3CD1436A4799"/>
    <s v="F86C639D-F380-44D8-B0EB-95667301E079"/>
    <n v="1"/>
    <x v="0"/>
    <n v="122"/>
    <n v="15.461780837493"/>
    <n v="1"/>
    <n v="4"/>
    <n v="0"/>
    <n v="2"/>
    <n v="0"/>
    <n v="0"/>
    <n v="0"/>
    <n v="0"/>
    <n v="0"/>
    <n v="0"/>
    <n v="0"/>
    <n v="7"/>
  </r>
  <r>
    <s v="A21A18F9-4CFF-40E5-99F8-4298D5034E0B"/>
    <s v="E0A577B7-1355-4242-80AF-1E164864C6D6"/>
    <n v="8"/>
    <x v="6"/>
    <n v="117"/>
    <n v="18.078448973122601"/>
    <n v="70"/>
    <n v="78"/>
    <n v="0"/>
    <n v="49"/>
    <n v="0"/>
    <n v="10"/>
    <n v="0"/>
    <n v="14"/>
    <n v="0"/>
    <n v="34"/>
    <n v="0"/>
    <n v="255"/>
  </r>
  <r>
    <s v="A21A18F9-4CFF-40E5-99F8-4298D5034E0B"/>
    <s v="A6DE645E-6150-4A22-9E3A-755007B2D18C"/>
    <n v="1"/>
    <x v="1"/>
    <n v="134"/>
    <n v="14.422205101855999"/>
    <n v="0"/>
    <n v="2"/>
    <n v="0"/>
    <n v="1"/>
    <n v="0"/>
    <n v="0"/>
    <n v="0"/>
    <n v="0"/>
    <n v="0"/>
    <n v="0"/>
    <n v="0"/>
    <n v="3"/>
  </r>
  <r>
    <s v="5D5EF67E-9067-4146-9AAD-3CD1436A4799"/>
    <s v="0D120C45-5E1D-42F6-A894-52239DE9611B"/>
    <n v="1"/>
    <x v="0"/>
    <n v="130"/>
    <n v="20.7759680674056"/>
    <n v="29"/>
    <n v="100"/>
    <n v="74"/>
    <n v="79"/>
    <n v="67"/>
    <n v="101"/>
    <n v="65"/>
    <n v="80"/>
    <n v="63"/>
    <n v="80"/>
    <n v="61"/>
    <n v="799"/>
  </r>
  <r>
    <s v="88F343FA-B35D-4C6C-8A9A-DDC3AE08EED7"/>
    <s v="NULL"/>
    <n v="1"/>
    <x v="4"/>
    <n v="124"/>
    <n v="17.127510301824401"/>
    <n v="3925"/>
    <n v="879"/>
    <n v="31"/>
    <n v="447"/>
    <n v="35"/>
    <n v="277"/>
    <n v="40"/>
    <n v="229"/>
    <n v="45"/>
    <n v="354"/>
    <n v="43"/>
    <n v="6307"/>
  </r>
  <r>
    <s v="5D5EF67E-9067-4146-9AAD-3CD1436A4799"/>
    <s v="BF2F4B91-6DF3-45B9-AEE3-24E6C3A8B06B"/>
    <n v="1"/>
    <x v="0"/>
    <n v="130"/>
    <n v="18.774389851223201"/>
    <n v="3"/>
    <n v="36"/>
    <n v="2"/>
    <n v="25"/>
    <n v="2"/>
    <n v="20"/>
    <n v="1"/>
    <n v="10"/>
    <n v="2"/>
    <n v="23"/>
    <n v="5"/>
    <n v="129"/>
  </r>
  <r>
    <s v="5D5EF67E-9067-4146-9AAD-3CD1436A4799"/>
    <s v="74E6C5D4-8751-4177-8448-93299623C805"/>
    <n v="1"/>
    <x v="0"/>
    <n v="130"/>
    <n v="19.927409550037002"/>
    <n v="12"/>
    <n v="283"/>
    <n v="340"/>
    <n v="285"/>
    <n v="303"/>
    <n v="325"/>
    <n v="307"/>
    <n v="318"/>
    <n v="322"/>
    <n v="356"/>
    <n v="330"/>
    <n v="3181"/>
  </r>
  <r>
    <s v="A21A18F9-4CFF-40E5-99F8-4298D5034E0B"/>
    <s v="5CDF9C9E-5ADE-442D-983F-147DCB6179C6"/>
    <n v="6"/>
    <x v="7"/>
    <n v="129"/>
    <n v="23.488408512086298"/>
    <n v="375"/>
    <n v="26"/>
    <n v="0"/>
    <n v="56"/>
    <n v="0"/>
    <n v="31"/>
    <n v="1"/>
    <n v="22"/>
    <n v="0"/>
    <n v="28"/>
    <n v="0"/>
    <n v="539"/>
  </r>
  <r>
    <s v="5D5EF67E-9067-4146-9AAD-3CD1436A4799"/>
    <s v="FADEC0D1-8ACD-456A-A4A8-9CC65E4D2ABB"/>
    <n v="1"/>
    <x v="0"/>
    <n v="129"/>
    <n v="21.9811433013898"/>
    <n v="775"/>
    <n v="371"/>
    <n v="201"/>
    <n v="281"/>
    <n v="205"/>
    <n v="237"/>
    <n v="230"/>
    <n v="221"/>
    <n v="189"/>
    <n v="253"/>
    <n v="211"/>
    <n v="3174"/>
  </r>
  <r>
    <s v="A21A18F9-4CFF-40E5-99F8-4298D5034E0B"/>
    <s v="6B12B4A9-6019-4B34-BF04-72434B5879A7"/>
    <n v="1"/>
    <x v="1"/>
    <n v="101"/>
    <n v="12.7256402174302"/>
    <n v="5083"/>
    <n v="2541"/>
    <n v="4"/>
    <n v="775"/>
    <n v="6"/>
    <n v="440"/>
    <n v="5"/>
    <n v="445"/>
    <n v="1"/>
    <n v="939"/>
    <n v="3"/>
    <n v="10242"/>
  </r>
  <r>
    <s v="A21A18F9-4CFF-40E5-99F8-4298D5034E0B"/>
    <s v="264E4800-B658-454F-B116-4A12EE1F53EC"/>
    <n v="1"/>
    <x v="1"/>
    <n v="119"/>
    <n v="16.657983481278499"/>
    <n v="25"/>
    <n v="1610"/>
    <n v="10"/>
    <n v="635"/>
    <n v="5"/>
    <n v="349"/>
    <n v="13"/>
    <n v="270"/>
    <n v="5"/>
    <n v="731"/>
    <n v="8"/>
    <n v="3661"/>
  </r>
  <r>
    <s v="5D5EF67E-9067-4146-9AAD-3CD1436A4799"/>
    <s v="5BFE01BB-7E88-4476-AA90-E5CFDE5AAFED"/>
    <n v="1"/>
    <x v="0"/>
    <n v="128"/>
    <n v="16.662112540314698"/>
    <n v="44"/>
    <n v="1266"/>
    <n v="0"/>
    <n v="119"/>
    <n v="1"/>
    <n v="59"/>
    <n v="15"/>
    <n v="65"/>
    <n v="4"/>
    <n v="149"/>
    <n v="3"/>
    <n v="1725"/>
  </r>
  <r>
    <s v="A21A18F9-4CFF-40E5-99F8-4298D5034E0B"/>
    <s v="0DFC4227-1A30-48DE-8B52-A084BF6BFB12"/>
    <n v="1"/>
    <x v="1"/>
    <n v="125"/>
    <n v="19.713059851553201"/>
    <n v="486"/>
    <n v="2371"/>
    <n v="177"/>
    <n v="2928"/>
    <n v="154"/>
    <n v="1824"/>
    <n v="199"/>
    <n v="1593"/>
    <n v="160"/>
    <n v="2631"/>
    <n v="204"/>
    <n v="12727"/>
  </r>
  <r>
    <s v="5D5EF67E-9067-4146-9AAD-3CD1436A4799"/>
    <s v="B9349914-DB2C-4DBC-B326-D4B0C6BBDCD6"/>
    <n v="1"/>
    <x v="0"/>
    <n v="128"/>
    <n v="16.131281856973001"/>
    <n v="206"/>
    <n v="8228"/>
    <n v="3"/>
    <n v="1333"/>
    <n v="9"/>
    <n v="896"/>
    <n v="8"/>
    <n v="805"/>
    <n v="4"/>
    <n v="2113"/>
    <n v="8"/>
    <n v="13613"/>
  </r>
  <r>
    <s v="5D5EF67E-9067-4146-9AAD-3CD1436A4799"/>
    <s v="4EFA74CA-54A0-40CE-8442-BFF61AABFDC3"/>
    <n v="1"/>
    <x v="0"/>
    <n v="130"/>
    <n v="22.4073841320679"/>
    <n v="5"/>
    <n v="16"/>
    <n v="11"/>
    <n v="14"/>
    <n v="16"/>
    <n v="19"/>
    <n v="8"/>
    <n v="12"/>
    <n v="5"/>
    <n v="16"/>
    <n v="10"/>
    <n v="132"/>
  </r>
  <r>
    <s v="A21A18F9-4CFF-40E5-99F8-4298D5034E0B"/>
    <s v="F373DE1A-2946-49B9-876C-048A98C6044D"/>
    <n v="10"/>
    <x v="3"/>
    <n v="120"/>
    <n v="144.30057625723299"/>
    <n v="500"/>
    <n v="1271"/>
    <n v="0"/>
    <n v="746"/>
    <n v="1"/>
    <n v="467"/>
    <n v="9"/>
    <n v="545"/>
    <n v="1"/>
    <n v="853"/>
    <n v="1"/>
    <n v="4394"/>
  </r>
  <r>
    <s v="88F343FA-B35D-4C6C-8A9A-DDC3AE08EED7"/>
    <s v="410F0B79-7E3A-4EEE-A706-9E155B0FFF9B"/>
    <n v="1"/>
    <x v="4"/>
    <n v="93"/>
    <n v="13.166788882064701"/>
    <n v="1210"/>
    <n v="343"/>
    <n v="0"/>
    <n v="110"/>
    <n v="0"/>
    <n v="65"/>
    <n v="0"/>
    <n v="60"/>
    <n v="0"/>
    <n v="127"/>
    <n v="0"/>
    <n v="1915"/>
  </r>
  <r>
    <s v="5D5EF67E-9067-4146-9AAD-3CD1436A4799"/>
    <s v="D141507D-2BA2-45C0-AFF9-32C32452244F"/>
    <n v="1"/>
    <x v="0"/>
    <n v="139"/>
    <s v="NULL"/>
    <n v="0"/>
    <n v="0"/>
    <n v="0"/>
    <n v="0"/>
    <n v="0"/>
    <n v="0"/>
    <n v="0"/>
    <n v="0"/>
    <n v="0"/>
    <n v="0"/>
    <n v="1"/>
    <n v="1"/>
  </r>
  <r>
    <s v="A21A18F9-4CFF-40E5-99F8-4298D5034E0B"/>
    <s v="4FEA6B52-40FF-454B-99E3-EB8E38E8D7FC"/>
    <n v="1"/>
    <x v="1"/>
    <n v="117"/>
    <n v="16.146226219089499"/>
    <n v="7"/>
    <n v="24"/>
    <n v="0"/>
    <n v="11"/>
    <n v="0"/>
    <n v="9"/>
    <n v="0"/>
    <n v="5"/>
    <n v="0"/>
    <n v="21"/>
    <n v="0"/>
    <n v="77"/>
  </r>
  <r>
    <s v="A21A18F9-4CFF-40E5-99F8-4298D5034E0B"/>
    <s v="B1129E5E-1917-4CA4-8CCC-98FB77C9704F"/>
    <n v="3"/>
    <x v="5"/>
    <n v="116"/>
    <n v="17.232793019033899"/>
    <n v="531"/>
    <n v="3065"/>
    <n v="1"/>
    <n v="795"/>
    <n v="5"/>
    <n v="761"/>
    <n v="30"/>
    <n v="436"/>
    <n v="2"/>
    <n v="663"/>
    <n v="17"/>
    <n v="6306"/>
  </r>
  <r>
    <s v="A21A18F9-4CFF-40E5-99F8-4298D5034E0B"/>
    <s v="EEC1339D-D2B4-4EE0-8BA6-96474740CB2A"/>
    <n v="1"/>
    <x v="1"/>
    <n v="114"/>
    <n v="14.791744282698099"/>
    <n v="42"/>
    <n v="10"/>
    <n v="0"/>
    <n v="9"/>
    <n v="0"/>
    <n v="3"/>
    <n v="0"/>
    <n v="3"/>
    <n v="0"/>
    <n v="6"/>
    <n v="0"/>
    <n v="73"/>
  </r>
  <r>
    <s v="A21A18F9-4CFF-40E5-99F8-4298D5034E0B"/>
    <s v="EF0900AE-F428-43D4-BAB7-7C91E95A3CCF"/>
    <n v="1"/>
    <x v="1"/>
    <n v="117"/>
    <n v="19.349528432140598"/>
    <n v="1168"/>
    <n v="5567"/>
    <n v="15"/>
    <n v="3108"/>
    <n v="9"/>
    <n v="882"/>
    <n v="71"/>
    <n v="730"/>
    <n v="11"/>
    <n v="1725"/>
    <n v="34"/>
    <n v="13320"/>
  </r>
  <r>
    <s v="A21A18F9-4CFF-40E5-99F8-4298D5034E0B"/>
    <s v="344E8C6A-8AE3-4C70-8F80-2EA4C297D72F"/>
    <n v="1"/>
    <x v="1"/>
    <n v="119"/>
    <n v="12.7279220613579"/>
    <n v="2"/>
    <n v="1"/>
    <n v="0"/>
    <n v="0"/>
    <n v="0"/>
    <n v="0"/>
    <n v="0"/>
    <n v="0"/>
    <n v="0"/>
    <n v="1"/>
    <n v="0"/>
    <n v="4"/>
  </r>
  <r>
    <s v="A21A18F9-4CFF-40E5-99F8-4298D5034E0B"/>
    <s v="2452D39E-ECC0-41DB-B2CE-BA310D441F30"/>
    <n v="3"/>
    <x v="5"/>
    <n v="115"/>
    <n v="17.7330982492226"/>
    <n v="1023"/>
    <n v="5297"/>
    <n v="0"/>
    <n v="1291"/>
    <n v="4"/>
    <n v="950"/>
    <n v="9"/>
    <n v="876"/>
    <n v="0"/>
    <n v="1217"/>
    <n v="3"/>
    <n v="10670"/>
  </r>
  <r>
    <s v="5D5EF67E-9067-4146-9AAD-3CD1436A4799"/>
    <s v="22C468A9-A939-4821-8325-1B7E60489C77"/>
    <n v="1"/>
    <x v="0"/>
    <n v="132"/>
    <n v="20.747764082094999"/>
    <n v="9"/>
    <n v="489"/>
    <n v="193"/>
    <n v="362"/>
    <n v="228"/>
    <n v="263"/>
    <n v="238"/>
    <n v="303"/>
    <n v="201"/>
    <n v="354"/>
    <n v="188"/>
    <n v="2828"/>
  </r>
  <r>
    <s v="A21A18F9-4CFF-40E5-99F8-4298D5034E0B"/>
    <s v="A2D66A49-0BC4-4D38-8B0C-5E383F083A5C"/>
    <n v="1"/>
    <x v="1"/>
    <n v="121"/>
    <n v="21.433157109707601"/>
    <n v="745"/>
    <n v="3555"/>
    <n v="24"/>
    <n v="1769"/>
    <n v="22"/>
    <n v="383"/>
    <n v="24"/>
    <n v="655"/>
    <n v="34"/>
    <n v="1333"/>
    <n v="31"/>
    <n v="8575"/>
  </r>
  <r>
    <s v="5D5EF67E-9067-4146-9AAD-3CD1436A4799"/>
    <s v="40B11B35-8541-4F35-BAAB-BC27F767380E"/>
    <n v="1"/>
    <x v="0"/>
    <n v="126"/>
    <n v="18.657513727862501"/>
    <n v="113"/>
    <n v="125"/>
    <n v="127"/>
    <n v="132"/>
    <n v="104"/>
    <n v="120"/>
    <n v="119"/>
    <n v="133"/>
    <n v="111"/>
    <n v="113"/>
    <n v="118"/>
    <n v="1315"/>
  </r>
  <r>
    <s v="A21A18F9-4CFF-40E5-99F8-4298D5034E0B"/>
    <s v="A6D3A7DF-0E3B-4735-87F3-A1DD180A7EC1"/>
    <n v="10"/>
    <x v="3"/>
    <n v="119"/>
    <n v="103.84348529836601"/>
    <n v="2900"/>
    <n v="4749"/>
    <n v="1"/>
    <n v="2631"/>
    <n v="7"/>
    <n v="1673"/>
    <n v="8"/>
    <n v="1679"/>
    <n v="5"/>
    <n v="2536"/>
    <n v="6"/>
    <n v="16197"/>
  </r>
  <r>
    <s v="A21A18F9-4CFF-40E5-99F8-4298D5034E0B"/>
    <s v="C76D190D-8C0C-4A65-878B-3E4EB3C29199"/>
    <n v="6"/>
    <x v="7"/>
    <n v="121"/>
    <n v="17.318478277621701"/>
    <n v="373"/>
    <n v="25"/>
    <n v="5"/>
    <n v="10"/>
    <n v="3"/>
    <n v="11"/>
    <n v="4"/>
    <n v="7"/>
    <n v="3"/>
    <n v="10"/>
    <n v="4"/>
    <n v="455"/>
  </r>
  <r>
    <s v="A21A18F9-4CFF-40E5-99F8-4298D5034E0B"/>
    <s v="7AB156C9-F374-4447-9FD9-46C2C9D01C46"/>
    <n v="6"/>
    <x v="7"/>
    <n v="122"/>
    <s v="NULL"/>
    <n v="4"/>
    <n v="0"/>
    <n v="0"/>
    <n v="1"/>
    <n v="0"/>
    <n v="0"/>
    <n v="0"/>
    <n v="0"/>
    <n v="0"/>
    <n v="0"/>
    <n v="0"/>
    <n v="5"/>
  </r>
  <r>
    <s v="5D5EF67E-9067-4146-9AAD-3CD1436A4799"/>
    <s v="E29B5AD8-707E-48C2-8C94-17E94B703E29"/>
    <n v="1"/>
    <x v="0"/>
    <n v="119"/>
    <n v="15.793162760946499"/>
    <n v="28"/>
    <n v="756"/>
    <n v="10"/>
    <n v="352"/>
    <n v="5"/>
    <n v="94"/>
    <n v="12"/>
    <n v="36"/>
    <n v="19"/>
    <n v="310"/>
    <n v="6"/>
    <n v="1628"/>
  </r>
  <r>
    <s v="5D5EF67E-9067-4146-9AAD-3CD1436A4799"/>
    <s v="8773151B-84D6-40CB-924F-BEF642B3EF8C"/>
    <n v="1"/>
    <x v="0"/>
    <n v="135"/>
    <n v="21.900662581640798"/>
    <n v="4"/>
    <n v="27"/>
    <n v="29"/>
    <n v="15"/>
    <n v="22"/>
    <n v="29"/>
    <n v="31"/>
    <n v="28"/>
    <n v="28"/>
    <n v="29"/>
    <n v="23"/>
    <n v="265"/>
  </r>
  <r>
    <s v="88F343FA-B35D-4C6C-8A9A-DDC3AE08EED7"/>
    <s v="C7DAAC38-70A3-4C7E-9F01-B2E30BBA42D9"/>
    <n v="1"/>
    <x v="4"/>
    <n v="120"/>
    <n v="17.588405349937201"/>
    <n v="734"/>
    <n v="284"/>
    <n v="0"/>
    <n v="127"/>
    <n v="0"/>
    <n v="54"/>
    <n v="0"/>
    <n v="67"/>
    <n v="0"/>
    <n v="121"/>
    <n v="1"/>
    <n v="1388"/>
  </r>
  <r>
    <s v="A21A18F9-4CFF-40E5-99F8-4298D5034E0B"/>
    <s v="87E9B86D-403D-4B71-82A7-D37C3D01C16F"/>
    <n v="10"/>
    <x v="3"/>
    <n v="120"/>
    <n v="15.8119989714741"/>
    <n v="26"/>
    <n v="219"/>
    <n v="0"/>
    <n v="69"/>
    <n v="0"/>
    <n v="39"/>
    <n v="2"/>
    <n v="35"/>
    <n v="0"/>
    <n v="53"/>
    <n v="0"/>
    <n v="443"/>
  </r>
  <r>
    <s v="5D5EF67E-9067-4146-9AAD-3CD1436A4799"/>
    <s v="217B3CE8-39FD-4E38-85DE-9D0D91CD98FE"/>
    <n v="1"/>
    <x v="0"/>
    <n v="137"/>
    <n v="16.391963597697401"/>
    <n v="0"/>
    <n v="9"/>
    <n v="1"/>
    <n v="2"/>
    <n v="6"/>
    <n v="6"/>
    <n v="6"/>
    <n v="4"/>
    <n v="2"/>
    <n v="10"/>
    <n v="5"/>
    <n v="51"/>
  </r>
  <r>
    <s v="5D5EF67E-9067-4146-9AAD-3CD1436A4799"/>
    <s v="7FDF27F6-B221-4B62-8091-5A1A4A301874"/>
    <n v="1"/>
    <x v="0"/>
    <n v="129"/>
    <n v="20.2665600030669"/>
    <n v="225"/>
    <n v="610"/>
    <n v="375"/>
    <n v="404"/>
    <n v="389"/>
    <n v="369"/>
    <n v="478"/>
    <n v="456"/>
    <n v="350"/>
    <n v="420"/>
    <n v="362"/>
    <n v="4438"/>
  </r>
  <r>
    <s v="A21A18F9-4CFF-40E5-99F8-4298D5034E0B"/>
    <s v="1A035DD5-951C-4896-B6A0-8A90EC81B3F7"/>
    <n v="6"/>
    <x v="7"/>
    <n v="118"/>
    <n v="17.323762224640099"/>
    <n v="7235"/>
    <n v="520"/>
    <n v="1"/>
    <n v="221"/>
    <n v="0"/>
    <n v="221"/>
    <n v="1"/>
    <n v="208"/>
    <n v="1"/>
    <n v="252"/>
    <n v="2"/>
    <n v="8662"/>
  </r>
  <r>
    <s v="A21A18F9-4CFF-40E5-99F8-4298D5034E0B"/>
    <s v="19B2E44F-BA38-49AB-A08F-8619C1023338"/>
    <n v="1"/>
    <x v="1"/>
    <s v="NULL"/>
    <s v="NULL"/>
    <n v="25"/>
    <n v="0"/>
    <n v="0"/>
    <n v="0"/>
    <n v="0"/>
    <n v="0"/>
    <n v="0"/>
    <n v="0"/>
    <n v="0"/>
    <n v="0"/>
    <n v="0"/>
    <n v="25"/>
  </r>
  <r>
    <s v="5D5EF67E-9067-4146-9AAD-3CD1436A4799"/>
    <s v="C4661454-55FE-405E-8174-ABCD63421346"/>
    <n v="1"/>
    <x v="0"/>
    <n v="136"/>
    <n v="19.320962911903202"/>
    <n v="8"/>
    <n v="10"/>
    <n v="4"/>
    <n v="8"/>
    <n v="5"/>
    <n v="2"/>
    <n v="2"/>
    <n v="8"/>
    <n v="4"/>
    <n v="5"/>
    <n v="3"/>
    <n v="59"/>
  </r>
  <r>
    <s v="A21A18F9-4CFF-40E5-99F8-4298D5034E0B"/>
    <s v="D2E58D83-482F-4586-ABED-35F992C4AF93"/>
    <n v="192"/>
    <x v="2"/>
    <n v="123"/>
    <n v="310.563544479435"/>
    <n v="15"/>
    <n v="465"/>
    <n v="36"/>
    <n v="201"/>
    <n v="42"/>
    <n v="136"/>
    <n v="39"/>
    <n v="161"/>
    <n v="56"/>
    <n v="204"/>
    <n v="46"/>
    <n v="1402"/>
  </r>
  <r>
    <s v="A21A18F9-4CFF-40E5-99F8-4298D5034E0B"/>
    <s v="DE510BCC-D128-4982-A446-40D2BC2B340C"/>
    <n v="8"/>
    <x v="6"/>
    <n v="101"/>
    <n v="9.7987549970447692"/>
    <n v="212"/>
    <n v="78"/>
    <n v="0"/>
    <n v="26"/>
    <n v="0"/>
    <n v="11"/>
    <n v="0"/>
    <n v="9"/>
    <n v="0"/>
    <n v="25"/>
    <n v="0"/>
    <n v="361"/>
  </r>
  <r>
    <s v="A21A18F9-4CFF-40E5-99F8-4298D5034E0B"/>
    <s v="E35E2173-0662-4608-9AA7-7805A8352ABD"/>
    <n v="1"/>
    <x v="1"/>
    <n v="126"/>
    <n v="18.850861470698"/>
    <n v="215"/>
    <n v="720"/>
    <n v="584"/>
    <n v="610"/>
    <n v="577"/>
    <n v="576"/>
    <n v="606"/>
    <n v="609"/>
    <n v="559"/>
    <n v="611"/>
    <n v="533"/>
    <n v="6200"/>
  </r>
  <r>
    <s v="88F343FA-B35D-4C6C-8A9A-DDC3AE08EED7"/>
    <s v="4ADD3BE0-5EA7-475E-9332-5A54AFCED008"/>
    <n v="1"/>
    <x v="4"/>
    <n v="123"/>
    <n v="13.558083127606199"/>
    <n v="1847"/>
    <n v="787"/>
    <n v="0"/>
    <n v="388"/>
    <n v="0"/>
    <n v="198"/>
    <n v="0"/>
    <n v="140"/>
    <n v="1"/>
    <n v="325"/>
    <n v="2"/>
    <n v="3688"/>
  </r>
  <r>
    <s v="5D5EF67E-9067-4146-9AAD-3CD1436A4799"/>
    <s v="8F74D84B-9C60-43AC-9605-C7E60F368707"/>
    <n v="1"/>
    <x v="0"/>
    <n v="118"/>
    <n v="14.3647360597899"/>
    <n v="102"/>
    <n v="301"/>
    <n v="0"/>
    <n v="159"/>
    <n v="0"/>
    <n v="68"/>
    <n v="0"/>
    <n v="54"/>
    <n v="0"/>
    <n v="134"/>
    <n v="0"/>
    <n v="818"/>
  </r>
  <r>
    <s v="5D5EF67E-9067-4146-9AAD-3CD1436A4799"/>
    <s v="870B2E27-86C4-445F-AB37-397CBE4ABC38"/>
    <n v="1"/>
    <x v="0"/>
    <n v="127"/>
    <n v="18.134896113828798"/>
    <n v="23"/>
    <n v="689"/>
    <n v="1"/>
    <n v="364"/>
    <n v="3"/>
    <n v="159"/>
    <n v="2"/>
    <n v="89"/>
    <n v="1"/>
    <n v="175"/>
    <n v="2"/>
    <n v="1508"/>
  </r>
  <r>
    <s v="88F343FA-B35D-4C6C-8A9A-DDC3AE08EED7"/>
    <s v="192886B9-56EE-48FD-AAD5-43FBA09E0160"/>
    <n v="1"/>
    <x v="4"/>
    <n v="117"/>
    <n v="14.7800688457557"/>
    <n v="190"/>
    <n v="73"/>
    <n v="0"/>
    <n v="21"/>
    <n v="0"/>
    <n v="19"/>
    <n v="1"/>
    <n v="17"/>
    <n v="0"/>
    <n v="39"/>
    <n v="0"/>
    <n v="360"/>
  </r>
  <r>
    <s v="A21A18F9-4CFF-40E5-99F8-4298D5034E0B"/>
    <s v="BE0B3683-EF04-4353-99E7-A6178D6E5AE5"/>
    <n v="3"/>
    <x v="5"/>
    <n v="139"/>
    <n v="30.236943087434099"/>
    <n v="4"/>
    <n v="4"/>
    <n v="0"/>
    <n v="3"/>
    <n v="0"/>
    <n v="2"/>
    <n v="0"/>
    <n v="2"/>
    <n v="0"/>
    <n v="1"/>
    <n v="0"/>
    <n v="16"/>
  </r>
  <r>
    <s v="5D5EF67E-9067-4146-9AAD-3CD1436A4799"/>
    <s v="D264C09F-7700-4F24-9776-44E15E25F881"/>
    <n v="1"/>
    <x v="0"/>
    <n v="125"/>
    <n v="12.689100915120999"/>
    <n v="83"/>
    <n v="79"/>
    <n v="0"/>
    <n v="6"/>
    <n v="0"/>
    <n v="7"/>
    <n v="2"/>
    <n v="1"/>
    <n v="0"/>
    <n v="150"/>
    <n v="0"/>
    <n v="328"/>
  </r>
  <r>
    <s v="A21A18F9-4CFF-40E5-99F8-4298D5034E0B"/>
    <s v="95802229-ECEF-4EBC-B846-6F2510169108"/>
    <n v="10"/>
    <x v="3"/>
    <n v="121"/>
    <n v="16.219585779907"/>
    <n v="135"/>
    <n v="918"/>
    <n v="1"/>
    <n v="307"/>
    <n v="1"/>
    <n v="233"/>
    <n v="8"/>
    <n v="165"/>
    <n v="1"/>
    <n v="340"/>
    <n v="1"/>
    <n v="2110"/>
  </r>
  <r>
    <s v="A21A18F9-4CFF-40E5-99F8-4298D5034E0B"/>
    <s v="1B3AA17E-5FF8-43A4-9B00-B1802E095D0E"/>
    <n v="6"/>
    <x v="7"/>
    <n v="112"/>
    <n v="8.4815032533094303"/>
    <n v="141"/>
    <n v="3"/>
    <n v="1"/>
    <n v="3"/>
    <n v="0"/>
    <n v="2"/>
    <n v="1"/>
    <n v="0"/>
    <n v="1"/>
    <n v="2"/>
    <n v="0"/>
    <n v="154"/>
  </r>
  <r>
    <s v="88F343FA-B35D-4C6C-8A9A-DDC3AE08EED7"/>
    <s v="37DBA7D3-B474-4C0E-B055-81E416A216A5"/>
    <n v="1"/>
    <x v="4"/>
    <n v="121"/>
    <n v="12.361229712289999"/>
    <n v="11"/>
    <n v="8"/>
    <n v="0"/>
    <n v="2"/>
    <n v="0"/>
    <n v="1"/>
    <n v="0"/>
    <n v="2"/>
    <n v="0"/>
    <n v="3"/>
    <n v="0"/>
    <n v="27"/>
  </r>
  <r>
    <s v="A21A18F9-4CFF-40E5-99F8-4298D5034E0B"/>
    <s v="F6D7B4B2-A32F-4494-A76F-D6405D1087F5"/>
    <n v="1"/>
    <x v="1"/>
    <n v="98"/>
    <n v="13.9652808004717"/>
    <n v="195"/>
    <n v="77"/>
    <n v="0"/>
    <n v="21"/>
    <n v="0"/>
    <n v="11"/>
    <n v="0"/>
    <n v="15"/>
    <n v="1"/>
    <n v="49"/>
    <n v="0"/>
    <n v="369"/>
  </r>
  <r>
    <s v="A21A18F9-4CFF-40E5-99F8-4298D5034E0B"/>
    <s v="FBF47069-6753-45FF-B46B-5F386E45A7F6"/>
    <n v="3"/>
    <x v="5"/>
    <n v="117"/>
    <n v="45.706776552725401"/>
    <n v="49"/>
    <n v="153"/>
    <n v="0"/>
    <n v="73"/>
    <n v="1"/>
    <n v="23"/>
    <n v="3"/>
    <n v="28"/>
    <n v="0"/>
    <n v="67"/>
    <n v="2"/>
    <n v="399"/>
  </r>
  <r>
    <s v="A21A18F9-4CFF-40E5-99F8-4298D5034E0B"/>
    <s v="B2AB6F3F-6CA5-4807-B012-004824297BAD"/>
    <n v="8"/>
    <x v="6"/>
    <n v="125"/>
    <n v="12.831323281051599"/>
    <n v="24"/>
    <n v="6"/>
    <n v="0"/>
    <n v="3"/>
    <n v="0"/>
    <n v="1"/>
    <n v="1"/>
    <n v="3"/>
    <n v="0"/>
    <n v="0"/>
    <n v="0"/>
    <n v="38"/>
  </r>
  <r>
    <s v="5D5EF67E-9067-4146-9AAD-3CD1436A4799"/>
    <s v="6C863F4E-BA42-4A9D-9B8A-6CF67301CA31"/>
    <n v="1"/>
    <x v="0"/>
    <n v="122"/>
    <n v="17.769769438075201"/>
    <n v="3"/>
    <n v="11"/>
    <n v="0"/>
    <n v="8"/>
    <n v="0"/>
    <n v="6"/>
    <n v="0"/>
    <n v="2"/>
    <n v="0"/>
    <n v="7"/>
    <n v="0"/>
    <n v="37"/>
  </r>
  <r>
    <s v="A21A18F9-4CFF-40E5-99F8-4298D5034E0B"/>
    <s v="47D64752-D80C-4C99-8D81-2ACD09D6FEF5"/>
    <n v="10"/>
    <x v="3"/>
    <n v="118"/>
    <s v="NULL"/>
    <n v="0"/>
    <n v="0"/>
    <n v="0"/>
    <n v="0"/>
    <n v="0"/>
    <n v="0"/>
    <n v="0"/>
    <n v="0"/>
    <n v="0"/>
    <n v="1"/>
    <n v="0"/>
    <n v="1"/>
  </r>
  <r>
    <s v="5D5EF67E-9067-4146-9AAD-3CD1436A4799"/>
    <s v="F6B911DD-275C-4139-9263-6A4576AE70AC"/>
    <n v="1"/>
    <x v="0"/>
    <n v="128"/>
    <n v="21.4099507956597"/>
    <n v="3"/>
    <n v="23"/>
    <n v="26"/>
    <n v="24"/>
    <n v="18"/>
    <n v="32"/>
    <n v="24"/>
    <n v="28"/>
    <n v="34"/>
    <n v="30"/>
    <n v="28"/>
    <n v="270"/>
  </r>
  <r>
    <s v="A21A18F9-4CFF-40E5-99F8-4298D5034E0B"/>
    <s v="CC9196EE-F25C-453F-94C4-B5BF647576BC"/>
    <n v="3"/>
    <x v="5"/>
    <n v="116"/>
    <n v="18.7378708748276"/>
    <n v="78"/>
    <n v="643"/>
    <n v="0"/>
    <n v="119"/>
    <n v="2"/>
    <n v="79"/>
    <n v="10"/>
    <n v="46"/>
    <n v="0"/>
    <n v="89"/>
    <n v="4"/>
    <n v="1070"/>
  </r>
  <r>
    <s v="5D5EF67E-9067-4146-9AAD-3CD1436A4799"/>
    <s v="74E79A2A-1CFF-4BF1-8370-2DA550A3FB9A"/>
    <n v="1"/>
    <x v="0"/>
    <n v="124"/>
    <n v="18.511864311963102"/>
    <n v="169"/>
    <n v="3364"/>
    <n v="2"/>
    <n v="274"/>
    <n v="7"/>
    <n v="260"/>
    <n v="20"/>
    <n v="267"/>
    <n v="8"/>
    <n v="273"/>
    <n v="3"/>
    <n v="4647"/>
  </r>
  <r>
    <s v="A21A18F9-4CFF-40E5-99F8-4298D5034E0B"/>
    <s v="62F14C57-FBFB-4135-B5AC-C8D7273B3C26"/>
    <n v="1"/>
    <x v="1"/>
    <n v="133"/>
    <n v="18.3059868002609"/>
    <n v="252"/>
    <n v="36"/>
    <n v="27"/>
    <n v="29"/>
    <n v="23"/>
    <n v="33"/>
    <n v="25"/>
    <n v="29"/>
    <n v="33"/>
    <n v="34"/>
    <n v="31"/>
    <n v="552"/>
  </r>
  <r>
    <s v="5D5EF67E-9067-4146-9AAD-3CD1436A4799"/>
    <s v="84B97136-6AEA-4932-B4B2-695F5D2C25DE"/>
    <n v="1"/>
    <x v="0"/>
    <n v="124"/>
    <n v="17.344108929986799"/>
    <n v="1218"/>
    <n v="2620"/>
    <n v="242"/>
    <n v="1837"/>
    <n v="221"/>
    <n v="577"/>
    <n v="890"/>
    <n v="502"/>
    <n v="124"/>
    <n v="1613"/>
    <n v="340"/>
    <n v="10184"/>
  </r>
  <r>
    <s v="88F343FA-B35D-4C6C-8A9A-DDC3AE08EED7"/>
    <s v="476ACA0E-A20B-46BD-B128-DC72F561FF25"/>
    <n v="1"/>
    <x v="4"/>
    <n v="112"/>
    <n v="12.7738003433578"/>
    <n v="1513"/>
    <n v="656"/>
    <n v="0"/>
    <n v="253"/>
    <n v="0"/>
    <n v="151"/>
    <n v="1"/>
    <n v="116"/>
    <n v="0"/>
    <n v="308"/>
    <n v="1"/>
    <n v="2999"/>
  </r>
  <r>
    <s v="5D5EF67E-9067-4146-9AAD-3CD1436A4799"/>
    <s v="4D128A65-2B8B-466D-AA6F-D1DE783AE5B6"/>
    <n v="1"/>
    <x v="0"/>
    <n v="124"/>
    <n v="14.7554856598054"/>
    <n v="96"/>
    <n v="2417"/>
    <n v="0"/>
    <n v="1921"/>
    <n v="2"/>
    <n v="723"/>
    <n v="8"/>
    <n v="634"/>
    <n v="0"/>
    <n v="2129"/>
    <n v="13"/>
    <n v="7943"/>
  </r>
  <r>
    <s v="A21A18F9-4CFF-40E5-99F8-4298D5034E0B"/>
    <s v="985343A1-03D0-41D0-98F2-9C71C3148166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2A7D807-7EC2-48AD-8B07-D10AC144C3B4"/>
    <n v="10"/>
    <x v="3"/>
    <n v="116"/>
    <n v="27.878431693173901"/>
    <n v="186"/>
    <n v="418"/>
    <n v="0"/>
    <n v="275"/>
    <n v="0"/>
    <n v="351"/>
    <n v="14"/>
    <n v="300"/>
    <n v="0"/>
    <n v="235"/>
    <n v="4"/>
    <n v="1783"/>
  </r>
  <r>
    <s v="A21A18F9-4CFF-40E5-99F8-4298D5034E0B"/>
    <s v="D584CBE0-6110-4DB2-8CDB-3FB8AF465213"/>
    <n v="3"/>
    <x v="5"/>
    <n v="119"/>
    <n v="17.029133340792701"/>
    <n v="215"/>
    <n v="1721"/>
    <n v="0"/>
    <n v="491"/>
    <n v="3"/>
    <n v="258"/>
    <n v="26"/>
    <n v="190"/>
    <n v="0"/>
    <n v="332"/>
    <n v="10"/>
    <n v="3246"/>
  </r>
  <r>
    <s v="A21A18F9-4CFF-40E5-99F8-4298D5034E0B"/>
    <s v="F8CF9B25-54DC-4117-8E29-6E4235B70DFA"/>
    <n v="10"/>
    <x v="3"/>
    <n v="118"/>
    <s v="NULL"/>
    <n v="0"/>
    <n v="0"/>
    <n v="0"/>
    <n v="0"/>
    <n v="0"/>
    <n v="0"/>
    <n v="0"/>
    <n v="0"/>
    <n v="0"/>
    <n v="1"/>
    <n v="0"/>
    <n v="1"/>
  </r>
  <r>
    <s v="A21A18F9-4CFF-40E5-99F8-4298D5034E0B"/>
    <s v="40DCE14D-BDD3-414B-84F9-745E3628A326"/>
    <n v="8"/>
    <x v="6"/>
    <n v="106"/>
    <n v="20.1612546850684"/>
    <n v="0"/>
    <n v="3"/>
    <n v="0"/>
    <n v="2"/>
    <n v="0"/>
    <n v="0"/>
    <n v="0"/>
    <n v="1"/>
    <n v="0"/>
    <n v="1"/>
    <n v="0"/>
    <n v="7"/>
  </r>
  <r>
    <s v="A21A18F9-4CFF-40E5-99F8-4298D5034E0B"/>
    <s v="5373815A-4325-4135-BE60-9B47C50AF91A"/>
    <n v="3"/>
    <x v="5"/>
    <n v="126"/>
    <n v="16.4418166068514"/>
    <n v="1"/>
    <n v="2"/>
    <n v="0"/>
    <n v="1"/>
    <n v="0"/>
    <n v="1"/>
    <n v="0"/>
    <n v="0"/>
    <n v="0"/>
    <n v="0"/>
    <n v="0"/>
    <n v="5"/>
  </r>
  <r>
    <s v="A21A18F9-4CFF-40E5-99F8-4298D5034E0B"/>
    <s v="C716B3E8-0E08-4159-96A6-72872AABC316"/>
    <n v="6"/>
    <x v="7"/>
    <n v="116"/>
    <n v="19.7595927574862"/>
    <n v="32173"/>
    <n v="2060"/>
    <n v="194"/>
    <n v="1022"/>
    <n v="200"/>
    <n v="533"/>
    <n v="197"/>
    <n v="478"/>
    <n v="209"/>
    <n v="900"/>
    <n v="218"/>
    <n v="38185"/>
  </r>
  <r>
    <s v="5D5EF67E-9067-4146-9AAD-3CD1436A4799"/>
    <s v="F4212CA5-17DB-494D-A9F8-395572F44DF2"/>
    <n v="1"/>
    <x v="0"/>
    <n v="117"/>
    <n v="15.522129461598199"/>
    <n v="13"/>
    <n v="572"/>
    <n v="112"/>
    <n v="177"/>
    <n v="98"/>
    <n v="138"/>
    <n v="104"/>
    <n v="138"/>
    <n v="104"/>
    <n v="171"/>
    <n v="101"/>
    <n v="1728"/>
  </r>
  <r>
    <s v="A21A18F9-4CFF-40E5-99F8-4298D5034E0B"/>
    <s v="703CFF28-BB7F-4D5A-BA2A-3B9D14C05260"/>
    <n v="10"/>
    <x v="3"/>
    <n v="100"/>
    <n v="14.142135623731001"/>
    <n v="0"/>
    <n v="2"/>
    <n v="0"/>
    <n v="0"/>
    <n v="0"/>
    <n v="0"/>
    <n v="0"/>
    <n v="0"/>
    <n v="0"/>
    <n v="0"/>
    <n v="0"/>
    <n v="2"/>
  </r>
  <r>
    <s v="A21A18F9-4CFF-40E5-99F8-4298D5034E0B"/>
    <s v="9E51B3F0-7562-45FA-959D-2AD8097FC39A"/>
    <n v="192"/>
    <x v="2"/>
    <n v="110"/>
    <n v="8.9087971503826306"/>
    <n v="0"/>
    <n v="2"/>
    <n v="1"/>
    <n v="1"/>
    <n v="0"/>
    <n v="2"/>
    <n v="0"/>
    <n v="0"/>
    <n v="0"/>
    <n v="0"/>
    <n v="0"/>
    <n v="6"/>
  </r>
  <r>
    <s v="5D5EF67E-9067-4146-9AAD-3CD1436A4799"/>
    <s v="213DB6C9-850F-4DB5-A066-AA924A063525"/>
    <n v="1"/>
    <x v="0"/>
    <n v="112"/>
    <n v="14.3166569654604"/>
    <n v="0"/>
    <n v="0"/>
    <n v="0"/>
    <n v="1"/>
    <n v="1"/>
    <n v="0"/>
    <n v="0"/>
    <n v="2"/>
    <n v="0"/>
    <n v="2"/>
    <n v="0"/>
    <n v="6"/>
  </r>
  <r>
    <s v="88F343FA-B35D-4C6C-8A9A-DDC3AE08EED7"/>
    <s v="6D663B07-2D60-45AE-AE41-10522518CEFE"/>
    <n v="1"/>
    <x v="4"/>
    <n v="92"/>
    <n v="12.5562357114375"/>
    <n v="1950"/>
    <n v="441"/>
    <n v="0"/>
    <n v="175"/>
    <n v="0"/>
    <n v="101"/>
    <n v="0"/>
    <n v="79"/>
    <n v="0"/>
    <n v="171"/>
    <n v="0"/>
    <n v="2917"/>
  </r>
  <r>
    <s v="A21A18F9-4CFF-40E5-99F8-4298D5034E0B"/>
    <s v="CE9EB366-D550-4509-A415-30217114AFA9"/>
    <n v="10"/>
    <x v="3"/>
    <n v="98"/>
    <n v="10.2276192637483"/>
    <n v="81"/>
    <n v="19"/>
    <n v="0"/>
    <n v="13"/>
    <n v="0"/>
    <n v="14"/>
    <n v="0"/>
    <n v="5"/>
    <n v="0"/>
    <n v="15"/>
    <n v="0"/>
    <n v="147"/>
  </r>
  <r>
    <s v="A21A18F9-4CFF-40E5-99F8-4298D5034E0B"/>
    <s v="E6A1E2F9-94D6-4815-A233-248B40C4DFAC"/>
    <n v="1"/>
    <x v="1"/>
    <n v="113"/>
    <n v="11.793569339821699"/>
    <n v="57"/>
    <n v="594"/>
    <n v="0"/>
    <n v="148"/>
    <n v="0"/>
    <n v="109"/>
    <n v="0"/>
    <n v="99"/>
    <n v="2"/>
    <n v="143"/>
    <n v="5"/>
    <n v="1157"/>
  </r>
  <r>
    <s v="88F343FA-B35D-4C6C-8A9A-DDC3AE08EED7"/>
    <s v="6BEFCDE8-C903-48FA-A2A6-D262C657ED26"/>
    <n v="1"/>
    <x v="4"/>
    <n v="125"/>
    <n v="15.239618890764399"/>
    <n v="85"/>
    <n v="40"/>
    <n v="1"/>
    <n v="10"/>
    <n v="4"/>
    <n v="8"/>
    <n v="1"/>
    <n v="2"/>
    <n v="2"/>
    <n v="15"/>
    <n v="1"/>
    <n v="169"/>
  </r>
  <r>
    <s v="5D5EF67E-9067-4146-9AAD-3CD1436A4799"/>
    <s v="ACFEFB3D-75B1-42BA-A8A7-33E3F324AA71"/>
    <n v="1"/>
    <x v="0"/>
    <n v="126"/>
    <n v="15.738267989661299"/>
    <n v="134"/>
    <n v="8778"/>
    <n v="11"/>
    <n v="1630"/>
    <n v="15"/>
    <n v="659"/>
    <n v="42"/>
    <n v="626"/>
    <n v="23"/>
    <n v="1539"/>
    <n v="13"/>
    <n v="13470"/>
  </r>
  <r>
    <s v="5D5EF67E-9067-4146-9AAD-3CD1436A4799"/>
    <s v="15C14834-8875-48E1-A4D9-19D8359CBB6A"/>
    <n v="1"/>
    <x v="0"/>
    <n v="127"/>
    <n v="18.102548749427601"/>
    <n v="3734"/>
    <n v="681"/>
    <n v="628"/>
    <n v="643"/>
    <n v="696"/>
    <n v="712"/>
    <n v="704"/>
    <n v="686"/>
    <n v="705"/>
    <n v="673"/>
    <n v="696"/>
    <n v="10558"/>
  </r>
  <r>
    <s v="A21A18F9-4CFF-40E5-99F8-4298D5034E0B"/>
    <s v="64513E8D-7626-4928-B9C0-790676CE1B5A"/>
    <n v="10"/>
    <x v="3"/>
    <n v="146"/>
    <n v="510.529402415888"/>
    <n v="0"/>
    <n v="143"/>
    <n v="23"/>
    <n v="65"/>
    <n v="18"/>
    <n v="44"/>
    <n v="49"/>
    <n v="37"/>
    <n v="27"/>
    <n v="106"/>
    <n v="37"/>
    <n v="549"/>
  </r>
  <r>
    <s v="88F343FA-B35D-4C6C-8A9A-DDC3AE08EED7"/>
    <s v="08663121-43F6-4A2F-8EF7-949AC256B105"/>
    <n v="1"/>
    <x v="4"/>
    <n v="117"/>
    <n v="17.576110647917702"/>
    <n v="1205"/>
    <n v="489"/>
    <n v="0"/>
    <n v="225"/>
    <n v="0"/>
    <n v="107"/>
    <n v="2"/>
    <n v="89"/>
    <n v="0"/>
    <n v="190"/>
    <n v="0"/>
    <n v="2307"/>
  </r>
  <r>
    <s v="5D5EF67E-9067-4146-9AAD-3CD1436A4799"/>
    <s v="3FD4E69D-AAB6-4518-AF59-9A9C135B70B2"/>
    <n v="1"/>
    <x v="0"/>
    <n v="134"/>
    <n v="23.1735542038356"/>
    <n v="7"/>
    <n v="49"/>
    <n v="37"/>
    <n v="40"/>
    <n v="34"/>
    <n v="49"/>
    <n v="35"/>
    <n v="39"/>
    <n v="25"/>
    <n v="42"/>
    <n v="49"/>
    <n v="406"/>
  </r>
  <r>
    <s v="5D5EF67E-9067-4146-9AAD-3CD1436A4799"/>
    <s v="89EA6C42-6F54-407F-8217-D11137A41120"/>
    <n v="1"/>
    <x v="0"/>
    <n v="131"/>
    <n v="18.648652244409998"/>
    <n v="5"/>
    <n v="125"/>
    <n v="0"/>
    <n v="135"/>
    <n v="0"/>
    <n v="47"/>
    <n v="3"/>
    <n v="22"/>
    <n v="3"/>
    <n v="82"/>
    <n v="2"/>
    <n v="424"/>
  </r>
  <r>
    <s v="5D5EF67E-9067-4146-9AAD-3CD1436A4799"/>
    <s v="C7DDCE08-E454-45D7-903F-EAACBCCDA58B"/>
    <n v="1"/>
    <x v="0"/>
    <n v="121"/>
    <n v="15.1304976757358"/>
    <n v="122"/>
    <n v="1901"/>
    <n v="139"/>
    <n v="283"/>
    <n v="27"/>
    <n v="236"/>
    <n v="147"/>
    <n v="92"/>
    <n v="51"/>
    <n v="528"/>
    <n v="73"/>
    <n v="3599"/>
  </r>
  <r>
    <s v="5D5EF67E-9067-4146-9AAD-3CD1436A4799"/>
    <s v="DF325107-5A9F-40A2-B64D-147EDE853FB4"/>
    <n v="1"/>
    <x v="0"/>
    <n v="127"/>
    <n v="16.313738119038"/>
    <n v="28"/>
    <n v="471"/>
    <n v="0"/>
    <n v="181"/>
    <n v="0"/>
    <n v="76"/>
    <n v="0"/>
    <n v="70"/>
    <n v="0"/>
    <n v="143"/>
    <n v="0"/>
    <n v="969"/>
  </r>
  <r>
    <s v="A21A18F9-4CFF-40E5-99F8-4298D5034E0B"/>
    <s v="143FFD9A-2428-4BF0-837C-066CA7F5A5C3"/>
    <n v="192"/>
    <x v="2"/>
    <n v="127"/>
    <n v="204.328096082835"/>
    <n v="213"/>
    <n v="1449"/>
    <n v="90"/>
    <n v="751"/>
    <n v="107"/>
    <n v="483"/>
    <n v="104"/>
    <n v="442"/>
    <n v="111"/>
    <n v="796"/>
    <n v="95"/>
    <n v="4659"/>
  </r>
  <r>
    <s v="5D5EF67E-9067-4146-9AAD-3CD1436A4799"/>
    <s v="72B250E8-5820-4FB7-9AAB-F5BEC52903CD"/>
    <n v="1"/>
    <x v="0"/>
    <n v="130"/>
    <n v="16.820153469098202"/>
    <n v="0"/>
    <n v="6"/>
    <n v="5"/>
    <n v="10"/>
    <n v="8"/>
    <n v="14"/>
    <n v="2"/>
    <n v="3"/>
    <n v="4"/>
    <n v="6"/>
    <n v="5"/>
    <n v="63"/>
  </r>
  <r>
    <s v="A21A18F9-4CFF-40E5-99F8-4298D5034E0B"/>
    <s v="D5D63CF4-5960-4726-A7A7-08C97776A9FF"/>
    <n v="1"/>
    <x v="1"/>
    <n v="108"/>
    <s v="NULL"/>
    <n v="2"/>
    <n v="0"/>
    <n v="0"/>
    <n v="0"/>
    <n v="0"/>
    <n v="0"/>
    <n v="0"/>
    <n v="0"/>
    <n v="0"/>
    <n v="1"/>
    <n v="0"/>
    <n v="3"/>
  </r>
  <r>
    <s v="5D5EF67E-9067-4146-9AAD-3CD1436A4799"/>
    <s v="5666B6E9-6FD4-4B7A-9AF9-2CCEBE4CF977"/>
    <n v="1"/>
    <x v="0"/>
    <n v="127"/>
    <n v="16.799296305376799"/>
    <n v="12"/>
    <n v="503"/>
    <n v="0"/>
    <n v="276"/>
    <n v="1"/>
    <n v="213"/>
    <n v="1"/>
    <n v="213"/>
    <n v="0"/>
    <n v="252"/>
    <n v="0"/>
    <n v="1471"/>
  </r>
  <r>
    <s v="A21A18F9-4CFF-40E5-99F8-4298D5034E0B"/>
    <s v="3D6B56A5-2D11-4EE5-BC8B-ECFDC6A6DE05"/>
    <n v="192"/>
    <x v="2"/>
    <n v="103"/>
    <n v="214.87189643586399"/>
    <n v="832"/>
    <n v="548"/>
    <n v="6"/>
    <n v="242"/>
    <n v="7"/>
    <n v="184"/>
    <n v="6"/>
    <n v="141"/>
    <n v="9"/>
    <n v="285"/>
    <n v="7"/>
    <n v="2279"/>
  </r>
  <r>
    <s v="5D5EF67E-9067-4146-9AAD-3CD1436A4799"/>
    <s v="4E706E68-5417-472F-8C09-940D8C32C2C7"/>
    <n v="1"/>
    <x v="0"/>
    <n v="127"/>
    <n v="15.134692446873499"/>
    <n v="348"/>
    <n v="930"/>
    <n v="0"/>
    <n v="107"/>
    <n v="0"/>
    <n v="163"/>
    <n v="1"/>
    <n v="112"/>
    <n v="2"/>
    <n v="175"/>
    <n v="1"/>
    <n v="1839"/>
  </r>
  <r>
    <s v="A21A18F9-4CFF-40E5-99F8-4298D5034E0B"/>
    <s v="437D2C34-D9AD-4B97-BEED-68438DF1DF7F"/>
    <n v="1"/>
    <x v="1"/>
    <n v="116"/>
    <n v="22.168822279504599"/>
    <n v="855"/>
    <n v="2819"/>
    <n v="0"/>
    <n v="1024"/>
    <n v="0"/>
    <n v="501"/>
    <n v="11"/>
    <n v="433"/>
    <n v="1"/>
    <n v="1054"/>
    <n v="1"/>
    <n v="6699"/>
  </r>
  <r>
    <s v="5D5EF67E-9067-4146-9AAD-3CD1436A4799"/>
    <s v="222364B1-FE37-4362-8172-4DD4EB119181"/>
    <n v="1"/>
    <x v="0"/>
    <n v="138"/>
    <n v="20.270749811263801"/>
    <n v="38"/>
    <n v="93"/>
    <n v="86"/>
    <n v="96"/>
    <n v="95"/>
    <n v="87"/>
    <n v="89"/>
    <n v="87"/>
    <n v="85"/>
    <n v="82"/>
    <n v="80"/>
    <n v="918"/>
  </r>
  <r>
    <s v="A21A18F9-4CFF-40E5-99F8-4298D5034E0B"/>
    <s v="396B225D-0F43-4C69-9ACB-BFFE0D09C78B"/>
    <n v="10"/>
    <x v="3"/>
    <n v="116"/>
    <n v="15.957401035342199"/>
    <n v="1260"/>
    <n v="1334"/>
    <n v="2"/>
    <n v="1051"/>
    <n v="3"/>
    <n v="1032"/>
    <n v="3"/>
    <n v="799"/>
    <n v="2"/>
    <n v="1051"/>
    <n v="2"/>
    <n v="6539"/>
  </r>
  <r>
    <s v="88F343FA-B35D-4C6C-8A9A-DDC3AE08EED7"/>
    <s v="87D96381-891B-4832-A492-0E52215C93FA"/>
    <n v="1"/>
    <x v="4"/>
    <n v="126"/>
    <n v="17.540475647934699"/>
    <n v="1079"/>
    <n v="408"/>
    <n v="2"/>
    <n v="176"/>
    <n v="2"/>
    <n v="129"/>
    <n v="1"/>
    <n v="90"/>
    <n v="0"/>
    <n v="213"/>
    <n v="0"/>
    <n v="2101"/>
  </r>
  <r>
    <s v="A21A18F9-4CFF-40E5-99F8-4298D5034E0B"/>
    <s v="F8DBDB9F-E1CF-4E31-AF76-C90590E802D6"/>
    <n v="1"/>
    <x v="1"/>
    <s v="NULL"/>
    <s v="NULL"/>
    <n v="3"/>
    <n v="0"/>
    <n v="0"/>
    <n v="0"/>
    <n v="0"/>
    <n v="0"/>
    <n v="0"/>
    <n v="0"/>
    <n v="0"/>
    <n v="0"/>
    <n v="0"/>
    <n v="3"/>
  </r>
  <r>
    <s v="5D5EF67E-9067-4146-9AAD-3CD1436A4799"/>
    <s v="6ED904BA-B539-4E6E-A39E-843D22E9C38A"/>
    <n v="1"/>
    <x v="0"/>
    <n v="121"/>
    <n v="18.073427653043701"/>
    <n v="181"/>
    <n v="2081"/>
    <n v="3"/>
    <n v="695"/>
    <n v="0"/>
    <n v="451"/>
    <n v="9"/>
    <n v="430"/>
    <n v="0"/>
    <n v="1408"/>
    <n v="5"/>
    <n v="5263"/>
  </r>
  <r>
    <s v="A21A18F9-4CFF-40E5-99F8-4298D5034E0B"/>
    <s v="DC43724D-3CCB-4A1C-A8C1-ECD73F0701B4"/>
    <n v="1"/>
    <x v="1"/>
    <n v="120"/>
    <n v="15.9058905596349"/>
    <n v="482"/>
    <n v="4511"/>
    <n v="1"/>
    <n v="2398"/>
    <n v="1"/>
    <n v="1636"/>
    <n v="12"/>
    <n v="997"/>
    <n v="5"/>
    <n v="1546"/>
    <n v="7"/>
    <n v="11596"/>
  </r>
  <r>
    <s v="A21A18F9-4CFF-40E5-99F8-4298D5034E0B"/>
    <s v="E44C2E0D-571A-48DD-AC91-F627D70261BF"/>
    <n v="3"/>
    <x v="5"/>
    <n v="119"/>
    <n v="14.9937953637055"/>
    <n v="1"/>
    <n v="74"/>
    <n v="0"/>
    <n v="26"/>
    <n v="0"/>
    <n v="17"/>
    <n v="0"/>
    <n v="12"/>
    <n v="0"/>
    <n v="45"/>
    <n v="0"/>
    <n v="175"/>
  </r>
  <r>
    <s v="A21A18F9-4CFF-40E5-99F8-4298D5034E0B"/>
    <s v="10D034FD-3C10-4EC5-AAC6-421D6FB56BDE"/>
    <n v="10"/>
    <x v="3"/>
    <n v="122"/>
    <n v="17.6367378102651"/>
    <n v="103"/>
    <n v="347"/>
    <n v="0"/>
    <n v="213"/>
    <n v="0"/>
    <n v="138"/>
    <n v="16"/>
    <n v="113"/>
    <n v="2"/>
    <n v="203"/>
    <n v="0"/>
    <n v="1136"/>
  </r>
  <r>
    <s v="A21A18F9-4CFF-40E5-99F8-4298D5034E0B"/>
    <s v="6C8842C2-6EEC-4B0B-B364-2B3C98FD9B17"/>
    <n v="8"/>
    <x v="6"/>
    <n v="112"/>
    <n v="18.4204955438185"/>
    <n v="7361"/>
    <n v="6194"/>
    <n v="340"/>
    <n v="2402"/>
    <n v="283"/>
    <n v="1690"/>
    <n v="341"/>
    <n v="1596"/>
    <n v="355"/>
    <n v="2577"/>
    <n v="336"/>
    <n v="23484"/>
  </r>
  <r>
    <s v="5D5EF67E-9067-4146-9AAD-3CD1436A4799"/>
    <s v="386340E4-F3FB-4FEC-AE22-C5BD06EDB87D"/>
    <n v="1"/>
    <x v="0"/>
    <n v="130"/>
    <n v="15.6451830039668"/>
    <n v="19"/>
    <n v="226"/>
    <n v="1"/>
    <n v="800"/>
    <n v="2"/>
    <n v="277"/>
    <n v="0"/>
    <n v="144"/>
    <n v="0"/>
    <n v="935"/>
    <n v="0"/>
    <n v="2404"/>
  </r>
  <r>
    <s v="5D5EF67E-9067-4146-9AAD-3CD1436A4799"/>
    <s v="6B996648-9FCE-4F46-9F38-FFE300C4D72B"/>
    <n v="1"/>
    <x v="0"/>
    <n v="127"/>
    <n v="17.680846617071001"/>
    <n v="1624"/>
    <n v="174"/>
    <n v="173"/>
    <n v="172"/>
    <n v="189"/>
    <n v="146"/>
    <n v="167"/>
    <n v="184"/>
    <n v="160"/>
    <n v="165"/>
    <n v="181"/>
    <n v="3335"/>
  </r>
  <r>
    <s v="A21A18F9-4CFF-40E5-99F8-4298D5034E0B"/>
    <s v="F917ABA8-5464-4047-BABF-EC6AD0D46E32"/>
    <n v="1"/>
    <x v="1"/>
    <n v="122"/>
    <n v="16.408212432486799"/>
    <n v="416"/>
    <n v="2775"/>
    <n v="2"/>
    <n v="823"/>
    <n v="2"/>
    <n v="438"/>
    <n v="4"/>
    <n v="338"/>
    <n v="0"/>
    <n v="847"/>
    <n v="4"/>
    <n v="5649"/>
  </r>
  <r>
    <s v="A21A18F9-4CFF-40E5-99F8-4298D5034E0B"/>
    <s v="EA159814-807C-4BC6-A311-67591A7EC2D2"/>
    <n v="1"/>
    <x v="1"/>
    <n v="113"/>
    <n v="12.881072599261399"/>
    <n v="12"/>
    <n v="103"/>
    <n v="2"/>
    <n v="68"/>
    <n v="2"/>
    <n v="45"/>
    <n v="5"/>
    <n v="44"/>
    <n v="5"/>
    <n v="45"/>
    <n v="3"/>
    <n v="334"/>
  </r>
  <r>
    <s v="88F343FA-B35D-4C6C-8A9A-DDC3AE08EED7"/>
    <s v="CB8937B6-7E8A-4D3E-9435-739748D96755"/>
    <n v="1"/>
    <x v="4"/>
    <n v="119"/>
    <n v="19.173407920197398"/>
    <n v="1567"/>
    <n v="381"/>
    <n v="0"/>
    <n v="356"/>
    <n v="0"/>
    <n v="174"/>
    <n v="1"/>
    <n v="204"/>
    <n v="1"/>
    <n v="367"/>
    <n v="1"/>
    <n v="3052"/>
  </r>
  <r>
    <s v="A21A18F9-4CFF-40E5-99F8-4298D5034E0B"/>
    <s v="40A29810-8376-4425-96E9-72240C8E5773"/>
    <n v="1"/>
    <x v="1"/>
    <n v="115"/>
    <n v="18.657299077071901"/>
    <n v="2073"/>
    <n v="3828"/>
    <n v="0"/>
    <n v="1229"/>
    <n v="3"/>
    <n v="748"/>
    <n v="7"/>
    <n v="585"/>
    <n v="4"/>
    <n v="1246"/>
    <n v="10"/>
    <n v="9733"/>
  </r>
  <r>
    <s v="A21A18F9-4CFF-40E5-99F8-4298D5034E0B"/>
    <s v="99E30C06-95A1-4CDA-AFAC-FE65511A2E99"/>
    <n v="1"/>
    <x v="1"/>
    <n v="100"/>
    <n v="12.2305662282476"/>
    <n v="306"/>
    <n v="131"/>
    <n v="0"/>
    <n v="34"/>
    <n v="0"/>
    <n v="24"/>
    <n v="1"/>
    <n v="33"/>
    <n v="0"/>
    <n v="46"/>
    <n v="0"/>
    <n v="575"/>
  </r>
  <r>
    <s v="88F343FA-B35D-4C6C-8A9A-DDC3AE08EED7"/>
    <s v="DAB3A0DE-8694-42D9-A367-397500C31303"/>
    <n v="1"/>
    <x v="4"/>
    <n v="117"/>
    <n v="17.392311589968301"/>
    <n v="613"/>
    <n v="205"/>
    <n v="0"/>
    <n v="105"/>
    <n v="0"/>
    <n v="59"/>
    <n v="0"/>
    <n v="45"/>
    <n v="0"/>
    <n v="118"/>
    <n v="0"/>
    <n v="1145"/>
  </r>
  <r>
    <s v="5D5EF67E-9067-4146-9AAD-3CD1436A4799"/>
    <s v="DE70D99A-9CF7-47E0-BBD7-B42D5661B66F"/>
    <n v="1"/>
    <x v="0"/>
    <n v="122"/>
    <n v="14.5169168636587"/>
    <n v="225"/>
    <n v="2890"/>
    <n v="346"/>
    <n v="1846"/>
    <n v="171"/>
    <n v="1413"/>
    <n v="628"/>
    <n v="1023"/>
    <n v="251"/>
    <n v="1967"/>
    <n v="516"/>
    <n v="11276"/>
  </r>
  <r>
    <s v="5D5EF67E-9067-4146-9AAD-3CD1436A4799"/>
    <s v="62CBF461-F25A-4FBC-B68E-1AC8B486101E"/>
    <n v="1"/>
    <x v="0"/>
    <n v="125"/>
    <n v="12.466883123981001"/>
    <n v="131"/>
    <n v="583"/>
    <n v="205"/>
    <n v="668"/>
    <n v="192"/>
    <n v="527"/>
    <n v="204"/>
    <n v="1141"/>
    <n v="212"/>
    <n v="1499"/>
    <n v="184"/>
    <n v="5546"/>
  </r>
  <r>
    <s v="5D5EF67E-9067-4146-9AAD-3CD1436A4799"/>
    <s v="F1693773-0C72-4FF4-9347-51271F5FFE20"/>
    <n v="1"/>
    <x v="0"/>
    <n v="116"/>
    <n v="11.477600596717499"/>
    <n v="50"/>
    <n v="404"/>
    <n v="290"/>
    <n v="456"/>
    <n v="249"/>
    <n v="376"/>
    <n v="294"/>
    <n v="344"/>
    <n v="291"/>
    <n v="450"/>
    <n v="318"/>
    <n v="3522"/>
  </r>
  <r>
    <s v="A21A18F9-4CFF-40E5-99F8-4298D5034E0B"/>
    <s v="7526047E-0000-4338-AA6D-76E599404451"/>
    <n v="6"/>
    <x v="7"/>
    <n v="138"/>
    <n v="23.0651251893416"/>
    <n v="10"/>
    <n v="2"/>
    <n v="0"/>
    <n v="0"/>
    <n v="0"/>
    <n v="1"/>
    <n v="0"/>
    <n v="0"/>
    <n v="0"/>
    <n v="0"/>
    <n v="0"/>
    <n v="13"/>
  </r>
  <r>
    <s v="5D5EF67E-9067-4146-9AAD-3CD1436A4799"/>
    <s v="0529A006-46F9-41F0-A12F-A77F3914AE1E"/>
    <n v="1"/>
    <x v="0"/>
    <n v="133"/>
    <s v="NULL"/>
    <n v="908"/>
    <n v="0"/>
    <n v="0"/>
    <n v="0"/>
    <n v="1"/>
    <n v="0"/>
    <n v="0"/>
    <n v="0"/>
    <n v="0"/>
    <n v="0"/>
    <n v="0"/>
    <n v="909"/>
  </r>
  <r>
    <s v="5D5EF67E-9067-4146-9AAD-3CD1436A4799"/>
    <s v="DF5B88C3-3AC0-4588-B0D7-FA3F03DAD45D"/>
    <n v="1"/>
    <x v="0"/>
    <n v="135"/>
    <n v="22.290816302618399"/>
    <n v="6"/>
    <n v="18"/>
    <n v="31"/>
    <n v="25"/>
    <n v="24"/>
    <n v="20"/>
    <n v="26"/>
    <n v="23"/>
    <n v="18"/>
    <n v="29"/>
    <n v="24"/>
    <n v="244"/>
  </r>
  <r>
    <s v="5D5EF67E-9067-4146-9AAD-3CD1436A4799"/>
    <s v="53DFFD24-74DC-4DF1-8097-F24BBCD31A61"/>
    <n v="1"/>
    <x v="0"/>
    <n v="110"/>
    <n v="12.819939941760801"/>
    <n v="31"/>
    <n v="12"/>
    <n v="9"/>
    <n v="9"/>
    <n v="7"/>
    <n v="8"/>
    <n v="8"/>
    <n v="12"/>
    <n v="5"/>
    <n v="4"/>
    <n v="5"/>
    <n v="110"/>
  </r>
  <r>
    <s v="A21A18F9-4CFF-40E5-99F8-4298D5034E0B"/>
    <s v="A3498600-35E5-4122-9F5E-03588D3BAD0B"/>
    <n v="1"/>
    <x v="1"/>
    <n v="210"/>
    <s v="NULL"/>
    <n v="0"/>
    <n v="1"/>
    <n v="0"/>
    <n v="0"/>
    <n v="0"/>
    <n v="0"/>
    <n v="0"/>
    <n v="0"/>
    <n v="0"/>
    <n v="0"/>
    <n v="0"/>
    <n v="1"/>
  </r>
  <r>
    <s v="A21A18F9-4CFF-40E5-99F8-4298D5034E0B"/>
    <s v="5FAD9D64-C3D1-45EA-84CF-4098B6FF5A97"/>
    <n v="10"/>
    <x v="3"/>
    <n v="121"/>
    <n v="156.08563657802199"/>
    <n v="1071"/>
    <n v="1942"/>
    <n v="0"/>
    <n v="839"/>
    <n v="1"/>
    <n v="702"/>
    <n v="3"/>
    <n v="599"/>
    <n v="8"/>
    <n v="1074"/>
    <n v="2"/>
    <n v="6241"/>
  </r>
  <r>
    <s v="A21A18F9-4CFF-40E5-99F8-4298D5034E0B"/>
    <s v="D4C6512A-760F-4AFB-A15F-F9929082557F"/>
    <n v="8"/>
    <x v="6"/>
    <n v="112"/>
    <n v="11.795479360048599"/>
    <n v="4"/>
    <n v="10"/>
    <n v="0"/>
    <n v="3"/>
    <n v="0"/>
    <n v="1"/>
    <n v="0"/>
    <n v="1"/>
    <n v="0"/>
    <n v="1"/>
    <n v="0"/>
    <n v="20"/>
  </r>
  <r>
    <s v="A21A18F9-4CFF-40E5-99F8-4298D5034E0B"/>
    <s v="F1516575-5767-45A7-A9F2-AD1265B64578"/>
    <n v="1"/>
    <x v="1"/>
    <n v="120"/>
    <n v="18.178912986856702"/>
    <n v="148"/>
    <n v="899"/>
    <n v="0"/>
    <n v="437"/>
    <n v="0"/>
    <n v="202"/>
    <n v="0"/>
    <n v="165"/>
    <n v="0"/>
    <n v="524"/>
    <n v="0"/>
    <n v="2375"/>
  </r>
  <r>
    <s v="A21A18F9-4CFF-40E5-99F8-4298D5034E0B"/>
    <s v="7D7CD721-C9D8-4491-BAA0-0A7BE4558196"/>
    <n v="1"/>
    <x v="1"/>
    <n v="115"/>
    <n v="17.636641292067502"/>
    <n v="444"/>
    <n v="2181"/>
    <n v="0"/>
    <n v="416"/>
    <n v="0"/>
    <n v="253"/>
    <n v="29"/>
    <n v="330"/>
    <n v="4"/>
    <n v="576"/>
    <n v="2"/>
    <n v="4235"/>
  </r>
  <r>
    <s v="A21A18F9-4CFF-40E5-99F8-4298D5034E0B"/>
    <s v="F4EA86A8-1763-4119-9B0A-43F1541AEE70"/>
    <n v="1"/>
    <x v="1"/>
    <n v="115"/>
    <n v="15.3261365447211"/>
    <n v="22"/>
    <n v="83"/>
    <n v="0"/>
    <n v="57"/>
    <n v="0"/>
    <n v="13"/>
    <n v="0"/>
    <n v="11"/>
    <n v="1"/>
    <n v="27"/>
    <n v="0"/>
    <n v="214"/>
  </r>
  <r>
    <s v="5D5EF67E-9067-4146-9AAD-3CD1436A4799"/>
    <s v="1F65D614-A629-434E-A442-B11CD10A7DA3"/>
    <n v="1"/>
    <x v="0"/>
    <n v="124"/>
    <n v="17.4315895791588"/>
    <n v="847"/>
    <n v="5121"/>
    <n v="47"/>
    <n v="1093"/>
    <n v="29"/>
    <n v="1075"/>
    <n v="44"/>
    <n v="1003"/>
    <n v="30"/>
    <n v="1050"/>
    <n v="29"/>
    <n v="10368"/>
  </r>
  <r>
    <s v="5D5EF67E-9067-4146-9AAD-3CD1436A4799"/>
    <s v="CDDF1E9D-F8E9-4143-B785-B42833952F40"/>
    <n v="1"/>
    <x v="0"/>
    <n v="107"/>
    <n v="13.825860075802501"/>
    <n v="3382"/>
    <n v="88"/>
    <n v="84"/>
    <n v="95"/>
    <n v="91"/>
    <n v="77"/>
    <n v="90"/>
    <n v="89"/>
    <n v="94"/>
    <n v="100"/>
    <n v="113"/>
    <n v="4303"/>
  </r>
  <r>
    <s v="A21A18F9-4CFF-40E5-99F8-4298D5034E0B"/>
    <s v="8F968C18-BD67-41ED-A710-85012510A917"/>
    <n v="6"/>
    <x v="7"/>
    <n v="114"/>
    <n v="19.196897170817401"/>
    <n v="13378"/>
    <n v="997"/>
    <n v="39"/>
    <n v="403"/>
    <n v="39"/>
    <n v="198"/>
    <n v="28"/>
    <n v="168"/>
    <n v="38"/>
    <n v="427"/>
    <n v="31"/>
    <n v="15746"/>
  </r>
  <r>
    <s v="5D5EF67E-9067-4146-9AAD-3CD1436A4799"/>
    <s v="BBF71C59-46B2-494B-AEA4-1FDB7E9B1893"/>
    <n v="1"/>
    <x v="0"/>
    <n v="121"/>
    <n v="13.9765001730336"/>
    <n v="517"/>
    <n v="765"/>
    <n v="12"/>
    <n v="1032"/>
    <n v="11"/>
    <n v="566"/>
    <n v="13"/>
    <n v="613"/>
    <n v="6"/>
    <n v="1369"/>
    <n v="11"/>
    <n v="4915"/>
  </r>
  <r>
    <s v="A21A18F9-4CFF-40E5-99F8-4298D5034E0B"/>
    <s v="BA46098D-6AF8-4BAD-87F0-B0903A7B38E8"/>
    <n v="8"/>
    <x v="6"/>
    <n v="92"/>
    <s v="NULL"/>
    <n v="0"/>
    <n v="0"/>
    <n v="0"/>
    <n v="1"/>
    <n v="0"/>
    <n v="0"/>
    <n v="0"/>
    <n v="0"/>
    <n v="0"/>
    <n v="0"/>
    <n v="0"/>
    <n v="1"/>
  </r>
  <r>
    <s v="A21A18F9-4CFF-40E5-99F8-4298D5034E0B"/>
    <s v="DDA9BF89-6B6F-4324-A49C-A0EBAC85920F"/>
    <n v="10"/>
    <x v="3"/>
    <n v="113"/>
    <n v="11.3724814061546"/>
    <n v="0"/>
    <n v="1"/>
    <n v="0"/>
    <n v="0"/>
    <n v="0"/>
    <n v="1"/>
    <n v="0"/>
    <n v="1"/>
    <n v="0"/>
    <n v="0"/>
    <n v="0"/>
    <n v="3"/>
  </r>
  <r>
    <s v="A21A18F9-4CFF-40E5-99F8-4298D5034E0B"/>
    <s v="9D6A8F1A-DFD1-4C3E-A236-72A4C4172B88"/>
    <n v="3"/>
    <x v="5"/>
    <n v="122"/>
    <n v="17.732784524612001"/>
    <n v="701"/>
    <n v="3683"/>
    <n v="1"/>
    <n v="1210"/>
    <n v="7"/>
    <n v="724"/>
    <n v="22"/>
    <n v="938"/>
    <n v="3"/>
    <n v="1474"/>
    <n v="7"/>
    <n v="8770"/>
  </r>
  <r>
    <s v="A21A18F9-4CFF-40E5-99F8-4298D5034E0B"/>
    <s v="B74122FB-126C-490C-BAC2-9FBA76A7DE79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CC48A7B6-6517-4295-BCEE-633CD5D6D6A4"/>
    <n v="1"/>
    <x v="1"/>
    <n v="117"/>
    <n v="17.4890752419813"/>
    <n v="65"/>
    <n v="729"/>
    <n v="25"/>
    <n v="209"/>
    <n v="25"/>
    <n v="66"/>
    <n v="143"/>
    <n v="58"/>
    <n v="16"/>
    <n v="219"/>
    <n v="3"/>
    <n v="1558"/>
  </r>
  <r>
    <s v="A21A18F9-4CFF-40E5-99F8-4298D5034E0B"/>
    <s v="C021A822-384A-4738-A8D0-C2691054B765"/>
    <n v="1"/>
    <x v="1"/>
    <n v="119"/>
    <n v="13.0768603327272"/>
    <n v="72"/>
    <n v="590"/>
    <n v="0"/>
    <n v="799"/>
    <n v="3"/>
    <n v="238"/>
    <n v="1"/>
    <n v="733"/>
    <n v="4"/>
    <n v="410"/>
    <n v="2"/>
    <n v="2852"/>
  </r>
  <r>
    <s v="A21A18F9-4CFF-40E5-99F8-4298D5034E0B"/>
    <s v="9D322CA4-1A1E-4D1C-AB9E-23FBE0AA44CA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2E87987E-BC1F-4EC5-8267-FD23541324E6"/>
    <n v="1"/>
    <x v="1"/>
    <n v="129"/>
    <s v="NULL"/>
    <n v="0"/>
    <n v="0"/>
    <n v="0"/>
    <n v="0"/>
    <n v="0"/>
    <n v="0"/>
    <n v="0"/>
    <n v="0"/>
    <n v="0"/>
    <n v="0"/>
    <n v="1"/>
    <n v="1"/>
  </r>
  <r>
    <s v="5D5EF67E-9067-4146-9AAD-3CD1436A4799"/>
    <s v="020B4B1A-C068-47E4-A059-4BFB6E88826E"/>
    <n v="1"/>
    <x v="0"/>
    <n v="140"/>
    <n v="17.506574728660102"/>
    <n v="1"/>
    <n v="2"/>
    <n v="0"/>
    <n v="1"/>
    <n v="2"/>
    <n v="2"/>
    <n v="8"/>
    <n v="4"/>
    <n v="6"/>
    <n v="2"/>
    <n v="1"/>
    <n v="29"/>
  </r>
  <r>
    <s v="5D5EF67E-9067-4146-9AAD-3CD1436A4799"/>
    <s v="9BE0CA57-CAB1-4027-8BA6-C1A086ED1361"/>
    <n v="1"/>
    <x v="0"/>
    <n v="128"/>
    <n v="17.9587068441787"/>
    <n v="0"/>
    <n v="0"/>
    <n v="0"/>
    <n v="5"/>
    <n v="0"/>
    <n v="2"/>
    <n v="0"/>
    <n v="1"/>
    <n v="0"/>
    <n v="4"/>
    <n v="0"/>
    <n v="12"/>
  </r>
  <r>
    <s v="5D5EF67E-9067-4146-9AAD-3CD1436A4799"/>
    <s v="64003610-FBAB-44C4-8389-5A2E01437C13"/>
    <n v="1"/>
    <x v="0"/>
    <n v="118"/>
    <n v="17.348121407577501"/>
    <n v="850"/>
    <n v="2202"/>
    <n v="1"/>
    <n v="885"/>
    <n v="2"/>
    <n v="587"/>
    <n v="10"/>
    <n v="566"/>
    <n v="1"/>
    <n v="1127"/>
    <n v="1"/>
    <n v="6232"/>
  </r>
  <r>
    <s v="5D5EF67E-9067-4146-9AAD-3CD1436A4799"/>
    <s v="46BE0BBF-E303-4E20-BBA0-F68C05905BC1"/>
    <n v="1"/>
    <x v="0"/>
    <n v="127"/>
    <n v="11.103388438628199"/>
    <n v="808"/>
    <n v="1075"/>
    <n v="0"/>
    <n v="1069"/>
    <n v="10"/>
    <n v="750"/>
    <n v="13"/>
    <n v="739"/>
    <n v="8"/>
    <n v="1014"/>
    <n v="3"/>
    <n v="5489"/>
  </r>
  <r>
    <s v="A21A18F9-4CFF-40E5-99F8-4298D5034E0B"/>
    <s v="590A072E-B40E-4896-8F49-53E6D82EC862"/>
    <n v="10"/>
    <x v="3"/>
    <n v="127"/>
    <n v="18.7907816051525"/>
    <n v="37"/>
    <n v="64"/>
    <n v="0"/>
    <n v="73"/>
    <n v="2"/>
    <n v="23"/>
    <n v="0"/>
    <n v="21"/>
    <n v="0"/>
    <n v="107"/>
    <n v="0"/>
    <n v="327"/>
  </r>
  <r>
    <s v="A21A18F9-4CFF-40E5-99F8-4298D5034E0B"/>
    <s v="A3926ECF-2B02-4BF5-A26D-4E26F02540E9"/>
    <n v="1"/>
    <x v="1"/>
    <n v="132"/>
    <s v="NULL"/>
    <n v="3"/>
    <n v="0"/>
    <n v="0"/>
    <n v="1"/>
    <n v="0"/>
    <n v="0"/>
    <n v="0"/>
    <n v="0"/>
    <n v="0"/>
    <n v="0"/>
    <n v="0"/>
    <n v="4"/>
  </r>
  <r>
    <s v="A21A18F9-4CFF-40E5-99F8-4298D5034E0B"/>
    <s v="2365B1C5-90FB-4074-A943-CB2C1DF3F7DB"/>
    <n v="1"/>
    <x v="1"/>
    <n v="122"/>
    <n v="21.657970024488002"/>
    <n v="9"/>
    <n v="364"/>
    <n v="2"/>
    <n v="262"/>
    <n v="0"/>
    <n v="81"/>
    <n v="1"/>
    <n v="50"/>
    <n v="3"/>
    <n v="182"/>
    <n v="1"/>
    <n v="955"/>
  </r>
  <r>
    <s v="5D5EF67E-9067-4146-9AAD-3CD1436A4799"/>
    <s v="76CA5204-0A21-491A-AEAE-AF0055766F5C"/>
    <n v="1"/>
    <x v="0"/>
    <n v="122"/>
    <n v="14.901078374012499"/>
    <n v="136"/>
    <n v="624"/>
    <n v="0"/>
    <n v="163"/>
    <n v="1"/>
    <n v="105"/>
    <n v="56"/>
    <n v="65"/>
    <n v="0"/>
    <n v="221"/>
    <n v="1"/>
    <n v="1372"/>
  </r>
  <r>
    <s v="5D5EF67E-9067-4146-9AAD-3CD1436A4799"/>
    <s v="DAF38F51-1BEE-49B2-AEE4-6C24651E378F"/>
    <n v="1"/>
    <x v="0"/>
    <n v="131"/>
    <n v="17.715111974762898"/>
    <n v="252"/>
    <n v="3488"/>
    <n v="37"/>
    <n v="1940"/>
    <n v="21"/>
    <n v="767"/>
    <n v="31"/>
    <n v="858"/>
    <n v="25"/>
    <n v="1174"/>
    <n v="28"/>
    <n v="8621"/>
  </r>
  <r>
    <s v="5D5EF67E-9067-4146-9AAD-3CD1436A4799"/>
    <s v="198467B0-3DCA-4436-A848-F02F5ED0E01B"/>
    <n v="1"/>
    <x v="0"/>
    <n v="133"/>
    <n v="19.5842384804426"/>
    <n v="1225"/>
    <n v="187"/>
    <n v="169"/>
    <n v="191"/>
    <n v="168"/>
    <n v="183"/>
    <n v="180"/>
    <n v="188"/>
    <n v="159"/>
    <n v="205"/>
    <n v="194"/>
    <n v="3049"/>
  </r>
  <r>
    <s v="5D5EF67E-9067-4146-9AAD-3CD1436A4799"/>
    <s v="760F49AE-D2AE-43C6-9C60-142B88B44776"/>
    <n v="1"/>
    <x v="0"/>
    <n v="132"/>
    <n v="19.6738953677072"/>
    <n v="79"/>
    <n v="166"/>
    <n v="136"/>
    <n v="127"/>
    <n v="124"/>
    <n v="120"/>
    <n v="119"/>
    <n v="135"/>
    <n v="122"/>
    <n v="133"/>
    <n v="122"/>
    <n v="1383"/>
  </r>
  <r>
    <s v="A21A18F9-4CFF-40E5-99F8-4298D5034E0B"/>
    <s v="A595D046-F541-4A7F-8A1F-370476489895"/>
    <n v="1"/>
    <x v="1"/>
    <n v="121"/>
    <n v="18.2822804392124"/>
    <n v="71"/>
    <n v="549"/>
    <n v="0"/>
    <n v="125"/>
    <n v="0"/>
    <n v="94"/>
    <n v="0"/>
    <n v="68"/>
    <n v="0"/>
    <n v="140"/>
    <n v="0"/>
    <n v="1047"/>
  </r>
  <r>
    <s v="5D5EF67E-9067-4146-9AAD-3CD1436A4799"/>
    <s v="A07E01C8-13DB-43C6-B613-2A07C18A3479"/>
    <n v="1"/>
    <x v="0"/>
    <n v="126"/>
    <n v="17.311152690230301"/>
    <n v="875"/>
    <n v="2442"/>
    <n v="263"/>
    <n v="1724"/>
    <n v="242"/>
    <n v="519"/>
    <n v="867"/>
    <n v="479"/>
    <n v="117"/>
    <n v="1532"/>
    <n v="327"/>
    <n v="9387"/>
  </r>
  <r>
    <s v="A21A18F9-4CFF-40E5-99F8-4298D5034E0B"/>
    <s v="E4446787-0AE1-4CCA-A66C-B0AFB55668AB"/>
    <n v="1"/>
    <x v="1"/>
    <n v="116"/>
    <n v="13.8597472946711"/>
    <n v="44"/>
    <n v="2351"/>
    <n v="0"/>
    <n v="801"/>
    <n v="1"/>
    <n v="395"/>
    <n v="4"/>
    <n v="176"/>
    <n v="2"/>
    <n v="468"/>
    <n v="15"/>
    <n v="4257"/>
  </r>
  <r>
    <s v="A21A18F9-4CFF-40E5-99F8-4298D5034E0B"/>
    <s v="9FA926B0-37AF-4246-87E2-CD6467FAB464"/>
    <n v="1"/>
    <x v="1"/>
    <n v="119"/>
    <n v="23.481427145691001"/>
    <n v="1448"/>
    <n v="6748"/>
    <n v="5"/>
    <n v="1990"/>
    <n v="2"/>
    <n v="1092"/>
    <n v="216"/>
    <n v="855"/>
    <n v="11"/>
    <n v="2174"/>
    <n v="7"/>
    <n v="14548"/>
  </r>
  <r>
    <s v="A21A18F9-4CFF-40E5-99F8-4298D5034E0B"/>
    <s v="995FE429-F4F8-4DE4-8D69-3F7FB607403A"/>
    <n v="3"/>
    <x v="5"/>
    <n v="119"/>
    <n v="24.544095788838799"/>
    <n v="298"/>
    <n v="4505"/>
    <n v="3"/>
    <n v="1315"/>
    <n v="4"/>
    <n v="1051"/>
    <n v="41"/>
    <n v="689"/>
    <n v="8"/>
    <n v="1007"/>
    <n v="15"/>
    <n v="8936"/>
  </r>
  <r>
    <s v="A21A18F9-4CFF-40E5-99F8-4298D5034E0B"/>
    <s v="D19BDDCE-4A6D-4DA1-82EA-8EB634F1F209"/>
    <n v="1"/>
    <x v="1"/>
    <n v="115"/>
    <n v="13.251415018782"/>
    <n v="2"/>
    <n v="2"/>
    <n v="0"/>
    <n v="0"/>
    <n v="0"/>
    <n v="0"/>
    <n v="0"/>
    <n v="1"/>
    <n v="0"/>
    <n v="3"/>
    <n v="0"/>
    <n v="8"/>
  </r>
  <r>
    <s v="A21A18F9-4CFF-40E5-99F8-4298D5034E0B"/>
    <s v="37EA82D6-F976-4810-9C7E-624F3F7F8B4D"/>
    <n v="10"/>
    <x v="3"/>
    <n v="117"/>
    <n v="15.804427525691599"/>
    <n v="361"/>
    <n v="6656"/>
    <n v="8"/>
    <n v="2036"/>
    <n v="6"/>
    <n v="693"/>
    <n v="21"/>
    <n v="544"/>
    <n v="8"/>
    <n v="1588"/>
    <n v="7"/>
    <n v="11928"/>
  </r>
  <r>
    <s v="5D5EF67E-9067-4146-9AAD-3CD1436A4799"/>
    <s v="B0109928-7AFA-4D3D-A603-C802E77D13B9"/>
    <n v="1"/>
    <x v="0"/>
    <n v="108"/>
    <n v="12.4839631259653"/>
    <n v="973"/>
    <n v="115"/>
    <n v="104"/>
    <n v="102"/>
    <n v="121"/>
    <n v="102"/>
    <n v="78"/>
    <n v="97"/>
    <n v="87"/>
    <n v="94"/>
    <n v="81"/>
    <n v="1954"/>
  </r>
  <r>
    <s v="A21A18F9-4CFF-40E5-99F8-4298D5034E0B"/>
    <s v="78AC6A81-E79B-446E-967E-176200076115"/>
    <n v="3"/>
    <x v="5"/>
    <n v="121"/>
    <n v="18.690011446369901"/>
    <n v="447"/>
    <n v="3369"/>
    <n v="1"/>
    <n v="639"/>
    <n v="4"/>
    <n v="277"/>
    <n v="11"/>
    <n v="274"/>
    <n v="3"/>
    <n v="868"/>
    <n v="5"/>
    <n v="5898"/>
  </r>
  <r>
    <s v="A21A18F9-4CFF-40E5-99F8-4298D5034E0B"/>
    <s v="93C080CB-BB2B-4395-9F96-0125C10A550D"/>
    <n v="1"/>
    <x v="1"/>
    <n v="121"/>
    <n v="15.265300906458"/>
    <n v="23"/>
    <n v="4"/>
    <n v="0"/>
    <n v="3"/>
    <n v="0"/>
    <n v="3"/>
    <n v="0"/>
    <n v="2"/>
    <n v="0"/>
    <n v="5"/>
    <n v="0"/>
    <n v="40"/>
  </r>
  <r>
    <s v="88F343FA-B35D-4C6C-8A9A-DDC3AE08EED7"/>
    <s v="8357D5C3-73D5-4FD8-B50C-D5F75B5247DB"/>
    <n v="1"/>
    <x v="4"/>
    <n v="117"/>
    <n v="19.1621664312067"/>
    <n v="1295"/>
    <n v="334"/>
    <n v="0"/>
    <n v="241"/>
    <n v="1"/>
    <n v="130"/>
    <n v="0"/>
    <n v="167"/>
    <n v="0"/>
    <n v="289"/>
    <n v="0"/>
    <n v="2457"/>
  </r>
  <r>
    <s v="A21A18F9-4CFF-40E5-99F8-4298D5034E0B"/>
    <s v="AC2588A7-76EB-4729-84DA-2D05C6C379CF"/>
    <n v="1"/>
    <x v="1"/>
    <n v="126"/>
    <n v="18.749393325022201"/>
    <n v="767"/>
    <n v="3441"/>
    <n v="21"/>
    <n v="1908"/>
    <n v="23"/>
    <n v="895"/>
    <n v="65"/>
    <n v="841"/>
    <n v="23"/>
    <n v="2058"/>
    <n v="31"/>
    <n v="10073"/>
  </r>
  <r>
    <s v="A21A18F9-4CFF-40E5-99F8-4298D5034E0B"/>
    <s v="9B8C8B8C-442C-4F69-BC04-54F96DF44CBE"/>
    <n v="1"/>
    <x v="1"/>
    <n v="117"/>
    <n v="16.735062512140001"/>
    <n v="1085"/>
    <n v="3295"/>
    <n v="0"/>
    <n v="1403"/>
    <n v="2"/>
    <n v="916"/>
    <n v="12"/>
    <n v="659"/>
    <n v="6"/>
    <n v="1400"/>
    <n v="5"/>
    <n v="8783"/>
  </r>
  <r>
    <s v="A21A18F9-4CFF-40E5-99F8-4298D5034E0B"/>
    <s v="DD319884-E0F4-4B65-B9FE-5F19085FFE25"/>
    <n v="1"/>
    <x v="1"/>
    <n v="115"/>
    <n v="21.966159886307999"/>
    <n v="167"/>
    <n v="1596"/>
    <n v="19"/>
    <n v="2113"/>
    <n v="22"/>
    <n v="1364"/>
    <n v="30"/>
    <n v="1075"/>
    <n v="21"/>
    <n v="1991"/>
    <n v="21"/>
    <n v="8419"/>
  </r>
  <r>
    <s v="5D5EF67E-9067-4146-9AAD-3CD1436A4799"/>
    <s v="CDDA73B3-AF9C-4B79-BAD6-BF3D22003973"/>
    <n v="1"/>
    <x v="0"/>
    <n v="117"/>
    <n v="13.706821446129901"/>
    <n v="44"/>
    <n v="1224"/>
    <n v="91"/>
    <n v="439"/>
    <n v="76"/>
    <n v="399"/>
    <n v="89"/>
    <n v="281"/>
    <n v="71"/>
    <n v="374"/>
    <n v="75"/>
    <n v="3163"/>
  </r>
  <r>
    <s v="A21A18F9-4CFF-40E5-99F8-4298D5034E0B"/>
    <s v="F046234D-0AD5-4297-8E00-82F73F17DED6"/>
    <n v="192"/>
    <x v="2"/>
    <n v="126"/>
    <n v="187.96694355170499"/>
    <n v="93"/>
    <n v="696"/>
    <n v="291"/>
    <n v="516"/>
    <n v="253"/>
    <n v="395"/>
    <n v="270"/>
    <n v="375"/>
    <n v="285"/>
    <n v="575"/>
    <n v="286"/>
    <n v="4044"/>
  </r>
  <r>
    <s v="A21A18F9-4CFF-40E5-99F8-4298D5034E0B"/>
    <s v="EEDB08BD-6C67-45B1-8DDB-B191B91F2775"/>
    <n v="1"/>
    <x v="1"/>
    <n v="98"/>
    <n v="13.2531547025115"/>
    <n v="5838"/>
    <n v="2766"/>
    <n v="71"/>
    <n v="840"/>
    <n v="72"/>
    <n v="536"/>
    <n v="94"/>
    <n v="619"/>
    <n v="85"/>
    <n v="1599"/>
    <n v="76"/>
    <n v="12596"/>
  </r>
  <r>
    <s v="5D5EF67E-9067-4146-9AAD-3CD1436A4799"/>
    <s v="A050F7EA-039A-4321-9759-903CA966F0C9"/>
    <n v="1"/>
    <x v="0"/>
    <n v="128"/>
    <n v="17.754737887172698"/>
    <n v="51"/>
    <n v="175"/>
    <n v="0"/>
    <n v="231"/>
    <n v="0"/>
    <n v="50"/>
    <n v="3"/>
    <n v="68"/>
    <n v="4"/>
    <n v="177"/>
    <n v="0"/>
    <n v="759"/>
  </r>
  <r>
    <s v="5D5EF67E-9067-4146-9AAD-3CD1436A4799"/>
    <s v="EDD453FC-EBA2-4A89-9F5B-F0043DE8FD97"/>
    <n v="1"/>
    <x v="0"/>
    <n v="126"/>
    <n v="22.598725206355802"/>
    <n v="30"/>
    <n v="3"/>
    <n v="6"/>
    <n v="1"/>
    <n v="1"/>
    <n v="2"/>
    <n v="2"/>
    <n v="3"/>
    <n v="3"/>
    <n v="2"/>
    <n v="5"/>
    <n v="58"/>
  </r>
  <r>
    <s v="A21A18F9-4CFF-40E5-99F8-4298D5034E0B"/>
    <s v="621F9D88-8301-4363-8CBB-E1E86595B882"/>
    <n v="1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E9F06D85-BADB-4026-B704-20F7FC846293"/>
    <n v="1"/>
    <x v="0"/>
    <n v="130"/>
    <n v="22.289418606553699"/>
    <n v="0"/>
    <n v="2"/>
    <n v="0"/>
    <n v="1"/>
    <n v="2"/>
    <n v="3"/>
    <n v="2"/>
    <n v="0"/>
    <n v="0"/>
    <n v="2"/>
    <n v="0"/>
    <n v="12"/>
  </r>
  <r>
    <s v="A21A18F9-4CFF-40E5-99F8-4298D5034E0B"/>
    <s v="DD94D23D-3319-40D1-98C3-6116E13DE910"/>
    <n v="8"/>
    <x v="6"/>
    <n v="192"/>
    <n v="8670.0559420976606"/>
    <n v="1161"/>
    <n v="4755"/>
    <n v="606"/>
    <n v="2890"/>
    <n v="652"/>
    <n v="1592"/>
    <n v="624"/>
    <n v="1609"/>
    <n v="648"/>
    <n v="2420"/>
    <n v="626"/>
    <n v="17583"/>
  </r>
  <r>
    <s v="A21A18F9-4CFF-40E5-99F8-4298D5034E0B"/>
    <s v="98F2B01E-7C83-499E-84AD-7328ABBAB2CC"/>
    <n v="8"/>
    <x v="6"/>
    <n v="114"/>
    <n v="16.0592765570211"/>
    <n v="463"/>
    <n v="216"/>
    <n v="97"/>
    <n v="206"/>
    <n v="105"/>
    <n v="148"/>
    <n v="106"/>
    <n v="142"/>
    <n v="112"/>
    <n v="209"/>
    <n v="116"/>
    <n v="1920"/>
  </r>
  <r>
    <s v="5D5EF67E-9067-4146-9AAD-3CD1436A4799"/>
    <s v="A5C0B81D-2C12-404F-B90F-59C8423CE3CF"/>
    <n v="1"/>
    <x v="0"/>
    <n v="143"/>
    <n v="21.778706539040801"/>
    <n v="333"/>
    <n v="144"/>
    <n v="119"/>
    <n v="150"/>
    <n v="127"/>
    <n v="132"/>
    <n v="87"/>
    <n v="109"/>
    <n v="128"/>
    <n v="143"/>
    <n v="119"/>
    <n v="1591"/>
  </r>
  <r>
    <s v="A21A18F9-4CFF-40E5-99F8-4298D5034E0B"/>
    <s v="DBB1C884-1D86-4CDE-A68D-74EAD5DB0831"/>
    <n v="1"/>
    <x v="1"/>
    <n v="116"/>
    <n v="17.344968256431599"/>
    <n v="2686"/>
    <n v="4326"/>
    <n v="0"/>
    <n v="1669"/>
    <n v="3"/>
    <n v="1149"/>
    <n v="3"/>
    <n v="920"/>
    <n v="6"/>
    <n v="1784"/>
    <n v="5"/>
    <n v="12551"/>
  </r>
  <r>
    <s v="5D5EF67E-9067-4146-9AAD-3CD1436A4799"/>
    <s v="2EC8DB94-1034-4BA1-9A47-0AC7594ADD7B"/>
    <n v="1"/>
    <x v="0"/>
    <n v="127"/>
    <n v="16.384772079761099"/>
    <n v="3"/>
    <n v="65"/>
    <n v="0"/>
    <n v="64"/>
    <n v="1"/>
    <n v="34"/>
    <n v="0"/>
    <n v="23"/>
    <n v="0"/>
    <n v="58"/>
    <n v="0"/>
    <n v="248"/>
  </r>
  <r>
    <s v="A21A18F9-4CFF-40E5-99F8-4298D5034E0B"/>
    <s v="92AB6ECE-6833-49DD-972E-991A96E31C4A"/>
    <n v="10"/>
    <x v="3"/>
    <n v="119"/>
    <n v="118.40332301437201"/>
    <n v="894"/>
    <n v="4898"/>
    <n v="3"/>
    <n v="1593"/>
    <n v="5"/>
    <n v="1394"/>
    <n v="17"/>
    <n v="906"/>
    <n v="4"/>
    <n v="1306"/>
    <n v="5"/>
    <n v="11027"/>
  </r>
  <r>
    <s v="88F343FA-B35D-4C6C-8A9A-DDC3AE08EED7"/>
    <s v="08F16E19-51D6-4EB2-A4A2-2E1979045607"/>
    <n v="1"/>
    <x v="4"/>
    <n v="114"/>
    <n v="17.121392223474299"/>
    <n v="5476"/>
    <n v="2338"/>
    <n v="1"/>
    <n v="853"/>
    <n v="0"/>
    <n v="601"/>
    <n v="1"/>
    <n v="307"/>
    <n v="0"/>
    <n v="740"/>
    <n v="0"/>
    <n v="10325"/>
  </r>
  <r>
    <s v="5D5EF67E-9067-4146-9AAD-3CD1436A4799"/>
    <s v="DE392AE4-A2A3-4F43-B03C-D46C8862E74E"/>
    <n v="1"/>
    <x v="0"/>
    <n v="98"/>
    <n v="17.226628062896001"/>
    <n v="99"/>
    <n v="43"/>
    <n v="38"/>
    <n v="23"/>
    <n v="37"/>
    <n v="30"/>
    <n v="40"/>
    <n v="43"/>
    <n v="43"/>
    <n v="26"/>
    <n v="23"/>
    <n v="445"/>
  </r>
  <r>
    <s v="A21A18F9-4CFF-40E5-99F8-4298D5034E0B"/>
    <s v="0DD79D97-7766-4DCF-88BF-F4087A75287E"/>
    <n v="10"/>
    <x v="3"/>
    <n v="121"/>
    <n v="17.332805086550401"/>
    <n v="480"/>
    <n v="1555"/>
    <n v="2"/>
    <n v="718"/>
    <n v="8"/>
    <n v="465"/>
    <n v="13"/>
    <n v="381"/>
    <n v="2"/>
    <n v="676"/>
    <n v="5"/>
    <n v="4305"/>
  </r>
  <r>
    <s v="A21A18F9-4CFF-40E5-99F8-4298D5034E0B"/>
    <s v="77E75C30-9144-485E-8E44-1DA0CC550CAD"/>
    <n v="1"/>
    <x v="1"/>
    <n v="110"/>
    <n v="13.685117853032599"/>
    <n v="108"/>
    <n v="2200"/>
    <n v="1"/>
    <n v="777"/>
    <n v="0"/>
    <n v="551"/>
    <n v="4"/>
    <n v="326"/>
    <n v="1"/>
    <n v="825"/>
    <n v="3"/>
    <n v="4796"/>
  </r>
  <r>
    <s v="5D5EF67E-9067-4146-9AAD-3CD1436A4799"/>
    <s v="F98FEC10-72E1-4006-8080-F2AB679A70D6"/>
    <n v="1"/>
    <x v="0"/>
    <n v="136"/>
    <n v="23.875704585476399"/>
    <n v="1"/>
    <n v="7"/>
    <n v="14"/>
    <n v="16"/>
    <n v="8"/>
    <n v="12"/>
    <n v="9"/>
    <n v="15"/>
    <n v="8"/>
    <n v="15"/>
    <n v="5"/>
    <n v="110"/>
  </r>
  <r>
    <s v="5D5EF67E-9067-4146-9AAD-3CD1436A4799"/>
    <s v="DA2A281D-124C-4EBC-BBD5-51920030A972"/>
    <n v="1"/>
    <x v="0"/>
    <n v="136"/>
    <n v="19.835090991814202"/>
    <n v="72"/>
    <n v="68"/>
    <n v="38"/>
    <n v="83"/>
    <n v="30"/>
    <n v="81"/>
    <n v="25"/>
    <n v="64"/>
    <n v="39"/>
    <n v="65"/>
    <n v="44"/>
    <n v="609"/>
  </r>
  <r>
    <s v="5D5EF67E-9067-4146-9AAD-3CD1436A4799"/>
    <s v="C50F842A-23B6-4A69-8DB2-6EF380450F35"/>
    <n v="1"/>
    <x v="0"/>
    <n v="137"/>
    <n v="20.372168576890701"/>
    <n v="2484"/>
    <n v="6"/>
    <n v="2"/>
    <n v="4"/>
    <n v="4"/>
    <n v="5"/>
    <n v="9"/>
    <n v="4"/>
    <n v="3"/>
    <n v="4"/>
    <n v="4"/>
    <n v="2529"/>
  </r>
  <r>
    <s v="A21A18F9-4CFF-40E5-99F8-4298D5034E0B"/>
    <s v="959269E2-9407-4448-9D97-C8C094891969"/>
    <n v="10"/>
    <x v="3"/>
    <s v="NULL"/>
    <s v="NULL"/>
    <n v="10"/>
    <n v="0"/>
    <n v="0"/>
    <n v="0"/>
    <n v="0"/>
    <n v="0"/>
    <n v="0"/>
    <n v="0"/>
    <n v="0"/>
    <n v="0"/>
    <n v="0"/>
    <n v="10"/>
  </r>
  <r>
    <s v="A21A18F9-4CFF-40E5-99F8-4298D5034E0B"/>
    <s v="D26FD7EE-3F97-4FCC-8040-6B987B08135F"/>
    <n v="192"/>
    <x v="2"/>
    <n v="126"/>
    <n v="19.424739804740501"/>
    <n v="1"/>
    <n v="60"/>
    <n v="73"/>
    <n v="75"/>
    <n v="84"/>
    <n v="83"/>
    <n v="81"/>
    <n v="62"/>
    <n v="87"/>
    <n v="82"/>
    <n v="62"/>
    <n v="750"/>
  </r>
  <r>
    <s v="A21A18F9-4CFF-40E5-99F8-4298D5034E0B"/>
    <s v="230D8013-BF75-498D-A9B7-257571741D65"/>
    <n v="10"/>
    <x v="3"/>
    <n v="111"/>
    <n v="10.375019307983299"/>
    <n v="2"/>
    <n v="14"/>
    <n v="0"/>
    <n v="8"/>
    <n v="0"/>
    <n v="3"/>
    <n v="0"/>
    <n v="4"/>
    <n v="0"/>
    <n v="11"/>
    <n v="0"/>
    <n v="42"/>
  </r>
  <r>
    <s v="5D5EF67E-9067-4146-9AAD-3CD1436A4799"/>
    <s v="D429F112-1695-4416-99F6-AC49308DD7F9"/>
    <n v="1"/>
    <x v="0"/>
    <n v="112"/>
    <n v="14.6059348668044"/>
    <n v="0"/>
    <n v="1"/>
    <n v="0"/>
    <n v="0"/>
    <n v="1"/>
    <n v="0"/>
    <n v="2"/>
    <n v="1"/>
    <n v="1"/>
    <n v="1"/>
    <n v="0"/>
    <n v="7"/>
  </r>
  <r>
    <s v="A21A18F9-4CFF-40E5-99F8-4298D5034E0B"/>
    <s v="3A6C4F10-CFE4-403E-8989-63F67C4D4882"/>
    <n v="10"/>
    <x v="3"/>
    <n v="123"/>
    <n v="23.946619351511298"/>
    <n v="1001"/>
    <n v="2598"/>
    <n v="1"/>
    <n v="787"/>
    <n v="0"/>
    <n v="407"/>
    <n v="33"/>
    <n v="387"/>
    <n v="4"/>
    <n v="890"/>
    <n v="3"/>
    <n v="6111"/>
  </r>
  <r>
    <s v="5D5EF67E-9067-4146-9AAD-3CD1436A4799"/>
    <s v="9491C0E4-EE23-4544-B27C-EC9DFCFB02CD"/>
    <n v="1"/>
    <x v="0"/>
    <s v="NULL"/>
    <s v="NULL"/>
    <n v="7"/>
    <n v="0"/>
    <n v="0"/>
    <n v="0"/>
    <n v="0"/>
    <n v="0"/>
    <n v="0"/>
    <n v="0"/>
    <n v="0"/>
    <n v="0"/>
    <n v="0"/>
    <n v="7"/>
  </r>
  <r>
    <s v="5D5EF67E-9067-4146-9AAD-3CD1436A4799"/>
    <s v="E5D35B9D-EF6F-4132-AED2-B00CF731344A"/>
    <n v="1"/>
    <x v="0"/>
    <n v="143"/>
    <n v="26.555397821142801"/>
    <n v="1"/>
    <n v="3"/>
    <n v="5"/>
    <n v="2"/>
    <n v="3"/>
    <n v="2"/>
    <n v="2"/>
    <n v="1"/>
    <n v="2"/>
    <n v="5"/>
    <n v="3"/>
    <n v="29"/>
  </r>
  <r>
    <s v="5D5EF67E-9067-4146-9AAD-3CD1436A4799"/>
    <s v="2AFAD88B-A36D-43FF-A190-273E181EC4D3"/>
    <n v="1"/>
    <x v="0"/>
    <n v="116"/>
    <n v="11.2229356641714"/>
    <n v="16"/>
    <n v="154"/>
    <n v="131"/>
    <n v="162"/>
    <n v="112"/>
    <n v="131"/>
    <n v="122"/>
    <n v="131"/>
    <n v="127"/>
    <n v="180"/>
    <n v="120"/>
    <n v="1386"/>
  </r>
  <r>
    <s v="A21A18F9-4CFF-40E5-99F8-4298D5034E0B"/>
    <s v="798391B7-983F-4E55-9AE7-91A6A170BAD2"/>
    <n v="1"/>
    <x v="1"/>
    <n v="117"/>
    <s v="NULL"/>
    <n v="3"/>
    <n v="0"/>
    <n v="0"/>
    <n v="0"/>
    <n v="0"/>
    <n v="0"/>
    <n v="0"/>
    <n v="0"/>
    <n v="1"/>
    <n v="0"/>
    <n v="0"/>
    <n v="4"/>
  </r>
  <r>
    <s v="5D5EF67E-9067-4146-9AAD-3CD1436A4799"/>
    <s v="19FE8704-004F-4EF1-9B1E-2194C069DFF3"/>
    <n v="1"/>
    <x v="0"/>
    <n v="127"/>
    <n v="16.860209567697201"/>
    <n v="0"/>
    <n v="5"/>
    <n v="0"/>
    <n v="0"/>
    <n v="1"/>
    <n v="1"/>
    <n v="1"/>
    <n v="2"/>
    <n v="1"/>
    <n v="4"/>
    <n v="1"/>
    <n v="16"/>
  </r>
  <r>
    <s v="5D5EF67E-9067-4146-9AAD-3CD1436A4799"/>
    <s v="9C79C1B3-809C-4395-8393-F7E11CCF23BE"/>
    <n v="1"/>
    <x v="0"/>
    <n v="115"/>
    <n v="13.938391544147199"/>
    <n v="14"/>
    <n v="3847"/>
    <n v="8"/>
    <n v="788"/>
    <n v="0"/>
    <n v="375"/>
    <n v="6"/>
    <n v="58"/>
    <n v="6"/>
    <n v="221"/>
    <n v="0"/>
    <n v="5323"/>
  </r>
  <r>
    <s v="A21A18F9-4CFF-40E5-99F8-4298D5034E0B"/>
    <s v="1A6359C4-B167-4A69-AD5B-8D165F0D42DC"/>
    <n v="10"/>
    <x v="3"/>
    <n v="127"/>
    <n v="16.296951962709301"/>
    <n v="0"/>
    <n v="15"/>
    <n v="0"/>
    <n v="1"/>
    <n v="0"/>
    <n v="3"/>
    <n v="0"/>
    <n v="0"/>
    <n v="0"/>
    <n v="0"/>
    <n v="0"/>
    <n v="19"/>
  </r>
  <r>
    <s v="A21A18F9-4CFF-40E5-99F8-4298D5034E0B"/>
    <s v="8196907D-8B17-43F2-B7CF-7489FC210326"/>
    <n v="6"/>
    <x v="7"/>
    <n v="116"/>
    <n v="20.008131418642002"/>
    <n v="8600"/>
    <n v="647"/>
    <n v="12"/>
    <n v="309"/>
    <n v="20"/>
    <n v="142"/>
    <n v="13"/>
    <n v="128"/>
    <n v="20"/>
    <n v="279"/>
    <n v="21"/>
    <n v="10191"/>
  </r>
  <r>
    <s v="5D5EF67E-9067-4146-9AAD-3CD1436A4799"/>
    <s v="98E4251D-0BA8-449E-9666-A866B0DF84D7"/>
    <n v="1"/>
    <x v="0"/>
    <n v="127"/>
    <n v="21.060367034523001"/>
    <n v="1760"/>
    <n v="1209"/>
    <n v="470"/>
    <n v="1354"/>
    <n v="529"/>
    <n v="944"/>
    <n v="521"/>
    <n v="811"/>
    <n v="450"/>
    <n v="1404"/>
    <n v="488"/>
    <n v="9940"/>
  </r>
  <r>
    <s v="A21A18F9-4CFF-40E5-99F8-4298D5034E0B"/>
    <s v="5D93F243-E025-48C2-9ED9-D6E20990359E"/>
    <n v="1"/>
    <x v="1"/>
    <n v="120"/>
    <n v="16.521087766642101"/>
    <n v="1087"/>
    <n v="5039"/>
    <n v="6"/>
    <n v="2187"/>
    <n v="8"/>
    <n v="1030"/>
    <n v="19"/>
    <n v="1226"/>
    <n v="7"/>
    <n v="1947"/>
    <n v="22"/>
    <n v="12578"/>
  </r>
  <r>
    <s v="A21A18F9-4CFF-40E5-99F8-4298D5034E0B"/>
    <s v="7EFC7E14-CEB8-47F4-A6AD-ABFC2D1A555D"/>
    <n v="1"/>
    <x v="1"/>
    <n v="128"/>
    <n v="19.910565197831701"/>
    <n v="38"/>
    <n v="280"/>
    <n v="5"/>
    <n v="289"/>
    <n v="6"/>
    <n v="40"/>
    <n v="3"/>
    <n v="96"/>
    <n v="4"/>
    <n v="236"/>
    <n v="6"/>
    <n v="1003"/>
  </r>
  <r>
    <s v="5D5EF67E-9067-4146-9AAD-3CD1436A4799"/>
    <s v="8E4F61FB-B3A3-4FF0-9710-1E89C76733BC"/>
    <n v="1"/>
    <x v="0"/>
    <n v="128"/>
    <n v="15.0596431432065"/>
    <n v="11"/>
    <n v="230"/>
    <n v="2"/>
    <n v="652"/>
    <n v="1"/>
    <n v="601"/>
    <n v="13"/>
    <n v="427"/>
    <n v="2"/>
    <n v="609"/>
    <n v="0"/>
    <n v="2548"/>
  </r>
  <r>
    <s v="A21A18F9-4CFF-40E5-99F8-4298D5034E0B"/>
    <s v="18170AFC-B706-4C07-AA06-75D7FB70E4FD"/>
    <n v="6"/>
    <x v="7"/>
    <n v="113"/>
    <n v="15.4740966585116"/>
    <n v="27394"/>
    <n v="3116"/>
    <n v="59"/>
    <n v="650"/>
    <n v="41"/>
    <n v="342"/>
    <n v="43"/>
    <n v="382"/>
    <n v="42"/>
    <n v="522"/>
    <n v="68"/>
    <n v="32659"/>
  </r>
  <r>
    <s v="5D5EF67E-9067-4146-9AAD-3CD1436A4799"/>
    <s v="560ACFCC-BAD5-491A-87D4-01F61DB0B343"/>
    <n v="1"/>
    <x v="0"/>
    <n v="140"/>
    <n v="22.808805467931599"/>
    <n v="2"/>
    <n v="19"/>
    <n v="20"/>
    <n v="21"/>
    <n v="24"/>
    <n v="23"/>
    <n v="19"/>
    <n v="18"/>
    <n v="20"/>
    <n v="25"/>
    <n v="24"/>
    <n v="215"/>
  </r>
  <r>
    <s v="A21A18F9-4CFF-40E5-99F8-4298D5034E0B"/>
    <s v="8776CB83-2AC2-4E68-8D81-F2CB9466257E"/>
    <n v="10"/>
    <x v="3"/>
    <n v="121"/>
    <n v="13.9379577652777"/>
    <n v="0"/>
    <n v="4"/>
    <n v="0"/>
    <n v="1"/>
    <n v="0"/>
    <n v="0"/>
    <n v="0"/>
    <n v="0"/>
    <n v="0"/>
    <n v="1"/>
    <n v="0"/>
    <n v="6"/>
  </r>
  <r>
    <s v="5D5EF67E-9067-4146-9AAD-3CD1436A4799"/>
    <s v="8DBCC0C8-3233-4776-8E45-D8B232F7B0ED"/>
    <n v="1"/>
    <x v="0"/>
    <n v="120"/>
    <n v="15.752819281757599"/>
    <n v="17"/>
    <n v="136"/>
    <n v="120"/>
    <n v="112"/>
    <n v="113"/>
    <n v="105"/>
    <n v="152"/>
    <n v="123"/>
    <n v="133"/>
    <n v="132"/>
    <n v="121"/>
    <n v="1264"/>
  </r>
  <r>
    <s v="88F343FA-B35D-4C6C-8A9A-DDC3AE08EED7"/>
    <s v="465446DE-1680-42F9-A2E6-8B3C4F2A4B0B"/>
    <n v="1"/>
    <x v="4"/>
    <n v="117"/>
    <n v="18.332925403387101"/>
    <n v="72"/>
    <n v="36"/>
    <n v="0"/>
    <n v="7"/>
    <n v="0"/>
    <n v="6"/>
    <n v="0"/>
    <n v="3"/>
    <n v="0"/>
    <n v="13"/>
    <n v="0"/>
    <n v="137"/>
  </r>
  <r>
    <s v="5D5EF67E-9067-4146-9AAD-3CD1436A4799"/>
    <s v="BB3BEF41-04B9-4BA2-800C-CD26A600FA7B"/>
    <n v="1"/>
    <x v="0"/>
    <n v="121"/>
    <n v="16.325578205718699"/>
    <n v="452"/>
    <n v="1491"/>
    <n v="11"/>
    <n v="748"/>
    <n v="9"/>
    <n v="353"/>
    <n v="45"/>
    <n v="371"/>
    <n v="9"/>
    <n v="551"/>
    <n v="7"/>
    <n v="4047"/>
  </r>
  <r>
    <s v="A21A18F9-4CFF-40E5-99F8-4298D5034E0B"/>
    <s v="9CFF1D42-5D13-414F-A397-A8A2CA2BDF4A"/>
    <n v="10"/>
    <x v="3"/>
    <n v="139"/>
    <n v="1431.6613778431399"/>
    <n v="1717"/>
    <n v="4563"/>
    <n v="7"/>
    <n v="2110"/>
    <n v="9"/>
    <n v="1143"/>
    <n v="10"/>
    <n v="828"/>
    <n v="2"/>
    <n v="1616"/>
    <n v="3"/>
    <n v="12010"/>
  </r>
  <r>
    <s v="88F343FA-B35D-4C6C-8A9A-DDC3AE08EED7"/>
    <s v="910A5F14-243A-4825-87CF-9E4379996AFE"/>
    <n v="1"/>
    <x v="4"/>
    <n v="125"/>
    <n v="14.6764709937947"/>
    <n v="3966"/>
    <n v="1381"/>
    <n v="1"/>
    <n v="805"/>
    <n v="1"/>
    <n v="447"/>
    <n v="24"/>
    <n v="472"/>
    <n v="3"/>
    <n v="785"/>
    <n v="0"/>
    <n v="7885"/>
  </r>
  <r>
    <s v="A21A18F9-4CFF-40E5-99F8-4298D5034E0B"/>
    <s v="9FF98D76-81ED-4843-9815-613B87C3E093"/>
    <n v="1"/>
    <x v="1"/>
    <n v="126"/>
    <n v="15.686472805421699"/>
    <n v="24"/>
    <n v="48"/>
    <n v="21"/>
    <n v="48"/>
    <n v="26"/>
    <n v="37"/>
    <n v="18"/>
    <n v="40"/>
    <n v="19"/>
    <n v="42"/>
    <n v="21"/>
    <n v="344"/>
  </r>
  <r>
    <s v="A21A18F9-4CFF-40E5-99F8-4298D5034E0B"/>
    <s v="D36003E1-98DA-4159-A6A3-65CB17D4D406"/>
    <n v="1"/>
    <x v="1"/>
    <n v="121"/>
    <n v="16.196497945016802"/>
    <n v="51"/>
    <n v="2863"/>
    <n v="6"/>
    <n v="1211"/>
    <n v="2"/>
    <n v="872"/>
    <n v="9"/>
    <n v="630"/>
    <n v="5"/>
    <n v="1163"/>
    <n v="1"/>
    <n v="6813"/>
  </r>
  <r>
    <s v="5D5EF67E-9067-4146-9AAD-3CD1436A4799"/>
    <s v="C06DD4D8-FCEF-47DB-898B-E0BEE56CBDB8"/>
    <n v="1"/>
    <x v="0"/>
    <n v="132"/>
    <n v="18.610757483714799"/>
    <n v="0"/>
    <n v="2"/>
    <n v="0"/>
    <n v="4"/>
    <n v="1"/>
    <n v="1"/>
    <n v="5"/>
    <n v="2"/>
    <n v="0"/>
    <n v="1"/>
    <n v="1"/>
    <n v="17"/>
  </r>
  <r>
    <s v="5D5EF67E-9067-4146-9AAD-3CD1436A4799"/>
    <s v="298F8C2B-86DB-4226-A1CB-0F3FA1B14380"/>
    <n v="1"/>
    <x v="0"/>
    <n v="124"/>
    <n v="9.2059911331310609"/>
    <n v="1985"/>
    <n v="818"/>
    <n v="2"/>
    <n v="838"/>
    <n v="1"/>
    <n v="446"/>
    <n v="48"/>
    <n v="419"/>
    <n v="4"/>
    <n v="622"/>
    <n v="8"/>
    <n v="5191"/>
  </r>
  <r>
    <s v="5D5EF67E-9067-4146-9AAD-3CD1436A4799"/>
    <s v="0B0671D4-362B-4D0C-B5D8-E9EBA541B8E3"/>
    <n v="1"/>
    <x v="0"/>
    <n v="137"/>
    <n v="20.5245395353238"/>
    <n v="1"/>
    <n v="36"/>
    <n v="48"/>
    <n v="41"/>
    <n v="27"/>
    <n v="34"/>
    <n v="39"/>
    <n v="32"/>
    <n v="32"/>
    <n v="37"/>
    <n v="42"/>
    <n v="369"/>
  </r>
  <r>
    <s v="5D5EF67E-9067-4146-9AAD-3CD1436A4799"/>
    <s v="E65D6CAF-97B5-46E3-B416-2CFADB44AE43"/>
    <n v="1"/>
    <x v="0"/>
    <n v="133"/>
    <n v="17.832953244635799"/>
    <n v="35"/>
    <n v="236"/>
    <n v="177"/>
    <n v="217"/>
    <n v="152"/>
    <n v="206"/>
    <n v="185"/>
    <n v="215"/>
    <n v="177"/>
    <n v="191"/>
    <n v="150"/>
    <n v="1941"/>
  </r>
  <r>
    <s v="A21A18F9-4CFF-40E5-99F8-4298D5034E0B"/>
    <s v="408F089A-0A33-4478-A6C8-1B6407807441"/>
    <n v="1"/>
    <x v="1"/>
    <n v="127"/>
    <n v="16.451717920238401"/>
    <n v="64"/>
    <n v="1215"/>
    <n v="14"/>
    <n v="2186"/>
    <n v="17"/>
    <n v="890"/>
    <n v="17"/>
    <n v="843"/>
    <n v="16"/>
    <n v="1755"/>
    <n v="12"/>
    <n v="7029"/>
  </r>
  <r>
    <s v="A21A18F9-4CFF-40E5-99F8-4298D5034E0B"/>
    <s v="AD1B638C-5FBB-4624-9F54-EADB4F8F37D8"/>
    <n v="1"/>
    <x v="1"/>
    <s v="NULL"/>
    <s v="NULL"/>
    <n v="48"/>
    <n v="0"/>
    <n v="0"/>
    <n v="0"/>
    <n v="0"/>
    <n v="0"/>
    <n v="0"/>
    <n v="0"/>
    <n v="0"/>
    <n v="0"/>
    <n v="0"/>
    <n v="48"/>
  </r>
  <r>
    <s v="5D5EF67E-9067-4146-9AAD-3CD1436A4799"/>
    <s v="3B3192CB-DD77-490D-ABBC-1DD0A06598B2"/>
    <n v="1"/>
    <x v="0"/>
    <n v="130"/>
    <n v="17.948383991348098"/>
    <n v="23"/>
    <n v="142"/>
    <n v="137"/>
    <n v="165"/>
    <n v="151"/>
    <n v="148"/>
    <n v="163"/>
    <n v="156"/>
    <n v="159"/>
    <n v="163"/>
    <n v="138"/>
    <n v="1545"/>
  </r>
  <r>
    <s v="5D5EF67E-9067-4146-9AAD-3CD1436A4799"/>
    <s v="4EF00B04-348F-49F9-9BD3-6721F3B83C03"/>
    <n v="1"/>
    <x v="0"/>
    <n v="127"/>
    <n v="19.979796950938798"/>
    <n v="717"/>
    <n v="212"/>
    <n v="224"/>
    <n v="219"/>
    <n v="221"/>
    <n v="210"/>
    <n v="254"/>
    <n v="252"/>
    <n v="220"/>
    <n v="203"/>
    <n v="228"/>
    <n v="2960"/>
  </r>
  <r>
    <s v="5D5EF67E-9067-4146-9AAD-3CD1436A4799"/>
    <s v="859CA1C5-976D-4641-AF97-9B73C7A6C554"/>
    <n v="1"/>
    <x v="0"/>
    <n v="121"/>
    <n v="22.251573612943599"/>
    <n v="781"/>
    <n v="365"/>
    <n v="263"/>
    <n v="292"/>
    <n v="243"/>
    <n v="239"/>
    <n v="281"/>
    <n v="278"/>
    <n v="281"/>
    <n v="313"/>
    <n v="247"/>
    <n v="3583"/>
  </r>
  <r>
    <s v="A21A18F9-4CFF-40E5-99F8-4298D5034E0B"/>
    <s v="8C485A59-74B1-47DC-8A91-8A0B22DECEAD"/>
    <n v="1"/>
    <x v="1"/>
    <n v="114"/>
    <n v="17.2142901639792"/>
    <n v="684"/>
    <n v="1422"/>
    <n v="0"/>
    <n v="502"/>
    <n v="1"/>
    <n v="338"/>
    <n v="2"/>
    <n v="248"/>
    <n v="1"/>
    <n v="549"/>
    <n v="2"/>
    <n v="3749"/>
  </r>
  <r>
    <s v="A21A18F9-4CFF-40E5-99F8-4298D5034E0B"/>
    <s v="780815E3-5C50-46C4-9F8F-1221D1FE40F0"/>
    <n v="1"/>
    <x v="1"/>
    <n v="124"/>
    <n v="18.4412167382749"/>
    <n v="31"/>
    <n v="211"/>
    <n v="0"/>
    <n v="238"/>
    <n v="2"/>
    <n v="116"/>
    <n v="1"/>
    <n v="143"/>
    <n v="1"/>
    <n v="237"/>
    <n v="0"/>
    <n v="980"/>
  </r>
  <r>
    <s v="5D5EF67E-9067-4146-9AAD-3CD1436A4799"/>
    <s v="110A1DA5-29E6-4C17-A702-F9083426BEC5"/>
    <n v="1"/>
    <x v="0"/>
    <n v="126"/>
    <n v="20.784749153308098"/>
    <n v="14"/>
    <n v="797"/>
    <n v="0"/>
    <n v="185"/>
    <n v="1"/>
    <n v="97"/>
    <n v="2"/>
    <n v="106"/>
    <n v="1"/>
    <n v="215"/>
    <n v="1"/>
    <n v="1419"/>
  </r>
  <r>
    <s v="5D5EF67E-9067-4146-9AAD-3CD1436A4799"/>
    <s v="87CA24C8-B218-4A74-B25F-28AC33F2BC4A"/>
    <n v="1"/>
    <x v="0"/>
    <n v="124"/>
    <n v="17.0711434184105"/>
    <n v="618"/>
    <n v="3413"/>
    <n v="0"/>
    <n v="1007"/>
    <n v="0"/>
    <n v="370"/>
    <n v="2"/>
    <n v="366"/>
    <n v="2"/>
    <n v="640"/>
    <n v="3"/>
    <n v="6421"/>
  </r>
  <r>
    <s v="5D5EF67E-9067-4146-9AAD-3CD1436A4799"/>
    <s v="A8DD462A-75C7-46E7-9FD4-26EC57E311A4"/>
    <n v="1"/>
    <x v="0"/>
    <n v="121"/>
    <n v="19.182481588336898"/>
    <n v="3"/>
    <n v="22"/>
    <n v="22"/>
    <n v="24"/>
    <n v="15"/>
    <n v="19"/>
    <n v="28"/>
    <n v="19"/>
    <n v="25"/>
    <n v="31"/>
    <n v="18"/>
    <n v="226"/>
  </r>
  <r>
    <s v="A21A18F9-4CFF-40E5-99F8-4298D5034E0B"/>
    <s v="2AA0C876-15F9-4CE3-B6C2-BA9D33D9F1B9"/>
    <n v="8"/>
    <x v="6"/>
    <n v="126"/>
    <s v="NULL"/>
    <n v="0"/>
    <n v="0"/>
    <n v="0"/>
    <n v="0"/>
    <n v="0"/>
    <n v="0"/>
    <n v="0"/>
    <n v="1"/>
    <n v="0"/>
    <n v="0"/>
    <n v="0"/>
    <n v="1"/>
  </r>
  <r>
    <s v="A21A18F9-4CFF-40E5-99F8-4298D5034E0B"/>
    <s v="DED87437-A4EC-4864-A06D-B6736467BF64"/>
    <n v="6"/>
    <x v="7"/>
    <n v="128"/>
    <n v="13.4631933714693"/>
    <n v="102"/>
    <n v="8"/>
    <n v="1"/>
    <n v="7"/>
    <n v="0"/>
    <n v="7"/>
    <n v="0"/>
    <n v="1"/>
    <n v="0"/>
    <n v="9"/>
    <n v="0"/>
    <n v="135"/>
  </r>
  <r>
    <s v="A21A18F9-4CFF-40E5-99F8-4298D5034E0B"/>
    <s v="8FC67B6E-9FFE-49D1-B52B-323AEBC2307A"/>
    <n v="1"/>
    <x v="1"/>
    <n v="113"/>
    <n v="16.7367749934029"/>
    <n v="846"/>
    <n v="3760"/>
    <n v="2"/>
    <n v="1863"/>
    <n v="3"/>
    <n v="1275"/>
    <n v="1"/>
    <n v="1215"/>
    <n v="4"/>
    <n v="1786"/>
    <n v="8"/>
    <n v="10763"/>
  </r>
  <r>
    <s v="5D5EF67E-9067-4146-9AAD-3CD1436A4799"/>
    <s v="AF2BBF8A-C877-44EA-B2E0-96E494B706D1"/>
    <n v="1"/>
    <x v="0"/>
    <n v="114"/>
    <n v="18.7308238340351"/>
    <n v="26"/>
    <n v="63"/>
    <n v="0"/>
    <n v="47"/>
    <n v="0"/>
    <n v="33"/>
    <n v="0"/>
    <n v="8"/>
    <n v="0"/>
    <n v="58"/>
    <n v="0"/>
    <n v="235"/>
  </r>
  <r>
    <s v="A21A18F9-4CFF-40E5-99F8-4298D5034E0B"/>
    <s v="FDDCC470-7953-454D-9659-CA6B6A108A27"/>
    <n v="1"/>
    <x v="1"/>
    <n v="117"/>
    <n v="18.3112207045486"/>
    <n v="454"/>
    <n v="2102"/>
    <n v="0"/>
    <n v="506"/>
    <n v="1"/>
    <n v="638"/>
    <n v="4"/>
    <n v="275"/>
    <n v="0"/>
    <n v="477"/>
    <n v="2"/>
    <n v="4459"/>
  </r>
  <r>
    <s v="A21A18F9-4CFF-40E5-99F8-4298D5034E0B"/>
    <s v="D32E044D-F969-4D42-8AC5-5EACEC96CE4E"/>
    <n v="1"/>
    <x v="1"/>
    <n v="114"/>
    <n v="14.6721646614838"/>
    <n v="71"/>
    <n v="342"/>
    <n v="0"/>
    <n v="91"/>
    <n v="1"/>
    <n v="19"/>
    <n v="5"/>
    <n v="21"/>
    <n v="4"/>
    <n v="53"/>
    <n v="1"/>
    <n v="608"/>
  </r>
  <r>
    <s v="A21A18F9-4CFF-40E5-99F8-4298D5034E0B"/>
    <s v="69080C73-F487-4CD6-A70F-AAC3DB4F79C4"/>
    <n v="10"/>
    <x v="3"/>
    <n v="131"/>
    <n v="17.8942545504827"/>
    <n v="12"/>
    <n v="35"/>
    <n v="1"/>
    <n v="6"/>
    <n v="2"/>
    <n v="3"/>
    <n v="2"/>
    <n v="1"/>
    <n v="0"/>
    <n v="18"/>
    <n v="0"/>
    <n v="80"/>
  </r>
  <r>
    <s v="A21A18F9-4CFF-40E5-99F8-4298D5034E0B"/>
    <s v="60DF0170-2A37-4422-969F-F34D33A0F994"/>
    <n v="10"/>
    <x v="3"/>
    <n v="119"/>
    <n v="16.3183130684858"/>
    <n v="104"/>
    <n v="474"/>
    <n v="0"/>
    <n v="161"/>
    <n v="0"/>
    <n v="119"/>
    <n v="2"/>
    <n v="74"/>
    <n v="0"/>
    <n v="172"/>
    <n v="0"/>
    <n v="1106"/>
  </r>
  <r>
    <s v="A21A18F9-4CFF-40E5-99F8-4298D5034E0B"/>
    <s v="BEF56CEB-1C00-4E3E-AC0B-90FAE0455AC9"/>
    <n v="6"/>
    <x v="7"/>
    <n v="119"/>
    <n v="14.064944061340499"/>
    <n v="209"/>
    <n v="27"/>
    <n v="1"/>
    <n v="10"/>
    <n v="2"/>
    <n v="3"/>
    <n v="4"/>
    <n v="3"/>
    <n v="2"/>
    <n v="13"/>
    <n v="3"/>
    <n v="277"/>
  </r>
  <r>
    <s v="A21A18F9-4CFF-40E5-99F8-4298D5034E0B"/>
    <s v="B9149004-E042-403B-A9AC-9FB1D33A34F0"/>
    <n v="8"/>
    <x v="6"/>
    <n v="120"/>
    <s v="NULL"/>
    <n v="1"/>
    <n v="1"/>
    <n v="0"/>
    <n v="0"/>
    <n v="0"/>
    <n v="0"/>
    <n v="0"/>
    <n v="0"/>
    <n v="0"/>
    <n v="0"/>
    <n v="0"/>
    <n v="2"/>
  </r>
  <r>
    <s v="A21A18F9-4CFF-40E5-99F8-4298D5034E0B"/>
    <s v="D54AE4F1-FDC7-4BA4-B31A-15A4C7A5E3A9"/>
    <n v="10"/>
    <x v="3"/>
    <n v="126"/>
    <n v="16.5270341302624"/>
    <n v="0"/>
    <n v="1"/>
    <n v="1"/>
    <n v="0"/>
    <n v="0"/>
    <n v="3"/>
    <n v="0"/>
    <n v="2"/>
    <n v="1"/>
    <n v="0"/>
    <n v="0"/>
    <n v="8"/>
  </r>
  <r>
    <s v="5D5EF67E-9067-4146-9AAD-3CD1436A4799"/>
    <s v="0F2A288F-69BD-433A-A8D1-805ADF432E27"/>
    <n v="1"/>
    <x v="0"/>
    <n v="127"/>
    <n v="18.687759309212002"/>
    <n v="22"/>
    <n v="13"/>
    <n v="27"/>
    <n v="24"/>
    <n v="23"/>
    <n v="30"/>
    <n v="26"/>
    <n v="27"/>
    <n v="28"/>
    <n v="23"/>
    <n v="21"/>
    <n v="264"/>
  </r>
  <r>
    <s v="A21A18F9-4CFF-40E5-99F8-4298D5034E0B"/>
    <s v="2655B70D-E4F6-45CD-9A64-71C2443194A4"/>
    <n v="8"/>
    <x v="6"/>
    <n v="124"/>
    <n v="27.938708427044901"/>
    <n v="8"/>
    <n v="3"/>
    <n v="0"/>
    <n v="0"/>
    <n v="0"/>
    <n v="3"/>
    <n v="0"/>
    <n v="0"/>
    <n v="0"/>
    <n v="1"/>
    <n v="0"/>
    <n v="15"/>
  </r>
  <r>
    <s v="A21A18F9-4CFF-40E5-99F8-4298D5034E0B"/>
    <s v="850451CF-E3D1-4BF2-AECA-FE7FF7A530DD"/>
    <n v="1"/>
    <x v="1"/>
    <n v="124"/>
    <n v="27.591700257086799"/>
    <n v="224"/>
    <n v="14"/>
    <n v="0"/>
    <n v="5"/>
    <n v="0"/>
    <n v="4"/>
    <n v="1"/>
    <n v="1"/>
    <n v="0"/>
    <n v="15"/>
    <n v="0"/>
    <n v="264"/>
  </r>
  <r>
    <s v="5D5EF67E-9067-4146-9AAD-3CD1436A4799"/>
    <s v="84C67C4B-CB4F-4D63-87C8-1563C450E2DA"/>
    <n v="1"/>
    <x v="0"/>
    <n v="124"/>
    <n v="18.9845892189023"/>
    <n v="285"/>
    <n v="3605"/>
    <n v="22"/>
    <n v="865"/>
    <n v="18"/>
    <n v="829"/>
    <n v="17"/>
    <n v="655"/>
    <n v="24"/>
    <n v="1067"/>
    <n v="15"/>
    <n v="7402"/>
  </r>
  <r>
    <s v="A21A18F9-4CFF-40E5-99F8-4298D5034E0B"/>
    <s v="6D7061C3-59D8-472D-B8F7-73B59C1A8F36"/>
    <n v="192"/>
    <x v="2"/>
    <n v="113"/>
    <n v="13.131720623420501"/>
    <n v="27"/>
    <n v="2331"/>
    <n v="39"/>
    <n v="531"/>
    <n v="45"/>
    <n v="373"/>
    <n v="50"/>
    <n v="278"/>
    <n v="54"/>
    <n v="647"/>
    <n v="50"/>
    <n v="4425"/>
  </r>
  <r>
    <s v="5D5EF67E-9067-4146-9AAD-3CD1436A4799"/>
    <s v="13742944-0DDE-4507-8EA6-740C0360B49B"/>
    <n v="1"/>
    <x v="0"/>
    <n v="128"/>
    <n v="18.340228190080001"/>
    <n v="27"/>
    <n v="443"/>
    <n v="0"/>
    <n v="87"/>
    <n v="0"/>
    <n v="155"/>
    <n v="0"/>
    <n v="123"/>
    <n v="0"/>
    <n v="310"/>
    <n v="0"/>
    <n v="1145"/>
  </r>
  <r>
    <s v="5D5EF67E-9067-4146-9AAD-3CD1436A4799"/>
    <s v="AE2BFA39-B90D-45D7-BBD3-628A9B39F038"/>
    <n v="1"/>
    <x v="0"/>
    <n v="125"/>
    <n v="13.3583155642389"/>
    <n v="2"/>
    <n v="115"/>
    <n v="94"/>
    <n v="95"/>
    <n v="80"/>
    <n v="91"/>
    <n v="94"/>
    <n v="79"/>
    <n v="94"/>
    <n v="90"/>
    <n v="72"/>
    <n v="906"/>
  </r>
  <r>
    <s v="A21A18F9-4CFF-40E5-99F8-4298D5034E0B"/>
    <s v="C01FB1D7-E679-478A-ABD0-46D390EE6321"/>
    <n v="10"/>
    <x v="3"/>
    <n v="121"/>
    <n v="29.4700936153247"/>
    <n v="329"/>
    <n v="811"/>
    <n v="2"/>
    <n v="339"/>
    <n v="10"/>
    <n v="108"/>
    <n v="26"/>
    <n v="93"/>
    <n v="4"/>
    <n v="326"/>
    <n v="3"/>
    <n v="2051"/>
  </r>
  <r>
    <s v="5D5EF67E-9067-4146-9AAD-3CD1436A4799"/>
    <s v="2C3AC286-D68F-4E38-833A-162343150803"/>
    <n v="1"/>
    <x v="0"/>
    <n v="130"/>
    <n v="19.337810579125399"/>
    <n v="5054"/>
    <n v="1342"/>
    <n v="815"/>
    <n v="939"/>
    <n v="885"/>
    <n v="1286"/>
    <n v="931"/>
    <n v="970"/>
    <n v="855"/>
    <n v="1137"/>
    <n v="819"/>
    <n v="15033"/>
  </r>
  <r>
    <s v="A21A18F9-4CFF-40E5-99F8-4298D5034E0B"/>
    <s v="D7963B3F-72DC-4E9E-BF95-B38C56C136D4"/>
    <n v="192"/>
    <x v="2"/>
    <n v="120"/>
    <n v="18.788928333672001"/>
    <n v="118"/>
    <n v="3109"/>
    <n v="4"/>
    <n v="562"/>
    <n v="3"/>
    <n v="288"/>
    <n v="4"/>
    <n v="219"/>
    <n v="4"/>
    <n v="588"/>
    <n v="6"/>
    <n v="4907"/>
  </r>
  <r>
    <s v="88F343FA-B35D-4C6C-8A9A-DDC3AE08EED7"/>
    <s v="613B1B23-9F35-401C-A772-7D669F7C71EA"/>
    <n v="1"/>
    <x v="4"/>
    <n v="117"/>
    <n v="17.8834164082859"/>
    <n v="1237"/>
    <n v="428"/>
    <n v="0"/>
    <n v="194"/>
    <n v="1"/>
    <n v="130"/>
    <n v="1"/>
    <n v="95"/>
    <n v="0"/>
    <n v="285"/>
    <n v="3"/>
    <n v="2374"/>
  </r>
  <r>
    <s v="A21A18F9-4CFF-40E5-99F8-4298D5034E0B"/>
    <s v="663C22D0-ABAB-4ABD-B16C-B8442FD05549"/>
    <n v="8"/>
    <x v="6"/>
    <n v="140"/>
    <s v="NULL"/>
    <n v="265"/>
    <n v="1"/>
    <n v="0"/>
    <n v="0"/>
    <n v="0"/>
    <n v="0"/>
    <n v="0"/>
    <n v="0"/>
    <n v="0"/>
    <n v="0"/>
    <n v="0"/>
    <n v="266"/>
  </r>
  <r>
    <s v="5D5EF67E-9067-4146-9AAD-3CD1436A4799"/>
    <s v="DD9DA474-06CF-43C7-848C-8A38CFCFF8A3"/>
    <n v="1"/>
    <x v="0"/>
    <n v="125"/>
    <n v="16.449463764109801"/>
    <n v="198"/>
    <n v="1276"/>
    <n v="1"/>
    <n v="373"/>
    <n v="1"/>
    <n v="303"/>
    <n v="10"/>
    <n v="201"/>
    <n v="3"/>
    <n v="431"/>
    <n v="3"/>
    <n v="2800"/>
  </r>
  <r>
    <s v="5D5EF67E-9067-4146-9AAD-3CD1436A4799"/>
    <s v="53627ED2-C767-4C35-B991-B9958A24413D"/>
    <n v="1"/>
    <x v="0"/>
    <n v="126"/>
    <n v="15.744536583745701"/>
    <n v="8"/>
    <n v="418"/>
    <n v="1"/>
    <n v="103"/>
    <n v="0"/>
    <n v="97"/>
    <n v="24"/>
    <n v="110"/>
    <n v="0"/>
    <n v="239"/>
    <n v="0"/>
    <n v="1000"/>
  </r>
  <r>
    <s v="A21A18F9-4CFF-40E5-99F8-4298D5034E0B"/>
    <s v="69D63445-F36C-44B5-8C02-FF12A0D561D2"/>
    <n v="3"/>
    <x v="5"/>
    <n v="121"/>
    <n v="22.1572821829782"/>
    <n v="623"/>
    <n v="6746"/>
    <n v="8"/>
    <n v="1892"/>
    <n v="8"/>
    <n v="1164"/>
    <n v="53"/>
    <n v="1399"/>
    <n v="7"/>
    <n v="2647"/>
    <n v="18"/>
    <n v="14567"/>
  </r>
  <r>
    <s v="5D5EF67E-9067-4146-9AAD-3CD1436A4799"/>
    <s v="D56486B9-C7BF-4B8B-8256-A7802867AAFE"/>
    <n v="1"/>
    <x v="0"/>
    <n v="132"/>
    <n v="19.906613066113401"/>
    <n v="3"/>
    <n v="60"/>
    <n v="0"/>
    <n v="122"/>
    <n v="0"/>
    <n v="106"/>
    <n v="0"/>
    <n v="84"/>
    <n v="1"/>
    <n v="151"/>
    <n v="0"/>
    <n v="527"/>
  </r>
  <r>
    <s v="A21A18F9-4CFF-40E5-99F8-4298D5034E0B"/>
    <s v="E6ADBB17-8582-4A9B-8DEE-D7025D49D8D0"/>
    <n v="1"/>
    <x v="1"/>
    <n v="122"/>
    <n v="119.427579447434"/>
    <n v="1334"/>
    <n v="48"/>
    <n v="0"/>
    <n v="19"/>
    <n v="0"/>
    <n v="4"/>
    <n v="0"/>
    <n v="9"/>
    <n v="2"/>
    <n v="19"/>
    <n v="0"/>
    <n v="1435"/>
  </r>
  <r>
    <s v="88F343FA-B35D-4C6C-8A9A-DDC3AE08EED7"/>
    <s v="59C88BB7-D64A-4878-928A-8A4857E1CC32"/>
    <n v="1"/>
    <x v="4"/>
    <n v="124"/>
    <n v="12.781381156076501"/>
    <n v="106"/>
    <n v="56"/>
    <n v="3"/>
    <n v="18"/>
    <n v="0"/>
    <n v="9"/>
    <n v="0"/>
    <n v="8"/>
    <n v="2"/>
    <n v="7"/>
    <n v="1"/>
    <n v="210"/>
  </r>
  <r>
    <s v="5D5EF67E-9067-4146-9AAD-3CD1436A4799"/>
    <s v="2E7086BF-10EE-4A15-94BA-22BD5F6D1C8E"/>
    <n v="1"/>
    <x v="0"/>
    <n v="122"/>
    <n v="14.8815254636592"/>
    <n v="20"/>
    <n v="351"/>
    <n v="337"/>
    <n v="350"/>
    <n v="365"/>
    <n v="373"/>
    <n v="377"/>
    <n v="363"/>
    <n v="403"/>
    <n v="375"/>
    <n v="363"/>
    <n v="3677"/>
  </r>
  <r>
    <s v="5D5EF67E-9067-4146-9AAD-3CD1436A4799"/>
    <s v="A6A06545-CD48-41A5-A1D9-EBAB30EE8AF4"/>
    <n v="1"/>
    <x v="0"/>
    <n v="129"/>
    <n v="15.7751468114554"/>
    <n v="85"/>
    <n v="279"/>
    <n v="0"/>
    <n v="203"/>
    <n v="0"/>
    <n v="230"/>
    <n v="0"/>
    <n v="136"/>
    <n v="0"/>
    <n v="194"/>
    <n v="0"/>
    <n v="1127"/>
  </r>
  <r>
    <s v="5D5EF67E-9067-4146-9AAD-3CD1436A4799"/>
    <s v="4218D924-AED2-44C2-AFED-053478C1E2F2"/>
    <n v="1"/>
    <x v="0"/>
    <n v="136"/>
    <n v="19.639678726065501"/>
    <n v="17"/>
    <n v="24"/>
    <n v="28"/>
    <n v="15"/>
    <n v="18"/>
    <n v="26"/>
    <n v="27"/>
    <n v="25"/>
    <n v="25"/>
    <n v="26"/>
    <n v="24"/>
    <n v="255"/>
  </r>
  <r>
    <s v="5D5EF67E-9067-4146-9AAD-3CD1436A4799"/>
    <s v="8CA61689-0974-4DE4-858A-8C19954F08A6"/>
    <n v="1"/>
    <x v="0"/>
    <n v="131"/>
    <n v="18.058277937545601"/>
    <n v="201"/>
    <n v="4210"/>
    <n v="3"/>
    <n v="3267"/>
    <n v="4"/>
    <n v="1314"/>
    <n v="6"/>
    <n v="734"/>
    <n v="2"/>
    <n v="2111"/>
    <n v="6"/>
    <n v="11858"/>
  </r>
  <r>
    <s v="A21A18F9-4CFF-40E5-99F8-4298D5034E0B"/>
    <s v="5F46C06D-142C-41CA-B93C-CAE83816DFD6"/>
    <n v="10"/>
    <x v="3"/>
    <n v="118"/>
    <n v="19.047949949824801"/>
    <n v="203"/>
    <n v="765"/>
    <n v="0"/>
    <n v="217"/>
    <n v="2"/>
    <n v="305"/>
    <n v="16"/>
    <n v="272"/>
    <n v="0"/>
    <n v="270"/>
    <n v="1"/>
    <n v="2051"/>
  </r>
  <r>
    <s v="A21A18F9-4CFF-40E5-99F8-4298D5034E0B"/>
    <s v="18986B55-17B5-4AF1-8803-F937365FEB91"/>
    <n v="10"/>
    <x v="3"/>
    <n v="100"/>
    <n v="12.788412534644699"/>
    <n v="472"/>
    <n v="300"/>
    <n v="0"/>
    <n v="100"/>
    <n v="0"/>
    <n v="47"/>
    <n v="1"/>
    <n v="35"/>
    <n v="0"/>
    <n v="121"/>
    <n v="0"/>
    <n v="1077"/>
  </r>
  <r>
    <s v="A21A18F9-4CFF-40E5-99F8-4298D5034E0B"/>
    <s v="D498D072-041A-43C3-8C44-EB1F4C2AC758"/>
    <n v="3"/>
    <x v="5"/>
    <n v="110"/>
    <n v="14.6317244827267"/>
    <n v="4"/>
    <n v="44"/>
    <n v="0"/>
    <n v="53"/>
    <n v="0"/>
    <n v="39"/>
    <n v="0"/>
    <n v="39"/>
    <n v="0"/>
    <n v="60"/>
    <n v="0"/>
    <n v="239"/>
  </r>
  <r>
    <s v="A21A18F9-4CFF-40E5-99F8-4298D5034E0B"/>
    <s v="A877615D-4509-4CC6-9772-2D7BE347714F"/>
    <n v="1"/>
    <x v="1"/>
    <n v="124"/>
    <n v="134.02794140231299"/>
    <n v="1045"/>
    <n v="9687"/>
    <n v="334"/>
    <n v="2246"/>
    <n v="125"/>
    <n v="1890"/>
    <n v="757"/>
    <n v="1505"/>
    <n v="136"/>
    <n v="1919"/>
    <n v="869"/>
    <n v="20513"/>
  </r>
  <r>
    <s v="5D5EF67E-9067-4146-9AAD-3CD1436A4799"/>
    <s v="D537857A-76E8-4253-9BE9-E75F6ECC3196"/>
    <n v="1"/>
    <x v="0"/>
    <n v="126"/>
    <n v="7.0675697870960699"/>
    <n v="187"/>
    <n v="1171"/>
    <n v="0"/>
    <n v="895"/>
    <n v="0"/>
    <n v="800"/>
    <n v="1"/>
    <n v="1221"/>
    <n v="0"/>
    <n v="1021"/>
    <n v="0"/>
    <n v="5296"/>
  </r>
  <r>
    <s v="5D5EF67E-9067-4146-9AAD-3CD1436A4799"/>
    <s v="F0AB1F05-C4B8-466E-B2BC-FF260EF46522"/>
    <n v="1"/>
    <x v="0"/>
    <n v="132"/>
    <n v="23.576958663553601"/>
    <n v="2"/>
    <n v="35"/>
    <n v="28"/>
    <n v="20"/>
    <n v="28"/>
    <n v="23"/>
    <n v="23"/>
    <n v="24"/>
    <n v="29"/>
    <n v="24"/>
    <n v="13"/>
    <n v="249"/>
  </r>
  <r>
    <s v="A21A18F9-4CFF-40E5-99F8-4298D5034E0B"/>
    <s v="6D91A773-2228-432C-A01D-05ADAA950458"/>
    <n v="6"/>
    <x v="7"/>
    <n v="117"/>
    <n v="16.603996042723701"/>
    <n v="9832"/>
    <n v="733"/>
    <n v="2"/>
    <n v="331"/>
    <n v="2"/>
    <n v="239"/>
    <n v="0"/>
    <n v="386"/>
    <n v="0"/>
    <n v="375"/>
    <n v="1"/>
    <n v="11901"/>
  </r>
  <r>
    <s v="A21A18F9-4CFF-40E5-99F8-4298D5034E0B"/>
    <s v="28AA29DE-48F9-4CE7-BF2D-1BC7DEFFD6D5"/>
    <n v="10"/>
    <x v="3"/>
    <n v="123"/>
    <n v="17.435393525795501"/>
    <n v="3"/>
    <n v="25"/>
    <n v="0"/>
    <n v="15"/>
    <n v="0"/>
    <n v="7"/>
    <n v="0"/>
    <n v="13"/>
    <n v="0"/>
    <n v="23"/>
    <n v="0"/>
    <n v="86"/>
  </r>
  <r>
    <s v="A21A18F9-4CFF-40E5-99F8-4298D5034E0B"/>
    <s v="C989E427-D3C4-4EAB-B5FF-A068C4E8D1E2"/>
    <n v="10"/>
    <x v="3"/>
    <n v="114"/>
    <n v="18.381946445129401"/>
    <n v="70"/>
    <n v="430"/>
    <n v="0"/>
    <n v="130"/>
    <n v="0"/>
    <n v="68"/>
    <n v="43"/>
    <n v="55"/>
    <n v="0"/>
    <n v="170"/>
    <n v="3"/>
    <n v="971"/>
  </r>
  <r>
    <s v="5D5EF67E-9067-4146-9AAD-3CD1436A4799"/>
    <s v="1D9716E3-6AA3-4B90-BEE7-BC40E17E0C69"/>
    <n v="1"/>
    <x v="0"/>
    <n v="119"/>
    <n v="18.181625965245399"/>
    <n v="264"/>
    <n v="853"/>
    <n v="136"/>
    <n v="1225"/>
    <n v="81"/>
    <n v="533"/>
    <n v="98"/>
    <n v="265"/>
    <n v="111"/>
    <n v="1413"/>
    <n v="121"/>
    <n v="5100"/>
  </r>
  <r>
    <s v="5D5EF67E-9067-4146-9AAD-3CD1436A4799"/>
    <s v="E18D99E7-AEE7-4375-B160-825A5B9D1BF5"/>
    <n v="1"/>
    <x v="0"/>
    <n v="152"/>
    <s v="NULL"/>
    <n v="0"/>
    <n v="0"/>
    <n v="0"/>
    <n v="1"/>
    <n v="0"/>
    <n v="0"/>
    <n v="0"/>
    <n v="0"/>
    <n v="0"/>
    <n v="0"/>
    <n v="0"/>
    <n v="1"/>
  </r>
  <r>
    <s v="5D5EF67E-9067-4146-9AAD-3CD1436A4799"/>
    <s v="1706B461-A02B-455C-83FC-B8E539724675"/>
    <n v="1"/>
    <x v="0"/>
    <n v="124"/>
    <n v="14.5457665782635"/>
    <n v="133"/>
    <n v="1715"/>
    <n v="706"/>
    <n v="1543"/>
    <n v="288"/>
    <n v="983"/>
    <n v="600"/>
    <n v="890"/>
    <n v="526"/>
    <n v="1363"/>
    <n v="788"/>
    <n v="9535"/>
  </r>
  <r>
    <s v="A21A18F9-4CFF-40E5-99F8-4298D5034E0B"/>
    <s v="A926ACB7-208C-4531-B62B-4BC5347F59F1"/>
    <n v="192"/>
    <x v="2"/>
    <n v="127"/>
    <n v="21.7562068989828"/>
    <n v="0"/>
    <n v="25"/>
    <n v="14"/>
    <n v="15"/>
    <n v="10"/>
    <n v="17"/>
    <n v="11"/>
    <n v="13"/>
    <n v="15"/>
    <n v="19"/>
    <n v="12"/>
    <n v="151"/>
  </r>
  <r>
    <s v="5D5EF67E-9067-4146-9AAD-3CD1436A4799"/>
    <s v="D1C7F985-74A1-47F2-A6B8-AD9E97F437EC"/>
    <n v="1"/>
    <x v="0"/>
    <n v="119"/>
    <n v="14.806057593539499"/>
    <n v="12"/>
    <n v="1307"/>
    <n v="0"/>
    <n v="103"/>
    <n v="2"/>
    <n v="34"/>
    <n v="1"/>
    <n v="16"/>
    <n v="1"/>
    <n v="72"/>
    <n v="5"/>
    <n v="1553"/>
  </r>
  <r>
    <s v="A21A18F9-4CFF-40E5-99F8-4298D5034E0B"/>
    <s v="6BD34AEC-D326-4898-8555-3A668D759C7C"/>
    <n v="1"/>
    <x v="1"/>
    <s v="NULL"/>
    <s v="NULL"/>
    <n v="6"/>
    <n v="0"/>
    <n v="0"/>
    <n v="0"/>
    <n v="0"/>
    <n v="0"/>
    <n v="0"/>
    <n v="0"/>
    <n v="0"/>
    <n v="0"/>
    <n v="0"/>
    <n v="6"/>
  </r>
  <r>
    <s v="A21A18F9-4CFF-40E5-99F8-4298D5034E0B"/>
    <s v="C44A6CFB-C95C-4379-A8A4-BD80A17AE40A"/>
    <n v="3"/>
    <x v="5"/>
    <n v="125"/>
    <n v="18.423897136123699"/>
    <n v="10"/>
    <n v="170"/>
    <n v="0"/>
    <n v="85"/>
    <n v="0"/>
    <n v="74"/>
    <n v="0"/>
    <n v="48"/>
    <n v="0"/>
    <n v="71"/>
    <n v="1"/>
    <n v="459"/>
  </r>
  <r>
    <s v="A21A18F9-4CFF-40E5-99F8-4298D5034E0B"/>
    <s v="AF653C36-7D68-4353-97E3-B7D276A6702C"/>
    <n v="8"/>
    <x v="6"/>
    <n v="106"/>
    <n v="17.254813602815702"/>
    <n v="32"/>
    <n v="78"/>
    <n v="0"/>
    <n v="4"/>
    <n v="0"/>
    <n v="7"/>
    <n v="0"/>
    <n v="5"/>
    <n v="0"/>
    <n v="4"/>
    <n v="0"/>
    <n v="130"/>
  </r>
  <r>
    <s v="5D5EF67E-9067-4146-9AAD-3CD1436A4799"/>
    <s v="A87666DD-BFCD-446F-9492-15F8AB6E8DD7"/>
    <n v="1"/>
    <x v="0"/>
    <n v="96"/>
    <n v="15.9349037588025"/>
    <n v="8223"/>
    <n v="2881"/>
    <n v="7"/>
    <n v="883"/>
    <n v="1"/>
    <n v="241"/>
    <n v="6"/>
    <n v="162"/>
    <n v="3"/>
    <n v="477"/>
    <n v="1"/>
    <n v="12885"/>
  </r>
  <r>
    <s v="88F343FA-B35D-4C6C-8A9A-DDC3AE08EED7"/>
    <s v="A1726D3C-618A-46C1-9277-2131BB020A11"/>
    <n v="1"/>
    <x v="4"/>
    <n v="92"/>
    <n v="13.1966297736731"/>
    <n v="1069"/>
    <n v="293"/>
    <n v="0"/>
    <n v="91"/>
    <n v="0"/>
    <n v="56"/>
    <n v="0"/>
    <n v="46"/>
    <n v="0"/>
    <n v="97"/>
    <n v="0"/>
    <n v="1653"/>
  </r>
  <r>
    <s v="A21A18F9-4CFF-40E5-99F8-4298D5034E0B"/>
    <s v="7D7B3136-974E-474A-9A6A-31E4ACCD0C54"/>
    <n v="10"/>
    <x v="3"/>
    <n v="128"/>
    <n v="13.561715168585"/>
    <n v="7"/>
    <n v="240"/>
    <n v="0"/>
    <n v="272"/>
    <n v="0"/>
    <n v="300"/>
    <n v="0"/>
    <n v="249"/>
    <n v="0"/>
    <n v="359"/>
    <n v="0"/>
    <n v="1427"/>
  </r>
  <r>
    <s v="A21A18F9-4CFF-40E5-99F8-4298D5034E0B"/>
    <s v="B6504E27-C701-4493-9FE9-587928E681B4"/>
    <n v="10"/>
    <x v="3"/>
    <n v="129"/>
    <n v="20.466107066600099"/>
    <n v="4"/>
    <n v="17"/>
    <n v="0"/>
    <n v="8"/>
    <n v="0"/>
    <n v="3"/>
    <n v="0"/>
    <n v="9"/>
    <n v="0"/>
    <n v="3"/>
    <n v="0"/>
    <n v="44"/>
  </r>
  <r>
    <s v="88F343FA-B35D-4C6C-8A9A-DDC3AE08EED7"/>
    <s v="8141DA3B-7027-4BD0-AFA4-421B7483CE3A"/>
    <n v="1"/>
    <x v="4"/>
    <n v="117"/>
    <n v="18.469230936164099"/>
    <n v="168"/>
    <n v="69"/>
    <n v="0"/>
    <n v="32"/>
    <n v="0"/>
    <n v="11"/>
    <n v="0"/>
    <n v="16"/>
    <n v="0"/>
    <n v="34"/>
    <n v="0"/>
    <n v="330"/>
  </r>
  <r>
    <s v="5D5EF67E-9067-4146-9AAD-3CD1436A4799"/>
    <s v="53F8B9A3-3BFF-46D8-9DD9-088B482F4210"/>
    <n v="1"/>
    <x v="0"/>
    <n v="126"/>
    <n v="18.623224747793699"/>
    <n v="65"/>
    <n v="82"/>
    <n v="67"/>
    <n v="58"/>
    <n v="63"/>
    <n v="65"/>
    <n v="62"/>
    <n v="75"/>
    <n v="66"/>
    <n v="57"/>
    <n v="68"/>
    <n v="728"/>
  </r>
  <r>
    <s v="A21A18F9-4CFF-40E5-99F8-4298D5034E0B"/>
    <s v="16263BB3-9F6A-4F1A-822C-E3D80BB70210"/>
    <n v="10"/>
    <x v="3"/>
    <n v="128"/>
    <n v="26.457513110645898"/>
    <n v="0"/>
    <n v="3"/>
    <n v="0"/>
    <n v="3"/>
    <n v="0"/>
    <n v="0"/>
    <n v="0"/>
    <n v="1"/>
    <n v="0"/>
    <n v="2"/>
    <n v="0"/>
    <n v="9"/>
  </r>
  <r>
    <s v="A21A18F9-4CFF-40E5-99F8-4298D5034E0B"/>
    <s v="6C8AF5D7-3AC4-40A4-A228-9A2E73D44D5E"/>
    <n v="1"/>
    <x v="1"/>
    <n v="107"/>
    <n v="13.9419713000095"/>
    <n v="12"/>
    <n v="996"/>
    <n v="0"/>
    <n v="566"/>
    <n v="0"/>
    <n v="347"/>
    <n v="2"/>
    <n v="484"/>
    <n v="1"/>
    <n v="650"/>
    <n v="3"/>
    <n v="3061"/>
  </r>
  <r>
    <s v="5D5EF67E-9067-4146-9AAD-3CD1436A4799"/>
    <s v="CAFE301A-6447-4D28-8C2E-DDA7905FB125"/>
    <n v="1"/>
    <x v="0"/>
    <n v="127"/>
    <n v="17.941353588693701"/>
    <n v="101"/>
    <n v="4303"/>
    <n v="180"/>
    <n v="1523"/>
    <n v="209"/>
    <n v="1855"/>
    <n v="203"/>
    <n v="1937"/>
    <n v="216"/>
    <n v="1199"/>
    <n v="203"/>
    <n v="11929"/>
  </r>
  <r>
    <s v="A21A18F9-4CFF-40E5-99F8-4298D5034E0B"/>
    <s v="65C43040-BF2D-4E42-A4F1-8477E918896E"/>
    <n v="10"/>
    <x v="3"/>
    <n v="119"/>
    <n v="16.682336908730701"/>
    <n v="291"/>
    <n v="1235"/>
    <n v="0"/>
    <n v="615"/>
    <n v="0"/>
    <n v="296"/>
    <n v="4"/>
    <n v="298"/>
    <n v="2"/>
    <n v="746"/>
    <n v="2"/>
    <n v="3490"/>
  </r>
  <r>
    <s v="88F343FA-B35D-4C6C-8A9A-DDC3AE08EED7"/>
    <s v="221176DB-4E41-4EAF-AFD3-439CE48D0D73"/>
    <n v="1"/>
    <x v="4"/>
    <n v="117"/>
    <n v="17.113165738488402"/>
    <n v="1090"/>
    <n v="368"/>
    <n v="0"/>
    <n v="164"/>
    <n v="0"/>
    <n v="101"/>
    <n v="2"/>
    <n v="98"/>
    <n v="0"/>
    <n v="216"/>
    <n v="0"/>
    <n v="2039"/>
  </r>
  <r>
    <s v="88F343FA-B35D-4C6C-8A9A-DDC3AE08EED7"/>
    <s v="7DDA58DF-B4C6-4EC1-BDE8-78260C63683E"/>
    <n v="1"/>
    <x v="4"/>
    <n v="121"/>
    <n v="16.965066051850201"/>
    <n v="3770"/>
    <n v="927"/>
    <n v="3"/>
    <n v="1045"/>
    <n v="1"/>
    <n v="514"/>
    <n v="12"/>
    <n v="373"/>
    <n v="0"/>
    <n v="765"/>
    <n v="0"/>
    <n v="7410"/>
  </r>
  <r>
    <s v="A21A18F9-4CFF-40E5-99F8-4298D5034E0B"/>
    <s v="1623D31F-C79D-4477-8408-070CC2B3043C"/>
    <n v="3"/>
    <x v="5"/>
    <n v="121"/>
    <n v="20.9396216599689"/>
    <n v="5"/>
    <n v="177"/>
    <n v="10"/>
    <n v="39"/>
    <n v="9"/>
    <n v="16"/>
    <n v="64"/>
    <n v="9"/>
    <n v="10"/>
    <n v="50"/>
    <n v="7"/>
    <n v="396"/>
  </r>
  <r>
    <s v="A21A18F9-4CFF-40E5-99F8-4298D5034E0B"/>
    <s v="D3B3E18D-62E2-4777-8B5D-82F7CE12169B"/>
    <n v="3"/>
    <x v="5"/>
    <n v="125"/>
    <n v="11.015141094572099"/>
    <n v="1"/>
    <n v="0"/>
    <n v="0"/>
    <n v="0"/>
    <n v="0"/>
    <n v="1"/>
    <n v="0"/>
    <n v="2"/>
    <n v="0"/>
    <n v="0"/>
    <n v="0"/>
    <n v="4"/>
  </r>
  <r>
    <s v="A21A18F9-4CFF-40E5-99F8-4298D5034E0B"/>
    <s v="E2D1ADB2-B261-485E-AE39-312EFE1F978F"/>
    <n v="1"/>
    <x v="1"/>
    <n v="152"/>
    <s v="NULL"/>
    <n v="0"/>
    <n v="0"/>
    <n v="0"/>
    <n v="1"/>
    <n v="0"/>
    <n v="0"/>
    <n v="0"/>
    <n v="0"/>
    <n v="0"/>
    <n v="0"/>
    <n v="0"/>
    <n v="1"/>
  </r>
  <r>
    <s v="A21A18F9-4CFF-40E5-99F8-4298D5034E0B"/>
    <s v="FE86A76B-91C2-4E85-B2A6-3593180F2CF0"/>
    <n v="192"/>
    <x v="2"/>
    <n v="114"/>
    <n v="4.61880215351687"/>
    <n v="0"/>
    <n v="1"/>
    <n v="0"/>
    <n v="2"/>
    <n v="0"/>
    <n v="0"/>
    <n v="0"/>
    <n v="0"/>
    <n v="0"/>
    <n v="0"/>
    <n v="0"/>
    <n v="3"/>
  </r>
  <r>
    <s v="5D5EF67E-9067-4146-9AAD-3CD1436A4799"/>
    <s v="7445AFA1-C531-4780-9194-AEB7D875167D"/>
    <n v="1"/>
    <x v="0"/>
    <n v="131"/>
    <n v="15.775116456090499"/>
    <n v="105"/>
    <n v="324"/>
    <n v="73"/>
    <n v="141"/>
    <n v="50"/>
    <n v="74"/>
    <n v="93"/>
    <n v="120"/>
    <n v="59"/>
    <n v="229"/>
    <n v="64"/>
    <n v="1332"/>
  </r>
  <r>
    <s v="A21A18F9-4CFF-40E5-99F8-4298D5034E0B"/>
    <s v="DCF9C134-3007-4BB9-8D71-69C0686FBF42"/>
    <n v="10"/>
    <x v="3"/>
    <n v="154"/>
    <s v="NULL"/>
    <n v="1"/>
    <n v="0"/>
    <n v="0"/>
    <n v="0"/>
    <n v="0"/>
    <n v="1"/>
    <n v="0"/>
    <n v="0"/>
    <n v="0"/>
    <n v="0"/>
    <n v="0"/>
    <n v="2"/>
  </r>
  <r>
    <s v="A21A18F9-4CFF-40E5-99F8-4298D5034E0B"/>
    <s v="482715B5-6AB8-41B7-8CD3-5F81BA03D668"/>
    <n v="3"/>
    <x v="5"/>
    <n v="116"/>
    <n v="14.089018382469501"/>
    <n v="1"/>
    <n v="32"/>
    <n v="0"/>
    <n v="7"/>
    <n v="0"/>
    <n v="7"/>
    <n v="0"/>
    <n v="8"/>
    <n v="0"/>
    <n v="14"/>
    <n v="0"/>
    <n v="69"/>
  </r>
  <r>
    <s v="A21A18F9-4CFF-40E5-99F8-4298D5034E0B"/>
    <s v="9AAF0B7C-33FB-4541-88D3-ED4A1E380AA8"/>
    <n v="1"/>
    <x v="1"/>
    <n v="116"/>
    <n v="18.294899892849401"/>
    <n v="1003"/>
    <n v="4698"/>
    <n v="6"/>
    <n v="1619"/>
    <n v="4"/>
    <n v="626"/>
    <n v="28"/>
    <n v="615"/>
    <n v="8"/>
    <n v="1240"/>
    <n v="7"/>
    <n v="9854"/>
  </r>
  <r>
    <s v="A21A18F9-4CFF-40E5-99F8-4298D5034E0B"/>
    <s v="AD1DCC2A-39B7-42CE-B5DC-DF31AF866FBE"/>
    <n v="1"/>
    <x v="1"/>
    <n v="116"/>
    <n v="14.8996644257513"/>
    <n v="0"/>
    <n v="3"/>
    <n v="0"/>
    <n v="1"/>
    <n v="0"/>
    <n v="0"/>
    <n v="0"/>
    <n v="0"/>
    <n v="0"/>
    <n v="1"/>
    <n v="0"/>
    <n v="5"/>
  </r>
  <r>
    <s v="A21A18F9-4CFF-40E5-99F8-4298D5034E0B"/>
    <s v="6A2C0A01-E40A-4C78-9C9D-ECB3D2B4A3C4"/>
    <n v="1"/>
    <x v="1"/>
    <n v="120"/>
    <n v="15.03516491866"/>
    <n v="337"/>
    <n v="659"/>
    <n v="2"/>
    <n v="419"/>
    <n v="0"/>
    <n v="225"/>
    <n v="7"/>
    <n v="269"/>
    <n v="3"/>
    <n v="696"/>
    <n v="2"/>
    <n v="2619"/>
  </r>
  <r>
    <s v="88F343FA-B35D-4C6C-8A9A-DDC3AE08EED7"/>
    <s v="B18C3ECB-D2E5-42D9-B8BA-02EE1441C0FE"/>
    <n v="1"/>
    <x v="4"/>
    <n v="118"/>
    <n v="17.813524394652799"/>
    <n v="495"/>
    <n v="169"/>
    <n v="0"/>
    <n v="94"/>
    <n v="0"/>
    <n v="56"/>
    <n v="0"/>
    <n v="30"/>
    <n v="0"/>
    <n v="89"/>
    <n v="0"/>
    <n v="933"/>
  </r>
  <r>
    <s v="A21A18F9-4CFF-40E5-99F8-4298D5034E0B"/>
    <s v="9B21C1D3-7E7A-4DA1-8D3C-73658ACF5DA3"/>
    <n v="10"/>
    <x v="3"/>
    <n v="118"/>
    <n v="22.1926711058465"/>
    <n v="781"/>
    <n v="2467"/>
    <n v="1"/>
    <n v="1122"/>
    <n v="1"/>
    <n v="817"/>
    <n v="58"/>
    <n v="664"/>
    <n v="3"/>
    <n v="1237"/>
    <n v="4"/>
    <n v="7155"/>
  </r>
  <r>
    <s v="A21A18F9-4CFF-40E5-99F8-4298D5034E0B"/>
    <s v="5EF4357C-C416-4095-BD48-39803FBF05CA"/>
    <n v="1"/>
    <x v="1"/>
    <n v="124"/>
    <n v="20.2602273107209"/>
    <n v="69"/>
    <n v="177"/>
    <n v="22"/>
    <n v="110"/>
    <n v="30"/>
    <n v="71"/>
    <n v="44"/>
    <n v="99"/>
    <n v="29"/>
    <n v="112"/>
    <n v="24"/>
    <n v="787"/>
  </r>
  <r>
    <s v="5D5EF67E-9067-4146-9AAD-3CD1436A4799"/>
    <s v="E67C1D6A-9BEE-4149-83EE-3B6B795B2B79"/>
    <n v="1"/>
    <x v="0"/>
    <n v="129"/>
    <n v="14.8057926671289"/>
    <n v="22"/>
    <n v="282"/>
    <n v="1"/>
    <n v="226"/>
    <n v="0"/>
    <n v="128"/>
    <n v="2"/>
    <n v="82"/>
    <n v="1"/>
    <n v="267"/>
    <n v="0"/>
    <n v="1011"/>
  </r>
  <r>
    <s v="A21A18F9-4CFF-40E5-99F8-4298D5034E0B"/>
    <s v="1315B1B6-E507-4F2E-B5B4-9ABB5B216739"/>
    <n v="10"/>
    <x v="3"/>
    <n v="119"/>
    <n v="16.2469894886246"/>
    <n v="70"/>
    <n v="643"/>
    <n v="0"/>
    <n v="305"/>
    <n v="0"/>
    <n v="191"/>
    <n v="5"/>
    <n v="152"/>
    <n v="0"/>
    <n v="247"/>
    <n v="1"/>
    <n v="1614"/>
  </r>
  <r>
    <s v="5D5EF67E-9067-4146-9AAD-3CD1436A4799"/>
    <s v="52DA31E4-FC8C-4135-BD07-B8D8950EB49A"/>
    <n v="1"/>
    <x v="0"/>
    <n v="116"/>
    <n v="10.039942563334799"/>
    <n v="20"/>
    <n v="847"/>
    <n v="46"/>
    <n v="109"/>
    <n v="39"/>
    <n v="67"/>
    <n v="436"/>
    <n v="67"/>
    <n v="43"/>
    <n v="98"/>
    <n v="44"/>
    <n v="1816"/>
  </r>
  <r>
    <s v="5D5EF67E-9067-4146-9AAD-3CD1436A4799"/>
    <s v="34541B1B-DC78-4E63-B7BC-199CF856C575"/>
    <n v="1"/>
    <x v="0"/>
    <n v="133"/>
    <n v="19.064642375585802"/>
    <n v="25"/>
    <n v="740"/>
    <n v="150"/>
    <n v="433"/>
    <n v="157"/>
    <n v="449"/>
    <n v="179"/>
    <n v="487"/>
    <n v="145"/>
    <n v="424"/>
    <n v="177"/>
    <n v="3366"/>
  </r>
  <r>
    <s v="5D5EF67E-9067-4146-9AAD-3CD1436A4799"/>
    <s v="726AEA5F-BEB0-4993-8E02-D6E8632524D6"/>
    <n v="1"/>
    <x v="0"/>
    <n v="129"/>
    <n v="16.6180484514698"/>
    <n v="3"/>
    <n v="27"/>
    <n v="29"/>
    <n v="24"/>
    <n v="20"/>
    <n v="29"/>
    <n v="26"/>
    <n v="27"/>
    <n v="23"/>
    <n v="32"/>
    <n v="24"/>
    <n v="264"/>
  </r>
  <r>
    <s v="5D5EF67E-9067-4146-9AAD-3CD1436A4799"/>
    <s v="0498FDE7-8D64-445A-9EB1-72B069B6C341"/>
    <n v="1"/>
    <x v="0"/>
    <n v="119"/>
    <n v="16.521893988093101"/>
    <n v="17"/>
    <n v="461"/>
    <n v="0"/>
    <n v="7"/>
    <n v="0"/>
    <n v="41"/>
    <n v="0"/>
    <n v="6"/>
    <n v="0"/>
    <n v="6"/>
    <n v="0"/>
    <n v="538"/>
  </r>
  <r>
    <s v="5D5EF67E-9067-4146-9AAD-3CD1436A4799"/>
    <s v="607DB95E-47FB-4D0A-8327-030F7FA0AC3A"/>
    <n v="1"/>
    <x v="0"/>
    <n v="126"/>
    <n v="11.9246925469263"/>
    <n v="74"/>
    <n v="2412"/>
    <n v="2"/>
    <n v="638"/>
    <n v="7"/>
    <n v="265"/>
    <n v="4"/>
    <n v="543"/>
    <n v="3"/>
    <n v="425"/>
    <n v="2"/>
    <n v="4375"/>
  </r>
  <r>
    <s v="5D5EF67E-9067-4146-9AAD-3CD1436A4799"/>
    <s v="E48F2917-52CC-47AA-B932-12E1CEFA3A39"/>
    <n v="1"/>
    <x v="0"/>
    <n v="127"/>
    <n v="19.8887286303091"/>
    <n v="504"/>
    <n v="449"/>
    <n v="405"/>
    <n v="415"/>
    <n v="395"/>
    <n v="394"/>
    <n v="398"/>
    <n v="425"/>
    <n v="387"/>
    <n v="381"/>
    <n v="371"/>
    <n v="4524"/>
  </r>
  <r>
    <s v="5D5EF67E-9067-4146-9AAD-3CD1436A4799"/>
    <s v="09F109F8-9D44-4151-97FA-B4C616C49E28"/>
    <n v="1"/>
    <x v="0"/>
    <n v="126"/>
    <n v="18.0953180126955"/>
    <n v="1"/>
    <n v="11"/>
    <n v="10"/>
    <n v="14"/>
    <n v="5"/>
    <n v="12"/>
    <n v="16"/>
    <n v="11"/>
    <n v="11"/>
    <n v="7"/>
    <n v="7"/>
    <n v="105"/>
  </r>
  <r>
    <s v="5D5EF67E-9067-4146-9AAD-3CD1436A4799"/>
    <s v="53FC8273-5BD2-4686-AE11-609827C783D6"/>
    <n v="1"/>
    <x v="0"/>
    <n v="125"/>
    <n v="15.4987728585984"/>
    <n v="6268"/>
    <n v="226"/>
    <n v="234"/>
    <n v="245"/>
    <n v="246"/>
    <n v="222"/>
    <n v="224"/>
    <n v="244"/>
    <n v="228"/>
    <n v="250"/>
    <n v="272"/>
    <n v="8659"/>
  </r>
  <r>
    <s v="5D5EF67E-9067-4146-9AAD-3CD1436A4799"/>
    <s v="0B995174-CF91-4EFF-AA35-5729912A2C65"/>
    <n v="1"/>
    <x v="0"/>
    <n v="123"/>
    <n v="13.175409929118199"/>
    <n v="6781"/>
    <n v="226"/>
    <n v="332"/>
    <n v="375"/>
    <n v="284"/>
    <n v="219"/>
    <n v="228"/>
    <n v="162"/>
    <n v="365"/>
    <n v="288"/>
    <n v="220"/>
    <n v="9480"/>
  </r>
  <r>
    <s v="5D5EF67E-9067-4146-9AAD-3CD1436A4799"/>
    <s v="37B202EA-7A5F-4033-8D27-3748F6E06A2F"/>
    <n v="1"/>
    <x v="0"/>
    <n v="133"/>
    <n v="18.255527018402599"/>
    <n v="2181"/>
    <n v="492"/>
    <n v="422"/>
    <n v="427"/>
    <n v="404"/>
    <n v="392"/>
    <n v="437"/>
    <n v="415"/>
    <n v="408"/>
    <n v="507"/>
    <n v="407"/>
    <n v="6492"/>
  </r>
  <r>
    <s v="A21A18F9-4CFF-40E5-99F8-4298D5034E0B"/>
    <s v="048BB360-4706-4F2E-8E9E-492905AA5571"/>
    <n v="1"/>
    <x v="1"/>
    <n v="139"/>
    <n v="62.932503525602698"/>
    <n v="0"/>
    <n v="0"/>
    <n v="0"/>
    <n v="0"/>
    <n v="0"/>
    <n v="1"/>
    <n v="1"/>
    <n v="0"/>
    <n v="0"/>
    <n v="0"/>
    <n v="0"/>
    <n v="2"/>
  </r>
  <r>
    <s v="A21A18F9-4CFF-40E5-99F8-4298D5034E0B"/>
    <s v="690F3867-D727-4334-A913-9D8C3256F68F"/>
    <n v="10"/>
    <x v="3"/>
    <n v="105"/>
    <n v="15.2708873350569"/>
    <n v="13"/>
    <n v="3"/>
    <n v="0"/>
    <n v="0"/>
    <n v="0"/>
    <n v="0"/>
    <n v="0"/>
    <n v="0"/>
    <n v="0"/>
    <n v="2"/>
    <n v="0"/>
    <n v="18"/>
  </r>
  <r>
    <s v="A21A18F9-4CFF-40E5-99F8-4298D5034E0B"/>
    <s v="24DB5754-1BB9-4EC6-B77A-7F6B1B50D25B"/>
    <n v="3"/>
    <x v="5"/>
    <n v="148"/>
    <s v="NULL"/>
    <n v="0"/>
    <n v="0"/>
    <n v="0"/>
    <n v="0"/>
    <n v="0"/>
    <n v="0"/>
    <n v="0"/>
    <n v="0"/>
    <n v="0"/>
    <n v="1"/>
    <n v="0"/>
    <n v="1"/>
  </r>
  <r>
    <s v="A21A18F9-4CFF-40E5-99F8-4298D5034E0B"/>
    <s v="A3E8A220-1821-4A40-8AFE-0A35C3EDF8C0"/>
    <n v="8"/>
    <x v="6"/>
    <n v="110"/>
    <n v="16.969580677001701"/>
    <n v="5517"/>
    <n v="5357"/>
    <n v="133"/>
    <n v="2315"/>
    <n v="139"/>
    <n v="1309"/>
    <n v="136"/>
    <n v="1141"/>
    <n v="138"/>
    <n v="2598"/>
    <n v="155"/>
    <n v="18943"/>
  </r>
  <r>
    <s v="5D5EF67E-9067-4146-9AAD-3CD1436A4799"/>
    <s v="7DA9CE09-3151-4F1E-AC7B-2970FE269FC5"/>
    <n v="1"/>
    <x v="0"/>
    <n v="128"/>
    <n v="18.637009437773401"/>
    <n v="282"/>
    <n v="103"/>
    <n v="103"/>
    <n v="106"/>
    <n v="93"/>
    <n v="98"/>
    <n v="87"/>
    <n v="87"/>
    <n v="88"/>
    <n v="102"/>
    <n v="90"/>
    <n v="1239"/>
  </r>
  <r>
    <s v="5D5EF67E-9067-4146-9AAD-3CD1436A4799"/>
    <s v="51A0C898-592C-44B5-B839-EA2A4D48D186"/>
    <n v="1"/>
    <x v="0"/>
    <n v="126"/>
    <n v="15.8374434548998"/>
    <n v="10"/>
    <n v="251"/>
    <n v="1"/>
    <n v="105"/>
    <n v="3"/>
    <n v="73"/>
    <n v="6"/>
    <n v="66"/>
    <n v="6"/>
    <n v="124"/>
    <n v="2"/>
    <n v="647"/>
  </r>
  <r>
    <s v="A21A18F9-4CFF-40E5-99F8-4298D5034E0B"/>
    <s v="0EF1108F-B319-4011-85F4-479B64848C2C"/>
    <n v="6"/>
    <x v="7"/>
    <n v="135"/>
    <n v="23.035064868054299"/>
    <n v="568"/>
    <n v="186"/>
    <n v="2"/>
    <n v="12"/>
    <n v="5"/>
    <n v="28"/>
    <n v="2"/>
    <n v="10"/>
    <n v="1"/>
    <n v="25"/>
    <n v="0"/>
    <n v="839"/>
  </r>
  <r>
    <s v="5D5EF67E-9067-4146-9AAD-3CD1436A4799"/>
    <s v="475DB8AC-8A5B-409F-A8BE-05ABBF5F3326"/>
    <n v="1"/>
    <x v="0"/>
    <n v="120"/>
    <n v="16.449222042317"/>
    <n v="128"/>
    <n v="2158"/>
    <n v="1"/>
    <n v="289"/>
    <n v="2"/>
    <n v="152"/>
    <n v="6"/>
    <n v="53"/>
    <n v="2"/>
    <n v="81"/>
    <n v="1"/>
    <n v="2873"/>
  </r>
  <r>
    <s v="A21A18F9-4CFF-40E5-99F8-4298D5034E0B"/>
    <s v="3D3CAE08-800E-447F-A495-D9417D7ED792"/>
    <n v="1"/>
    <x v="1"/>
    <n v="124"/>
    <n v="22.060895356250999"/>
    <n v="253"/>
    <n v="2629"/>
    <n v="1"/>
    <n v="1029"/>
    <n v="4"/>
    <n v="686"/>
    <n v="50"/>
    <n v="561"/>
    <n v="5"/>
    <n v="1110"/>
    <n v="6"/>
    <n v="6334"/>
  </r>
  <r>
    <s v="5D5EF67E-9067-4146-9AAD-3CD1436A4799"/>
    <s v="F19AA7BB-00CE-4433-A31D-89A65003FC00"/>
    <n v="1"/>
    <x v="0"/>
    <n v="135"/>
    <n v="18.478292492741101"/>
    <n v="0"/>
    <n v="2"/>
    <n v="1"/>
    <n v="1"/>
    <n v="2"/>
    <n v="4"/>
    <n v="4"/>
    <n v="2"/>
    <n v="5"/>
    <n v="2"/>
    <n v="4"/>
    <n v="27"/>
  </r>
  <r>
    <s v="A21A18F9-4CFF-40E5-99F8-4298D5034E0B"/>
    <s v="E13247E3-A6BE-48DF-A0AA-D66E0DD553FB"/>
    <n v="10"/>
    <x v="3"/>
    <n v="130"/>
    <n v="16.4983578487827"/>
    <n v="37"/>
    <n v="2035"/>
    <n v="9"/>
    <n v="2077"/>
    <n v="5"/>
    <n v="1219"/>
    <n v="5"/>
    <n v="1221"/>
    <n v="0"/>
    <n v="1388"/>
    <n v="5"/>
    <n v="8001"/>
  </r>
  <r>
    <s v="5D5EF67E-9067-4146-9AAD-3CD1436A4799"/>
    <s v="809C14FE-225E-4BB5-8816-54EDF1BBDC22"/>
    <n v="1"/>
    <x v="0"/>
    <n v="126"/>
    <n v="19.3099040910786"/>
    <n v="41"/>
    <n v="70"/>
    <n v="63"/>
    <n v="63"/>
    <n v="58"/>
    <n v="57"/>
    <n v="50"/>
    <n v="55"/>
    <n v="56"/>
    <n v="66"/>
    <n v="63"/>
    <n v="642"/>
  </r>
  <r>
    <s v="5D5EF67E-9067-4146-9AAD-3CD1436A4799"/>
    <s v="88D496F4-B6A3-42FE-8FA8-99EC08CA95E6"/>
    <n v="1"/>
    <x v="0"/>
    <n v="126"/>
    <n v="17.894540767455499"/>
    <n v="3"/>
    <n v="26"/>
    <n v="11"/>
    <n v="16"/>
    <n v="16"/>
    <n v="25"/>
    <n v="18"/>
    <n v="16"/>
    <n v="15"/>
    <n v="22"/>
    <n v="17"/>
    <n v="185"/>
  </r>
  <r>
    <s v="5D5EF67E-9067-4146-9AAD-3CD1436A4799"/>
    <s v="2BD780FF-7A26-4766-986F-725BBE857FCF"/>
    <n v="1"/>
    <x v="0"/>
    <n v="122"/>
    <n v="18.6144498604524"/>
    <n v="399"/>
    <n v="401"/>
    <n v="6"/>
    <n v="119"/>
    <n v="2"/>
    <n v="124"/>
    <n v="38"/>
    <n v="57"/>
    <n v="6"/>
    <n v="142"/>
    <n v="10"/>
    <n v="1304"/>
  </r>
  <r>
    <s v="5D5EF67E-9067-4146-9AAD-3CD1436A4799"/>
    <s v="06B8E54F-C73D-47FC-9FD0-B32420D788FC"/>
    <n v="1"/>
    <x v="0"/>
    <n v="133"/>
    <n v="17.610889700532599"/>
    <n v="71"/>
    <n v="386"/>
    <n v="311"/>
    <n v="367"/>
    <n v="332"/>
    <n v="355"/>
    <n v="313"/>
    <n v="331"/>
    <n v="350"/>
    <n v="335"/>
    <n v="306"/>
    <n v="3457"/>
  </r>
  <r>
    <s v="A21A18F9-4CFF-40E5-99F8-4298D5034E0B"/>
    <s v="86E02353-880F-4CFC-AC5C-2423FF444F1D"/>
    <n v="10"/>
    <x v="3"/>
    <n v="124"/>
    <n v="18.918731738368201"/>
    <n v="17"/>
    <n v="144"/>
    <n v="0"/>
    <n v="32"/>
    <n v="0"/>
    <n v="31"/>
    <n v="1"/>
    <n v="18"/>
    <n v="0"/>
    <n v="37"/>
    <n v="0"/>
    <n v="280"/>
  </r>
  <r>
    <s v="A21A18F9-4CFF-40E5-99F8-4298D5034E0B"/>
    <s v="2FBB3419-2357-4694-948D-9E7D93D2FA45"/>
    <n v="1"/>
    <x v="1"/>
    <n v="124"/>
    <n v="24.316979764784101"/>
    <n v="55"/>
    <n v="846"/>
    <n v="2"/>
    <n v="853"/>
    <n v="2"/>
    <n v="454"/>
    <n v="2"/>
    <n v="473"/>
    <n v="6"/>
    <n v="718"/>
    <n v="5"/>
    <n v="3416"/>
  </r>
  <r>
    <s v="A21A18F9-4CFF-40E5-99F8-4298D5034E0B"/>
    <s v="3B7FBA8A-5947-4116-8C59-A966578BD55B"/>
    <n v="8"/>
    <x v="6"/>
    <n v="118"/>
    <n v="18.417234038143398"/>
    <n v="6969"/>
    <n v="6894"/>
    <n v="969"/>
    <n v="3292"/>
    <n v="931"/>
    <n v="2416"/>
    <n v="988"/>
    <n v="2459"/>
    <n v="900"/>
    <n v="2895"/>
    <n v="994"/>
    <n v="29707"/>
  </r>
  <r>
    <s v="5D5EF67E-9067-4146-9AAD-3CD1436A4799"/>
    <s v="7D51833F-9338-43B8-9D76-F047BCE9AAD0"/>
    <n v="1"/>
    <x v="0"/>
    <n v="126"/>
    <n v="12.9706679527887"/>
    <n v="223"/>
    <n v="1075"/>
    <n v="3"/>
    <n v="744"/>
    <n v="1"/>
    <n v="463"/>
    <n v="4"/>
    <n v="305"/>
    <n v="3"/>
    <n v="626"/>
    <n v="5"/>
    <n v="3452"/>
  </r>
  <r>
    <s v="88F343FA-B35D-4C6C-8A9A-DDC3AE08EED7"/>
    <s v="204A5CBF-D804-4F57-B07B-E973CB7E6CAD"/>
    <n v="1"/>
    <x v="4"/>
    <n v="123"/>
    <n v="19.054001991360401"/>
    <n v="7161"/>
    <n v="2745"/>
    <n v="0"/>
    <n v="1278"/>
    <n v="2"/>
    <n v="826"/>
    <n v="2"/>
    <n v="1004"/>
    <n v="4"/>
    <n v="985"/>
    <n v="3"/>
    <n v="14013"/>
  </r>
  <r>
    <s v="5D5EF67E-9067-4146-9AAD-3CD1436A4799"/>
    <s v="F17A89CA-0903-4107-8011-C2085CBC42D8"/>
    <n v="1"/>
    <x v="0"/>
    <n v="120"/>
    <n v="14.9916049214106"/>
    <n v="372"/>
    <n v="1203"/>
    <n v="1"/>
    <n v="220"/>
    <n v="9"/>
    <n v="101"/>
    <n v="262"/>
    <n v="147"/>
    <n v="4"/>
    <n v="402"/>
    <n v="3"/>
    <n v="2724"/>
  </r>
  <r>
    <s v="5D5EF67E-9067-4146-9AAD-3CD1436A4799"/>
    <s v="2ED42241-D45D-46B8-87A7-FCF826AC1BEB"/>
    <n v="1"/>
    <x v="0"/>
    <n v="120"/>
    <n v="13.5179706325141"/>
    <n v="169"/>
    <n v="1571"/>
    <n v="145"/>
    <n v="609"/>
    <n v="162"/>
    <n v="501"/>
    <n v="147"/>
    <n v="545"/>
    <n v="154"/>
    <n v="604"/>
    <n v="126"/>
    <n v="4733"/>
  </r>
  <r>
    <s v="A21A18F9-4CFF-40E5-99F8-4298D5034E0B"/>
    <s v="9A827E4A-5BE2-4FA8-B881-1982012DA3EC"/>
    <n v="8"/>
    <x v="6"/>
    <n v="142"/>
    <s v="NULL"/>
    <n v="1"/>
    <n v="0"/>
    <n v="0"/>
    <n v="1"/>
    <n v="0"/>
    <n v="0"/>
    <n v="0"/>
    <n v="0"/>
    <n v="0"/>
    <n v="0"/>
    <n v="0"/>
    <n v="2"/>
  </r>
  <r>
    <s v="88F343FA-B35D-4C6C-8A9A-DDC3AE08EED7"/>
    <s v="B525ECA8-7FD2-41C3-BFCE-532B359D3E25"/>
    <n v="1"/>
    <x v="4"/>
    <n v="120"/>
    <n v="14.705360214820301"/>
    <n v="21"/>
    <n v="10"/>
    <n v="0"/>
    <n v="4"/>
    <n v="0"/>
    <n v="2"/>
    <n v="0"/>
    <n v="3"/>
    <n v="0"/>
    <n v="2"/>
    <n v="0"/>
    <n v="42"/>
  </r>
  <r>
    <s v="5D5EF67E-9067-4146-9AAD-3CD1436A4799"/>
    <s v="57D7CE96-047F-4A65-82E4-9200B41D86AA"/>
    <n v="1"/>
    <x v="0"/>
    <n v="123"/>
    <n v="16.109805152686398"/>
    <n v="72"/>
    <n v="1400"/>
    <n v="12"/>
    <n v="64"/>
    <n v="24"/>
    <n v="58"/>
    <n v="20"/>
    <n v="62"/>
    <n v="33"/>
    <n v="151"/>
    <n v="34"/>
    <n v="1930"/>
  </r>
  <r>
    <s v="A21A18F9-4CFF-40E5-99F8-4298D5034E0B"/>
    <s v="16FAE6FA-43C6-49C4-B43E-54E2609351BC"/>
    <n v="10"/>
    <x v="3"/>
    <n v="116"/>
    <n v="15.9680404689146"/>
    <n v="818"/>
    <n v="1236"/>
    <n v="0"/>
    <n v="1072"/>
    <n v="0"/>
    <n v="789"/>
    <n v="9"/>
    <n v="597"/>
    <n v="2"/>
    <n v="1020"/>
    <n v="1"/>
    <n v="5544"/>
  </r>
  <r>
    <s v="A21A18F9-4CFF-40E5-99F8-4298D5034E0B"/>
    <s v="60875F5D-2B26-4C6D-A043-8851B93BED94"/>
    <n v="10"/>
    <x v="3"/>
    <n v="120"/>
    <n v="18.192321451547599"/>
    <n v="35"/>
    <n v="115"/>
    <n v="0"/>
    <n v="33"/>
    <n v="0"/>
    <n v="15"/>
    <n v="3"/>
    <n v="33"/>
    <n v="0"/>
    <n v="63"/>
    <n v="0"/>
    <n v="297"/>
  </r>
  <r>
    <s v="A21A18F9-4CFF-40E5-99F8-4298D5034E0B"/>
    <s v="80E93894-2FDA-4EE0-8F8D-A7601B786140"/>
    <n v="10"/>
    <x v="3"/>
    <n v="116"/>
    <n v="15.420044674960501"/>
    <n v="7"/>
    <n v="3"/>
    <n v="0"/>
    <n v="3"/>
    <n v="0"/>
    <n v="0"/>
    <n v="0"/>
    <n v="1"/>
    <n v="0"/>
    <n v="2"/>
    <n v="0"/>
    <n v="16"/>
  </r>
  <r>
    <s v="A21A18F9-4CFF-40E5-99F8-4298D5034E0B"/>
    <s v="40FD46C6-7740-45F8-8522-753ED75FFE47"/>
    <n v="3"/>
    <x v="5"/>
    <n v="118"/>
    <n v="19.689244864865501"/>
    <n v="11"/>
    <n v="185"/>
    <n v="0"/>
    <n v="37"/>
    <n v="0"/>
    <n v="66"/>
    <n v="0"/>
    <n v="24"/>
    <n v="1"/>
    <n v="43"/>
    <n v="0"/>
    <n v="367"/>
  </r>
  <r>
    <s v="5D5EF67E-9067-4146-9AAD-3CD1436A4799"/>
    <s v="6AC787C5-F933-4FA1-93C4-5AE51C4A175E"/>
    <n v="1"/>
    <x v="0"/>
    <n v="127"/>
    <n v="20.068540038531399"/>
    <n v="734"/>
    <n v="2414"/>
    <n v="906"/>
    <n v="1293"/>
    <n v="911"/>
    <n v="1033"/>
    <n v="956"/>
    <n v="970"/>
    <n v="880"/>
    <n v="1231"/>
    <n v="865"/>
    <n v="12193"/>
  </r>
  <r>
    <s v="A21A18F9-4CFF-40E5-99F8-4298D5034E0B"/>
    <s v="C61992CC-D115-4D42-B94F-18AAE3C0BC1F"/>
    <n v="8"/>
    <x v="6"/>
    <s v="NULL"/>
    <s v="NULL"/>
    <n v="3"/>
    <n v="0"/>
    <n v="0"/>
    <n v="0"/>
    <n v="0"/>
    <n v="0"/>
    <n v="0"/>
    <n v="0"/>
    <n v="0"/>
    <n v="0"/>
    <n v="0"/>
    <n v="3"/>
  </r>
  <r>
    <s v="5D5EF67E-9067-4146-9AAD-3CD1436A4799"/>
    <s v="1184CEDF-DE85-4B85-8C5A-228385B03DF7"/>
    <n v="1"/>
    <x v="0"/>
    <n v="129"/>
    <n v="20.6608676184063"/>
    <n v="17"/>
    <n v="86"/>
    <n v="38"/>
    <n v="53"/>
    <n v="37"/>
    <n v="44"/>
    <n v="37"/>
    <n v="42"/>
    <n v="40"/>
    <n v="60"/>
    <n v="37"/>
    <n v="491"/>
  </r>
  <r>
    <s v="5D5EF67E-9067-4146-9AAD-3CD1436A4799"/>
    <s v="2EEE17C6-BE0A-4CEE-8866-1593CD2BD592"/>
    <n v="1"/>
    <x v="0"/>
    <n v="127"/>
    <n v="13.6209214173291"/>
    <n v="233"/>
    <n v="1283"/>
    <n v="27"/>
    <n v="262"/>
    <n v="30"/>
    <n v="917"/>
    <n v="34"/>
    <n v="687"/>
    <n v="16"/>
    <n v="851"/>
    <n v="19"/>
    <n v="4359"/>
  </r>
  <r>
    <s v="5D5EF67E-9067-4146-9AAD-3CD1436A4799"/>
    <s v="7F0C1B45-8F76-4732-B5E6-2E150D9E49B4"/>
    <n v="1"/>
    <x v="0"/>
    <n v="133"/>
    <n v="22.741132419640699"/>
    <n v="1"/>
    <n v="21"/>
    <n v="14"/>
    <n v="21"/>
    <n v="18"/>
    <n v="27"/>
    <n v="23"/>
    <n v="13"/>
    <n v="21"/>
    <n v="20"/>
    <n v="20"/>
    <n v="199"/>
  </r>
  <r>
    <s v="88F343FA-B35D-4C6C-8A9A-DDC3AE08EED7"/>
    <s v="BB29DD91-A415-456D-81F1-3E4001A22927"/>
    <n v="1"/>
    <x v="4"/>
    <n v="122"/>
    <n v="19.666364000899399"/>
    <n v="34"/>
    <n v="9"/>
    <n v="0"/>
    <n v="2"/>
    <n v="0"/>
    <n v="1"/>
    <n v="1"/>
    <n v="5"/>
    <n v="2"/>
    <n v="6"/>
    <n v="2"/>
    <n v="62"/>
  </r>
  <r>
    <s v="A21A18F9-4CFF-40E5-99F8-4298D5034E0B"/>
    <s v="69E2429B-DDE9-41CC-8255-F821C738B96E"/>
    <n v="3"/>
    <x v="5"/>
    <n v="124"/>
    <n v="192.64657761628001"/>
    <n v="90"/>
    <n v="909"/>
    <n v="1"/>
    <n v="607"/>
    <n v="1"/>
    <n v="388"/>
    <n v="3"/>
    <n v="343"/>
    <n v="4"/>
    <n v="646"/>
    <n v="1"/>
    <n v="2993"/>
  </r>
  <r>
    <s v="A21A18F9-4CFF-40E5-99F8-4298D5034E0B"/>
    <s v="DFD73C00-D089-4DDC-B306-7059BDDDCA24"/>
    <n v="10"/>
    <x v="3"/>
    <n v="122"/>
    <n v="26.6819956165379"/>
    <n v="613"/>
    <n v="2457"/>
    <n v="0"/>
    <n v="829"/>
    <n v="3"/>
    <n v="417"/>
    <n v="4"/>
    <n v="412"/>
    <n v="3"/>
    <n v="926"/>
    <n v="5"/>
    <n v="5669"/>
  </r>
  <r>
    <s v="5D5EF67E-9067-4146-9AAD-3CD1436A4799"/>
    <s v="4B975BC9-5FD4-40B4-BEDF-A40B7B209746"/>
    <n v="1"/>
    <x v="0"/>
    <n v="118"/>
    <n v="18.5099905824008"/>
    <n v="820"/>
    <n v="2246"/>
    <n v="0"/>
    <n v="1839"/>
    <n v="2"/>
    <n v="1220"/>
    <n v="3"/>
    <n v="1442"/>
    <n v="2"/>
    <n v="1433"/>
    <n v="4"/>
    <n v="9011"/>
  </r>
  <r>
    <s v="5D5EF67E-9067-4146-9AAD-3CD1436A4799"/>
    <s v="21C1E131-C8F2-4369-B630-62BBDD24B307"/>
    <n v="1"/>
    <x v="0"/>
    <n v="134"/>
    <n v="21.0691580781527"/>
    <n v="2500"/>
    <n v="312"/>
    <n v="357"/>
    <n v="324"/>
    <n v="327"/>
    <n v="318"/>
    <n v="338"/>
    <n v="323"/>
    <n v="311"/>
    <n v="311"/>
    <n v="349"/>
    <n v="5770"/>
  </r>
  <r>
    <s v="88F343FA-B35D-4C6C-8A9A-DDC3AE08EED7"/>
    <s v="024A12D2-C285-4E52-8EB8-42D0FDA90579"/>
    <n v="1"/>
    <x v="4"/>
    <n v="114"/>
    <n v="16.038991194657498"/>
    <n v="540"/>
    <n v="184"/>
    <n v="0"/>
    <n v="99"/>
    <n v="0"/>
    <n v="41"/>
    <n v="0"/>
    <n v="42"/>
    <n v="0"/>
    <n v="106"/>
    <n v="1"/>
    <n v="1013"/>
  </r>
  <r>
    <s v="5D5EF67E-9067-4146-9AAD-3CD1436A4799"/>
    <s v="6613A663-7486-470C-90D6-6AC795B11C83"/>
    <n v="1"/>
    <x v="0"/>
    <n v="124"/>
    <n v="16.344188503156602"/>
    <n v="17"/>
    <n v="20"/>
    <n v="19"/>
    <n v="15"/>
    <n v="22"/>
    <n v="25"/>
    <n v="22"/>
    <n v="22"/>
    <n v="22"/>
    <n v="13"/>
    <n v="24"/>
    <n v="221"/>
  </r>
  <r>
    <s v="A21A18F9-4CFF-40E5-99F8-4298D5034E0B"/>
    <s v="3CA25C18-53DB-47B1-8C19-53A208416B89"/>
    <n v="1"/>
    <x v="1"/>
    <s v="NULL"/>
    <s v="NULL"/>
    <n v="23"/>
    <n v="0"/>
    <n v="0"/>
    <n v="0"/>
    <n v="0"/>
    <n v="0"/>
    <n v="0"/>
    <n v="0"/>
    <n v="0"/>
    <n v="0"/>
    <n v="0"/>
    <n v="23"/>
  </r>
  <r>
    <s v="5D5EF67E-9067-4146-9AAD-3CD1436A4799"/>
    <s v="C244D3E9-FF6F-4C2E-BC90-C1AE6DBE99EC"/>
    <n v="1"/>
    <x v="0"/>
    <n v="130"/>
    <n v="19.1286560052176"/>
    <n v="2"/>
    <n v="72"/>
    <n v="35"/>
    <n v="44"/>
    <n v="43"/>
    <n v="33"/>
    <n v="58"/>
    <n v="34"/>
    <n v="47"/>
    <n v="37"/>
    <n v="27"/>
    <n v="432"/>
  </r>
  <r>
    <s v="5D5EF67E-9067-4146-9AAD-3CD1436A4799"/>
    <s v="DF26F848-4C33-4291-BFFC-66D7A501DFE1"/>
    <n v="1"/>
    <x v="0"/>
    <n v="120"/>
    <n v="10.832404768974801"/>
    <n v="46"/>
    <n v="149"/>
    <n v="10"/>
    <n v="425"/>
    <n v="11"/>
    <n v="355"/>
    <n v="16"/>
    <n v="423"/>
    <n v="12"/>
    <n v="496"/>
    <n v="9"/>
    <n v="1952"/>
  </r>
  <r>
    <s v="A21A18F9-4CFF-40E5-99F8-4298D5034E0B"/>
    <s v="A7F43728-261E-4F93-AE20-6C387E810E38"/>
    <n v="1"/>
    <x v="1"/>
    <n v="125"/>
    <n v="18.996794047237099"/>
    <n v="138"/>
    <n v="2282"/>
    <n v="4"/>
    <n v="960"/>
    <n v="2"/>
    <n v="644"/>
    <n v="4"/>
    <n v="631"/>
    <n v="2"/>
    <n v="1016"/>
    <n v="2"/>
    <n v="5685"/>
  </r>
  <r>
    <s v="5D5EF67E-9067-4146-9AAD-3CD1436A4799"/>
    <s v="254DCA58-B8EE-47BC-8DCF-0F789D01432B"/>
    <n v="1"/>
    <x v="0"/>
    <n v="134"/>
    <n v="22.203836178953502"/>
    <n v="16"/>
    <n v="91"/>
    <n v="89"/>
    <n v="93"/>
    <n v="87"/>
    <n v="72"/>
    <n v="76"/>
    <n v="94"/>
    <n v="71"/>
    <n v="80"/>
    <n v="74"/>
    <n v="843"/>
  </r>
  <r>
    <s v="A21A18F9-4CFF-40E5-99F8-4298D5034E0B"/>
    <s v="0077CEBB-0FDD-4A68-B32A-258B8B765414"/>
    <n v="10"/>
    <x v="3"/>
    <n v="114"/>
    <n v="13.432886426078101"/>
    <n v="131"/>
    <n v="6864"/>
    <n v="4"/>
    <n v="2514"/>
    <n v="4"/>
    <n v="1461"/>
    <n v="33"/>
    <n v="968"/>
    <n v="3"/>
    <n v="2049"/>
    <n v="6"/>
    <n v="14039"/>
  </r>
  <r>
    <s v="A21A18F9-4CFF-40E5-99F8-4298D5034E0B"/>
    <s v="A89CC9DD-C99B-4FF7-88D2-DCCF585527C6"/>
    <n v="8"/>
    <x v="6"/>
    <n v="112"/>
    <n v="23.7477391263577"/>
    <n v="68"/>
    <n v="4263"/>
    <n v="345"/>
    <n v="3940"/>
    <n v="369"/>
    <n v="2570"/>
    <n v="331"/>
    <n v="2389"/>
    <n v="336"/>
    <n v="2914"/>
    <n v="318"/>
    <n v="17843"/>
  </r>
  <r>
    <s v="A21A18F9-4CFF-40E5-99F8-4298D5034E0B"/>
    <s v="7D59697E-63B8-46A9-B86D-7B9CBCFFF812"/>
    <n v="192"/>
    <x v="2"/>
    <n v="125"/>
    <n v="21.154118442438101"/>
    <n v="50"/>
    <n v="741"/>
    <n v="463"/>
    <n v="752"/>
    <n v="475"/>
    <n v="597"/>
    <n v="509"/>
    <n v="611"/>
    <n v="484"/>
    <n v="722"/>
    <n v="499"/>
    <n v="5908"/>
  </r>
  <r>
    <s v="A21A18F9-4CFF-40E5-99F8-4298D5034E0B"/>
    <s v="DBB7DE18-9EC2-4C67-8FB9-BF68ED1A2B92"/>
    <n v="10"/>
    <x v="3"/>
    <n v="126"/>
    <n v="276.64772412403897"/>
    <n v="254"/>
    <n v="683"/>
    <n v="1"/>
    <n v="340"/>
    <n v="1"/>
    <n v="124"/>
    <n v="4"/>
    <n v="101"/>
    <n v="4"/>
    <n v="255"/>
    <n v="2"/>
    <n v="1769"/>
  </r>
  <r>
    <s v="A21A18F9-4CFF-40E5-99F8-4298D5034E0B"/>
    <s v="850E2778-3778-486B-AC4C-1C1B85CCDE93"/>
    <n v="6"/>
    <x v="7"/>
    <n v="113"/>
    <n v="20.394495905781099"/>
    <n v="30997"/>
    <n v="1930"/>
    <n v="58"/>
    <n v="898"/>
    <n v="68"/>
    <n v="519"/>
    <n v="69"/>
    <n v="379"/>
    <n v="63"/>
    <n v="805"/>
    <n v="66"/>
    <n v="35852"/>
  </r>
  <r>
    <s v="A21A18F9-4CFF-40E5-99F8-4298D5034E0B"/>
    <s v="8B1FA8FC-662E-4FAD-ADC1-1BA04B5335BD"/>
    <n v="192"/>
    <x v="2"/>
    <n v="118"/>
    <n v="19.934281446207699"/>
    <n v="77"/>
    <n v="1247"/>
    <n v="90"/>
    <n v="603"/>
    <n v="99"/>
    <n v="417"/>
    <n v="110"/>
    <n v="260"/>
    <n v="104"/>
    <n v="747"/>
    <n v="93"/>
    <n v="3852"/>
  </r>
  <r>
    <s v="5D5EF67E-9067-4146-9AAD-3CD1436A4799"/>
    <s v="4C18A93C-4F15-450F-A480-AF494ECE00F6"/>
    <n v="1"/>
    <x v="0"/>
    <n v="114"/>
    <n v="14.770270233137801"/>
    <n v="147"/>
    <n v="278"/>
    <n v="103"/>
    <n v="213"/>
    <n v="114"/>
    <n v="226"/>
    <n v="116"/>
    <n v="219"/>
    <n v="104"/>
    <n v="212"/>
    <n v="117"/>
    <n v="1849"/>
  </r>
  <r>
    <s v="A21A18F9-4CFF-40E5-99F8-4298D5034E0B"/>
    <s v="8FC5B321-96F5-4805-BFA5-2FF1DBEA78A0"/>
    <n v="8"/>
    <x v="6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748717C1-8A03-4B21-B7DD-3E23181CB876"/>
    <n v="1"/>
    <x v="0"/>
    <n v="117"/>
    <n v="14.458425732593099"/>
    <n v="12"/>
    <n v="395"/>
    <n v="8"/>
    <n v="150"/>
    <n v="20"/>
    <n v="100"/>
    <n v="15"/>
    <n v="86"/>
    <n v="17"/>
    <n v="105"/>
    <n v="10"/>
    <n v="918"/>
  </r>
  <r>
    <s v="5D5EF67E-9067-4146-9AAD-3CD1436A4799"/>
    <s v="B99EF612-EDCC-4125-9F93-DFE9F30961EA"/>
    <n v="1"/>
    <x v="0"/>
    <n v="126"/>
    <n v="155.48934898784901"/>
    <n v="111"/>
    <n v="1705"/>
    <n v="1"/>
    <n v="425"/>
    <n v="3"/>
    <n v="356"/>
    <n v="1"/>
    <n v="328"/>
    <n v="4"/>
    <n v="547"/>
    <n v="1"/>
    <n v="3482"/>
  </r>
  <r>
    <s v="A21A18F9-4CFF-40E5-99F8-4298D5034E0B"/>
    <s v="8FBFC721-5750-4468-99EF-433047E647CF"/>
    <n v="1"/>
    <x v="1"/>
    <n v="122"/>
    <n v="21.396244315453899"/>
    <n v="171"/>
    <n v="2098"/>
    <n v="0"/>
    <n v="1329"/>
    <n v="2"/>
    <n v="869"/>
    <n v="3"/>
    <n v="814"/>
    <n v="1"/>
    <n v="1320"/>
    <n v="2"/>
    <n v="6609"/>
  </r>
  <r>
    <s v="A21A18F9-4CFF-40E5-99F8-4298D5034E0B"/>
    <s v="17399272-01A7-4A9A-B57A-C71E108C5FBA"/>
    <n v="8"/>
    <x v="6"/>
    <n v="126"/>
    <n v="1123.67894554181"/>
    <n v="3190"/>
    <n v="4190"/>
    <n v="2"/>
    <n v="1897"/>
    <n v="2"/>
    <n v="1069"/>
    <n v="11"/>
    <n v="1072"/>
    <n v="4"/>
    <n v="1510"/>
    <n v="4"/>
    <n v="12951"/>
  </r>
  <r>
    <s v="A21A18F9-4CFF-40E5-99F8-4298D5034E0B"/>
    <s v="73A66B7D-5294-42F4-A32A-CEEDFA2DC0B2"/>
    <n v="1"/>
    <x v="1"/>
    <n v="118"/>
    <n v="19.3745734467999"/>
    <n v="80"/>
    <n v="792"/>
    <n v="0"/>
    <n v="275"/>
    <n v="0"/>
    <n v="175"/>
    <n v="0"/>
    <n v="171"/>
    <n v="2"/>
    <n v="234"/>
    <n v="0"/>
    <n v="1729"/>
  </r>
  <r>
    <s v="5D5EF67E-9067-4146-9AAD-3CD1436A4799"/>
    <s v="0297F4A2-EE31-4730-81ED-8ECE828C0A99"/>
    <n v="1"/>
    <x v="0"/>
    <n v="129"/>
    <n v="11.300442469213399"/>
    <n v="0"/>
    <n v="2"/>
    <n v="0"/>
    <n v="0"/>
    <n v="0"/>
    <n v="0"/>
    <n v="2"/>
    <n v="0"/>
    <n v="0"/>
    <n v="0"/>
    <n v="1"/>
    <n v="5"/>
  </r>
  <r>
    <s v="5D5EF67E-9067-4146-9AAD-3CD1436A4799"/>
    <s v="0ABD0C8F-CAA3-4D70-90B5-C79FD64C5BC0"/>
    <n v="1"/>
    <x v="0"/>
    <n v="128"/>
    <n v="15.736900270975701"/>
    <n v="4"/>
    <n v="37"/>
    <n v="25"/>
    <n v="26"/>
    <n v="29"/>
    <n v="31"/>
    <n v="24"/>
    <n v="33"/>
    <n v="31"/>
    <n v="49"/>
    <n v="31"/>
    <n v="320"/>
  </r>
  <r>
    <s v="A21A18F9-4CFF-40E5-99F8-4298D5034E0B"/>
    <s v="3AD684DE-BC24-4491-A1C9-3A0880FB7908"/>
    <n v="8"/>
    <x v="6"/>
    <n v="114"/>
    <n v="19.440227707555099"/>
    <n v="26"/>
    <n v="35"/>
    <n v="20"/>
    <n v="34"/>
    <n v="11"/>
    <n v="16"/>
    <n v="21"/>
    <n v="18"/>
    <n v="27"/>
    <n v="29"/>
    <n v="23"/>
    <n v="260"/>
  </r>
  <r>
    <s v="5D5EF67E-9067-4146-9AAD-3CD1436A4799"/>
    <s v="317438DF-293A-46F1-8A30-DA4F468F6EE0"/>
    <n v="1"/>
    <x v="0"/>
    <n v="122"/>
    <n v="15.412078399563701"/>
    <n v="51"/>
    <n v="243"/>
    <n v="4"/>
    <n v="95"/>
    <n v="3"/>
    <n v="41"/>
    <n v="7"/>
    <n v="12"/>
    <n v="6"/>
    <n v="74"/>
    <n v="5"/>
    <n v="541"/>
  </r>
  <r>
    <s v="5D5EF67E-9067-4146-9AAD-3CD1436A4799"/>
    <s v="75928F53-5821-4469-AE3F-32375EA77CCE"/>
    <n v="1"/>
    <x v="0"/>
    <n v="113"/>
    <n v="10.0285307284481"/>
    <n v="0"/>
    <n v="2"/>
    <n v="0"/>
    <n v="4"/>
    <n v="0"/>
    <n v="0"/>
    <n v="0"/>
    <n v="0"/>
    <n v="0"/>
    <n v="1"/>
    <n v="0"/>
    <n v="7"/>
  </r>
  <r>
    <s v="A21A18F9-4CFF-40E5-99F8-4298D5034E0B"/>
    <s v="39B10D5B-F9CA-4217-8E4C-2A116C502303"/>
    <n v="8"/>
    <x v="6"/>
    <n v="112"/>
    <n v="17.185217830026801"/>
    <n v="8770"/>
    <n v="8736"/>
    <n v="1097"/>
    <n v="3521"/>
    <n v="1050"/>
    <n v="2093"/>
    <n v="1114"/>
    <n v="2438"/>
    <n v="1107"/>
    <n v="4321"/>
    <n v="1111"/>
    <n v="35359"/>
  </r>
  <r>
    <s v="5D5EF67E-9067-4146-9AAD-3CD1436A4799"/>
    <s v="5B985CB5-54CB-4AC7-A0EF-4A4FA346120D"/>
    <n v="1"/>
    <x v="0"/>
    <n v="129"/>
    <n v="20.1775877581135"/>
    <n v="87"/>
    <n v="89"/>
    <n v="87"/>
    <n v="72"/>
    <n v="71"/>
    <n v="89"/>
    <n v="72"/>
    <n v="63"/>
    <n v="72"/>
    <n v="77"/>
    <n v="73"/>
    <n v="852"/>
  </r>
  <r>
    <s v="A21A18F9-4CFF-40E5-99F8-4298D5034E0B"/>
    <s v="FACE4E68-C6E8-4B10-B21E-321C32A77A39"/>
    <n v="3"/>
    <x v="5"/>
    <n v="117"/>
    <n v="20.1795712284746"/>
    <n v="945"/>
    <n v="4015"/>
    <n v="8"/>
    <n v="1041"/>
    <n v="23"/>
    <n v="718"/>
    <n v="196"/>
    <n v="590"/>
    <n v="15"/>
    <n v="971"/>
    <n v="33"/>
    <n v="8556"/>
  </r>
  <r>
    <s v="A21A18F9-4CFF-40E5-99F8-4298D5034E0B"/>
    <s v="1F70C33E-8183-4FC4-A8C7-1A2200D2FC9E"/>
    <n v="1"/>
    <x v="1"/>
    <n v="115"/>
    <n v="15.216763594562799"/>
    <n v="188"/>
    <n v="692"/>
    <n v="0"/>
    <n v="263"/>
    <n v="2"/>
    <n v="85"/>
    <n v="3"/>
    <n v="55"/>
    <n v="0"/>
    <n v="308"/>
    <n v="7"/>
    <n v="1603"/>
  </r>
  <r>
    <s v="A21A18F9-4CFF-40E5-99F8-4298D5034E0B"/>
    <s v="D850437B-5ACD-4CB2-AF1F-80A52838E4C4"/>
    <n v="1"/>
    <x v="1"/>
    <n v="123"/>
    <n v="17.190294454809798"/>
    <n v="14"/>
    <n v="218"/>
    <n v="2"/>
    <n v="336"/>
    <n v="5"/>
    <n v="81"/>
    <n v="4"/>
    <n v="96"/>
    <n v="4"/>
    <n v="264"/>
    <n v="3"/>
    <n v="1027"/>
  </r>
  <r>
    <s v="A21A18F9-4CFF-40E5-99F8-4298D5034E0B"/>
    <s v="C1E57293-F255-476B-80D4-00B2ADEE47DC"/>
    <n v="1"/>
    <x v="1"/>
    <n v="118"/>
    <n v="16.456323302414201"/>
    <n v="255"/>
    <n v="2317"/>
    <n v="0"/>
    <n v="376"/>
    <n v="1"/>
    <n v="271"/>
    <n v="1"/>
    <n v="210"/>
    <n v="0"/>
    <n v="346"/>
    <n v="3"/>
    <n v="3780"/>
  </r>
  <r>
    <s v="5D5EF67E-9067-4146-9AAD-3CD1436A4799"/>
    <s v="517C91B9-6E47-402B-AE5F-E1C938455C9D"/>
    <n v="1"/>
    <x v="0"/>
    <n v="138"/>
    <n v="22.1156379326452"/>
    <n v="2"/>
    <n v="119"/>
    <n v="0"/>
    <n v="100"/>
    <n v="0"/>
    <n v="48"/>
    <n v="0"/>
    <n v="45"/>
    <n v="0"/>
    <n v="76"/>
    <n v="0"/>
    <n v="390"/>
  </r>
  <r>
    <s v="5D5EF67E-9067-4146-9AAD-3CD1436A4799"/>
    <s v="3D0B8DC1-24D9-4B19-8792-1CC66D50D19E"/>
    <n v="1"/>
    <x v="0"/>
    <n v="130"/>
    <n v="19.786229044686898"/>
    <n v="2"/>
    <n v="222"/>
    <n v="225"/>
    <n v="242"/>
    <n v="222"/>
    <n v="241"/>
    <n v="235"/>
    <n v="235"/>
    <n v="226"/>
    <n v="213"/>
    <n v="231"/>
    <n v="2294"/>
  </r>
  <r>
    <s v="5D5EF67E-9067-4146-9AAD-3CD1436A4799"/>
    <s v="B5BD3143-B0EB-4B38-85AB-AD1080C88A17"/>
    <n v="1"/>
    <x v="0"/>
    <n v="123"/>
    <n v="17.088026605624801"/>
    <n v="10"/>
    <n v="10"/>
    <n v="13"/>
    <n v="20"/>
    <n v="13"/>
    <n v="13"/>
    <n v="20"/>
    <n v="12"/>
    <n v="15"/>
    <n v="17"/>
    <n v="24"/>
    <n v="167"/>
  </r>
  <r>
    <s v="A21A18F9-4CFF-40E5-99F8-4298D5034E0B"/>
    <s v="FAE21257-8777-4F91-A796-1D3ADD71BA67"/>
    <n v="192"/>
    <x v="2"/>
    <n v="127"/>
    <n v="21.757904377826598"/>
    <n v="17"/>
    <n v="2189"/>
    <n v="6"/>
    <n v="935"/>
    <n v="8"/>
    <n v="709"/>
    <n v="10"/>
    <n v="707"/>
    <n v="7"/>
    <n v="903"/>
    <n v="6"/>
    <n v="5497"/>
  </r>
  <r>
    <s v="5D5EF67E-9067-4146-9AAD-3CD1436A4799"/>
    <s v="8AE37C10-D842-43C3-9A9A-8FDD24E58E24"/>
    <n v="1"/>
    <x v="0"/>
    <n v="128"/>
    <n v="17.416021701396701"/>
    <n v="4"/>
    <n v="159"/>
    <n v="11"/>
    <n v="26"/>
    <n v="16"/>
    <n v="2"/>
    <n v="19"/>
    <n v="20"/>
    <n v="4"/>
    <n v="76"/>
    <n v="7"/>
    <n v="344"/>
  </r>
  <r>
    <s v="A21A18F9-4CFF-40E5-99F8-4298D5034E0B"/>
    <s v="DB39A575-A465-4651-9DC8-0EDEF41757FB"/>
    <n v="3"/>
    <x v="5"/>
    <n v="119"/>
    <n v="18.8117875953062"/>
    <n v="22"/>
    <n v="227"/>
    <n v="0"/>
    <n v="59"/>
    <n v="0"/>
    <n v="40"/>
    <n v="1"/>
    <n v="18"/>
    <n v="0"/>
    <n v="53"/>
    <n v="0"/>
    <n v="420"/>
  </r>
  <r>
    <s v="A21A18F9-4CFF-40E5-99F8-4298D5034E0B"/>
    <s v="9E41F0FE-520A-46E9-AD38-E3A1C579E40E"/>
    <n v="8"/>
    <x v="6"/>
    <n v="122"/>
    <n v="94.235530149517501"/>
    <n v="4590"/>
    <n v="12199"/>
    <n v="971"/>
    <n v="3451"/>
    <n v="1001"/>
    <n v="2087"/>
    <n v="1012"/>
    <n v="2263"/>
    <n v="1030"/>
    <n v="3236"/>
    <n v="1164"/>
    <n v="33004"/>
  </r>
  <r>
    <s v="A21A18F9-4CFF-40E5-99F8-4298D5034E0B"/>
    <s v="57349EDC-0BBA-42BE-B656-F35F2226EA0C"/>
    <n v="8"/>
    <x v="6"/>
    <s v="NULL"/>
    <s v="NULL"/>
    <n v="18"/>
    <n v="0"/>
    <n v="0"/>
    <n v="0"/>
    <n v="0"/>
    <n v="0"/>
    <n v="0"/>
    <n v="0"/>
    <n v="0"/>
    <n v="0"/>
    <n v="0"/>
    <n v="18"/>
  </r>
  <r>
    <s v="5D5EF67E-9067-4146-9AAD-3CD1436A4799"/>
    <s v="B5526ED3-50B3-465E-9E9A-91AC3FA25E8B"/>
    <n v="1"/>
    <x v="0"/>
    <n v="125"/>
    <n v="16.842190296452099"/>
    <n v="4"/>
    <n v="98"/>
    <n v="0"/>
    <n v="55"/>
    <n v="0"/>
    <n v="47"/>
    <n v="0"/>
    <n v="29"/>
    <n v="0"/>
    <n v="54"/>
    <n v="0"/>
    <n v="287"/>
  </r>
  <r>
    <s v="A21A18F9-4CFF-40E5-99F8-4298D5034E0B"/>
    <s v="F0AFCDDC-9265-4A1B-808F-BA38F073F18F"/>
    <n v="10"/>
    <x v="3"/>
    <n v="128"/>
    <n v="12.708843609170501"/>
    <n v="0"/>
    <n v="5"/>
    <n v="0"/>
    <n v="3"/>
    <n v="0"/>
    <n v="2"/>
    <n v="0"/>
    <n v="2"/>
    <n v="1"/>
    <n v="4"/>
    <n v="0"/>
    <n v="17"/>
  </r>
  <r>
    <s v="A21A18F9-4CFF-40E5-99F8-4298D5034E0B"/>
    <s v="33A92FC7-313D-4809-AA44-ECB94626A0BC"/>
    <n v="8"/>
    <x v="6"/>
    <n v="107"/>
    <n v="16.346253393362101"/>
    <n v="5"/>
    <n v="2"/>
    <n v="1"/>
    <n v="0"/>
    <n v="0"/>
    <n v="2"/>
    <n v="0"/>
    <n v="0"/>
    <n v="0"/>
    <n v="0"/>
    <n v="0"/>
    <n v="10"/>
  </r>
  <r>
    <s v="88F343FA-B35D-4C6C-8A9A-DDC3AE08EED7"/>
    <s v="7C2004E0-3006-484E-965E-BE63B640B84C"/>
    <n v="1"/>
    <x v="4"/>
    <n v="117"/>
    <n v="18.2647896980605"/>
    <n v="805"/>
    <n v="271"/>
    <n v="0"/>
    <n v="145"/>
    <n v="1"/>
    <n v="57"/>
    <n v="0"/>
    <n v="67"/>
    <n v="1"/>
    <n v="163"/>
    <n v="0"/>
    <n v="1510"/>
  </r>
  <r>
    <s v="5D5EF67E-9067-4146-9AAD-3CD1436A4799"/>
    <s v="BA2C1747-71AD-4437-86A8-FDB859B06CE5"/>
    <n v="1"/>
    <x v="0"/>
    <n v="136"/>
    <n v="18.975543062965599"/>
    <n v="237"/>
    <n v="4178"/>
    <n v="18"/>
    <n v="969"/>
    <n v="18"/>
    <n v="337"/>
    <n v="21"/>
    <n v="212"/>
    <n v="29"/>
    <n v="403"/>
    <n v="22"/>
    <n v="6444"/>
  </r>
  <r>
    <s v="A21A18F9-4CFF-40E5-99F8-4298D5034E0B"/>
    <s v="6609E51C-79A2-4DAA-8351-BA7A8BE3CD5D"/>
    <n v="1"/>
    <x v="1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148C61FB-3978-4397-BCF6-CF0880936DA0"/>
    <n v="1"/>
    <x v="0"/>
    <n v="130"/>
    <n v="20.950586721306699"/>
    <n v="239"/>
    <n v="436"/>
    <n v="351"/>
    <n v="370"/>
    <n v="335"/>
    <n v="357"/>
    <n v="360"/>
    <n v="365"/>
    <n v="314"/>
    <n v="379"/>
    <n v="369"/>
    <n v="3875"/>
  </r>
  <r>
    <s v="88F343FA-B35D-4C6C-8A9A-DDC3AE08EED7"/>
    <s v="9B07FE6E-03D8-4B4D-A83F-9D91BD99F2EE"/>
    <n v="1"/>
    <x v="4"/>
    <n v="92"/>
    <n v="12.673489422029901"/>
    <n v="2617"/>
    <n v="669"/>
    <n v="0"/>
    <n v="205"/>
    <n v="0"/>
    <n v="145"/>
    <n v="1"/>
    <n v="125"/>
    <n v="3"/>
    <n v="286"/>
    <n v="0"/>
    <n v="4052"/>
  </r>
  <r>
    <s v="A21A18F9-4CFF-40E5-99F8-4298D5034E0B"/>
    <s v="61327BDB-14DB-42E7-AF83-8C2389763BA7"/>
    <n v="8"/>
    <x v="6"/>
    <n v="118"/>
    <n v="65.648524518194506"/>
    <n v="4586"/>
    <n v="5380"/>
    <n v="847"/>
    <n v="5935"/>
    <n v="759"/>
    <n v="3637"/>
    <n v="841"/>
    <n v="4546"/>
    <n v="871"/>
    <n v="6590"/>
    <n v="929"/>
    <n v="34924"/>
  </r>
  <r>
    <s v="88F343FA-B35D-4C6C-8A9A-DDC3AE08EED7"/>
    <s v="6E08B1B3-76DB-4BB6-B3A3-3A472CC8A4E3"/>
    <n v="1"/>
    <x v="4"/>
    <n v="132"/>
    <n v="12.965961654121999"/>
    <n v="46"/>
    <n v="17"/>
    <n v="1"/>
    <n v="6"/>
    <n v="0"/>
    <n v="5"/>
    <n v="2"/>
    <n v="10"/>
    <n v="0"/>
    <n v="4"/>
    <n v="0"/>
    <n v="91"/>
  </r>
  <r>
    <s v="5D5EF67E-9067-4146-9AAD-3CD1436A4799"/>
    <s v="3FF5B6A4-AD8F-490C-866E-891B6519919F"/>
    <n v="1"/>
    <x v="0"/>
    <n v="121"/>
    <n v="19.0606310696996"/>
    <n v="1066"/>
    <n v="2869"/>
    <n v="1"/>
    <n v="2851"/>
    <n v="3"/>
    <n v="1064"/>
    <n v="11"/>
    <n v="845"/>
    <n v="1"/>
    <n v="1993"/>
    <n v="11"/>
    <n v="10715"/>
  </r>
  <r>
    <s v="A21A18F9-4CFF-40E5-99F8-4298D5034E0B"/>
    <s v="1A0C1A01-D54D-4F25-9243-2B4099F74069"/>
    <n v="10"/>
    <x v="3"/>
    <n v="123"/>
    <n v="14.849613460447401"/>
    <n v="0"/>
    <n v="99"/>
    <n v="1"/>
    <n v="37"/>
    <n v="8"/>
    <n v="30"/>
    <n v="23"/>
    <n v="19"/>
    <n v="5"/>
    <n v="79"/>
    <n v="7"/>
    <n v="308"/>
  </r>
  <r>
    <s v="5D5EF67E-9067-4146-9AAD-3CD1436A4799"/>
    <s v="7CFFC771-56D4-482A-95E4-9EA7FDFD0EE5"/>
    <n v="1"/>
    <x v="0"/>
    <n v="122"/>
    <n v="15.2633247455801"/>
    <n v="200"/>
    <n v="552"/>
    <n v="551"/>
    <n v="515"/>
    <n v="532"/>
    <n v="500"/>
    <n v="501"/>
    <n v="493"/>
    <n v="492"/>
    <n v="524"/>
    <n v="512"/>
    <n v="5372"/>
  </r>
  <r>
    <s v="A21A18F9-4CFF-40E5-99F8-4298D5034E0B"/>
    <s v="5F476CA6-44BF-4283-BC47-530CDF40AB5B"/>
    <n v="1"/>
    <x v="1"/>
    <s v="NULL"/>
    <s v="NULL"/>
    <n v="246"/>
    <n v="0"/>
    <n v="0"/>
    <n v="0"/>
    <n v="0"/>
    <n v="0"/>
    <n v="0"/>
    <n v="0"/>
    <n v="0"/>
    <n v="0"/>
    <n v="0"/>
    <n v="246"/>
  </r>
  <r>
    <s v="5D5EF67E-9067-4146-9AAD-3CD1436A4799"/>
    <s v="701264E6-6198-49EA-B166-F2E2B2689F45"/>
    <n v="1"/>
    <x v="0"/>
    <n v="122"/>
    <n v="13.4149743362181"/>
    <n v="35"/>
    <n v="516"/>
    <n v="0"/>
    <n v="276"/>
    <n v="3"/>
    <n v="229"/>
    <n v="0"/>
    <n v="116"/>
    <n v="1"/>
    <n v="393"/>
    <n v="3"/>
    <n v="1572"/>
  </r>
  <r>
    <s v="A21A18F9-4CFF-40E5-99F8-4298D5034E0B"/>
    <s v="2B3C2213-348D-4AF2-B8FE-17BA5E1E4A35"/>
    <n v="1"/>
    <x v="1"/>
    <n v="121"/>
    <n v="87.659189856499395"/>
    <n v="83"/>
    <n v="54"/>
    <n v="0"/>
    <n v="21"/>
    <n v="0"/>
    <n v="5"/>
    <n v="0"/>
    <n v="5"/>
    <n v="1"/>
    <n v="15"/>
    <n v="1"/>
    <n v="185"/>
  </r>
  <r>
    <s v="A21A18F9-4CFF-40E5-99F8-4298D5034E0B"/>
    <s v="376523D6-F896-4F59-81E8-02304F1DA147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2A020286-7F1A-4D6A-B0B0-BE5761ED67BC"/>
    <n v="1"/>
    <x v="1"/>
    <n v="124"/>
    <n v="19.3584297507767"/>
    <n v="49"/>
    <n v="370"/>
    <n v="42"/>
    <n v="321"/>
    <n v="52"/>
    <n v="156"/>
    <n v="49"/>
    <n v="295"/>
    <n v="44"/>
    <n v="250"/>
    <n v="41"/>
    <n v="1669"/>
  </r>
  <r>
    <s v="A21A18F9-4CFF-40E5-99F8-4298D5034E0B"/>
    <s v="DF0D34AF-E8BF-47C9-AF8A-D7166C6BE602"/>
    <n v="10"/>
    <x v="3"/>
    <n v="121"/>
    <n v="19.8648104295049"/>
    <n v="68"/>
    <n v="94"/>
    <n v="0"/>
    <n v="84"/>
    <n v="1"/>
    <n v="48"/>
    <n v="4"/>
    <n v="40"/>
    <n v="0"/>
    <n v="72"/>
    <n v="0"/>
    <n v="411"/>
  </r>
  <r>
    <s v="A21A18F9-4CFF-40E5-99F8-4298D5034E0B"/>
    <s v="9D71E0FD-7158-47E3-AF12-62215F61EC95"/>
    <n v="1"/>
    <x v="1"/>
    <n v="126"/>
    <n v="16.298699290667798"/>
    <n v="17"/>
    <n v="537"/>
    <n v="1"/>
    <n v="447"/>
    <n v="5"/>
    <n v="191"/>
    <n v="6"/>
    <n v="176"/>
    <n v="1"/>
    <n v="451"/>
    <n v="0"/>
    <n v="1832"/>
  </r>
  <r>
    <s v="A21A18F9-4CFF-40E5-99F8-4298D5034E0B"/>
    <s v="348E1E60-AC45-440C-B03F-AFB0A3369B50"/>
    <n v="1"/>
    <x v="1"/>
    <n v="117"/>
    <n v="20.236500004719598"/>
    <n v="68"/>
    <n v="391"/>
    <n v="0"/>
    <n v="180"/>
    <n v="0"/>
    <n v="81"/>
    <n v="0"/>
    <n v="130"/>
    <n v="0"/>
    <n v="174"/>
    <n v="0"/>
    <n v="1024"/>
  </r>
  <r>
    <s v="A21A18F9-4CFF-40E5-99F8-4298D5034E0B"/>
    <s v="E3653C39-A6FE-48B9-87B6-101E1A3ABFCA"/>
    <n v="10"/>
    <x v="3"/>
    <n v="119"/>
    <n v="17.752776480705698"/>
    <n v="694"/>
    <n v="2488"/>
    <n v="3"/>
    <n v="773"/>
    <n v="2"/>
    <n v="394"/>
    <n v="3"/>
    <n v="310"/>
    <n v="4"/>
    <n v="702"/>
    <n v="5"/>
    <n v="5378"/>
  </r>
  <r>
    <s v="A21A18F9-4CFF-40E5-99F8-4298D5034E0B"/>
    <s v="5E56D2E6-E0F2-4985-9D3F-6335C80835E8"/>
    <n v="10"/>
    <x v="3"/>
    <n v="124"/>
    <n v="17.646641065276398"/>
    <n v="1"/>
    <n v="10"/>
    <n v="1"/>
    <n v="5"/>
    <n v="0"/>
    <n v="7"/>
    <n v="0"/>
    <n v="2"/>
    <n v="0"/>
    <n v="4"/>
    <n v="0"/>
    <n v="30"/>
  </r>
  <r>
    <s v="5D5EF67E-9067-4146-9AAD-3CD1436A4799"/>
    <s v="AA1BFD6A-F26D-4D7C-825C-218C8671FF26"/>
    <n v="1"/>
    <x v="0"/>
    <n v="130"/>
    <n v="11.0086311138383"/>
    <n v="227"/>
    <n v="418"/>
    <n v="232"/>
    <n v="345"/>
    <n v="418"/>
    <n v="259"/>
    <n v="95"/>
    <n v="323"/>
    <n v="204"/>
    <n v="345"/>
    <n v="135"/>
    <n v="3001"/>
  </r>
  <r>
    <s v="A21A18F9-4CFF-40E5-99F8-4298D5034E0B"/>
    <s v="EB17776E-4B10-4CC2-A457-0671C5AE8EF5"/>
    <n v="8"/>
    <x v="6"/>
    <n v="116"/>
    <n v="15.904991467255501"/>
    <n v="71"/>
    <n v="39"/>
    <n v="17"/>
    <n v="17"/>
    <n v="12"/>
    <n v="24"/>
    <n v="43"/>
    <n v="30"/>
    <n v="24"/>
    <n v="33"/>
    <n v="26"/>
    <n v="336"/>
  </r>
  <r>
    <s v="A21A18F9-4CFF-40E5-99F8-4298D5034E0B"/>
    <s v="3EE423A7-9A70-4A09-B385-F8D0F1A6B201"/>
    <n v="8"/>
    <x v="6"/>
    <n v="106"/>
    <s v="NULL"/>
    <n v="2"/>
    <n v="0"/>
    <n v="0"/>
    <n v="0"/>
    <n v="0"/>
    <n v="0"/>
    <n v="0"/>
    <n v="1"/>
    <n v="0"/>
    <n v="0"/>
    <n v="0"/>
    <n v="3"/>
  </r>
  <r>
    <s v="A21A18F9-4CFF-40E5-99F8-4298D5034E0B"/>
    <s v="36ADC566-E2E8-4A69-8A71-C854F5DD044C"/>
    <n v="3"/>
    <x v="5"/>
    <n v="123"/>
    <n v="19.087686301376799"/>
    <n v="1"/>
    <n v="45"/>
    <n v="0"/>
    <n v="14"/>
    <n v="0"/>
    <n v="10"/>
    <n v="0"/>
    <n v="18"/>
    <n v="0"/>
    <n v="25"/>
    <n v="0"/>
    <n v="113"/>
  </r>
  <r>
    <s v="A21A18F9-4CFF-40E5-99F8-4298D5034E0B"/>
    <s v="8423A3C5-AD59-433B-A554-AE60626F3ABB"/>
    <n v="192"/>
    <x v="2"/>
    <n v="125"/>
    <n v="19.0490644497376"/>
    <n v="0"/>
    <n v="74"/>
    <n v="60"/>
    <n v="69"/>
    <n v="63"/>
    <n v="60"/>
    <n v="57"/>
    <n v="54"/>
    <n v="58"/>
    <n v="58"/>
    <n v="72"/>
    <n v="625"/>
  </r>
  <r>
    <s v="5D5EF67E-9067-4146-9AAD-3CD1436A4799"/>
    <s v="4A6AE501-61A6-43A7-A3F3-BC8914792D83"/>
    <n v="1"/>
    <x v="0"/>
    <n v="120"/>
    <n v="18.070367632536701"/>
    <n v="5"/>
    <n v="106"/>
    <n v="0"/>
    <n v="30"/>
    <n v="0"/>
    <n v="11"/>
    <n v="0"/>
    <n v="26"/>
    <n v="0"/>
    <n v="36"/>
    <n v="1"/>
    <n v="215"/>
  </r>
  <r>
    <s v="A21A18F9-4CFF-40E5-99F8-4298D5034E0B"/>
    <s v="21233183-9A99-49FC-BEA8-D826B8529723"/>
    <n v="1"/>
    <x v="1"/>
    <n v="117"/>
    <n v="16.0505038331357"/>
    <n v="11"/>
    <n v="146"/>
    <n v="0"/>
    <n v="44"/>
    <n v="0"/>
    <n v="19"/>
    <n v="1"/>
    <n v="14"/>
    <n v="1"/>
    <n v="49"/>
    <n v="0"/>
    <n v="285"/>
  </r>
  <r>
    <s v="A21A18F9-4CFF-40E5-99F8-4298D5034E0B"/>
    <s v="745F0F9D-BBF1-414E-8F32-954787023336"/>
    <n v="8"/>
    <x v="6"/>
    <n v="98"/>
    <n v="13.2818424737612"/>
    <n v="17110"/>
    <n v="3585"/>
    <n v="406"/>
    <n v="1626"/>
    <n v="373"/>
    <n v="1226"/>
    <n v="450"/>
    <n v="1235"/>
    <n v="369"/>
    <n v="1711"/>
    <n v="427"/>
    <n v="28518"/>
  </r>
  <r>
    <s v="A21A18F9-4CFF-40E5-99F8-4298D5034E0B"/>
    <s v="5A129F49-15A9-441F-9191-2AFB4A91381C"/>
    <n v="192"/>
    <x v="2"/>
    <n v="128"/>
    <n v="53.331656183296197"/>
    <n v="0"/>
    <n v="74"/>
    <n v="63"/>
    <n v="71"/>
    <n v="88"/>
    <n v="74"/>
    <n v="56"/>
    <n v="73"/>
    <n v="60"/>
    <n v="71"/>
    <n v="71"/>
    <n v="701"/>
  </r>
  <r>
    <s v="88F343FA-B35D-4C6C-8A9A-DDC3AE08EED7"/>
    <s v="0ABEA8CA-B0CF-4206-8C96-C668A260EE1B"/>
    <n v="1"/>
    <x v="4"/>
    <n v="116"/>
    <n v="18.0186810642906"/>
    <n v="559"/>
    <n v="191"/>
    <n v="0"/>
    <n v="100"/>
    <n v="0"/>
    <n v="45"/>
    <n v="0"/>
    <n v="43"/>
    <n v="0"/>
    <n v="114"/>
    <n v="0"/>
    <n v="1052"/>
  </r>
  <r>
    <s v="A21A18F9-4CFF-40E5-99F8-4298D5034E0B"/>
    <s v="A40C6774-99D0-49FC-A39B-B351B519A171"/>
    <n v="10"/>
    <x v="3"/>
    <n v="112"/>
    <s v="NULL"/>
    <n v="0"/>
    <n v="0"/>
    <n v="0"/>
    <n v="1"/>
    <n v="0"/>
    <n v="0"/>
    <n v="0"/>
    <n v="0"/>
    <n v="0"/>
    <n v="0"/>
    <n v="0"/>
    <n v="1"/>
  </r>
  <r>
    <s v="A21A18F9-4CFF-40E5-99F8-4298D5034E0B"/>
    <s v="6C17A90D-CF1F-4695-9EFE-DC645A21FC37"/>
    <n v="1"/>
    <x v="1"/>
    <n v="114"/>
    <n v="18.036490150627401"/>
    <n v="1093"/>
    <n v="3652"/>
    <n v="1"/>
    <n v="1107"/>
    <n v="4"/>
    <n v="784"/>
    <n v="10"/>
    <n v="500"/>
    <n v="3"/>
    <n v="1538"/>
    <n v="0"/>
    <n v="8692"/>
  </r>
  <r>
    <s v="5D5EF67E-9067-4146-9AAD-3CD1436A4799"/>
    <s v="3EB237BD-2DBE-4341-8054-FDA06D1A4EDE"/>
    <n v="1"/>
    <x v="0"/>
    <n v="121"/>
    <n v="14.1079909617038"/>
    <n v="317"/>
    <n v="737"/>
    <n v="1"/>
    <n v="217"/>
    <n v="0"/>
    <n v="150"/>
    <n v="1"/>
    <n v="73"/>
    <n v="0"/>
    <n v="346"/>
    <n v="0"/>
    <n v="1842"/>
  </r>
  <r>
    <s v="A21A18F9-4CFF-40E5-99F8-4298D5034E0B"/>
    <s v="78B4B1EF-3F66-4BC9-A388-B9CCCD6B842C"/>
    <n v="1"/>
    <x v="1"/>
    <n v="117"/>
    <n v="17.157719465325201"/>
    <n v="400"/>
    <n v="3903"/>
    <n v="0"/>
    <n v="759"/>
    <n v="1"/>
    <n v="401"/>
    <n v="3"/>
    <n v="302"/>
    <n v="4"/>
    <n v="1170"/>
    <n v="6"/>
    <n v="6949"/>
  </r>
  <r>
    <s v="88F343FA-B35D-4C6C-8A9A-DDC3AE08EED7"/>
    <s v="B89F7551-47C6-46AF-BE81-226F93EC18AE"/>
    <n v="1"/>
    <x v="4"/>
    <n v="123"/>
    <n v="14.817431910014699"/>
    <n v="4893"/>
    <n v="1721"/>
    <n v="1"/>
    <n v="929"/>
    <n v="0"/>
    <n v="565"/>
    <n v="28"/>
    <n v="548"/>
    <n v="1"/>
    <n v="952"/>
    <n v="1"/>
    <n v="9639"/>
  </r>
  <r>
    <s v="5D5EF67E-9067-4146-9AAD-3CD1436A4799"/>
    <s v="FF890750-7FAF-484E-AAE6-9A199104A831"/>
    <n v="1"/>
    <x v="0"/>
    <n v="125"/>
    <n v="20.6247937086927"/>
    <n v="535"/>
    <n v="134"/>
    <n v="87"/>
    <n v="146"/>
    <n v="87"/>
    <n v="115"/>
    <n v="77"/>
    <n v="98"/>
    <n v="65"/>
    <n v="151"/>
    <n v="74"/>
    <n v="1569"/>
  </r>
  <r>
    <s v="A21A18F9-4CFF-40E5-99F8-4298D5034E0B"/>
    <s v="41F20A45-E4EF-472F-A458-67D99C76BA04"/>
    <n v="8"/>
    <x v="6"/>
    <n v="130"/>
    <n v="14.142135623731001"/>
    <n v="0"/>
    <n v="2"/>
    <n v="0"/>
    <n v="0"/>
    <n v="0"/>
    <n v="0"/>
    <n v="0"/>
    <n v="0"/>
    <n v="0"/>
    <n v="0"/>
    <n v="0"/>
    <n v="2"/>
  </r>
  <r>
    <s v="5D5EF67E-9067-4146-9AAD-3CD1436A4799"/>
    <s v="BA1A2355-CF13-42CB-9719-97CDC03AA27D"/>
    <n v="1"/>
    <x v="0"/>
    <n v="119"/>
    <n v="18.3562528721259"/>
    <n v="446"/>
    <n v="1863"/>
    <n v="3"/>
    <n v="912"/>
    <n v="0"/>
    <n v="513"/>
    <n v="4"/>
    <n v="428"/>
    <n v="4"/>
    <n v="1090"/>
    <n v="1"/>
    <n v="5264"/>
  </r>
  <r>
    <s v="5D5EF67E-9067-4146-9AAD-3CD1436A4799"/>
    <s v="94246268-1BC7-4566-83AE-D22CB6399ECF"/>
    <n v="1"/>
    <x v="0"/>
    <n v="124"/>
    <n v="14.6450056495787"/>
    <n v="0"/>
    <n v="4"/>
    <n v="0"/>
    <n v="0"/>
    <n v="0"/>
    <n v="0"/>
    <n v="0"/>
    <n v="0"/>
    <n v="0"/>
    <n v="3"/>
    <n v="0"/>
    <n v="7"/>
  </r>
  <r>
    <s v="5D5EF67E-9067-4146-9AAD-3CD1436A4799"/>
    <s v="AE3857ED-AD41-4532-B866-033B74ED8EC4"/>
    <n v="1"/>
    <x v="0"/>
    <n v="124"/>
    <n v="20.984786356684801"/>
    <n v="1531"/>
    <n v="2121"/>
    <n v="96"/>
    <n v="318"/>
    <n v="106"/>
    <n v="151"/>
    <n v="108"/>
    <n v="138"/>
    <n v="109"/>
    <n v="243"/>
    <n v="103"/>
    <n v="5024"/>
  </r>
  <r>
    <s v="A21A18F9-4CFF-40E5-99F8-4298D5034E0B"/>
    <s v="CA776CD4-1387-4354-9851-16BF1EFCA78C"/>
    <n v="3"/>
    <x v="5"/>
    <n v="140"/>
    <s v="NULL"/>
    <n v="0"/>
    <n v="1"/>
    <n v="0"/>
    <n v="0"/>
    <n v="0"/>
    <n v="0"/>
    <n v="0"/>
    <n v="0"/>
    <n v="0"/>
    <n v="0"/>
    <n v="0"/>
    <n v="1"/>
  </r>
  <r>
    <s v="A21A18F9-4CFF-40E5-99F8-4298D5034E0B"/>
    <s v="23F3FFF0-5ABC-448F-9F7F-58F3E6F31DAA"/>
    <n v="1"/>
    <x v="1"/>
    <n v="98"/>
    <n v="11.769446422738399"/>
    <n v="96"/>
    <n v="43"/>
    <n v="0"/>
    <n v="11"/>
    <n v="0"/>
    <n v="6"/>
    <n v="0"/>
    <n v="9"/>
    <n v="0"/>
    <n v="24"/>
    <n v="0"/>
    <n v="189"/>
  </r>
  <r>
    <s v="A21A18F9-4CFF-40E5-99F8-4298D5034E0B"/>
    <s v="9D984AAF-4E76-4C7A-A49B-24175B1C3A8E"/>
    <n v="1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1DA7E2CB-C784-4F31-9191-BB65002DDDA3"/>
    <n v="10"/>
    <x v="3"/>
    <n v="121"/>
    <n v="20.941507603775499"/>
    <n v="1025"/>
    <n v="2458"/>
    <n v="0"/>
    <n v="1379"/>
    <n v="0"/>
    <n v="1281"/>
    <n v="5"/>
    <n v="901"/>
    <n v="5"/>
    <n v="1643"/>
    <n v="4"/>
    <n v="8701"/>
  </r>
  <r>
    <s v="A21A18F9-4CFF-40E5-99F8-4298D5034E0B"/>
    <s v="5D8BB1A4-8CA2-4F04-BCBA-82A35C3BF1AE"/>
    <n v="1"/>
    <x v="1"/>
    <n v="129"/>
    <n v="18.311069511341"/>
    <n v="9"/>
    <n v="482"/>
    <n v="167"/>
    <n v="157"/>
    <n v="147"/>
    <n v="180"/>
    <n v="212"/>
    <n v="151"/>
    <n v="174"/>
    <n v="185"/>
    <n v="168"/>
    <n v="2032"/>
  </r>
  <r>
    <s v="5D5EF67E-9067-4146-9AAD-3CD1436A4799"/>
    <s v="AA0F4B27-344F-4A5D-8A34-51B50BA12D4A"/>
    <n v="1"/>
    <x v="0"/>
    <n v="123"/>
    <n v="16.622676939310399"/>
    <n v="112"/>
    <n v="195"/>
    <n v="195"/>
    <n v="228"/>
    <n v="207"/>
    <n v="216"/>
    <n v="220"/>
    <n v="200"/>
    <n v="196"/>
    <n v="181"/>
    <n v="217"/>
    <n v="2167"/>
  </r>
  <r>
    <s v="A21A18F9-4CFF-40E5-99F8-4298D5034E0B"/>
    <s v="8810C436-6D58-43FE-BD4E-BD5ABF0975BC"/>
    <n v="1"/>
    <x v="1"/>
    <n v="95"/>
    <n v="12.384909783206499"/>
    <n v="38"/>
    <n v="14"/>
    <n v="0"/>
    <n v="7"/>
    <n v="0"/>
    <n v="8"/>
    <n v="1"/>
    <n v="2"/>
    <n v="0"/>
    <n v="14"/>
    <n v="0"/>
    <n v="84"/>
  </r>
  <r>
    <s v="A21A18F9-4CFF-40E5-99F8-4298D5034E0B"/>
    <s v="2297295F-D0A6-4AFB-8B3E-BD4E82DEE0A7"/>
    <n v="8"/>
    <x v="6"/>
    <n v="118"/>
    <n v="16.991742060354301"/>
    <n v="7"/>
    <n v="5"/>
    <n v="1"/>
    <n v="3"/>
    <n v="0"/>
    <n v="3"/>
    <n v="0"/>
    <n v="2"/>
    <n v="1"/>
    <n v="4"/>
    <n v="0"/>
    <n v="26"/>
  </r>
  <r>
    <s v="A21A18F9-4CFF-40E5-99F8-4298D5034E0B"/>
    <s v="7A556B77-D063-4BD7-94E0-EF154A084031"/>
    <n v="1"/>
    <x v="1"/>
    <n v="127"/>
    <n v="20.1982604967417"/>
    <n v="9"/>
    <n v="486"/>
    <n v="2"/>
    <n v="198"/>
    <n v="0"/>
    <n v="133"/>
    <n v="1"/>
    <n v="139"/>
    <n v="0"/>
    <n v="207"/>
    <n v="5"/>
    <n v="1180"/>
  </r>
  <r>
    <s v="A21A18F9-4CFF-40E5-99F8-4298D5034E0B"/>
    <s v="85266BA5-021E-42CA-B680-6B600E9D9194"/>
    <n v="1"/>
    <x v="1"/>
    <n v="121"/>
    <n v="14.2487451366047"/>
    <n v="3"/>
    <n v="7"/>
    <n v="0"/>
    <n v="5"/>
    <n v="0"/>
    <n v="5"/>
    <n v="0"/>
    <n v="5"/>
    <n v="0"/>
    <n v="12"/>
    <n v="0"/>
    <n v="37"/>
  </r>
  <r>
    <s v="5D5EF67E-9067-4146-9AAD-3CD1436A4799"/>
    <s v="D6264F95-7F50-404B-8E9A-8C77B52E8278"/>
    <n v="1"/>
    <x v="0"/>
    <n v="126"/>
    <n v="15.5831143961483"/>
    <n v="39"/>
    <n v="347"/>
    <n v="282"/>
    <n v="385"/>
    <n v="226"/>
    <n v="334"/>
    <n v="276"/>
    <n v="366"/>
    <n v="154"/>
    <n v="550"/>
    <n v="253"/>
    <n v="3212"/>
  </r>
  <r>
    <s v="5D5EF67E-9067-4146-9AAD-3CD1436A4799"/>
    <s v="2C822126-F7D6-4E12-97A2-559BB588EB3A"/>
    <n v="1"/>
    <x v="0"/>
    <n v="123"/>
    <n v="16.667886322491"/>
    <n v="161"/>
    <n v="1421"/>
    <n v="38"/>
    <n v="1258"/>
    <n v="35"/>
    <n v="258"/>
    <n v="52"/>
    <n v="573"/>
    <n v="47"/>
    <n v="1590"/>
    <n v="46"/>
    <n v="5479"/>
  </r>
  <r>
    <s v="A21A18F9-4CFF-40E5-99F8-4298D5034E0B"/>
    <s v="D6D8EC46-7223-43F7-AF45-91BC98ADC860"/>
    <n v="10"/>
    <x v="3"/>
    <n v="128"/>
    <s v="NULL"/>
    <n v="0"/>
    <n v="0"/>
    <n v="0"/>
    <n v="0"/>
    <n v="0"/>
    <n v="0"/>
    <n v="0"/>
    <n v="0"/>
    <n v="0"/>
    <n v="1"/>
    <n v="0"/>
    <n v="1"/>
  </r>
  <r>
    <s v="5D5EF67E-9067-4146-9AAD-3CD1436A4799"/>
    <s v="EBBA935F-6134-4935-B359-189F0AAEBBB4"/>
    <n v="1"/>
    <x v="0"/>
    <n v="106"/>
    <n v="14.405824439364"/>
    <n v="0"/>
    <n v="0"/>
    <n v="0"/>
    <n v="0"/>
    <n v="2"/>
    <n v="3"/>
    <n v="0"/>
    <n v="1"/>
    <n v="0"/>
    <n v="3"/>
    <n v="0"/>
    <n v="9"/>
  </r>
  <r>
    <s v="5D5EF67E-9067-4146-9AAD-3CD1436A4799"/>
    <s v="9855D2E8-8917-4634-8F5D-A21470731C4F"/>
    <n v="1"/>
    <x v="0"/>
    <n v="136"/>
    <n v="19.877077373943099"/>
    <n v="162"/>
    <n v="306"/>
    <n v="292"/>
    <n v="293"/>
    <n v="301"/>
    <n v="282"/>
    <n v="268"/>
    <n v="284"/>
    <n v="296"/>
    <n v="302"/>
    <n v="300"/>
    <n v="3086"/>
  </r>
  <r>
    <s v="5D5EF67E-9067-4146-9AAD-3CD1436A4799"/>
    <s v="07B2C482-8919-43F8-B272-C4512195EAD6"/>
    <n v="1"/>
    <x v="0"/>
    <n v="125"/>
    <n v="16.6671256515951"/>
    <n v="52"/>
    <n v="2039"/>
    <n v="2"/>
    <n v="1145"/>
    <n v="1"/>
    <n v="191"/>
    <n v="76"/>
    <n v="104"/>
    <n v="2"/>
    <n v="550"/>
    <n v="5"/>
    <n v="4167"/>
  </r>
  <r>
    <s v="5D5EF67E-9067-4146-9AAD-3CD1436A4799"/>
    <s v="8AFD4A19-0323-4103-A8F7-8E67EDF620A1"/>
    <n v="1"/>
    <x v="0"/>
    <n v="133"/>
    <n v="22.0596608524407"/>
    <n v="3"/>
    <n v="40"/>
    <n v="0"/>
    <n v="18"/>
    <n v="0"/>
    <n v="12"/>
    <n v="1"/>
    <n v="8"/>
    <n v="0"/>
    <n v="28"/>
    <n v="0"/>
    <n v="110"/>
  </r>
  <r>
    <s v="5D5EF67E-9067-4146-9AAD-3CD1436A4799"/>
    <s v="E1120BCA-515E-4BAA-A5BE-931EB6B5B5CA"/>
    <n v="1"/>
    <x v="0"/>
    <n v="123"/>
    <n v="16.022150960956299"/>
    <n v="168"/>
    <n v="2006"/>
    <n v="8"/>
    <n v="2103"/>
    <n v="20"/>
    <n v="1169"/>
    <n v="17"/>
    <n v="1801"/>
    <n v="12"/>
    <n v="2109"/>
    <n v="8"/>
    <n v="9421"/>
  </r>
  <r>
    <s v="5D5EF67E-9067-4146-9AAD-3CD1436A4799"/>
    <s v="88E58E10-A981-4867-BFF9-14898AC79248"/>
    <n v="1"/>
    <x v="0"/>
    <n v="122"/>
    <n v="19.6660085919689"/>
    <n v="2"/>
    <n v="6"/>
    <n v="0"/>
    <n v="2"/>
    <n v="1"/>
    <n v="5"/>
    <n v="6"/>
    <n v="2"/>
    <n v="3"/>
    <n v="7"/>
    <n v="1"/>
    <n v="35"/>
  </r>
  <r>
    <s v="A21A18F9-4CFF-40E5-99F8-4298D5034E0B"/>
    <s v="472D9507-05F0-4E7C-A4CC-A3ADE10EB678"/>
    <n v="8"/>
    <x v="6"/>
    <n v="138"/>
    <n v="21.007935008784901"/>
    <n v="4"/>
    <n v="1"/>
    <n v="0"/>
    <n v="0"/>
    <n v="0"/>
    <n v="0"/>
    <n v="0"/>
    <n v="0"/>
    <n v="0"/>
    <n v="2"/>
    <n v="0"/>
    <n v="7"/>
  </r>
  <r>
    <s v="A21A18F9-4CFF-40E5-99F8-4298D5034E0B"/>
    <s v="F38FF52C-DE54-4F9F-8A26-B42AF9CBB212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1F51DE9F-47D8-48BF-8A2F-C9CF311DA256"/>
    <n v="1"/>
    <x v="1"/>
    <n v="118"/>
    <n v="15.4921750518852"/>
    <n v="11"/>
    <n v="545"/>
    <n v="0"/>
    <n v="224"/>
    <n v="0"/>
    <n v="86"/>
    <n v="0"/>
    <n v="57"/>
    <n v="0"/>
    <n v="119"/>
    <n v="1"/>
    <n v="1043"/>
  </r>
  <r>
    <s v="A21A18F9-4CFF-40E5-99F8-4298D5034E0B"/>
    <s v="E71569A2-5F25-4456-B25C-07FD96131E3E"/>
    <n v="1"/>
    <x v="1"/>
    <n v="119"/>
    <n v="16.829924025944202"/>
    <n v="1712"/>
    <n v="3771"/>
    <n v="2"/>
    <n v="1252"/>
    <n v="3"/>
    <n v="808"/>
    <n v="4"/>
    <n v="724"/>
    <n v="3"/>
    <n v="1495"/>
    <n v="5"/>
    <n v="9779"/>
  </r>
  <r>
    <s v="5D5EF67E-9067-4146-9AAD-3CD1436A4799"/>
    <s v="1E579944-1C3C-427E-B846-4C395FC49491"/>
    <n v="1"/>
    <x v="0"/>
    <n v="130"/>
    <n v="22.264879860623299"/>
    <n v="19"/>
    <n v="55"/>
    <n v="55"/>
    <n v="65"/>
    <n v="56"/>
    <n v="68"/>
    <n v="67"/>
    <n v="57"/>
    <n v="62"/>
    <n v="57"/>
    <n v="59"/>
    <n v="620"/>
  </r>
  <r>
    <s v="5D5EF67E-9067-4146-9AAD-3CD1436A4799"/>
    <s v="18FE7778-8C49-4F40-AA0C-A82F7CDAB53B"/>
    <n v="1"/>
    <x v="0"/>
    <n v="121"/>
    <n v="14.9979465776181"/>
    <n v="304"/>
    <n v="1250"/>
    <n v="17"/>
    <n v="174"/>
    <n v="22"/>
    <n v="35"/>
    <n v="299"/>
    <n v="146"/>
    <n v="17"/>
    <n v="309"/>
    <n v="14"/>
    <n v="2587"/>
  </r>
  <r>
    <s v="5D5EF67E-9067-4146-9AAD-3CD1436A4799"/>
    <s v="80392384-C00B-49C9-994D-A4C9B0111CF2"/>
    <n v="1"/>
    <x v="0"/>
    <n v="131"/>
    <n v="20.2583651634069"/>
    <n v="2"/>
    <n v="83"/>
    <n v="35"/>
    <n v="61"/>
    <n v="38"/>
    <n v="49"/>
    <n v="40"/>
    <n v="55"/>
    <n v="32"/>
    <n v="41"/>
    <n v="41"/>
    <n v="477"/>
  </r>
  <r>
    <s v="A21A18F9-4CFF-40E5-99F8-4298D5034E0B"/>
    <s v="EC295F25-94AF-484D-BA36-E0E0741A0706"/>
    <n v="10"/>
    <x v="3"/>
    <n v="119"/>
    <n v="25.4457959583359"/>
    <n v="2016"/>
    <n v="3458"/>
    <n v="5"/>
    <n v="1412"/>
    <n v="6"/>
    <n v="762"/>
    <n v="194"/>
    <n v="663"/>
    <n v="8"/>
    <n v="1514"/>
    <n v="8"/>
    <n v="10051"/>
  </r>
  <r>
    <s v="A21A18F9-4CFF-40E5-99F8-4298D5034E0B"/>
    <s v="666975CC-53E9-4D09-A65F-3AA6A879CEEE"/>
    <n v="1"/>
    <x v="1"/>
    <n v="112"/>
    <n v="15.497146796196899"/>
    <n v="68"/>
    <n v="244"/>
    <n v="0"/>
    <n v="137"/>
    <n v="1"/>
    <n v="78"/>
    <n v="1"/>
    <n v="68"/>
    <n v="0"/>
    <n v="141"/>
    <n v="1"/>
    <n v="739"/>
  </r>
  <r>
    <s v="A21A18F9-4CFF-40E5-99F8-4298D5034E0B"/>
    <s v="1A24F25B-46BA-4739-89AA-760C61A071C0"/>
    <n v="1"/>
    <x v="1"/>
    <n v="126"/>
    <n v="14.0816584054676"/>
    <n v="33"/>
    <n v="10"/>
    <n v="2"/>
    <n v="4"/>
    <n v="0"/>
    <n v="2"/>
    <n v="0"/>
    <n v="1"/>
    <n v="2"/>
    <n v="6"/>
    <n v="2"/>
    <n v="62"/>
  </r>
  <r>
    <s v="5D5EF67E-9067-4146-9AAD-3CD1436A4799"/>
    <s v="1950FD4B-6DBA-41B6-BF8D-7764CB200078"/>
    <n v="1"/>
    <x v="0"/>
    <n v="128"/>
    <n v="17.370864547369099"/>
    <n v="23"/>
    <n v="39"/>
    <n v="13"/>
    <n v="15"/>
    <n v="7"/>
    <n v="18"/>
    <n v="14"/>
    <n v="12"/>
    <n v="9"/>
    <n v="12"/>
    <n v="11"/>
    <n v="173"/>
  </r>
  <r>
    <s v="A21A18F9-4CFF-40E5-99F8-4298D5034E0B"/>
    <s v="3FDFC5A2-9197-459C-90CA-2D03072871BA"/>
    <n v="10"/>
    <x v="3"/>
    <n v="107"/>
    <n v="8.6590320462991901"/>
    <n v="67"/>
    <n v="9"/>
    <n v="0"/>
    <n v="4"/>
    <n v="0"/>
    <n v="9"/>
    <n v="0"/>
    <n v="3"/>
    <n v="0"/>
    <n v="3"/>
    <n v="0"/>
    <n v="95"/>
  </r>
  <r>
    <s v="5D5EF67E-9067-4146-9AAD-3CD1436A4799"/>
    <s v="83C8C3FE-2CE7-42F9-BD73-40A59812F57A"/>
    <n v="1"/>
    <x v="0"/>
    <n v="128"/>
    <n v="18.628890402922799"/>
    <n v="7616"/>
    <n v="64"/>
    <n v="57"/>
    <n v="51"/>
    <n v="60"/>
    <n v="59"/>
    <n v="60"/>
    <n v="62"/>
    <n v="65"/>
    <n v="67"/>
    <n v="64"/>
    <n v="8225"/>
  </r>
  <r>
    <s v="88F343FA-B35D-4C6C-8A9A-DDC3AE08EED7"/>
    <s v="7959298B-210B-4671-98A6-64658AE74659"/>
    <n v="1"/>
    <x v="4"/>
    <n v="156"/>
    <s v="NULL"/>
    <n v="0"/>
    <n v="0"/>
    <n v="0"/>
    <n v="0"/>
    <n v="0"/>
    <n v="0"/>
    <n v="0"/>
    <n v="1"/>
    <n v="0"/>
    <n v="0"/>
    <n v="0"/>
    <n v="1"/>
  </r>
  <r>
    <s v="A21A18F9-4CFF-40E5-99F8-4298D5034E0B"/>
    <s v="C308FD34-ABEF-4956-A1ED-9F587CAEFC8A"/>
    <n v="1"/>
    <x v="1"/>
    <n v="93"/>
    <n v="13.9797399540863"/>
    <n v="137"/>
    <n v="48"/>
    <n v="3"/>
    <n v="15"/>
    <n v="0"/>
    <n v="12"/>
    <n v="0"/>
    <n v="14"/>
    <n v="0"/>
    <n v="27"/>
    <n v="0"/>
    <n v="256"/>
  </r>
  <r>
    <s v="5D5EF67E-9067-4146-9AAD-3CD1436A4799"/>
    <s v="B35DB0AF-3EE4-4DA1-8D88-6AFA20D905A4"/>
    <n v="1"/>
    <x v="0"/>
    <n v="132"/>
    <n v="20.209414604310499"/>
    <n v="784"/>
    <n v="219"/>
    <n v="205"/>
    <n v="133"/>
    <n v="122"/>
    <n v="233"/>
    <n v="108"/>
    <n v="100"/>
    <n v="184"/>
    <n v="312"/>
    <n v="141"/>
    <n v="2541"/>
  </r>
  <r>
    <s v="5D5EF67E-9067-4146-9AAD-3CD1436A4799"/>
    <s v="1232A3D3-FF2A-4AD7-880F-1DC302ED61B5"/>
    <n v="1"/>
    <x v="0"/>
    <n v="136"/>
    <n v="21.157519371107998"/>
    <n v="49"/>
    <n v="713"/>
    <n v="592"/>
    <n v="621"/>
    <n v="531"/>
    <n v="550"/>
    <n v="524"/>
    <n v="566"/>
    <n v="528"/>
    <n v="649"/>
    <n v="519"/>
    <n v="5842"/>
  </r>
  <r>
    <s v="5D5EF67E-9067-4146-9AAD-3CD1436A4799"/>
    <s v="8DAE671D-A797-43FE-AB81-F62E194E2C3E"/>
    <n v="1"/>
    <x v="0"/>
    <n v="130"/>
    <n v="18.062828576253501"/>
    <n v="44"/>
    <n v="65"/>
    <n v="63"/>
    <n v="62"/>
    <n v="83"/>
    <n v="79"/>
    <n v="77"/>
    <n v="79"/>
    <n v="68"/>
    <n v="94"/>
    <n v="73"/>
    <n v="787"/>
  </r>
  <r>
    <s v="5D5EF67E-9067-4146-9AAD-3CD1436A4799"/>
    <s v="19A01097-7A3F-40E4-9B91-348AD1AE75D3"/>
    <n v="1"/>
    <x v="0"/>
    <n v="105"/>
    <n v="12.0845116351515"/>
    <n v="628"/>
    <n v="85"/>
    <n v="46"/>
    <n v="51"/>
    <n v="62"/>
    <n v="49"/>
    <n v="70"/>
    <n v="71"/>
    <n v="58"/>
    <n v="66"/>
    <n v="56"/>
    <n v="1242"/>
  </r>
  <r>
    <s v="88F343FA-B35D-4C6C-8A9A-DDC3AE08EED7"/>
    <s v="286E2EF1-3DE0-4AA5-9E95-A45DF338309D"/>
    <n v="1"/>
    <x v="4"/>
    <n v="117"/>
    <n v="18.1565846226517"/>
    <n v="1125"/>
    <n v="428"/>
    <n v="0"/>
    <n v="192"/>
    <n v="0"/>
    <n v="126"/>
    <n v="1"/>
    <n v="83"/>
    <n v="0"/>
    <n v="196"/>
    <n v="0"/>
    <n v="2151"/>
  </r>
  <r>
    <s v="A21A18F9-4CFF-40E5-99F8-4298D5034E0B"/>
    <s v="97BF47EA-6DD9-4DB8-8D4C-AD2568D036DA"/>
    <n v="10"/>
    <x v="3"/>
    <n v="125"/>
    <n v="17.8210017846549"/>
    <n v="10"/>
    <n v="758"/>
    <n v="0"/>
    <n v="170"/>
    <n v="0"/>
    <n v="123"/>
    <n v="1"/>
    <n v="125"/>
    <n v="1"/>
    <n v="233"/>
    <n v="0"/>
    <n v="1421"/>
  </r>
  <r>
    <s v="A21A18F9-4CFF-40E5-99F8-4298D5034E0B"/>
    <s v="A7FB12BB-5444-4EFC-9B50-294DE6FC89C1"/>
    <n v="192"/>
    <x v="2"/>
    <n v="126"/>
    <n v="21.887352654213601"/>
    <n v="38"/>
    <n v="1093"/>
    <n v="427"/>
    <n v="585"/>
    <n v="422"/>
    <n v="549"/>
    <n v="453"/>
    <n v="543"/>
    <n v="412"/>
    <n v="584"/>
    <n v="408"/>
    <n v="5514"/>
  </r>
  <r>
    <s v="A21A18F9-4CFF-40E5-99F8-4298D5034E0B"/>
    <s v="FC3CB6ED-1A63-4744-AF71-EE3463855CBD"/>
    <n v="10"/>
    <x v="3"/>
    <n v="111"/>
    <n v="12.628011192055"/>
    <n v="0"/>
    <n v="2"/>
    <n v="0"/>
    <n v="2"/>
    <n v="0"/>
    <n v="0"/>
    <n v="0"/>
    <n v="1"/>
    <n v="0"/>
    <n v="1"/>
    <n v="0"/>
    <n v="6"/>
  </r>
  <r>
    <s v="5D5EF67E-9067-4146-9AAD-3CD1436A4799"/>
    <s v="82C68866-48DF-4944-BC39-17E84D9991E0"/>
    <n v="1"/>
    <x v="0"/>
    <n v="121"/>
    <n v="14.3316182025159"/>
    <n v="4"/>
    <n v="452"/>
    <n v="1"/>
    <n v="123"/>
    <n v="0"/>
    <n v="18"/>
    <n v="0"/>
    <n v="39"/>
    <n v="0"/>
    <n v="96"/>
    <n v="0"/>
    <n v="733"/>
  </r>
  <r>
    <s v="5D5EF67E-9067-4146-9AAD-3CD1436A4799"/>
    <s v="BBF4CF44-0ABB-4A36-AD9F-1E04FE677EA9"/>
    <n v="1"/>
    <x v="0"/>
    <n v="125"/>
    <n v="16.186030636538199"/>
    <n v="37"/>
    <n v="430"/>
    <n v="7"/>
    <n v="176"/>
    <n v="6"/>
    <n v="221"/>
    <n v="5"/>
    <n v="235"/>
    <n v="3"/>
    <n v="167"/>
    <n v="5"/>
    <n v="1292"/>
  </r>
  <r>
    <s v="A21A18F9-4CFF-40E5-99F8-4298D5034E0B"/>
    <s v="NULL"/>
    <n v="3"/>
    <x v="5"/>
    <n v="126"/>
    <n v="20.4898145323168"/>
    <n v="98"/>
    <n v="127"/>
    <n v="1"/>
    <n v="51"/>
    <n v="0"/>
    <n v="39"/>
    <n v="12"/>
    <n v="42"/>
    <n v="1"/>
    <n v="66"/>
    <n v="2"/>
    <n v="439"/>
  </r>
  <r>
    <s v="5D5EF67E-9067-4146-9AAD-3CD1436A4799"/>
    <s v="3897BCA4-C90E-40CA-A12E-FA582E377DBA"/>
    <n v="1"/>
    <x v="0"/>
    <n v="126"/>
    <n v="19.113219619436801"/>
    <n v="2"/>
    <n v="7"/>
    <n v="4"/>
    <n v="9"/>
    <n v="2"/>
    <n v="3"/>
    <n v="9"/>
    <n v="7"/>
    <n v="3"/>
    <n v="4"/>
    <n v="6"/>
    <n v="56"/>
  </r>
  <r>
    <s v="5D5EF67E-9067-4146-9AAD-3CD1436A4799"/>
    <s v="84D1BE60-1A27-4487-BECA-395F7EF1B2C1"/>
    <n v="1"/>
    <x v="0"/>
    <n v="122"/>
    <n v="13.984482235508001"/>
    <n v="21"/>
    <n v="2207"/>
    <n v="0"/>
    <n v="429"/>
    <n v="0"/>
    <n v="60"/>
    <n v="4"/>
    <n v="145"/>
    <n v="0"/>
    <n v="443"/>
    <n v="0"/>
    <n v="3309"/>
  </r>
  <r>
    <s v="5D5EF67E-9067-4146-9AAD-3CD1436A4799"/>
    <s v="66E19900-634D-4F7E-9018-D4F8E77263AD"/>
    <n v="1"/>
    <x v="0"/>
    <n v="142"/>
    <n v="21.6175871863068"/>
    <n v="0"/>
    <n v="6"/>
    <n v="2"/>
    <n v="3"/>
    <n v="3"/>
    <n v="2"/>
    <n v="2"/>
    <n v="4"/>
    <n v="1"/>
    <n v="4"/>
    <n v="6"/>
    <n v="33"/>
  </r>
  <r>
    <s v="A21A18F9-4CFF-40E5-99F8-4298D5034E0B"/>
    <s v="549983E1-2FC3-4DE1-AF15-1EB8CC2A5518"/>
    <n v="1"/>
    <x v="1"/>
    <n v="113"/>
    <n v="17.868484035683601"/>
    <n v="265"/>
    <n v="664"/>
    <n v="0"/>
    <n v="230"/>
    <n v="0"/>
    <n v="115"/>
    <n v="2"/>
    <n v="72"/>
    <n v="1"/>
    <n v="273"/>
    <n v="0"/>
    <n v="1622"/>
  </r>
  <r>
    <s v="5D5EF67E-9067-4146-9AAD-3CD1436A4799"/>
    <s v="728140FF-2A29-4AE2-BE5E-0BF89A912D11"/>
    <n v="1"/>
    <x v="0"/>
    <n v="128"/>
    <n v="12.2712689740416"/>
    <n v="62"/>
    <n v="1309"/>
    <n v="9"/>
    <n v="2016"/>
    <n v="9"/>
    <n v="1465"/>
    <n v="9"/>
    <n v="1428"/>
    <n v="2"/>
    <n v="991"/>
    <n v="5"/>
    <n v="7305"/>
  </r>
  <r>
    <s v="5D5EF67E-9067-4146-9AAD-3CD1436A4799"/>
    <s v="F72BF360-8ADF-4A75-8898-3727DE019C43"/>
    <n v="1"/>
    <x v="0"/>
    <n v="133"/>
    <n v="18.6275208916569"/>
    <n v="1370"/>
    <n v="939"/>
    <n v="944"/>
    <n v="961"/>
    <n v="903"/>
    <n v="898"/>
    <n v="942"/>
    <n v="979"/>
    <n v="901"/>
    <n v="969"/>
    <n v="902"/>
    <n v="10708"/>
  </r>
  <r>
    <s v="A21A18F9-4CFF-40E5-99F8-4298D5034E0B"/>
    <s v="EA972DE4-810A-4796-B2D2-CBC3B47AF19A"/>
    <n v="3"/>
    <x v="5"/>
    <n v="130"/>
    <n v="14.7853487061252"/>
    <n v="71"/>
    <n v="31"/>
    <n v="23"/>
    <n v="24"/>
    <n v="18"/>
    <n v="26"/>
    <n v="35"/>
    <n v="19"/>
    <n v="28"/>
    <n v="27"/>
    <n v="27"/>
    <n v="329"/>
  </r>
  <r>
    <s v="A21A18F9-4CFF-40E5-99F8-4298D5034E0B"/>
    <s v="90F079FC-FDC5-4583-938C-4CB6A1DAEB24"/>
    <n v="10"/>
    <x v="3"/>
    <n v="116"/>
    <n v="8.3557274858735298"/>
    <n v="24"/>
    <n v="5"/>
    <n v="0"/>
    <n v="2"/>
    <n v="0"/>
    <n v="0"/>
    <n v="0"/>
    <n v="1"/>
    <n v="0"/>
    <n v="3"/>
    <n v="0"/>
    <n v="35"/>
  </r>
  <r>
    <s v="A21A18F9-4CFF-40E5-99F8-4298D5034E0B"/>
    <s v="D05DAC39-DF58-4A86-ABDB-C3BCE88123A2"/>
    <n v="192"/>
    <x v="2"/>
    <n v="118"/>
    <n v="18.144762125435001"/>
    <n v="155"/>
    <n v="3043"/>
    <n v="14"/>
    <n v="1266"/>
    <n v="17"/>
    <n v="897"/>
    <n v="34"/>
    <n v="682"/>
    <n v="19"/>
    <n v="1475"/>
    <n v="26"/>
    <n v="7630"/>
  </r>
  <r>
    <s v="5D5EF67E-9067-4146-9AAD-3CD1436A4799"/>
    <s v="03E975FD-8207-4A77-91FC-B394ADB9B814"/>
    <n v="1"/>
    <x v="0"/>
    <n v="127"/>
    <n v="19.035010115728699"/>
    <n v="34"/>
    <n v="59"/>
    <n v="49"/>
    <n v="54"/>
    <n v="49"/>
    <n v="57"/>
    <n v="62"/>
    <n v="50"/>
    <n v="51"/>
    <n v="52"/>
    <n v="54"/>
    <n v="571"/>
  </r>
  <r>
    <s v="A21A18F9-4CFF-40E5-99F8-4298D5034E0B"/>
    <s v="CCC15B44-20BF-432B-948A-54E5C9E44EEB"/>
    <n v="8"/>
    <x v="6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47055778-56E6-4FAC-8410-E74679689E3C"/>
    <n v="1"/>
    <x v="0"/>
    <n v="133"/>
    <n v="19.810180083509401"/>
    <n v="52"/>
    <n v="234"/>
    <n v="229"/>
    <n v="236"/>
    <n v="276"/>
    <n v="232"/>
    <n v="251"/>
    <n v="246"/>
    <n v="221"/>
    <n v="232"/>
    <n v="248"/>
    <n v="2457"/>
  </r>
  <r>
    <s v="A21A18F9-4CFF-40E5-99F8-4298D5034E0B"/>
    <s v="ECF95424-DEE5-4EB4-8001-576C153200EC"/>
    <n v="1"/>
    <x v="1"/>
    <n v="109"/>
    <n v="11.9300150068912"/>
    <n v="346"/>
    <n v="95"/>
    <n v="58"/>
    <n v="83"/>
    <n v="56"/>
    <n v="74"/>
    <n v="59"/>
    <n v="70"/>
    <n v="49"/>
    <n v="86"/>
    <n v="68"/>
    <n v="1044"/>
  </r>
  <r>
    <s v="5D5EF67E-9067-4146-9AAD-3CD1436A4799"/>
    <s v="6EFA3D67-0283-4A71-8689-22E75507658E"/>
    <n v="1"/>
    <x v="0"/>
    <n v="129"/>
    <n v="14.4666870549237"/>
    <n v="374"/>
    <n v="985"/>
    <n v="3"/>
    <n v="885"/>
    <n v="4"/>
    <n v="193"/>
    <n v="0"/>
    <n v="214"/>
    <n v="1"/>
    <n v="589"/>
    <n v="3"/>
    <n v="3251"/>
  </r>
  <r>
    <s v="88F343FA-B35D-4C6C-8A9A-DDC3AE08EED7"/>
    <s v="003B62EB-6511-41F4-AA1F-44A537AA0542"/>
    <n v="1"/>
    <x v="4"/>
    <n v="122"/>
    <n v="20.013808018853499"/>
    <n v="71"/>
    <n v="29"/>
    <n v="0"/>
    <n v="10"/>
    <n v="0"/>
    <n v="5"/>
    <n v="0"/>
    <n v="6"/>
    <n v="0"/>
    <n v="23"/>
    <n v="0"/>
    <n v="144"/>
  </r>
  <r>
    <s v="5D5EF67E-9067-4146-9AAD-3CD1436A4799"/>
    <s v="648F9A60-A893-4AC6-A35A-34E50D1CCB94"/>
    <n v="1"/>
    <x v="0"/>
    <n v="120"/>
    <n v="15.1328268362935"/>
    <n v="180"/>
    <n v="17"/>
    <n v="3"/>
    <n v="49"/>
    <n v="3"/>
    <n v="29"/>
    <n v="7"/>
    <n v="19"/>
    <n v="3"/>
    <n v="45"/>
    <n v="4"/>
    <n v="359"/>
  </r>
  <r>
    <s v="A21A18F9-4CFF-40E5-99F8-4298D5034E0B"/>
    <s v="5BAFE51A-AE13-4C5A-9CC2-F8C780D7629C"/>
    <n v="1"/>
    <x v="1"/>
    <n v="125"/>
    <n v="18.650982095216499"/>
    <n v="56"/>
    <n v="130"/>
    <n v="43"/>
    <n v="86"/>
    <n v="55"/>
    <n v="96"/>
    <n v="54"/>
    <n v="78"/>
    <n v="66"/>
    <n v="86"/>
    <n v="62"/>
    <n v="812"/>
  </r>
  <r>
    <s v="5D5EF67E-9067-4146-9AAD-3CD1436A4799"/>
    <s v="2EEB52AC-1245-402A-8C99-3A5253B8AD3B"/>
    <n v="1"/>
    <x v="0"/>
    <n v="129"/>
    <n v="12.8876196795254"/>
    <n v="32"/>
    <n v="4884"/>
    <n v="1"/>
    <n v="1206"/>
    <n v="3"/>
    <n v="268"/>
    <n v="2"/>
    <n v="329"/>
    <n v="4"/>
    <n v="407"/>
    <n v="8"/>
    <n v="7144"/>
  </r>
  <r>
    <s v="A21A18F9-4CFF-40E5-99F8-4298D5034E0B"/>
    <s v="628E290F-112A-4E7A-813D-458A86C56F5D"/>
    <n v="8"/>
    <x v="6"/>
    <n v="117"/>
    <n v="95.354286854034001"/>
    <n v="10241"/>
    <n v="12900"/>
    <n v="1207"/>
    <n v="5335"/>
    <n v="1203"/>
    <n v="3392"/>
    <n v="1313"/>
    <n v="3097"/>
    <n v="1282"/>
    <n v="4789"/>
    <n v="1175"/>
    <n v="45934"/>
  </r>
  <r>
    <s v="5D5EF67E-9067-4146-9AAD-3CD1436A4799"/>
    <s v="A58E1D30-404D-485D-9228-54FFB4C5E7DD"/>
    <n v="1"/>
    <x v="0"/>
    <n v="132"/>
    <n v="19.627919216814"/>
    <n v="83"/>
    <n v="326"/>
    <n v="273"/>
    <n v="291"/>
    <n v="269"/>
    <n v="283"/>
    <n v="301"/>
    <n v="273"/>
    <n v="286"/>
    <n v="286"/>
    <n v="279"/>
    <n v="2950"/>
  </r>
  <r>
    <s v="A21A18F9-4CFF-40E5-99F8-4298D5034E0B"/>
    <s v="2A6E5191-88DC-4A39-B065-53B1585668C9"/>
    <n v="1"/>
    <x v="1"/>
    <n v="125"/>
    <n v="20.416414399739502"/>
    <n v="85"/>
    <n v="138"/>
    <n v="97"/>
    <n v="131"/>
    <n v="91"/>
    <n v="129"/>
    <n v="107"/>
    <n v="110"/>
    <n v="110"/>
    <n v="163"/>
    <n v="119"/>
    <n v="1280"/>
  </r>
  <r>
    <s v="A21A18F9-4CFF-40E5-99F8-4298D5034E0B"/>
    <s v="33918710-C673-4AE3-8518-F55D4957748B"/>
    <n v="10"/>
    <x v="3"/>
    <n v="100"/>
    <n v="17.3943988324076"/>
    <n v="3051"/>
    <n v="860"/>
    <n v="3"/>
    <n v="560"/>
    <n v="1"/>
    <n v="532"/>
    <n v="9"/>
    <n v="352"/>
    <n v="2"/>
    <n v="679"/>
    <n v="2"/>
    <n v="6052"/>
  </r>
  <r>
    <s v="5D5EF67E-9067-4146-9AAD-3CD1436A4799"/>
    <s v="0A65216F-6C32-40AC-B90C-D428F6E0F180"/>
    <n v="1"/>
    <x v="0"/>
    <n v="126"/>
    <n v="17.4101803289043"/>
    <n v="6"/>
    <n v="11"/>
    <n v="10"/>
    <n v="12"/>
    <n v="12"/>
    <n v="13"/>
    <n v="14"/>
    <n v="13"/>
    <n v="17"/>
    <n v="19"/>
    <n v="15"/>
    <n v="142"/>
  </r>
  <r>
    <s v="5D5EF67E-9067-4146-9AAD-3CD1436A4799"/>
    <s v="14AAB122-F351-4E0F-875E-09CEF6311CFD"/>
    <n v="1"/>
    <x v="0"/>
    <n v="130"/>
    <n v="17.052387278620699"/>
    <n v="3"/>
    <n v="61"/>
    <n v="48"/>
    <n v="87"/>
    <n v="57"/>
    <n v="66"/>
    <n v="46"/>
    <n v="90"/>
    <n v="52"/>
    <n v="111"/>
    <n v="58"/>
    <n v="679"/>
  </r>
  <r>
    <s v="5D5EF67E-9067-4146-9AAD-3CD1436A4799"/>
    <s v="6F9F7FA8-F505-44B9-9577-736C612F13B5"/>
    <n v="1"/>
    <x v="0"/>
    <n v="126"/>
    <n v="16.4610282602472"/>
    <n v="5"/>
    <n v="362"/>
    <n v="1"/>
    <n v="238"/>
    <n v="0"/>
    <n v="147"/>
    <n v="1"/>
    <n v="147"/>
    <n v="1"/>
    <n v="213"/>
    <n v="0"/>
    <n v="1115"/>
  </r>
  <r>
    <s v="5D5EF67E-9067-4146-9AAD-3CD1436A4799"/>
    <s v="7E88FF3F-23B2-465C-81CA-169E90FD24B0"/>
    <n v="1"/>
    <x v="0"/>
    <n v="129"/>
    <n v="14.3738575518777"/>
    <n v="90"/>
    <n v="223"/>
    <n v="0"/>
    <n v="114"/>
    <n v="0"/>
    <n v="35"/>
    <n v="4"/>
    <n v="105"/>
    <n v="2"/>
    <n v="199"/>
    <n v="1"/>
    <n v="773"/>
  </r>
  <r>
    <s v="A21A18F9-4CFF-40E5-99F8-4298D5034E0B"/>
    <s v="0AA4BB31-F36D-47E7-BE16-4FA85A1115C9"/>
    <n v="8"/>
    <x v="6"/>
    <s v="NULL"/>
    <s v="NULL"/>
    <n v="2"/>
    <n v="0"/>
    <n v="0"/>
    <n v="0"/>
    <n v="0"/>
    <n v="0"/>
    <n v="0"/>
    <n v="0"/>
    <n v="0"/>
    <n v="0"/>
    <n v="0"/>
    <n v="2"/>
  </r>
  <r>
    <s v="A21A18F9-4CFF-40E5-99F8-4298D5034E0B"/>
    <s v="054B9583-893A-49CE-B44D-763712E0990E"/>
    <n v="10"/>
    <x v="3"/>
    <n v="126"/>
    <n v="19.636275953788498"/>
    <n v="1"/>
    <n v="1"/>
    <n v="0"/>
    <n v="1"/>
    <n v="0"/>
    <n v="0"/>
    <n v="1"/>
    <n v="0"/>
    <n v="0"/>
    <n v="1"/>
    <n v="0"/>
    <n v="5"/>
  </r>
  <r>
    <s v="A21A18F9-4CFF-40E5-99F8-4298D5034E0B"/>
    <s v="519866B9-6499-401C-A17D-6287E553D03F"/>
    <n v="8"/>
    <x v="6"/>
    <n v="114"/>
    <n v="18.139734739222"/>
    <n v="9399"/>
    <n v="6819"/>
    <n v="679"/>
    <n v="3617"/>
    <n v="734"/>
    <n v="2379"/>
    <n v="775"/>
    <n v="2122"/>
    <n v="700"/>
    <n v="3171"/>
    <n v="700"/>
    <n v="31095"/>
  </r>
  <r>
    <s v="A21A18F9-4CFF-40E5-99F8-4298D5034E0B"/>
    <s v="AE052F7B-A33A-4139-8479-7C4E4C66427E"/>
    <n v="1"/>
    <x v="1"/>
    <n v="111"/>
    <n v="11.174619082766601"/>
    <n v="321"/>
    <n v="52"/>
    <n v="0"/>
    <n v="20"/>
    <n v="0"/>
    <n v="3"/>
    <n v="0"/>
    <n v="9"/>
    <n v="0"/>
    <n v="10"/>
    <n v="0"/>
    <n v="415"/>
  </r>
  <r>
    <s v="A21A18F9-4CFF-40E5-99F8-4298D5034E0B"/>
    <s v="660F1831-F78B-4E89-8E8D-4F27DD0DB100"/>
    <n v="10"/>
    <x v="3"/>
    <n v="117"/>
    <n v="19.5133115920605"/>
    <n v="36"/>
    <n v="193"/>
    <n v="0"/>
    <n v="80"/>
    <n v="0"/>
    <n v="30"/>
    <n v="0"/>
    <n v="6"/>
    <n v="0"/>
    <n v="36"/>
    <n v="0"/>
    <n v="381"/>
  </r>
  <r>
    <s v="5D5EF67E-9067-4146-9AAD-3CD1436A4799"/>
    <s v="A193AE7C-5631-4C97-92D5-304EF94D0872"/>
    <n v="1"/>
    <x v="0"/>
    <n v="125"/>
    <n v="14.4187118536912"/>
    <n v="148"/>
    <n v="155"/>
    <n v="1"/>
    <n v="170"/>
    <n v="1"/>
    <n v="87"/>
    <n v="1"/>
    <n v="36"/>
    <n v="3"/>
    <n v="164"/>
    <n v="0"/>
    <n v="766"/>
  </r>
  <r>
    <s v="5D5EF67E-9067-4146-9AAD-3CD1436A4799"/>
    <s v="4BF74F32-B42A-4991-9412-255409D9CFBD"/>
    <n v="1"/>
    <x v="0"/>
    <n v="131"/>
    <n v="16.603759067697101"/>
    <n v="44"/>
    <n v="628"/>
    <n v="0"/>
    <n v="404"/>
    <n v="1"/>
    <n v="135"/>
    <n v="8"/>
    <n v="59"/>
    <n v="0"/>
    <n v="404"/>
    <n v="2"/>
    <n v="1685"/>
  </r>
  <r>
    <s v="A21A18F9-4CFF-40E5-99F8-4298D5034E0B"/>
    <s v="11EEF2BF-5214-4CF7-9DAB-ED2A4337CD72"/>
    <n v="8"/>
    <x v="6"/>
    <n v="121"/>
    <n v="11.5325625946708"/>
    <n v="2"/>
    <n v="5"/>
    <n v="0"/>
    <n v="2"/>
    <n v="0"/>
    <n v="2"/>
    <n v="0"/>
    <n v="0"/>
    <n v="0"/>
    <n v="0"/>
    <n v="0"/>
    <n v="11"/>
  </r>
  <r>
    <s v="A21A18F9-4CFF-40E5-99F8-4298D5034E0B"/>
    <s v="CC5EB773-5CEC-44A8-946A-6D080347AF52"/>
    <n v="8"/>
    <x v="6"/>
    <n v="113"/>
    <n v="16.310329488812901"/>
    <n v="694"/>
    <n v="460"/>
    <n v="160"/>
    <n v="192"/>
    <n v="153"/>
    <n v="162"/>
    <n v="195"/>
    <n v="153"/>
    <n v="162"/>
    <n v="196"/>
    <n v="152"/>
    <n v="2679"/>
  </r>
  <r>
    <s v="5D5EF67E-9067-4146-9AAD-3CD1436A4799"/>
    <s v="3D071DF4-B87E-439B-853E-40DB82C0108F"/>
    <n v="1"/>
    <x v="0"/>
    <n v="123"/>
    <n v="18.032642520792599"/>
    <n v="393"/>
    <n v="623"/>
    <n v="45"/>
    <n v="216"/>
    <n v="58"/>
    <n v="190"/>
    <n v="46"/>
    <n v="161"/>
    <n v="67"/>
    <n v="223"/>
    <n v="56"/>
    <n v="2078"/>
  </r>
  <r>
    <s v="5D5EF67E-9067-4146-9AAD-3CD1436A4799"/>
    <s v="5B5E91CD-A072-4060-9E1C-A0A384BAC3E5"/>
    <n v="1"/>
    <x v="0"/>
    <n v="130"/>
    <n v="15.447819834865699"/>
    <n v="16"/>
    <n v="635"/>
    <n v="0"/>
    <n v="262"/>
    <n v="1"/>
    <n v="62"/>
    <n v="6"/>
    <n v="82"/>
    <n v="0"/>
    <n v="203"/>
    <n v="2"/>
    <n v="1269"/>
  </r>
  <r>
    <s v="A21A18F9-4CFF-40E5-99F8-4298D5034E0B"/>
    <s v="9943BFB6-5D91-428B-ABC4-318DAE9033B5"/>
    <n v="8"/>
    <x v="6"/>
    <n v="116"/>
    <n v="12.452557025389901"/>
    <n v="9"/>
    <n v="5"/>
    <n v="1"/>
    <n v="5"/>
    <n v="0"/>
    <n v="2"/>
    <n v="1"/>
    <n v="1"/>
    <n v="0"/>
    <n v="2"/>
    <n v="0"/>
    <n v="26"/>
  </r>
  <r>
    <s v="5D5EF67E-9067-4146-9AAD-3CD1436A4799"/>
    <s v="6878230B-BB6D-4614-90D8-0DC23CE3F82E"/>
    <n v="1"/>
    <x v="0"/>
    <n v="130"/>
    <n v="18.917952494365899"/>
    <n v="455"/>
    <n v="4328"/>
    <n v="66"/>
    <n v="174"/>
    <n v="50"/>
    <n v="94"/>
    <n v="45"/>
    <n v="311"/>
    <n v="61"/>
    <n v="933"/>
    <n v="52"/>
    <n v="6569"/>
  </r>
  <r>
    <s v="A21A18F9-4CFF-40E5-99F8-4298D5034E0B"/>
    <s v="D69AF373-C009-46FB-991F-B9AD97314A33"/>
    <n v="1"/>
    <x v="1"/>
    <n v="126"/>
    <n v="187.03711743509299"/>
    <n v="433"/>
    <n v="1603"/>
    <n v="1"/>
    <n v="1175"/>
    <n v="3"/>
    <n v="637"/>
    <n v="11"/>
    <n v="898"/>
    <n v="6"/>
    <n v="1288"/>
    <n v="8"/>
    <n v="6063"/>
  </r>
  <r>
    <s v="A21A18F9-4CFF-40E5-99F8-4298D5034E0B"/>
    <s v="CB5AF2BC-DF2F-4AAF-8F08-A366ED3459D1"/>
    <n v="1"/>
    <x v="1"/>
    <n v="120"/>
    <n v="15.958532360278101"/>
    <n v="10"/>
    <n v="140"/>
    <n v="0"/>
    <n v="50"/>
    <n v="1"/>
    <n v="34"/>
    <n v="19"/>
    <n v="15"/>
    <n v="1"/>
    <n v="60"/>
    <n v="0"/>
    <n v="330"/>
  </r>
  <r>
    <s v="88F343FA-B35D-4C6C-8A9A-DDC3AE08EED7"/>
    <s v="74AB764A-500F-4B6F-BE15-110EE4B5C90F"/>
    <n v="1"/>
    <x v="4"/>
    <n v="121"/>
    <n v="15.0363063294749"/>
    <n v="796"/>
    <n v="262"/>
    <n v="0"/>
    <n v="209"/>
    <n v="0"/>
    <n v="76"/>
    <n v="5"/>
    <n v="64"/>
    <n v="0"/>
    <n v="161"/>
    <n v="0"/>
    <n v="1573"/>
  </r>
  <r>
    <s v="A21A18F9-4CFF-40E5-99F8-4298D5034E0B"/>
    <s v="35544C6A-E896-44F8-9C9E-255D6318ED7D"/>
    <n v="1"/>
    <x v="1"/>
    <s v="NULL"/>
    <s v="NULL"/>
    <n v="4"/>
    <n v="0"/>
    <n v="0"/>
    <n v="0"/>
    <n v="0"/>
    <n v="0"/>
    <n v="0"/>
    <n v="0"/>
    <n v="0"/>
    <n v="0"/>
    <n v="0"/>
    <n v="4"/>
  </r>
  <r>
    <s v="A21A18F9-4CFF-40E5-99F8-4298D5034E0B"/>
    <s v="AB98EA21-695A-426F-8F50-8A125C3FDC41"/>
    <n v="192"/>
    <x v="2"/>
    <n v="129"/>
    <n v="21.729296431740401"/>
    <n v="2"/>
    <n v="25"/>
    <n v="32"/>
    <n v="24"/>
    <n v="25"/>
    <n v="30"/>
    <n v="24"/>
    <n v="25"/>
    <n v="27"/>
    <n v="28"/>
    <n v="22"/>
    <n v="264"/>
  </r>
  <r>
    <s v="5D5EF67E-9067-4146-9AAD-3CD1436A4799"/>
    <s v="A2604194-AD7A-44D5-B2EA-0DC5FC145BDE"/>
    <n v="1"/>
    <x v="0"/>
    <n v="129"/>
    <n v="19.430666531072401"/>
    <n v="893"/>
    <n v="2841"/>
    <n v="158"/>
    <n v="656"/>
    <n v="198"/>
    <n v="197"/>
    <n v="187"/>
    <n v="179"/>
    <n v="181"/>
    <n v="488"/>
    <n v="182"/>
    <n v="6160"/>
  </r>
  <r>
    <s v="A21A18F9-4CFF-40E5-99F8-4298D5034E0B"/>
    <s v="6A389E16-805B-4E87-8115-8CC0EA901BF3"/>
    <n v="1"/>
    <x v="1"/>
    <n v="120"/>
    <n v="16.007730163542998"/>
    <n v="25"/>
    <n v="70"/>
    <n v="11"/>
    <n v="26"/>
    <n v="11"/>
    <n v="33"/>
    <n v="9"/>
    <n v="12"/>
    <n v="15"/>
    <n v="33"/>
    <n v="12"/>
    <n v="257"/>
  </r>
  <r>
    <s v="5D5EF67E-9067-4146-9AAD-3CD1436A4799"/>
    <s v="63608EC8-2C6E-40A3-96BC-A13231D08D7B"/>
    <n v="1"/>
    <x v="0"/>
    <n v="129"/>
    <n v="20.663033412422401"/>
    <n v="30"/>
    <n v="220"/>
    <n v="116"/>
    <n v="184"/>
    <n v="119"/>
    <n v="102"/>
    <n v="110"/>
    <n v="122"/>
    <n v="136"/>
    <n v="146"/>
    <n v="110"/>
    <n v="1395"/>
  </r>
  <r>
    <s v="5D5EF67E-9067-4146-9AAD-3CD1436A4799"/>
    <s v="622015BE-B478-4919-A183-E8E6DD66A0A8"/>
    <n v="1"/>
    <x v="0"/>
    <n v="125"/>
    <n v="12.975972611680101"/>
    <n v="73"/>
    <n v="762"/>
    <n v="0"/>
    <n v="210"/>
    <n v="0"/>
    <n v="185"/>
    <n v="4"/>
    <n v="75"/>
    <n v="0"/>
    <n v="190"/>
    <n v="6"/>
    <n v="1505"/>
  </r>
  <r>
    <s v="A21A18F9-4CFF-40E5-99F8-4298D5034E0B"/>
    <s v="D7D81C09-3E3F-4791-A3E4-391F2487DE87"/>
    <n v="10"/>
    <x v="3"/>
    <n v="132"/>
    <n v="404.76524964797102"/>
    <n v="593"/>
    <n v="951"/>
    <n v="3"/>
    <n v="630"/>
    <n v="3"/>
    <n v="545"/>
    <n v="20"/>
    <n v="545"/>
    <n v="6"/>
    <n v="1041"/>
    <n v="1"/>
    <n v="4338"/>
  </r>
  <r>
    <s v="5D5EF67E-9067-4146-9AAD-3CD1436A4799"/>
    <s v="D0590AD3-9100-4EA2-AD61-99E31CECE16B"/>
    <n v="1"/>
    <x v="0"/>
    <n v="146"/>
    <n v="4.2426406871192803"/>
    <n v="0"/>
    <n v="0"/>
    <n v="0"/>
    <n v="0"/>
    <n v="1"/>
    <n v="0"/>
    <n v="0"/>
    <n v="0"/>
    <n v="0"/>
    <n v="0"/>
    <n v="1"/>
    <n v="2"/>
  </r>
  <r>
    <s v="5D5EF67E-9067-4146-9AAD-3CD1436A4799"/>
    <s v="D2B204C4-BFC7-486B-9C8F-38FF5DA05D25"/>
    <n v="1"/>
    <x v="0"/>
    <n v="121"/>
    <n v="17.9449250429488"/>
    <n v="296"/>
    <n v="723"/>
    <n v="27"/>
    <n v="264"/>
    <n v="16"/>
    <n v="73"/>
    <n v="62"/>
    <n v="56"/>
    <n v="17"/>
    <n v="237"/>
    <n v="11"/>
    <n v="1782"/>
  </r>
  <r>
    <s v="A21A18F9-4CFF-40E5-99F8-4298D5034E0B"/>
    <s v="D4A2CB9C-CD55-4A19-8552-F17CC9041475"/>
    <n v="1"/>
    <x v="1"/>
    <n v="114"/>
    <n v="17.0904504697872"/>
    <n v="1405"/>
    <n v="4630"/>
    <n v="15"/>
    <n v="1346"/>
    <n v="12"/>
    <n v="574"/>
    <n v="28"/>
    <n v="447"/>
    <n v="13"/>
    <n v="1168"/>
    <n v="19"/>
    <n v="9657"/>
  </r>
  <r>
    <s v="A21A18F9-4CFF-40E5-99F8-4298D5034E0B"/>
    <s v="AA9CAE38-5FB8-4BAE-8DF3-85E0CA53709B"/>
    <n v="10"/>
    <x v="3"/>
    <n v="150"/>
    <s v="NULL"/>
    <n v="0"/>
    <n v="1"/>
    <n v="0"/>
    <n v="0"/>
    <n v="0"/>
    <n v="0"/>
    <n v="0"/>
    <n v="0"/>
    <n v="0"/>
    <n v="0"/>
    <n v="0"/>
    <n v="1"/>
  </r>
  <r>
    <s v="88F343FA-B35D-4C6C-8A9A-DDC3AE08EED7"/>
    <s v="65E59B9C-8B70-4BEF-94A4-B225EDCD7432"/>
    <n v="1"/>
    <x v="4"/>
    <n v="123"/>
    <n v="17.407122851497"/>
    <n v="7531"/>
    <n v="2807"/>
    <n v="1"/>
    <n v="1772"/>
    <n v="3"/>
    <n v="936"/>
    <n v="31"/>
    <n v="666"/>
    <n v="5"/>
    <n v="1280"/>
    <n v="0"/>
    <n v="15033"/>
  </r>
  <r>
    <s v="A21A18F9-4CFF-40E5-99F8-4298D5034E0B"/>
    <s v="FC0C5C6C-4FAC-4DE6-B7A1-AC28890657F2"/>
    <n v="192"/>
    <x v="2"/>
    <n v="120"/>
    <n v="18.697871258792802"/>
    <n v="0"/>
    <n v="4"/>
    <n v="0"/>
    <n v="4"/>
    <n v="0"/>
    <n v="1"/>
    <n v="0"/>
    <n v="3"/>
    <n v="0"/>
    <n v="10"/>
    <n v="0"/>
    <n v="22"/>
  </r>
  <r>
    <s v="A21A18F9-4CFF-40E5-99F8-4298D5034E0B"/>
    <s v="A81EAEFD-023B-4A2D-B45D-5B0C844C554D"/>
    <n v="1"/>
    <x v="1"/>
    <n v="103"/>
    <n v="10.3127160668786"/>
    <n v="91"/>
    <n v="40"/>
    <n v="1"/>
    <n v="4"/>
    <n v="0"/>
    <n v="4"/>
    <n v="0"/>
    <n v="6"/>
    <n v="0"/>
    <n v="16"/>
    <n v="0"/>
    <n v="162"/>
  </r>
  <r>
    <s v="5D5EF67E-9067-4146-9AAD-3CD1436A4799"/>
    <s v="C5BF9560-CFA7-4554-A013-2838F74171CF"/>
    <n v="1"/>
    <x v="0"/>
    <n v="133"/>
    <n v="18.9937522442039"/>
    <n v="115"/>
    <n v="213"/>
    <n v="173"/>
    <n v="187"/>
    <n v="175"/>
    <n v="178"/>
    <n v="140"/>
    <n v="166"/>
    <n v="184"/>
    <n v="166"/>
    <n v="157"/>
    <n v="1854"/>
  </r>
  <r>
    <s v="A21A18F9-4CFF-40E5-99F8-4298D5034E0B"/>
    <s v="758B4A78-A29F-4FB3-BA22-75891861E691"/>
    <n v="10"/>
    <x v="3"/>
    <n v="112"/>
    <n v="11.404296164801"/>
    <n v="30"/>
    <n v="21"/>
    <n v="0"/>
    <n v="7"/>
    <n v="0"/>
    <n v="4"/>
    <n v="0"/>
    <n v="6"/>
    <n v="0"/>
    <n v="8"/>
    <n v="0"/>
    <n v="76"/>
  </r>
  <r>
    <s v="5D5EF67E-9067-4146-9AAD-3CD1436A4799"/>
    <s v="0B583875-BB4F-47D6-BBA8-C9B2262F3D4D"/>
    <n v="1"/>
    <x v="0"/>
    <n v="116"/>
    <n v="8.4852813742385695"/>
    <n v="0"/>
    <n v="1"/>
    <n v="0"/>
    <n v="1"/>
    <n v="0"/>
    <n v="0"/>
    <n v="0"/>
    <n v="0"/>
    <n v="0"/>
    <n v="0"/>
    <n v="0"/>
    <n v="2"/>
  </r>
  <r>
    <s v="5D5EF67E-9067-4146-9AAD-3CD1436A4799"/>
    <s v="BF8B40F5-D6E6-41EC-BE89-C25E00F0775E"/>
    <n v="1"/>
    <x v="0"/>
    <n v="132"/>
    <n v="19.2690650861121"/>
    <n v="29"/>
    <n v="124"/>
    <n v="109"/>
    <n v="137"/>
    <n v="119"/>
    <n v="122"/>
    <n v="105"/>
    <n v="108"/>
    <n v="110"/>
    <n v="122"/>
    <n v="98"/>
    <n v="1183"/>
  </r>
  <r>
    <s v="5D5EF67E-9067-4146-9AAD-3CD1436A4799"/>
    <s v="E6A48012-2682-4C83-8153-548E655C5194"/>
    <n v="1"/>
    <x v="0"/>
    <n v="132"/>
    <n v="24.219629120313101"/>
    <n v="128"/>
    <n v="374"/>
    <n v="286"/>
    <n v="303"/>
    <n v="313"/>
    <n v="376"/>
    <n v="307"/>
    <n v="330"/>
    <n v="294"/>
    <n v="303"/>
    <n v="309"/>
    <n v="3323"/>
  </r>
  <r>
    <s v="88F343FA-B35D-4C6C-8A9A-DDC3AE08EED7"/>
    <s v="4170048C-9081-4D1C-B7B6-F96AF6EC51F4"/>
    <n v="1"/>
    <x v="4"/>
    <n v="117"/>
    <n v="17.5162628714533"/>
    <n v="183"/>
    <n v="59"/>
    <n v="0"/>
    <n v="33"/>
    <n v="0"/>
    <n v="17"/>
    <n v="0"/>
    <n v="21"/>
    <n v="0"/>
    <n v="43"/>
    <n v="0"/>
    <n v="356"/>
  </r>
  <r>
    <s v="A21A18F9-4CFF-40E5-99F8-4298D5034E0B"/>
    <s v="7D14CC92-7D40-49D3-9144-CB0ED81C8CC7"/>
    <n v="1"/>
    <x v="1"/>
    <s v="NULL"/>
    <s v="NULL"/>
    <n v="78"/>
    <n v="0"/>
    <n v="0"/>
    <n v="0"/>
    <n v="0"/>
    <n v="0"/>
    <n v="0"/>
    <n v="0"/>
    <n v="0"/>
    <n v="0"/>
    <n v="0"/>
    <n v="78"/>
  </r>
  <r>
    <s v="A21A18F9-4CFF-40E5-99F8-4298D5034E0B"/>
    <s v="6EB7A86D-BD73-4CE8-8063-F99E0C1350BE"/>
    <n v="1"/>
    <x v="1"/>
    <n v="131"/>
    <n v="17.9518204409151"/>
    <n v="21"/>
    <n v="5"/>
    <n v="0"/>
    <n v="0"/>
    <n v="0"/>
    <n v="2"/>
    <n v="1"/>
    <n v="0"/>
    <n v="0"/>
    <n v="0"/>
    <n v="0"/>
    <n v="29"/>
  </r>
  <r>
    <s v="5D5EF67E-9067-4146-9AAD-3CD1436A4799"/>
    <s v="EBC478B7-0B60-4F63-BD32-76788000FCEB"/>
    <n v="1"/>
    <x v="0"/>
    <n v="125"/>
    <n v="19.697499851255198"/>
    <n v="12"/>
    <n v="241"/>
    <n v="194"/>
    <n v="221"/>
    <n v="181"/>
    <n v="183"/>
    <n v="212"/>
    <n v="243"/>
    <n v="178"/>
    <n v="205"/>
    <n v="215"/>
    <n v="2085"/>
  </r>
  <r>
    <s v="A21A18F9-4CFF-40E5-99F8-4298D5034E0B"/>
    <s v="16A324B6-98BA-4A9D-BC35-057B8BF53D57"/>
    <n v="1"/>
    <x v="1"/>
    <n v="118"/>
    <n v="16.692881611612201"/>
    <n v="733"/>
    <n v="1566"/>
    <n v="0"/>
    <n v="972"/>
    <n v="3"/>
    <n v="716"/>
    <n v="0"/>
    <n v="622"/>
    <n v="1"/>
    <n v="1119"/>
    <n v="1"/>
    <n v="5733"/>
  </r>
  <r>
    <s v="5D5EF67E-9067-4146-9AAD-3CD1436A4799"/>
    <s v="ED4CF85D-0D96-4565-92E2-DDFEBFC9901F"/>
    <n v="1"/>
    <x v="0"/>
    <n v="130"/>
    <n v="19.541026009385799"/>
    <n v="167"/>
    <n v="511"/>
    <n v="479"/>
    <n v="476"/>
    <n v="499"/>
    <n v="484"/>
    <n v="509"/>
    <n v="473"/>
    <n v="516"/>
    <n v="476"/>
    <n v="497"/>
    <n v="5087"/>
  </r>
  <r>
    <s v="A21A18F9-4CFF-40E5-99F8-4298D5034E0B"/>
    <s v="3A765E8E-A507-4054-A464-18F532E5F9A4"/>
    <n v="8"/>
    <x v="6"/>
    <n v="114"/>
    <n v="14.764940844156101"/>
    <n v="925"/>
    <n v="753"/>
    <n v="4"/>
    <n v="733"/>
    <n v="3"/>
    <n v="490"/>
    <n v="4"/>
    <n v="499"/>
    <n v="0"/>
    <n v="542"/>
    <n v="3"/>
    <n v="3957"/>
  </r>
  <r>
    <s v="5D5EF67E-9067-4146-9AAD-3CD1436A4799"/>
    <s v="6D7CEC2D-622D-4759-ACFB-566DFD8B8766"/>
    <n v="1"/>
    <x v="0"/>
    <n v="134"/>
    <n v="17.5716221437266"/>
    <n v="1"/>
    <n v="13"/>
    <n v="2"/>
    <n v="3"/>
    <n v="8"/>
    <n v="6"/>
    <n v="6"/>
    <n v="5"/>
    <n v="5"/>
    <n v="5"/>
    <n v="4"/>
    <n v="58"/>
  </r>
  <r>
    <s v="A21A18F9-4CFF-40E5-99F8-4298D5034E0B"/>
    <s v="7D6D89C9-7D49-475D-9E2F-ADF10F69258C"/>
    <n v="3"/>
    <x v="5"/>
    <n v="123"/>
    <n v="19.3416610470851"/>
    <n v="4"/>
    <n v="352"/>
    <n v="0"/>
    <n v="110"/>
    <n v="0"/>
    <n v="79"/>
    <n v="3"/>
    <n v="41"/>
    <n v="1"/>
    <n v="157"/>
    <n v="2"/>
    <n v="749"/>
  </r>
  <r>
    <s v="A21A18F9-4CFF-40E5-99F8-4298D5034E0B"/>
    <s v="11B50264-128B-4E6C-8A62-C5C3D22C0001"/>
    <n v="10"/>
    <x v="3"/>
    <n v="192"/>
    <n v="990.09829041204296"/>
    <n v="11"/>
    <n v="48"/>
    <n v="2"/>
    <n v="34"/>
    <n v="6"/>
    <n v="28"/>
    <n v="7"/>
    <n v="15"/>
    <n v="3"/>
    <n v="40"/>
    <n v="2"/>
    <n v="196"/>
  </r>
  <r>
    <s v="5D5EF67E-9067-4146-9AAD-3CD1436A4799"/>
    <s v="967003A6-A6C1-4052-AE2E-A9255032AB9A"/>
    <n v="1"/>
    <x v="0"/>
    <n v="119"/>
    <n v="19.4364457379199"/>
    <n v="647"/>
    <n v="3739"/>
    <n v="249"/>
    <n v="1297"/>
    <n v="274"/>
    <n v="1004"/>
    <n v="221"/>
    <n v="1173"/>
    <n v="276"/>
    <n v="1322"/>
    <n v="267"/>
    <n v="10469"/>
  </r>
  <r>
    <s v="A21A18F9-4CFF-40E5-99F8-4298D5034E0B"/>
    <s v="7B12E579-63E9-4ADD-9589-7177113BE2C7"/>
    <n v="10"/>
    <x v="3"/>
    <n v="116"/>
    <n v="22.4677546719738"/>
    <n v="0"/>
    <n v="4"/>
    <n v="0"/>
    <n v="1"/>
    <n v="0"/>
    <n v="0"/>
    <n v="0"/>
    <n v="0"/>
    <n v="0"/>
    <n v="0"/>
    <n v="0"/>
    <n v="5"/>
  </r>
  <r>
    <s v="5D5EF67E-9067-4146-9AAD-3CD1436A4799"/>
    <s v="7F222D5D-36FB-427C-91D6-08A9477713C7"/>
    <n v="1"/>
    <x v="0"/>
    <n v="131"/>
    <n v="20.973597260264199"/>
    <n v="418"/>
    <n v="607"/>
    <n v="500"/>
    <n v="614"/>
    <n v="540"/>
    <n v="597"/>
    <n v="535"/>
    <n v="618"/>
    <n v="480"/>
    <n v="541"/>
    <n v="527"/>
    <n v="5977"/>
  </r>
  <r>
    <s v="A21A18F9-4CFF-40E5-99F8-4298D5034E0B"/>
    <s v="947F58ED-C47A-4397-8A00-1C2D56A06F4D"/>
    <n v="1"/>
    <x v="1"/>
    <n v="122"/>
    <n v="15.604356183818201"/>
    <n v="70"/>
    <n v="939"/>
    <n v="2"/>
    <n v="595"/>
    <n v="2"/>
    <n v="453"/>
    <n v="8"/>
    <n v="371"/>
    <n v="2"/>
    <n v="680"/>
    <n v="4"/>
    <n v="3126"/>
  </r>
  <r>
    <s v="5D5EF67E-9067-4146-9AAD-3CD1436A4799"/>
    <s v="FD69CB7D-45C5-4F68-9BAD-AB264FCFADEA"/>
    <n v="1"/>
    <x v="0"/>
    <n v="125"/>
    <n v="14.4682015329116"/>
    <n v="3"/>
    <n v="621"/>
    <n v="29"/>
    <n v="58"/>
    <n v="6"/>
    <n v="31"/>
    <n v="50"/>
    <n v="19"/>
    <n v="6"/>
    <n v="72"/>
    <n v="16"/>
    <n v="911"/>
  </r>
  <r>
    <s v="5D5EF67E-9067-4146-9AAD-3CD1436A4799"/>
    <s v="0A015202-173E-4005-9063-BFAEBB8BB891"/>
    <n v="1"/>
    <x v="0"/>
    <n v="124"/>
    <n v="23.564804263986598"/>
    <n v="0"/>
    <n v="0"/>
    <n v="0"/>
    <n v="1"/>
    <n v="0"/>
    <n v="0"/>
    <n v="0"/>
    <n v="2"/>
    <n v="0"/>
    <n v="0"/>
    <n v="2"/>
    <n v="5"/>
  </r>
  <r>
    <s v="A21A18F9-4CFF-40E5-99F8-4298D5034E0B"/>
    <s v="CEC8A0F1-6C05-4A17-9233-8B08B5403F9E"/>
    <n v="3"/>
    <x v="5"/>
    <n v="124"/>
    <n v="166.593121775291"/>
    <n v="57"/>
    <n v="240"/>
    <n v="1"/>
    <n v="108"/>
    <n v="0"/>
    <n v="90"/>
    <n v="1"/>
    <n v="68"/>
    <n v="1"/>
    <n v="117"/>
    <n v="1"/>
    <n v="684"/>
  </r>
  <r>
    <s v="5D5EF67E-9067-4146-9AAD-3CD1436A4799"/>
    <s v="6997EDA8-6748-44A5-BEFA-B06CBEA20FD3"/>
    <n v="1"/>
    <x v="0"/>
    <n v="129"/>
    <n v="16.8824319043595"/>
    <n v="39"/>
    <n v="52"/>
    <n v="39"/>
    <n v="41"/>
    <n v="50"/>
    <n v="38"/>
    <n v="35"/>
    <n v="42"/>
    <n v="52"/>
    <n v="47"/>
    <n v="43"/>
    <n v="478"/>
  </r>
  <r>
    <s v="5D5EF67E-9067-4146-9AAD-3CD1436A4799"/>
    <s v="5849396B-78FE-4025-9CFD-D0539B45457F"/>
    <n v="1"/>
    <x v="0"/>
    <n v="131"/>
    <n v="19.801671287748"/>
    <n v="16"/>
    <n v="81"/>
    <n v="10"/>
    <n v="137"/>
    <n v="5"/>
    <n v="73"/>
    <n v="12"/>
    <n v="21"/>
    <n v="14"/>
    <n v="137"/>
    <n v="3"/>
    <n v="509"/>
  </r>
  <r>
    <s v="A21A18F9-4CFF-40E5-99F8-4298D5034E0B"/>
    <s v="7EB4B257-FD18-4EAC-A50F-AFA9BEC0B671"/>
    <n v="10"/>
    <x v="3"/>
    <n v="118"/>
    <n v="13.5763723699508"/>
    <n v="144"/>
    <n v="256"/>
    <n v="0"/>
    <n v="202"/>
    <n v="0"/>
    <n v="184"/>
    <n v="2"/>
    <n v="214"/>
    <n v="0"/>
    <n v="296"/>
    <n v="0"/>
    <n v="1298"/>
  </r>
  <r>
    <s v="5D5EF67E-9067-4146-9AAD-3CD1436A4799"/>
    <s v="4C5E7A47-DDCC-4C5C-81E2-A81214F339E6"/>
    <n v="1"/>
    <x v="0"/>
    <n v="133"/>
    <n v="20.973570349487101"/>
    <n v="48"/>
    <n v="953"/>
    <n v="748"/>
    <n v="762"/>
    <n v="755"/>
    <n v="830"/>
    <n v="811"/>
    <n v="784"/>
    <n v="786"/>
    <n v="788"/>
    <n v="689"/>
    <n v="7954"/>
  </r>
  <r>
    <s v="5D5EF67E-9067-4146-9AAD-3CD1436A4799"/>
    <s v="6DA7BD36-91AB-460A-AD94-A221D66CDA52"/>
    <n v="1"/>
    <x v="0"/>
    <n v="124"/>
    <n v="17.524001094523999"/>
    <n v="13"/>
    <n v="47"/>
    <n v="27"/>
    <n v="27"/>
    <n v="41"/>
    <n v="36"/>
    <n v="32"/>
    <n v="25"/>
    <n v="30"/>
    <n v="60"/>
    <n v="35"/>
    <n v="373"/>
  </r>
  <r>
    <s v="5D5EF67E-9067-4146-9AAD-3CD1436A4799"/>
    <s v="9158183B-A92D-4BCF-9A25-CA00ECBB75BB"/>
    <n v="1"/>
    <x v="0"/>
    <n v="131"/>
    <n v="11.54842890214"/>
    <n v="1460"/>
    <n v="376"/>
    <n v="1"/>
    <n v="1032"/>
    <n v="0"/>
    <n v="729"/>
    <n v="1"/>
    <n v="1100"/>
    <n v="1"/>
    <n v="1090"/>
    <n v="0"/>
    <n v="5790"/>
  </r>
  <r>
    <s v="5D5EF67E-9067-4146-9AAD-3CD1436A4799"/>
    <s v="FD579B1B-356F-4004-99EB-AA6D89D63D1A"/>
    <n v="1"/>
    <x v="0"/>
    <n v="126"/>
    <n v="16.5165719459218"/>
    <n v="28"/>
    <n v="378"/>
    <n v="42"/>
    <n v="342"/>
    <n v="30"/>
    <n v="150"/>
    <n v="51"/>
    <n v="135"/>
    <n v="36"/>
    <n v="306"/>
    <n v="22"/>
    <n v="1520"/>
  </r>
  <r>
    <s v="5D5EF67E-9067-4146-9AAD-3CD1436A4799"/>
    <s v="A52C38AE-F902-4F0C-91D3-8305CC935003"/>
    <n v="1"/>
    <x v="0"/>
    <n v="124"/>
    <n v="13.968012946645199"/>
    <n v="2"/>
    <n v="788"/>
    <n v="0"/>
    <n v="211"/>
    <n v="0"/>
    <n v="155"/>
    <n v="0"/>
    <n v="102"/>
    <n v="0"/>
    <n v="114"/>
    <n v="0"/>
    <n v="1372"/>
  </r>
  <r>
    <s v="A21A18F9-4CFF-40E5-99F8-4298D5034E0B"/>
    <s v="65E743F3-AF94-4285-83D1-67D20007B054"/>
    <n v="8"/>
    <x v="6"/>
    <n v="112"/>
    <n v="0.70710678118654802"/>
    <n v="1"/>
    <n v="0"/>
    <n v="0"/>
    <n v="1"/>
    <n v="1"/>
    <n v="0"/>
    <n v="0"/>
    <n v="0"/>
    <n v="0"/>
    <n v="0"/>
    <n v="0"/>
    <n v="3"/>
  </r>
  <r>
    <s v="5D5EF67E-9067-4146-9AAD-3CD1436A4799"/>
    <s v="6FF87134-D5BC-44C8-A9FA-3EF9D23350B4"/>
    <n v="1"/>
    <x v="0"/>
    <n v="131"/>
    <n v="17.670423519938801"/>
    <n v="92"/>
    <n v="275"/>
    <n v="2"/>
    <n v="325"/>
    <n v="3"/>
    <n v="331"/>
    <n v="11"/>
    <n v="293"/>
    <n v="6"/>
    <n v="378"/>
    <n v="1"/>
    <n v="1717"/>
  </r>
  <r>
    <s v="A21A18F9-4CFF-40E5-99F8-4298D5034E0B"/>
    <s v="B86BC364-2C96-4DF7-BF22-9677D28AA124"/>
    <n v="10"/>
    <x v="3"/>
    <n v="119"/>
    <n v="119.76671001200999"/>
    <n v="1174"/>
    <n v="2448"/>
    <n v="0"/>
    <n v="2305"/>
    <n v="3"/>
    <n v="1729"/>
    <n v="5"/>
    <n v="1655"/>
    <n v="4"/>
    <n v="2025"/>
    <n v="5"/>
    <n v="11355"/>
  </r>
  <r>
    <s v="A21A18F9-4CFF-40E5-99F8-4298D5034E0B"/>
    <s v="712D2898-8685-4C51-9092-8CF2A33BB679"/>
    <n v="10"/>
    <x v="3"/>
    <n v="121"/>
    <n v="17.237267587321998"/>
    <n v="308"/>
    <n v="2177"/>
    <n v="1"/>
    <n v="921"/>
    <n v="1"/>
    <n v="704"/>
    <n v="33"/>
    <n v="440"/>
    <n v="1"/>
    <n v="1051"/>
    <n v="0"/>
    <n v="5639"/>
  </r>
  <r>
    <s v="A21A18F9-4CFF-40E5-99F8-4298D5034E0B"/>
    <s v="C7BB0809-A4D6-4C2C-9186-4944C9B2D31F"/>
    <n v="1"/>
    <x v="1"/>
    <n v="116"/>
    <n v="16.1347537099535"/>
    <n v="98"/>
    <n v="366"/>
    <n v="1"/>
    <n v="117"/>
    <n v="0"/>
    <n v="26"/>
    <n v="1"/>
    <n v="32"/>
    <n v="0"/>
    <n v="145"/>
    <n v="1"/>
    <n v="787"/>
  </r>
  <r>
    <s v="A21A18F9-4CFF-40E5-99F8-4298D5034E0B"/>
    <s v="6853003A-5B03-436E-9543-7EE1161F90C3"/>
    <n v="6"/>
    <x v="7"/>
    <n v="118"/>
    <n v="17.188656474655499"/>
    <n v="14441"/>
    <n v="921"/>
    <n v="1"/>
    <n v="457"/>
    <n v="1"/>
    <n v="465"/>
    <n v="0"/>
    <n v="465"/>
    <n v="2"/>
    <n v="598"/>
    <n v="1"/>
    <n v="17352"/>
  </r>
  <r>
    <s v="88F343FA-B35D-4C6C-8A9A-DDC3AE08EED7"/>
    <s v="7C9436B4-7B0B-464F-92F2-EDFB4171B95D"/>
    <n v="1"/>
    <x v="4"/>
    <n v="126"/>
    <n v="19.2280786126679"/>
    <n v="6326"/>
    <n v="2372"/>
    <n v="1"/>
    <n v="1190"/>
    <n v="2"/>
    <n v="760"/>
    <n v="6"/>
    <n v="1066"/>
    <n v="3"/>
    <n v="813"/>
    <n v="2"/>
    <n v="12542"/>
  </r>
  <r>
    <s v="5D5EF67E-9067-4146-9AAD-3CD1436A4799"/>
    <s v="0BCB873C-24CD-41D1-A24C-61F7E6A8E83E"/>
    <n v="1"/>
    <x v="0"/>
    <n v="122"/>
    <n v="20.220308000712901"/>
    <n v="36"/>
    <n v="774"/>
    <n v="6"/>
    <n v="521"/>
    <n v="3"/>
    <n v="149"/>
    <n v="5"/>
    <n v="297"/>
    <n v="7"/>
    <n v="426"/>
    <n v="6"/>
    <n v="2230"/>
  </r>
  <r>
    <s v="A21A18F9-4CFF-40E5-99F8-4298D5034E0B"/>
    <s v="CAE7FF6C-BD43-40C7-AD70-70A1B55623C3"/>
    <n v="3"/>
    <x v="5"/>
    <n v="115"/>
    <n v="18.0752599980631"/>
    <n v="43"/>
    <n v="357"/>
    <n v="0"/>
    <n v="73"/>
    <n v="1"/>
    <n v="34"/>
    <n v="2"/>
    <n v="26"/>
    <n v="0"/>
    <n v="69"/>
    <n v="2"/>
    <n v="607"/>
  </r>
  <r>
    <s v="A21A18F9-4CFF-40E5-99F8-4298D5034E0B"/>
    <s v="C65A9DF5-4286-4859-8870-4F9B3B72EF0A"/>
    <n v="1"/>
    <x v="1"/>
    <n v="118"/>
    <n v="16.272747581804101"/>
    <n v="3227"/>
    <n v="6190"/>
    <n v="1"/>
    <n v="1983"/>
    <n v="6"/>
    <n v="1001"/>
    <n v="28"/>
    <n v="905"/>
    <n v="9"/>
    <n v="2190"/>
    <n v="12"/>
    <n v="15552"/>
  </r>
  <r>
    <s v="A21A18F9-4CFF-40E5-99F8-4298D5034E0B"/>
    <s v="91D7D070-4CA0-49EF-B639-9428E308D3CF"/>
    <n v="10"/>
    <x v="3"/>
    <n v="119"/>
    <n v="12.7279220613579"/>
    <n v="0"/>
    <n v="1"/>
    <n v="0"/>
    <n v="0"/>
    <n v="0"/>
    <n v="0"/>
    <n v="0"/>
    <n v="0"/>
    <n v="0"/>
    <n v="1"/>
    <n v="0"/>
    <n v="2"/>
  </r>
  <r>
    <s v="88F343FA-B35D-4C6C-8A9A-DDC3AE08EED7"/>
    <s v="38B75E2C-205E-4DBD-9AC4-A47925FA6C76"/>
    <n v="1"/>
    <x v="4"/>
    <n v="121"/>
    <n v="19.101718495802601"/>
    <n v="1389"/>
    <n v="355"/>
    <n v="0"/>
    <n v="332"/>
    <n v="0"/>
    <n v="235"/>
    <n v="5"/>
    <n v="241"/>
    <n v="2"/>
    <n v="385"/>
    <n v="1"/>
    <n v="2945"/>
  </r>
  <r>
    <s v="A21A18F9-4CFF-40E5-99F8-4298D5034E0B"/>
    <s v="C9839E3A-8200-4F9A-9E87-614DD2E5E10C"/>
    <n v="1"/>
    <x v="1"/>
    <n v="136"/>
    <s v="NULL"/>
    <n v="0"/>
    <n v="0"/>
    <n v="0"/>
    <n v="0"/>
    <n v="0"/>
    <n v="0"/>
    <n v="0"/>
    <n v="1"/>
    <n v="0"/>
    <n v="0"/>
    <n v="0"/>
    <n v="1"/>
  </r>
  <r>
    <s v="A21A18F9-4CFF-40E5-99F8-4298D5034E0B"/>
    <s v="D9C28A6E-C82B-4FD0-A6A4-328B4121C89C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980A1BC-DBC2-42EC-BDE6-95A8C942928C"/>
    <n v="3"/>
    <x v="5"/>
    <n v="120"/>
    <n v="16.825754883286098"/>
    <n v="52"/>
    <n v="455"/>
    <n v="1"/>
    <n v="194"/>
    <n v="0"/>
    <n v="139"/>
    <n v="6"/>
    <n v="99"/>
    <n v="1"/>
    <n v="168"/>
    <n v="2"/>
    <n v="1117"/>
  </r>
  <r>
    <s v="A21A18F9-4CFF-40E5-99F8-4298D5034E0B"/>
    <s v="D737C029-91DE-44C4-8BAC-F7EF38093B70"/>
    <n v="1"/>
    <x v="1"/>
    <n v="119"/>
    <n v="23.789839830004599"/>
    <n v="804"/>
    <n v="1680"/>
    <n v="1"/>
    <n v="534"/>
    <n v="0"/>
    <n v="340"/>
    <n v="3"/>
    <n v="366"/>
    <n v="4"/>
    <n v="544"/>
    <n v="2"/>
    <n v="4278"/>
  </r>
  <r>
    <s v="A21A18F9-4CFF-40E5-99F8-4298D5034E0B"/>
    <s v="D0933F7A-03B7-4DD9-8689-EC054D56FD2D"/>
    <n v="192"/>
    <x v="2"/>
    <n v="128"/>
    <n v="24.845549667005798"/>
    <n v="465"/>
    <n v="66"/>
    <n v="1"/>
    <n v="40"/>
    <n v="3"/>
    <n v="29"/>
    <n v="4"/>
    <n v="12"/>
    <n v="6"/>
    <n v="32"/>
    <n v="4"/>
    <n v="663"/>
  </r>
  <r>
    <s v="A21A18F9-4CFF-40E5-99F8-4298D5034E0B"/>
    <s v="0A466042-8D26-45AD-831A-CA3AE36B0861"/>
    <n v="6"/>
    <x v="7"/>
    <n v="117"/>
    <n v="17.850647260447001"/>
    <n v="1299"/>
    <n v="129"/>
    <n v="0"/>
    <n v="13"/>
    <n v="0"/>
    <n v="4"/>
    <n v="0"/>
    <n v="18"/>
    <n v="0"/>
    <n v="42"/>
    <n v="1"/>
    <n v="1506"/>
  </r>
  <r>
    <s v="5D5EF67E-9067-4146-9AAD-3CD1436A4799"/>
    <s v="4736BBB9-04B6-47CD-BFD7-F317243CBEFE"/>
    <n v="1"/>
    <x v="0"/>
    <n v="136"/>
    <n v="20.535277069973201"/>
    <n v="272"/>
    <n v="73"/>
    <n v="62"/>
    <n v="65"/>
    <n v="56"/>
    <n v="59"/>
    <n v="47"/>
    <n v="65"/>
    <n v="56"/>
    <n v="55"/>
    <n v="62"/>
    <n v="872"/>
  </r>
  <r>
    <s v="A21A18F9-4CFF-40E5-99F8-4298D5034E0B"/>
    <s v="5A24E5B2-F6C3-4096-B957-B1F15744D6D9"/>
    <n v="3"/>
    <x v="5"/>
    <n v="120"/>
    <n v="17.186407189358"/>
    <n v="8"/>
    <n v="390"/>
    <n v="0"/>
    <n v="93"/>
    <n v="0"/>
    <n v="75"/>
    <n v="8"/>
    <n v="48"/>
    <n v="0"/>
    <n v="74"/>
    <n v="2"/>
    <n v="698"/>
  </r>
  <r>
    <s v="5D5EF67E-9067-4146-9AAD-3CD1436A4799"/>
    <s v="893DEDB6-6616-4AB5-992C-A3A0230A82BB"/>
    <n v="1"/>
    <x v="0"/>
    <n v="133"/>
    <n v="20.126427858798699"/>
    <n v="37"/>
    <n v="2046"/>
    <n v="781"/>
    <n v="985"/>
    <n v="831"/>
    <n v="998"/>
    <n v="847"/>
    <n v="1110"/>
    <n v="830"/>
    <n v="971"/>
    <n v="857"/>
    <n v="10293"/>
  </r>
  <r>
    <s v="A21A18F9-4CFF-40E5-99F8-4298D5034E0B"/>
    <s v="2AE8E6AF-5856-41D8-8630-5105381596C5"/>
    <n v="3"/>
    <x v="5"/>
    <n v="123"/>
    <n v="20.0208018339586"/>
    <n v="3"/>
    <n v="250"/>
    <n v="0"/>
    <n v="72"/>
    <n v="0"/>
    <n v="56"/>
    <n v="57"/>
    <n v="23"/>
    <n v="1"/>
    <n v="79"/>
    <n v="0"/>
    <n v="541"/>
  </r>
  <r>
    <s v="5D5EF67E-9067-4146-9AAD-3CD1436A4799"/>
    <s v="3A269696-6DC0-49AD-9F3F-E6E7B1824A6A"/>
    <n v="1"/>
    <x v="0"/>
    <n v="125"/>
    <n v="16.6116119816833"/>
    <n v="247"/>
    <n v="2653"/>
    <n v="4"/>
    <n v="691"/>
    <n v="2"/>
    <n v="260"/>
    <n v="60"/>
    <n v="117"/>
    <n v="8"/>
    <n v="504"/>
    <n v="13"/>
    <n v="4559"/>
  </r>
  <r>
    <s v="5D5EF67E-9067-4146-9AAD-3CD1436A4799"/>
    <s v="300D5C58-AF4A-4359-8A0F-3A77AE4CB099"/>
    <n v="1"/>
    <x v="0"/>
    <n v="130"/>
    <n v="19.086062395836901"/>
    <n v="2"/>
    <n v="0"/>
    <n v="0"/>
    <n v="2"/>
    <n v="4"/>
    <n v="0"/>
    <n v="0"/>
    <n v="2"/>
    <n v="0"/>
    <n v="1"/>
    <n v="1"/>
    <n v="12"/>
  </r>
  <r>
    <s v="A21A18F9-4CFF-40E5-99F8-4298D5034E0B"/>
    <s v="274CB859-A017-46AC-94F6-3C733BE4F770"/>
    <n v="10"/>
    <x v="3"/>
    <n v="105"/>
    <n v="21.213203435596402"/>
    <n v="1"/>
    <n v="2"/>
    <n v="0"/>
    <n v="0"/>
    <n v="0"/>
    <n v="0"/>
    <n v="0"/>
    <n v="0"/>
    <n v="0"/>
    <n v="0"/>
    <n v="0"/>
    <n v="3"/>
  </r>
  <r>
    <s v="88F343FA-B35D-4C6C-8A9A-DDC3AE08EED7"/>
    <s v="19C16206-A545-4C0C-90C8-A41C9E3F603D"/>
    <n v="1"/>
    <x v="4"/>
    <n v="117"/>
    <n v="17.185308095715101"/>
    <n v="159"/>
    <n v="55"/>
    <n v="0"/>
    <n v="32"/>
    <n v="0"/>
    <n v="12"/>
    <n v="0"/>
    <n v="12"/>
    <n v="0"/>
    <n v="27"/>
    <n v="0"/>
    <n v="297"/>
  </r>
  <r>
    <s v="A21A18F9-4CFF-40E5-99F8-4298D5034E0B"/>
    <s v="C63B293F-FAC3-457C-9F3B-1BDD5CF64193"/>
    <n v="6"/>
    <x v="7"/>
    <n v="125"/>
    <n v="23.7441986984397"/>
    <n v="364"/>
    <n v="40"/>
    <n v="0"/>
    <n v="11"/>
    <n v="0"/>
    <n v="5"/>
    <n v="1"/>
    <n v="3"/>
    <n v="0"/>
    <n v="12"/>
    <n v="0"/>
    <n v="436"/>
  </r>
  <r>
    <s v="A21A18F9-4CFF-40E5-99F8-4298D5034E0B"/>
    <s v="5CDF0977-4EB3-476A-814C-B7E04E8FEECB"/>
    <n v="1"/>
    <x v="1"/>
    <n v="123"/>
    <n v="13.060866672446499"/>
    <n v="7"/>
    <n v="82"/>
    <n v="4"/>
    <n v="71"/>
    <n v="2"/>
    <n v="73"/>
    <n v="2"/>
    <n v="82"/>
    <n v="3"/>
    <n v="101"/>
    <n v="4"/>
    <n v="431"/>
  </r>
  <r>
    <s v="5D5EF67E-9067-4146-9AAD-3CD1436A4799"/>
    <s v="6EFFC22C-2DC9-4446-837A-DF9E9FB2D0FA"/>
    <n v="1"/>
    <x v="0"/>
    <n v="126"/>
    <n v="14.1819481625954"/>
    <n v="14"/>
    <n v="419"/>
    <n v="239"/>
    <n v="1533"/>
    <n v="52"/>
    <n v="921"/>
    <n v="60"/>
    <n v="858"/>
    <n v="26"/>
    <n v="1192"/>
    <n v="58"/>
    <n v="5372"/>
  </r>
  <r>
    <s v="A21A18F9-4CFF-40E5-99F8-4298D5034E0B"/>
    <s v="62EC1BB0-1F33-43F1-BAE5-8CB816B61FE7"/>
    <n v="8"/>
    <x v="6"/>
    <n v="118"/>
    <n v="18.0377788534465"/>
    <n v="451"/>
    <n v="217"/>
    <n v="182"/>
    <n v="229"/>
    <n v="178"/>
    <n v="231"/>
    <n v="183"/>
    <n v="229"/>
    <n v="210"/>
    <n v="268"/>
    <n v="213"/>
    <n v="2591"/>
  </r>
  <r>
    <s v="A21A18F9-4CFF-40E5-99F8-4298D5034E0B"/>
    <s v="D509ECA4-774E-4D43-AF5D-C9AD3C704F45"/>
    <n v="1"/>
    <x v="1"/>
    <n v="123"/>
    <n v="18.937848157548601"/>
    <n v="144"/>
    <n v="1891"/>
    <n v="168"/>
    <n v="694"/>
    <n v="201"/>
    <n v="493"/>
    <n v="195"/>
    <n v="491"/>
    <n v="197"/>
    <n v="772"/>
    <n v="184"/>
    <n v="5430"/>
  </r>
  <r>
    <s v="5D5EF67E-9067-4146-9AAD-3CD1436A4799"/>
    <s v="F6AFB157-69E2-430D-95B5-BDADB403A4C3"/>
    <n v="1"/>
    <x v="0"/>
    <n v="122"/>
    <n v="15.8414264210304"/>
    <n v="24"/>
    <n v="90"/>
    <n v="0"/>
    <n v="32"/>
    <n v="0"/>
    <n v="35"/>
    <n v="0"/>
    <n v="29"/>
    <n v="1"/>
    <n v="46"/>
    <n v="2"/>
    <n v="259"/>
  </r>
  <r>
    <s v="5D5EF67E-9067-4146-9AAD-3CD1436A4799"/>
    <s v="C889D35B-8B2C-4FC9-8B8D-2C39F1425800"/>
    <n v="1"/>
    <x v="0"/>
    <n v="128"/>
    <n v="12.716905361800601"/>
    <n v="32"/>
    <n v="619"/>
    <n v="5"/>
    <n v="464"/>
    <n v="11"/>
    <n v="271"/>
    <n v="45"/>
    <n v="229"/>
    <n v="3"/>
    <n v="456"/>
    <n v="6"/>
    <n v="2141"/>
  </r>
  <r>
    <s v="A21A18F9-4CFF-40E5-99F8-4298D5034E0B"/>
    <s v="554AAF99-5CF9-49CA-BF22-353CEA416EC1"/>
    <n v="1"/>
    <x v="1"/>
    <n v="126"/>
    <n v="16.3362396919464"/>
    <n v="0"/>
    <n v="2"/>
    <n v="1"/>
    <n v="1"/>
    <n v="1"/>
    <n v="1"/>
    <n v="0"/>
    <n v="0"/>
    <n v="0"/>
    <n v="4"/>
    <n v="1"/>
    <n v="11"/>
  </r>
  <r>
    <s v="5D5EF67E-9067-4146-9AAD-3CD1436A4799"/>
    <s v="A67F8D32-21C9-45D2-B66A-58F02B48A8C7"/>
    <n v="1"/>
    <x v="0"/>
    <n v="120"/>
    <n v="15.965170011540801"/>
    <n v="98"/>
    <n v="337"/>
    <n v="0"/>
    <n v="95"/>
    <n v="0"/>
    <n v="46"/>
    <n v="88"/>
    <n v="35"/>
    <n v="1"/>
    <n v="105"/>
    <n v="0"/>
    <n v="805"/>
  </r>
  <r>
    <s v="A21A18F9-4CFF-40E5-99F8-4298D5034E0B"/>
    <s v="7A0FC086-37B3-40DC-8686-8AD66B1E839A"/>
    <n v="1"/>
    <x v="1"/>
    <s v="NULL"/>
    <s v="NULL"/>
    <n v="13"/>
    <n v="0"/>
    <n v="0"/>
    <n v="0"/>
    <n v="0"/>
    <n v="0"/>
    <n v="0"/>
    <n v="0"/>
    <n v="0"/>
    <n v="0"/>
    <n v="0"/>
    <n v="13"/>
  </r>
  <r>
    <s v="A21A18F9-4CFF-40E5-99F8-4298D5034E0B"/>
    <s v="C7D589C9-E2B2-4E9E-8927-A8E1C6F65447"/>
    <n v="10"/>
    <x v="3"/>
    <n v="110"/>
    <s v="NULL"/>
    <n v="0"/>
    <n v="1"/>
    <n v="0"/>
    <n v="0"/>
    <n v="0"/>
    <n v="0"/>
    <n v="0"/>
    <n v="0"/>
    <n v="0"/>
    <n v="0"/>
    <n v="0"/>
    <n v="1"/>
  </r>
  <r>
    <s v="A21A18F9-4CFF-40E5-99F8-4298D5034E0B"/>
    <s v="95511DCB-79FC-48E7-ACBF-3894FA111E7B"/>
    <n v="1"/>
    <x v="1"/>
    <n v="126"/>
    <s v="NULL"/>
    <n v="132"/>
    <n v="0"/>
    <n v="0"/>
    <n v="0"/>
    <n v="0"/>
    <n v="0"/>
    <n v="0"/>
    <n v="1"/>
    <n v="0"/>
    <n v="0"/>
    <n v="0"/>
    <n v="133"/>
  </r>
  <r>
    <s v="88F343FA-B35D-4C6C-8A9A-DDC3AE08EED7"/>
    <s v="F897D249-38BD-427D-A5B5-DB5BB9899CE3"/>
    <n v="1"/>
    <x v="4"/>
    <n v="122"/>
    <n v="13.8513317382865"/>
    <n v="3099"/>
    <n v="1053"/>
    <n v="0"/>
    <n v="716"/>
    <n v="1"/>
    <n v="422"/>
    <n v="1"/>
    <n v="314"/>
    <n v="1"/>
    <n v="583"/>
    <n v="0"/>
    <n v="6190"/>
  </r>
  <r>
    <s v="5D5EF67E-9067-4146-9AAD-3CD1436A4799"/>
    <s v="F3F90563-80A9-4924-A75B-AFC8CAB3EB51"/>
    <n v="1"/>
    <x v="0"/>
    <n v="126"/>
    <n v="16.1256300397601"/>
    <n v="15"/>
    <n v="1904"/>
    <n v="1"/>
    <n v="597"/>
    <n v="2"/>
    <n v="192"/>
    <n v="6"/>
    <n v="247"/>
    <n v="1"/>
    <n v="547"/>
    <n v="4"/>
    <n v="3516"/>
  </r>
  <r>
    <s v="A21A18F9-4CFF-40E5-99F8-4298D5034E0B"/>
    <s v="DD04D0CC-CD65-4FC1-8C83-BFECB6B3AD54"/>
    <n v="8"/>
    <x v="6"/>
    <n v="111"/>
    <n v="25.394206405674598"/>
    <n v="10179"/>
    <n v="6336"/>
    <n v="663"/>
    <n v="3941"/>
    <n v="625"/>
    <n v="1997"/>
    <n v="645"/>
    <n v="1799"/>
    <n v="581"/>
    <n v="4120"/>
    <n v="631"/>
    <n v="31518"/>
  </r>
  <r>
    <s v="88F343FA-B35D-4C6C-8A9A-DDC3AE08EED7"/>
    <s v="3FA3AE5C-D4D4-48D3-B530-DB604236DD12"/>
    <n v="1"/>
    <x v="4"/>
    <n v="116"/>
    <n v="17.887988655284499"/>
    <n v="586"/>
    <n v="161"/>
    <n v="0"/>
    <n v="108"/>
    <n v="0"/>
    <n v="75"/>
    <n v="0"/>
    <n v="58"/>
    <n v="0"/>
    <n v="123"/>
    <n v="0"/>
    <n v="1111"/>
  </r>
  <r>
    <s v="5D5EF67E-9067-4146-9AAD-3CD1436A4799"/>
    <s v="A8F4FF7C-6880-4F7D-90AA-4E1EB5A514D0"/>
    <n v="1"/>
    <x v="0"/>
    <n v="125"/>
    <n v="18.359267664723902"/>
    <n v="25"/>
    <n v="929"/>
    <n v="112"/>
    <n v="396"/>
    <n v="87"/>
    <n v="425"/>
    <n v="92"/>
    <n v="441"/>
    <n v="100"/>
    <n v="282"/>
    <n v="70"/>
    <n v="2959"/>
  </r>
  <r>
    <s v="A21A18F9-4CFF-40E5-99F8-4298D5034E0B"/>
    <s v="231BC777-28E3-467C-B0C7-9754EB0FE029"/>
    <n v="8"/>
    <x v="6"/>
    <n v="132"/>
    <n v="34.5277666040922"/>
    <n v="0"/>
    <n v="4"/>
    <n v="0"/>
    <n v="1"/>
    <n v="0"/>
    <n v="0"/>
    <n v="1"/>
    <n v="0"/>
    <n v="0"/>
    <n v="0"/>
    <n v="0"/>
    <n v="6"/>
  </r>
  <r>
    <s v="A21A18F9-4CFF-40E5-99F8-4298D5034E0B"/>
    <s v="9EAA0114-76DF-417F-AD60-487FC7462C62"/>
    <n v="10"/>
    <x v="3"/>
    <n v="128"/>
    <n v="51.760989171382697"/>
    <n v="1"/>
    <n v="2"/>
    <n v="0"/>
    <n v="0"/>
    <n v="0"/>
    <n v="0"/>
    <n v="1"/>
    <n v="0"/>
    <n v="0"/>
    <n v="2"/>
    <n v="0"/>
    <n v="6"/>
  </r>
  <r>
    <s v="A21A18F9-4CFF-40E5-99F8-4298D5034E0B"/>
    <s v="D6BF809C-B22C-4FFA-8D41-121645ADAA36"/>
    <n v="3"/>
    <x v="5"/>
    <n v="160"/>
    <s v="NULL"/>
    <n v="0"/>
    <n v="1"/>
    <n v="0"/>
    <n v="0"/>
    <n v="0"/>
    <n v="0"/>
    <n v="0"/>
    <n v="0"/>
    <n v="0"/>
    <n v="0"/>
    <n v="0"/>
    <n v="1"/>
  </r>
  <r>
    <s v="A21A18F9-4CFF-40E5-99F8-4298D5034E0B"/>
    <s v="F0A2696A-C54E-4DDB-A523-F78FB7B473B6"/>
    <n v="1"/>
    <x v="1"/>
    <n v="136"/>
    <n v="14.047538337136899"/>
    <n v="0"/>
    <n v="1"/>
    <n v="0"/>
    <n v="1"/>
    <n v="0"/>
    <n v="0"/>
    <n v="0"/>
    <n v="0"/>
    <n v="0"/>
    <n v="1"/>
    <n v="0"/>
    <n v="3"/>
  </r>
  <r>
    <s v="A21A18F9-4CFF-40E5-99F8-4298D5034E0B"/>
    <s v="6F2F536B-8E2F-4FD4-A840-B673AC4B8894"/>
    <n v="10"/>
    <x v="3"/>
    <n v="119"/>
    <n v="20.007335137902299"/>
    <n v="101"/>
    <n v="478"/>
    <n v="1"/>
    <n v="166"/>
    <n v="0"/>
    <n v="153"/>
    <n v="5"/>
    <n v="112"/>
    <n v="0"/>
    <n v="132"/>
    <n v="0"/>
    <n v="1149"/>
  </r>
  <r>
    <s v="A21A18F9-4CFF-40E5-99F8-4298D5034E0B"/>
    <s v="0A663DF9-5039-43A3-B7FF-258452843246"/>
    <n v="1"/>
    <x v="1"/>
    <n v="112"/>
    <n v="10.734222996406301"/>
    <n v="1007"/>
    <n v="2124"/>
    <n v="4"/>
    <n v="1830"/>
    <n v="8"/>
    <n v="1317"/>
    <n v="11"/>
    <n v="1298"/>
    <n v="11"/>
    <n v="1726"/>
    <n v="14"/>
    <n v="9350"/>
  </r>
  <r>
    <s v="88F343FA-B35D-4C6C-8A9A-DDC3AE08EED7"/>
    <s v="F3C0CF5B-925C-45B2-AABA-500E158B2BB0"/>
    <n v="1"/>
    <x v="4"/>
    <n v="118"/>
    <n v="18.564370239555799"/>
    <n v="657"/>
    <n v="244"/>
    <n v="0"/>
    <n v="87"/>
    <n v="0"/>
    <n v="67"/>
    <n v="1"/>
    <n v="52"/>
    <n v="0"/>
    <n v="125"/>
    <n v="0"/>
    <n v="1233"/>
  </r>
  <r>
    <s v="A21A18F9-4CFF-40E5-99F8-4298D5034E0B"/>
    <s v="0C42D6BF-F8D1-4CE3-85C3-33DEEEC239BB"/>
    <n v="8"/>
    <x v="6"/>
    <n v="113"/>
    <n v="16.533099006932002"/>
    <n v="4482"/>
    <n v="3186"/>
    <n v="675"/>
    <n v="1728"/>
    <n v="709"/>
    <n v="1287"/>
    <n v="730"/>
    <n v="1388"/>
    <n v="758"/>
    <n v="1943"/>
    <n v="741"/>
    <n v="17628"/>
  </r>
  <r>
    <s v="5D5EF67E-9067-4146-9AAD-3CD1436A4799"/>
    <s v="516C5D45-0DE8-4081-8A30-A9E777B7862D"/>
    <n v="1"/>
    <x v="0"/>
    <n v="135"/>
    <n v="21.213203435596402"/>
    <n v="0"/>
    <n v="2"/>
    <n v="0"/>
    <n v="0"/>
    <n v="0"/>
    <n v="0"/>
    <n v="0"/>
    <n v="0"/>
    <n v="0"/>
    <n v="0"/>
    <n v="0"/>
    <n v="2"/>
  </r>
  <r>
    <s v="A21A18F9-4CFF-40E5-99F8-4298D5034E0B"/>
    <s v="8B771DFF-5BF2-4112-88F0-7196C08FD0F1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89CDDE6-E36D-4ACE-963C-A03B16813FDD"/>
    <n v="6"/>
    <x v="7"/>
    <n v="122"/>
    <n v="18.285724468462"/>
    <n v="9208"/>
    <n v="840"/>
    <n v="7"/>
    <n v="408"/>
    <n v="4"/>
    <n v="334"/>
    <n v="11"/>
    <n v="246"/>
    <n v="5"/>
    <n v="376"/>
    <n v="3"/>
    <n v="11442"/>
  </r>
  <r>
    <s v="A21A18F9-4CFF-40E5-99F8-4298D5034E0B"/>
    <s v="8DB5923E-B561-407C-8542-5F9E25AF6A8F"/>
    <n v="10"/>
    <x v="3"/>
    <n v="125"/>
    <n v="4.2426406871192803"/>
    <n v="0"/>
    <n v="0"/>
    <n v="0"/>
    <n v="1"/>
    <n v="0"/>
    <n v="0"/>
    <n v="0"/>
    <n v="0"/>
    <n v="0"/>
    <n v="1"/>
    <n v="0"/>
    <n v="2"/>
  </r>
  <r>
    <s v="A21A18F9-4CFF-40E5-99F8-4298D5034E0B"/>
    <s v="NULL"/>
    <n v="6"/>
    <x v="7"/>
    <n v="119"/>
    <n v="397.250847348565"/>
    <n v="2724336"/>
    <n v="200091"/>
    <n v="849"/>
    <n v="86281"/>
    <n v="724"/>
    <n v="58375"/>
    <n v="1150"/>
    <n v="50230"/>
    <n v="713"/>
    <n v="88751"/>
    <n v="1047"/>
    <n v="3212573"/>
  </r>
  <r>
    <s v="A21A18F9-4CFF-40E5-99F8-4298D5034E0B"/>
    <s v="A58517C5-3379-4233-AB9A-3CCC75C1AA5C"/>
    <n v="8"/>
    <x v="6"/>
    <n v="160"/>
    <s v="NULL"/>
    <n v="0"/>
    <n v="1"/>
    <n v="0"/>
    <n v="0"/>
    <n v="0"/>
    <n v="0"/>
    <n v="0"/>
    <n v="0"/>
    <n v="0"/>
    <n v="0"/>
    <n v="0"/>
    <n v="1"/>
  </r>
  <r>
    <s v="5D5EF67E-9067-4146-9AAD-3CD1436A4799"/>
    <s v="C0FA6F44-43CF-4DF2-9518-F26EB681755D"/>
    <n v="1"/>
    <x v="0"/>
    <n v="124"/>
    <n v="16.083981782511099"/>
    <n v="17"/>
    <n v="140"/>
    <n v="133"/>
    <n v="172"/>
    <n v="156"/>
    <n v="143"/>
    <n v="151"/>
    <n v="172"/>
    <n v="156"/>
    <n v="161"/>
    <n v="112"/>
    <n v="1513"/>
  </r>
  <r>
    <s v="A21A18F9-4CFF-40E5-99F8-4298D5034E0B"/>
    <s v="FBB7EF5D-2386-4BAA-B4F0-D8DAA85D657A"/>
    <n v="6"/>
    <x v="7"/>
    <n v="116"/>
    <n v="19.181344343516798"/>
    <n v="16590"/>
    <n v="1367"/>
    <n v="42"/>
    <n v="559"/>
    <n v="46"/>
    <n v="223"/>
    <n v="51"/>
    <n v="220"/>
    <n v="47"/>
    <n v="466"/>
    <n v="59"/>
    <n v="19670"/>
  </r>
  <r>
    <s v="A21A18F9-4CFF-40E5-99F8-4298D5034E0B"/>
    <s v="237FA0D4-055D-4CDA-8159-A01A3DCA6E26"/>
    <n v="3"/>
    <x v="5"/>
    <n v="109"/>
    <n v="18.384776310850199"/>
    <n v="0"/>
    <n v="0"/>
    <n v="0"/>
    <n v="1"/>
    <n v="0"/>
    <n v="0"/>
    <n v="0"/>
    <n v="1"/>
    <n v="0"/>
    <n v="0"/>
    <n v="0"/>
    <n v="2"/>
  </r>
  <r>
    <s v="A21A18F9-4CFF-40E5-99F8-4298D5034E0B"/>
    <s v="94A3EE91-6777-49DD-9277-A56557F96005"/>
    <n v="1"/>
    <x v="1"/>
    <n v="117"/>
    <n v="27.547391767159699"/>
    <n v="316"/>
    <n v="974"/>
    <n v="0"/>
    <n v="424"/>
    <n v="0"/>
    <n v="354"/>
    <n v="2"/>
    <n v="351"/>
    <n v="3"/>
    <n v="393"/>
    <n v="1"/>
    <n v="2818"/>
  </r>
  <r>
    <s v="A21A18F9-4CFF-40E5-99F8-4298D5034E0B"/>
    <s v="7CC96E88-D7A2-437C-81E4-BDE42E0FC57A"/>
    <n v="1"/>
    <x v="1"/>
    <n v="114"/>
    <n v="15.903232686828799"/>
    <n v="39"/>
    <n v="313"/>
    <n v="0"/>
    <n v="84"/>
    <n v="0"/>
    <n v="38"/>
    <n v="0"/>
    <n v="17"/>
    <n v="0"/>
    <n v="112"/>
    <n v="1"/>
    <n v="604"/>
  </r>
  <r>
    <s v="A21A18F9-4CFF-40E5-99F8-4298D5034E0B"/>
    <s v="B664944A-81DA-45AB-B53D-48B90EDB5E9B"/>
    <n v="6"/>
    <x v="7"/>
    <n v="140"/>
    <n v="17.096515717338502"/>
    <n v="63"/>
    <n v="9"/>
    <n v="0"/>
    <n v="3"/>
    <n v="0"/>
    <n v="1"/>
    <n v="0"/>
    <n v="1"/>
    <n v="1"/>
    <n v="3"/>
    <n v="0"/>
    <n v="81"/>
  </r>
  <r>
    <s v="A21A18F9-4CFF-40E5-99F8-4298D5034E0B"/>
    <s v="39ED0E54-69A7-46E3-8473-9EBC358AE2D4"/>
    <n v="1"/>
    <x v="1"/>
    <n v="124"/>
    <n v="30.9586257776783"/>
    <n v="70"/>
    <n v="822"/>
    <n v="1"/>
    <n v="193"/>
    <n v="0"/>
    <n v="110"/>
    <n v="0"/>
    <n v="98"/>
    <n v="1"/>
    <n v="210"/>
    <n v="0"/>
    <n v="1505"/>
  </r>
  <r>
    <s v="5D5EF67E-9067-4146-9AAD-3CD1436A4799"/>
    <s v="92049204-0A39-47E7-9A0E-DDD65771FE7A"/>
    <n v="1"/>
    <x v="0"/>
    <n v="107"/>
    <n v="13.164718797444401"/>
    <n v="3320"/>
    <n v="164"/>
    <n v="84"/>
    <n v="148"/>
    <n v="84"/>
    <n v="101"/>
    <n v="89"/>
    <n v="75"/>
    <n v="75"/>
    <n v="126"/>
    <n v="84"/>
    <n v="4350"/>
  </r>
  <r>
    <s v="5D5EF67E-9067-4146-9AAD-3CD1436A4799"/>
    <s v="4530ABE5-E42C-4959-8E5B-A2A01A0A5441"/>
    <n v="1"/>
    <x v="0"/>
    <n v="139"/>
    <n v="22.094016044923801"/>
    <n v="18"/>
    <n v="150"/>
    <n v="87"/>
    <n v="105"/>
    <n v="98"/>
    <n v="118"/>
    <n v="97"/>
    <n v="73"/>
    <n v="94"/>
    <n v="98"/>
    <n v="108"/>
    <n v="1046"/>
  </r>
  <r>
    <s v="5D5EF67E-9067-4146-9AAD-3CD1436A4799"/>
    <s v="348F90AA-862E-4328-AD66-59051A68A7B7"/>
    <n v="1"/>
    <x v="0"/>
    <n v="132"/>
    <n v="22.086503483943599"/>
    <n v="8"/>
    <n v="53"/>
    <n v="55"/>
    <n v="68"/>
    <n v="66"/>
    <n v="75"/>
    <n v="52"/>
    <n v="62"/>
    <n v="64"/>
    <n v="60"/>
    <n v="59"/>
    <n v="622"/>
  </r>
  <r>
    <s v="5D5EF67E-9067-4146-9AAD-3CD1436A4799"/>
    <s v="F6842A76-1D16-46C5-9657-96C6B2FECD9E"/>
    <n v="1"/>
    <x v="0"/>
    <n v="123"/>
    <n v="17.930638580708901"/>
    <n v="332"/>
    <n v="256"/>
    <n v="257"/>
    <n v="267"/>
    <n v="215"/>
    <n v="268"/>
    <n v="247"/>
    <n v="269"/>
    <n v="269"/>
    <n v="285"/>
    <n v="256"/>
    <n v="2921"/>
  </r>
  <r>
    <s v="A21A18F9-4CFF-40E5-99F8-4298D5034E0B"/>
    <s v="B24C06B0-B902-4F1A-BEA0-32B397CF9294"/>
    <n v="1"/>
    <x v="1"/>
    <n v="115"/>
    <n v="16.2801494841124"/>
    <n v="802"/>
    <n v="2562"/>
    <n v="2"/>
    <n v="984"/>
    <n v="5"/>
    <n v="767"/>
    <n v="6"/>
    <n v="630"/>
    <n v="5"/>
    <n v="1111"/>
    <n v="1"/>
    <n v="6875"/>
  </r>
  <r>
    <s v="A21A18F9-4CFF-40E5-99F8-4298D5034E0B"/>
    <s v="B149F627-F0EA-4F28-8801-CB3CFD6C6C57"/>
    <n v="1"/>
    <x v="1"/>
    <n v="118"/>
    <s v="NULL"/>
    <n v="0"/>
    <n v="0"/>
    <n v="0"/>
    <n v="0"/>
    <n v="0"/>
    <n v="0"/>
    <n v="0"/>
    <n v="0"/>
    <n v="0"/>
    <n v="1"/>
    <n v="0"/>
    <n v="1"/>
  </r>
  <r>
    <s v="A21A18F9-4CFF-40E5-99F8-4298D5034E0B"/>
    <s v="CF359171-CC2F-4BE2-8145-E3C498A35334"/>
    <n v="1"/>
    <x v="1"/>
    <n v="127"/>
    <n v="20.186841443486099"/>
    <n v="47"/>
    <n v="96"/>
    <n v="99"/>
    <n v="91"/>
    <n v="104"/>
    <n v="88"/>
    <n v="110"/>
    <n v="90"/>
    <n v="94"/>
    <n v="99"/>
    <n v="90"/>
    <n v="1008"/>
  </r>
  <r>
    <s v="5D5EF67E-9067-4146-9AAD-3CD1436A4799"/>
    <s v="D0C89142-EECD-41A0-A8D0-C6F3F3B22B67"/>
    <n v="1"/>
    <x v="0"/>
    <n v="122"/>
    <n v="15.8373572423593"/>
    <n v="11"/>
    <n v="130"/>
    <n v="1"/>
    <n v="16"/>
    <n v="0"/>
    <n v="28"/>
    <n v="0"/>
    <n v="7"/>
    <n v="0"/>
    <n v="16"/>
    <n v="2"/>
    <n v="211"/>
  </r>
  <r>
    <s v="A21A18F9-4CFF-40E5-99F8-4298D5034E0B"/>
    <s v="8E14FC72-44D6-46D2-A000-CC17D33D7CC4"/>
    <n v="1"/>
    <x v="1"/>
    <n v="115"/>
    <n v="16.922139926072699"/>
    <n v="1446"/>
    <n v="4082"/>
    <n v="3"/>
    <n v="854"/>
    <n v="6"/>
    <n v="397"/>
    <n v="57"/>
    <n v="341"/>
    <n v="4"/>
    <n v="1311"/>
    <n v="7"/>
    <n v="8508"/>
  </r>
  <r>
    <s v="5D5EF67E-9067-4146-9AAD-3CD1436A4799"/>
    <s v="CF86B7C8-C79D-4C32-AB57-C69DD44A60E2"/>
    <n v="1"/>
    <x v="0"/>
    <n v="129"/>
    <n v="17.344986252673898"/>
    <n v="14"/>
    <n v="804"/>
    <n v="3"/>
    <n v="267"/>
    <n v="4"/>
    <n v="198"/>
    <n v="2"/>
    <n v="116"/>
    <n v="2"/>
    <n v="222"/>
    <n v="2"/>
    <n v="1634"/>
  </r>
  <r>
    <s v="5D5EF67E-9067-4146-9AAD-3CD1436A4799"/>
    <s v="6734B74A-3318-45DC-8703-8537913AC135"/>
    <n v="1"/>
    <x v="0"/>
    <n v="145"/>
    <n v="20.498304685125898"/>
    <n v="84"/>
    <n v="424"/>
    <n v="391"/>
    <n v="438"/>
    <n v="397"/>
    <n v="426"/>
    <n v="373"/>
    <n v="417"/>
    <n v="451"/>
    <n v="409"/>
    <n v="405"/>
    <n v="4215"/>
  </r>
  <r>
    <s v="A21A18F9-4CFF-40E5-99F8-4298D5034E0B"/>
    <s v="231947EF-AF5E-4CD9-8FFA-DBB72BFF2E07"/>
    <n v="1"/>
    <x v="1"/>
    <n v="121"/>
    <n v="17.481098655518799"/>
    <n v="177"/>
    <n v="2023"/>
    <n v="0"/>
    <n v="450"/>
    <n v="3"/>
    <n v="171"/>
    <n v="20"/>
    <n v="146"/>
    <n v="7"/>
    <n v="528"/>
    <n v="2"/>
    <n v="3527"/>
  </r>
  <r>
    <s v="A21A18F9-4CFF-40E5-99F8-4298D5034E0B"/>
    <s v="817A263F-A105-419C-94D4-66FA94D5CEFC"/>
    <n v="8"/>
    <x v="6"/>
    <s v="NULL"/>
    <s v="NULL"/>
    <n v="3"/>
    <n v="0"/>
    <n v="0"/>
    <n v="0"/>
    <n v="0"/>
    <n v="0"/>
    <n v="0"/>
    <n v="0"/>
    <n v="0"/>
    <n v="0"/>
    <n v="0"/>
    <n v="3"/>
  </r>
  <r>
    <s v="A21A18F9-4CFF-40E5-99F8-4298D5034E0B"/>
    <s v="0A861934-9CBD-4893-A7C5-9C0BFDFC057C"/>
    <n v="10"/>
    <x v="3"/>
    <n v="112"/>
    <s v="NULL"/>
    <n v="1"/>
    <n v="0"/>
    <n v="0"/>
    <n v="1"/>
    <n v="0"/>
    <n v="0"/>
    <n v="0"/>
    <n v="0"/>
    <n v="0"/>
    <n v="0"/>
    <n v="0"/>
    <n v="2"/>
  </r>
  <r>
    <s v="A21A18F9-4CFF-40E5-99F8-4298D5034E0B"/>
    <s v="3548A21A-D45E-4E76-A33E-54E0D1FD414D"/>
    <n v="1"/>
    <x v="1"/>
    <n v="116"/>
    <n v="16.500464562663499"/>
    <n v="1550"/>
    <n v="3257"/>
    <n v="2"/>
    <n v="1195"/>
    <n v="0"/>
    <n v="756"/>
    <n v="10"/>
    <n v="598"/>
    <n v="4"/>
    <n v="1349"/>
    <n v="8"/>
    <n v="8729"/>
  </r>
  <r>
    <s v="A21A18F9-4CFF-40E5-99F8-4298D5034E0B"/>
    <s v="F0B4E66C-BF0A-4556-941A-CEEAEF042532"/>
    <n v="10"/>
    <x v="3"/>
    <n v="112"/>
    <n v="12.812794033971601"/>
    <n v="4"/>
    <n v="38"/>
    <n v="0"/>
    <n v="13"/>
    <n v="0"/>
    <n v="5"/>
    <n v="0"/>
    <n v="4"/>
    <n v="0"/>
    <n v="8"/>
    <n v="0"/>
    <n v="72"/>
  </r>
  <r>
    <s v="A21A18F9-4CFF-40E5-99F8-4298D5034E0B"/>
    <s v="766933EE-612A-4F5F-A11B-F919A71C9BAC"/>
    <n v="10"/>
    <x v="3"/>
    <n v="118"/>
    <n v="15.919858328243899"/>
    <n v="58"/>
    <n v="192"/>
    <n v="0"/>
    <n v="121"/>
    <n v="0"/>
    <n v="79"/>
    <n v="0"/>
    <n v="71"/>
    <n v="0"/>
    <n v="154"/>
    <n v="1"/>
    <n v="676"/>
  </r>
  <r>
    <s v="5D5EF67E-9067-4146-9AAD-3CD1436A4799"/>
    <s v="171E61CA-60CA-4EEA-99EA-C36402FDDAF7"/>
    <n v="1"/>
    <x v="0"/>
    <n v="124"/>
    <n v="16.9050206788528"/>
    <n v="1323"/>
    <n v="2561"/>
    <n v="1"/>
    <n v="655"/>
    <n v="0"/>
    <n v="521"/>
    <n v="1"/>
    <n v="306"/>
    <n v="1"/>
    <n v="1094"/>
    <n v="1"/>
    <n v="6464"/>
  </r>
  <r>
    <s v="A21A18F9-4CFF-40E5-99F8-4298D5034E0B"/>
    <s v="844EBDCB-3A29-4678-B035-8B33D057AE92"/>
    <n v="10"/>
    <x v="3"/>
    <n v="110"/>
    <n v="10.620734437881399"/>
    <n v="0"/>
    <n v="2"/>
    <n v="0"/>
    <n v="2"/>
    <n v="0"/>
    <n v="0"/>
    <n v="0"/>
    <n v="0"/>
    <n v="0"/>
    <n v="1"/>
    <n v="0"/>
    <n v="5"/>
  </r>
  <r>
    <s v="A21A18F9-4CFF-40E5-99F8-4298D5034E0B"/>
    <s v="B03A5DE5-83BF-4C49-95AB-5DE878A112B8"/>
    <n v="10"/>
    <x v="3"/>
    <n v="97"/>
    <n v="11.535829547267999"/>
    <n v="324"/>
    <n v="122"/>
    <n v="0"/>
    <n v="68"/>
    <n v="0"/>
    <n v="91"/>
    <n v="0"/>
    <n v="50"/>
    <n v="0"/>
    <n v="126"/>
    <n v="0"/>
    <n v="782"/>
  </r>
  <r>
    <s v="88F343FA-B35D-4C6C-8A9A-DDC3AE08EED7"/>
    <s v="27EDDDCC-EA51-481A-804D-47D4F3F12231"/>
    <n v="1"/>
    <x v="4"/>
    <n v="118"/>
    <n v="2.8284271247461898"/>
    <n v="420"/>
    <n v="1"/>
    <n v="0"/>
    <n v="0"/>
    <n v="0"/>
    <n v="0"/>
    <n v="0"/>
    <n v="1"/>
    <n v="0"/>
    <n v="0"/>
    <n v="0"/>
    <n v="422"/>
  </r>
  <r>
    <s v="A21A18F9-4CFF-40E5-99F8-4298D5034E0B"/>
    <s v="DFAA0029-DCD3-4B27-9230-EB920A056F5C"/>
    <n v="1"/>
    <x v="1"/>
    <n v="129"/>
    <n v="20.898984844616599"/>
    <n v="144"/>
    <n v="10691"/>
    <n v="65"/>
    <n v="2451"/>
    <n v="76"/>
    <n v="2124"/>
    <n v="91"/>
    <n v="1740"/>
    <n v="91"/>
    <n v="2269"/>
    <n v="97"/>
    <n v="19839"/>
  </r>
  <r>
    <s v="A21A18F9-4CFF-40E5-99F8-4298D5034E0B"/>
    <s v="29D621E9-C2D1-4CF8-9DC9-83B0AA6300A9"/>
    <n v="10"/>
    <x v="3"/>
    <n v="120"/>
    <n v="14.399002594676601"/>
    <n v="367"/>
    <n v="733"/>
    <n v="1"/>
    <n v="239"/>
    <n v="0"/>
    <n v="284"/>
    <n v="0"/>
    <n v="91"/>
    <n v="2"/>
    <n v="403"/>
    <n v="1"/>
    <n v="2121"/>
  </r>
  <r>
    <s v="5D5EF67E-9067-4146-9AAD-3CD1436A4799"/>
    <s v="B1B95B79-BFB9-479C-9D6C-46B540573361"/>
    <n v="1"/>
    <x v="0"/>
    <n v="138"/>
    <n v="18.512609315899699"/>
    <n v="7"/>
    <n v="263"/>
    <n v="7"/>
    <n v="753"/>
    <n v="26"/>
    <n v="143"/>
    <n v="14"/>
    <n v="419"/>
    <n v="12"/>
    <n v="149"/>
    <n v="15"/>
    <n v="1808"/>
  </r>
  <r>
    <s v="A21A18F9-4CFF-40E5-99F8-4298D5034E0B"/>
    <s v="D7A19028-3503-4C02-A0A8-6835C63E9F20"/>
    <n v="1"/>
    <x v="1"/>
    <n v="112"/>
    <n v="18.121475167004402"/>
    <n v="159"/>
    <n v="463"/>
    <n v="0"/>
    <n v="190"/>
    <n v="0"/>
    <n v="98"/>
    <n v="0"/>
    <n v="88"/>
    <n v="1"/>
    <n v="170"/>
    <n v="1"/>
    <n v="1170"/>
  </r>
  <r>
    <s v="A21A18F9-4CFF-40E5-99F8-4298D5034E0B"/>
    <s v="8DCE4D54-F75B-4B06-A17B-8588E6183D60"/>
    <n v="8"/>
    <x v="6"/>
    <n v="114"/>
    <n v="18.896616635079599"/>
    <n v="19"/>
    <n v="6"/>
    <n v="11"/>
    <n v="6"/>
    <n v="7"/>
    <n v="8"/>
    <n v="7"/>
    <n v="6"/>
    <n v="8"/>
    <n v="11"/>
    <n v="10"/>
    <n v="99"/>
  </r>
  <r>
    <s v="A21A18F9-4CFF-40E5-99F8-4298D5034E0B"/>
    <s v="A0825DDA-78B1-42A2-BBFB-57852005560D"/>
    <n v="10"/>
    <x v="3"/>
    <n v="115"/>
    <n v="16.339608312590801"/>
    <n v="5"/>
    <n v="39"/>
    <n v="0"/>
    <n v="14"/>
    <n v="0"/>
    <n v="10"/>
    <n v="0"/>
    <n v="8"/>
    <n v="0"/>
    <n v="21"/>
    <n v="0"/>
    <n v="97"/>
  </r>
  <r>
    <s v="88F343FA-B35D-4C6C-8A9A-DDC3AE08EED7"/>
    <s v="6310EAD3-3AD5-437C-A6B5-20032E088AD8"/>
    <n v="1"/>
    <x v="4"/>
    <n v="119"/>
    <n v="17.978806853841501"/>
    <n v="1070"/>
    <n v="421"/>
    <n v="0"/>
    <n v="211"/>
    <n v="0"/>
    <n v="89"/>
    <n v="0"/>
    <n v="81"/>
    <n v="2"/>
    <n v="224"/>
    <n v="0"/>
    <n v="2099"/>
  </r>
  <r>
    <s v="5D5EF67E-9067-4146-9AAD-3CD1436A4799"/>
    <s v="A1D55464-F0A2-433A-A60E-BAC8750A1489"/>
    <n v="1"/>
    <x v="0"/>
    <n v="135"/>
    <n v="18.580158660901201"/>
    <n v="6"/>
    <n v="189"/>
    <n v="0"/>
    <n v="26"/>
    <n v="1"/>
    <n v="30"/>
    <n v="0"/>
    <n v="74"/>
    <n v="0"/>
    <n v="48"/>
    <n v="1"/>
    <n v="375"/>
  </r>
  <r>
    <s v="A21A18F9-4CFF-40E5-99F8-4298D5034E0B"/>
    <s v="7E2DDE12-64B6-41DD-8602-F234F9AED80A"/>
    <n v="8"/>
    <x v="6"/>
    <n v="116"/>
    <n v="18.439305843767599"/>
    <n v="46"/>
    <n v="20"/>
    <n v="14"/>
    <n v="17"/>
    <n v="8"/>
    <n v="7"/>
    <n v="9"/>
    <n v="15"/>
    <n v="9"/>
    <n v="18"/>
    <n v="8"/>
    <n v="171"/>
  </r>
  <r>
    <s v="88F343FA-B35D-4C6C-8A9A-DDC3AE08EED7"/>
    <s v="540E8CB6-5ADC-44BE-8289-A46D4A2B7815"/>
    <n v="1"/>
    <x v="4"/>
    <n v="88"/>
    <s v="NULL"/>
    <n v="1"/>
    <n v="0"/>
    <n v="0"/>
    <n v="0"/>
    <n v="0"/>
    <n v="0"/>
    <n v="0"/>
    <n v="0"/>
    <n v="0"/>
    <n v="1"/>
    <n v="0"/>
    <n v="2"/>
  </r>
  <r>
    <s v="A21A18F9-4CFF-40E5-99F8-4298D5034E0B"/>
    <s v="60059D59-172D-412C-9386-0502E3A6308A"/>
    <n v="1"/>
    <x v="1"/>
    <n v="122"/>
    <n v="18.516933251181602"/>
    <n v="71"/>
    <n v="614"/>
    <n v="6"/>
    <n v="175"/>
    <n v="4"/>
    <n v="119"/>
    <n v="6"/>
    <n v="152"/>
    <n v="8"/>
    <n v="268"/>
    <n v="5"/>
    <n v="1428"/>
  </r>
  <r>
    <s v="A21A18F9-4CFF-40E5-99F8-4298D5034E0B"/>
    <s v="611B4F00-21D4-4BEE-8D45-1139E5E01F9B"/>
    <n v="10"/>
    <x v="3"/>
    <n v="166"/>
    <s v="NULL"/>
    <n v="398"/>
    <n v="0"/>
    <n v="0"/>
    <n v="0"/>
    <n v="0"/>
    <n v="0"/>
    <n v="0"/>
    <n v="1"/>
    <n v="0"/>
    <n v="0"/>
    <n v="0"/>
    <n v="399"/>
  </r>
  <r>
    <s v="A21A18F9-4CFF-40E5-99F8-4298D5034E0B"/>
    <s v="702BFE11-4F0E-4DA0-BE77-6C346D40C3B3"/>
    <n v="6"/>
    <x v="7"/>
    <n v="115"/>
    <n v="16.8927863738597"/>
    <n v="17198"/>
    <n v="1445"/>
    <n v="2"/>
    <n v="592"/>
    <n v="3"/>
    <n v="401"/>
    <n v="4"/>
    <n v="335"/>
    <n v="1"/>
    <n v="527"/>
    <n v="5"/>
    <n v="20513"/>
  </r>
  <r>
    <s v="A21A18F9-4CFF-40E5-99F8-4298D5034E0B"/>
    <s v="CED5C0EC-3586-47AC-87DE-D7B7FD2F7CA4"/>
    <n v="1"/>
    <x v="1"/>
    <n v="116"/>
    <n v="17.972710769008302"/>
    <n v="1731"/>
    <n v="4194"/>
    <n v="0"/>
    <n v="1871"/>
    <n v="3"/>
    <n v="1152"/>
    <n v="18"/>
    <n v="898"/>
    <n v="6"/>
    <n v="2292"/>
    <n v="8"/>
    <n v="12173"/>
  </r>
  <r>
    <s v="A21A18F9-4CFF-40E5-99F8-4298D5034E0B"/>
    <s v="EAC13228-EA0F-4100-9815-A8FC833A3E50"/>
    <n v="1"/>
    <x v="1"/>
    <n v="111"/>
    <n v="17.137157562851801"/>
    <n v="2187"/>
    <n v="4938"/>
    <n v="3"/>
    <n v="1552"/>
    <n v="2"/>
    <n v="1429"/>
    <n v="14"/>
    <n v="959"/>
    <n v="5"/>
    <n v="1870"/>
    <n v="6"/>
    <n v="12965"/>
  </r>
  <r>
    <s v="A21A18F9-4CFF-40E5-99F8-4298D5034E0B"/>
    <s v="B078C9BC-9955-46AF-A4C3-7C8AB1A1E8F1"/>
    <n v="1"/>
    <x v="1"/>
    <n v="126"/>
    <n v="19.7849347037772"/>
    <n v="230"/>
    <n v="3191"/>
    <n v="166"/>
    <n v="2149"/>
    <n v="192"/>
    <n v="1730"/>
    <n v="219"/>
    <n v="1478"/>
    <n v="173"/>
    <n v="1572"/>
    <n v="167"/>
    <n v="11267"/>
  </r>
  <r>
    <s v="A21A18F9-4CFF-40E5-99F8-4298D5034E0B"/>
    <s v="2F0BF263-0933-4A28-8A46-8679F32D5B1D"/>
    <n v="10"/>
    <x v="3"/>
    <n v="120"/>
    <n v="13.5499077487635"/>
    <n v="0"/>
    <n v="0"/>
    <n v="0"/>
    <n v="1"/>
    <n v="0"/>
    <n v="0"/>
    <n v="0"/>
    <n v="1"/>
    <n v="1"/>
    <n v="2"/>
    <n v="1"/>
    <n v="6"/>
  </r>
  <r>
    <s v="A21A18F9-4CFF-40E5-99F8-4298D5034E0B"/>
    <s v="4E182D07-B971-4A3A-9612-10876F934EC9"/>
    <n v="192"/>
    <x v="2"/>
    <n v="114"/>
    <n v="148.44672589292699"/>
    <n v="1005"/>
    <n v="2043"/>
    <n v="6"/>
    <n v="1141"/>
    <n v="6"/>
    <n v="575"/>
    <n v="3"/>
    <n v="491"/>
    <n v="10"/>
    <n v="1267"/>
    <n v="8"/>
    <n v="6592"/>
  </r>
  <r>
    <s v="5D5EF67E-9067-4146-9AAD-3CD1436A4799"/>
    <s v="587350E9-83D0-4446-926D-51673D880CD0"/>
    <n v="1"/>
    <x v="0"/>
    <n v="109"/>
    <n v="14.4684312237"/>
    <n v="2356"/>
    <n v="95"/>
    <n v="104"/>
    <n v="127"/>
    <n v="94"/>
    <n v="110"/>
    <n v="109"/>
    <n v="96"/>
    <n v="100"/>
    <n v="93"/>
    <n v="105"/>
    <n v="3389"/>
  </r>
  <r>
    <s v="A21A18F9-4CFF-40E5-99F8-4298D5034E0B"/>
    <s v="E3FF8848-F35F-4513-B7F0-28AD1DEEABCC"/>
    <n v="192"/>
    <x v="2"/>
    <n v="99"/>
    <n v="44.323616648500497"/>
    <n v="1871"/>
    <n v="1003"/>
    <n v="70"/>
    <n v="492"/>
    <n v="71"/>
    <n v="495"/>
    <n v="100"/>
    <n v="324"/>
    <n v="59"/>
    <n v="628"/>
    <n v="122"/>
    <n v="5247"/>
  </r>
  <r>
    <s v="A21A18F9-4CFF-40E5-99F8-4298D5034E0B"/>
    <s v="C055DDFF-F8C9-4D2E-BF63-ACE4BDD2E364"/>
    <n v="10"/>
    <x v="3"/>
    <n v="192"/>
    <n v="8809.3970188638195"/>
    <n v="1993"/>
    <n v="6029"/>
    <n v="2"/>
    <n v="2711"/>
    <n v="3"/>
    <n v="1492"/>
    <n v="179"/>
    <n v="1612"/>
    <n v="4"/>
    <n v="3037"/>
    <n v="6"/>
    <n v="17074"/>
  </r>
  <r>
    <s v="A21A18F9-4CFF-40E5-99F8-4298D5034E0B"/>
    <s v="AC4BC8D4-491B-405E-AF19-905F3AC8892B"/>
    <n v="192"/>
    <x v="2"/>
    <n v="110"/>
    <n v="19.817098103516599"/>
    <n v="417"/>
    <n v="694"/>
    <n v="2"/>
    <n v="288"/>
    <n v="0"/>
    <n v="218"/>
    <n v="2"/>
    <n v="143"/>
    <n v="1"/>
    <n v="289"/>
    <n v="1"/>
    <n v="2069"/>
  </r>
  <r>
    <s v="A21A18F9-4CFF-40E5-99F8-4298D5034E0B"/>
    <s v="46D473E9-CA46-4F5E-A534-D6F270C5DFAD"/>
    <n v="8"/>
    <x v="6"/>
    <n v="111"/>
    <n v="16.331062070176099"/>
    <n v="5941"/>
    <n v="7303"/>
    <n v="14"/>
    <n v="1365"/>
    <n v="17"/>
    <n v="892"/>
    <n v="22"/>
    <n v="784"/>
    <n v="23"/>
    <n v="1383"/>
    <n v="16"/>
    <n v="17762"/>
  </r>
  <r>
    <s v="5D5EF67E-9067-4146-9AAD-3CD1436A4799"/>
    <s v="FC4A6C5A-71A3-43E6-8A28-8BCA72EBDDE3"/>
    <n v="1"/>
    <x v="0"/>
    <n v="124"/>
    <n v="14.2879318396706"/>
    <n v="577"/>
    <n v="1719"/>
    <n v="3"/>
    <n v="772"/>
    <n v="4"/>
    <n v="515"/>
    <n v="129"/>
    <n v="375"/>
    <n v="1"/>
    <n v="789"/>
    <n v="3"/>
    <n v="4887"/>
  </r>
  <r>
    <s v="A21A18F9-4CFF-40E5-99F8-4298D5034E0B"/>
    <s v="EB01554C-F562-4A33-8F6F-57EA717994ED"/>
    <n v="1"/>
    <x v="1"/>
    <n v="117"/>
    <n v="19.5898585262279"/>
    <n v="319"/>
    <n v="1182"/>
    <n v="1"/>
    <n v="382"/>
    <n v="0"/>
    <n v="205"/>
    <n v="2"/>
    <n v="138"/>
    <n v="0"/>
    <n v="494"/>
    <n v="5"/>
    <n v="2728"/>
  </r>
  <r>
    <s v="5D5EF67E-9067-4146-9AAD-3CD1436A4799"/>
    <s v="1F5F84FD-A1A2-42CC-B002-343DE084E4CF"/>
    <n v="1"/>
    <x v="0"/>
    <n v="133"/>
    <n v="19.820962201669801"/>
    <n v="22"/>
    <n v="171"/>
    <n v="154"/>
    <n v="153"/>
    <n v="147"/>
    <n v="180"/>
    <n v="130"/>
    <n v="172"/>
    <n v="162"/>
    <n v="156"/>
    <n v="164"/>
    <n v="1611"/>
  </r>
  <r>
    <s v="5D5EF67E-9067-4146-9AAD-3CD1436A4799"/>
    <s v="E987D3D1-D4BA-4D14-8D05-998FA371A4DF"/>
    <n v="1"/>
    <x v="0"/>
    <n v="129"/>
    <n v="17.912109370276301"/>
    <n v="96"/>
    <n v="941"/>
    <n v="241"/>
    <n v="941"/>
    <n v="239"/>
    <n v="748"/>
    <n v="240"/>
    <n v="1077"/>
    <n v="233"/>
    <n v="1329"/>
    <n v="264"/>
    <n v="6349"/>
  </r>
  <r>
    <s v="A21A18F9-4CFF-40E5-99F8-4298D5034E0B"/>
    <s v="6762AE13-4EEE-4922-9193-5D13393D4AC3"/>
    <n v="1"/>
    <x v="1"/>
    <n v="115"/>
    <n v="19.147715471004801"/>
    <n v="68"/>
    <n v="474"/>
    <n v="0"/>
    <n v="150"/>
    <n v="1"/>
    <n v="157"/>
    <n v="0"/>
    <n v="57"/>
    <n v="1"/>
    <n v="109"/>
    <n v="0"/>
    <n v="1017"/>
  </r>
  <r>
    <s v="A21A18F9-4CFF-40E5-99F8-4298D5034E0B"/>
    <s v="B758CEAC-700C-4DD2-8429-0DECCCE6A628"/>
    <n v="10"/>
    <x v="3"/>
    <n v="120"/>
    <n v="17.246048092525601"/>
    <n v="59"/>
    <n v="500"/>
    <n v="0"/>
    <n v="202"/>
    <n v="1"/>
    <n v="165"/>
    <n v="7"/>
    <n v="117"/>
    <n v="0"/>
    <n v="197"/>
    <n v="1"/>
    <n v="1249"/>
  </r>
  <r>
    <s v="A21A18F9-4CFF-40E5-99F8-4298D5034E0B"/>
    <s v="050E02B7-C582-4E6A-ACB4-ACC0D3FCFDC4"/>
    <n v="3"/>
    <x v="5"/>
    <n v="116"/>
    <n v="28.493618463191901"/>
    <n v="325"/>
    <n v="2961"/>
    <n v="0"/>
    <n v="419"/>
    <n v="8"/>
    <n v="287"/>
    <n v="166"/>
    <n v="227"/>
    <n v="7"/>
    <n v="488"/>
    <n v="6"/>
    <n v="4894"/>
  </r>
  <r>
    <s v="A21A18F9-4CFF-40E5-99F8-4298D5034E0B"/>
    <s v="991DE0EC-542D-43DB-AB39-41110189424F"/>
    <n v="3"/>
    <x v="5"/>
    <n v="120"/>
    <n v="19.092033164353602"/>
    <n v="1027"/>
    <n v="6495"/>
    <n v="3"/>
    <n v="892"/>
    <n v="20"/>
    <n v="634"/>
    <n v="94"/>
    <n v="331"/>
    <n v="8"/>
    <n v="1020"/>
    <n v="20"/>
    <n v="10544"/>
  </r>
  <r>
    <s v="88F343FA-B35D-4C6C-8A9A-DDC3AE08EED7"/>
    <s v="21D2167D-F676-4D45-9BCD-930D736190A1"/>
    <n v="1"/>
    <x v="4"/>
    <n v="116"/>
    <n v="16.731768950475502"/>
    <n v="679"/>
    <n v="231"/>
    <n v="0"/>
    <n v="97"/>
    <n v="0"/>
    <n v="72"/>
    <n v="0"/>
    <n v="55"/>
    <n v="0"/>
    <n v="134"/>
    <n v="0"/>
    <n v="1268"/>
  </r>
  <r>
    <s v="5D5EF67E-9067-4146-9AAD-3CD1436A4799"/>
    <s v="B7F503F4-B7B0-44FB-8DFC-8A5844BD21EF"/>
    <n v="1"/>
    <x v="0"/>
    <n v="123"/>
    <n v="14.4996676855953"/>
    <n v="682"/>
    <n v="2943"/>
    <n v="0"/>
    <n v="1034"/>
    <n v="0"/>
    <n v="1618"/>
    <n v="4"/>
    <n v="1465"/>
    <n v="0"/>
    <n v="1785"/>
    <n v="4"/>
    <n v="9535"/>
  </r>
  <r>
    <s v="A21A18F9-4CFF-40E5-99F8-4298D5034E0B"/>
    <s v="AFA21557-5545-4CF2-96A3-8D23EAC22BA7"/>
    <n v="3"/>
    <x v="5"/>
    <n v="123"/>
    <n v="20.549286739054299"/>
    <n v="0"/>
    <n v="12"/>
    <n v="0"/>
    <n v="6"/>
    <n v="0"/>
    <n v="5"/>
    <n v="0"/>
    <n v="3"/>
    <n v="0"/>
    <n v="5"/>
    <n v="1"/>
    <n v="32"/>
  </r>
  <r>
    <s v="5D5EF67E-9067-4146-9AAD-3CD1436A4799"/>
    <s v="51D3FFEB-8692-4677-990A-800636D99E8C"/>
    <n v="1"/>
    <x v="0"/>
    <n v="131"/>
    <n v="19.145740169939899"/>
    <n v="0"/>
    <n v="81"/>
    <n v="72"/>
    <n v="79"/>
    <n v="65"/>
    <n v="54"/>
    <n v="65"/>
    <n v="58"/>
    <n v="63"/>
    <n v="67"/>
    <n v="47"/>
    <n v="651"/>
  </r>
  <r>
    <s v="A21A18F9-4CFF-40E5-99F8-4298D5034E0B"/>
    <s v="592870B3-4F9B-42F6-A4EA-54A8CCF5CD0A"/>
    <n v="1"/>
    <x v="1"/>
    <n v="115"/>
    <n v="13.491515683412899"/>
    <n v="94"/>
    <n v="76"/>
    <n v="4"/>
    <n v="19"/>
    <n v="12"/>
    <n v="27"/>
    <n v="9"/>
    <n v="21"/>
    <n v="10"/>
    <n v="27"/>
    <n v="10"/>
    <n v="309"/>
  </r>
  <r>
    <s v="A21A18F9-4CFF-40E5-99F8-4298D5034E0B"/>
    <s v="39F91326-52AD-4931-9C5A-1DDB47429CAF"/>
    <n v="10"/>
    <x v="3"/>
    <n v="119"/>
    <n v="21.006427485537099"/>
    <n v="1180"/>
    <n v="3046"/>
    <n v="3"/>
    <n v="1107"/>
    <n v="4"/>
    <n v="996"/>
    <n v="5"/>
    <n v="716"/>
    <n v="3"/>
    <n v="1079"/>
    <n v="3"/>
    <n v="8142"/>
  </r>
  <r>
    <s v="A21A18F9-4CFF-40E5-99F8-4298D5034E0B"/>
    <s v="96C3C530-6862-427A-80F2-04AAC19ED6B1"/>
    <n v="1"/>
    <x v="1"/>
    <n v="98"/>
    <n v="13.8122321293051"/>
    <n v="278"/>
    <n v="201"/>
    <n v="0"/>
    <n v="53"/>
    <n v="0"/>
    <n v="26"/>
    <n v="0"/>
    <n v="29"/>
    <n v="1"/>
    <n v="123"/>
    <n v="0"/>
    <n v="711"/>
  </r>
  <r>
    <s v="A21A18F9-4CFF-40E5-99F8-4298D5034E0B"/>
    <s v="6382DD1C-2798-4776-9EDB-CD9FBE97CE4E"/>
    <n v="8"/>
    <x v="6"/>
    <n v="160"/>
    <s v="NULL"/>
    <n v="0"/>
    <n v="1"/>
    <n v="0"/>
    <n v="0"/>
    <n v="0"/>
    <n v="0"/>
    <n v="0"/>
    <n v="0"/>
    <n v="0"/>
    <n v="0"/>
    <n v="0"/>
    <n v="1"/>
  </r>
  <r>
    <s v="A21A18F9-4CFF-40E5-99F8-4298D5034E0B"/>
    <s v="C3E853E1-524C-4B0F-8554-34D2209B766D"/>
    <n v="1"/>
    <x v="1"/>
    <s v="NULL"/>
    <s v="NULL"/>
    <n v="2"/>
    <n v="0"/>
    <n v="0"/>
    <n v="0"/>
    <n v="0"/>
    <n v="0"/>
    <n v="0"/>
    <n v="0"/>
    <n v="0"/>
    <n v="0"/>
    <n v="0"/>
    <n v="2"/>
  </r>
  <r>
    <s v="A21A18F9-4CFF-40E5-99F8-4298D5034E0B"/>
    <s v="C1CF7CDC-3039-4478-9E41-1F7B5AE96C19"/>
    <n v="10"/>
    <x v="3"/>
    <n v="121"/>
    <n v="19.5545968684686"/>
    <n v="1548"/>
    <n v="4749"/>
    <n v="5"/>
    <n v="1696"/>
    <n v="4"/>
    <n v="2205"/>
    <n v="14"/>
    <n v="2341"/>
    <n v="12"/>
    <n v="2144"/>
    <n v="9"/>
    <n v="14728"/>
  </r>
  <r>
    <s v="A21A18F9-4CFF-40E5-99F8-4298D5034E0B"/>
    <s v="4A8119CE-F72B-4375-946A-271A06F82B27"/>
    <n v="3"/>
    <x v="5"/>
    <n v="119"/>
    <n v="18.991793196943298"/>
    <n v="117"/>
    <n v="538"/>
    <n v="0"/>
    <n v="219"/>
    <n v="0"/>
    <n v="94"/>
    <n v="0"/>
    <n v="67"/>
    <n v="1"/>
    <n v="244"/>
    <n v="3"/>
    <n v="1283"/>
  </r>
  <r>
    <s v="A21A18F9-4CFF-40E5-99F8-4298D5034E0B"/>
    <s v="7CE1301E-2A40-4DA9-A5A2-5A73F38338CD"/>
    <n v="3"/>
    <x v="5"/>
    <n v="118"/>
    <n v="14.695082409813599"/>
    <n v="533"/>
    <n v="3008"/>
    <n v="1"/>
    <n v="1266"/>
    <n v="2"/>
    <n v="708"/>
    <n v="8"/>
    <n v="625"/>
    <n v="6"/>
    <n v="1444"/>
    <n v="2"/>
    <n v="7603"/>
  </r>
  <r>
    <s v="88F343FA-B35D-4C6C-8A9A-DDC3AE08EED7"/>
    <s v="7DEC2174-F7A8-4DAA-886C-A06354F5BC7D"/>
    <n v="1"/>
    <x v="4"/>
    <n v="125"/>
    <n v="1.4142135623731"/>
    <n v="2"/>
    <n v="0"/>
    <n v="0"/>
    <n v="0"/>
    <n v="0"/>
    <n v="1"/>
    <n v="0"/>
    <n v="1"/>
    <n v="0"/>
    <n v="0"/>
    <n v="0"/>
    <n v="4"/>
  </r>
  <r>
    <s v="88F343FA-B35D-4C6C-8A9A-DDC3AE08EED7"/>
    <s v="C54A92E0-94AE-44D3-851F-9232594BE623"/>
    <n v="1"/>
    <x v="4"/>
    <n v="117"/>
    <n v="17.162605203318101"/>
    <n v="1140"/>
    <n v="444"/>
    <n v="0"/>
    <n v="214"/>
    <n v="0"/>
    <n v="85"/>
    <n v="0"/>
    <n v="94"/>
    <n v="2"/>
    <n v="200"/>
    <n v="2"/>
    <n v="2181"/>
  </r>
  <r>
    <s v="A21A18F9-4CFF-40E5-99F8-4298D5034E0B"/>
    <s v="CE60038A-1BE9-4309-83BA-4A92EBF7A5B7"/>
    <n v="1"/>
    <x v="1"/>
    <n v="124"/>
    <n v="22.627416997969501"/>
    <n v="0"/>
    <n v="1"/>
    <n v="0"/>
    <n v="0"/>
    <n v="0"/>
    <n v="0"/>
    <n v="0"/>
    <n v="0"/>
    <n v="0"/>
    <n v="1"/>
    <n v="0"/>
    <n v="2"/>
  </r>
  <r>
    <s v="A21A18F9-4CFF-40E5-99F8-4298D5034E0B"/>
    <s v="77BFC056-2956-4439-B25B-286CE7924174"/>
    <n v="192"/>
    <x v="2"/>
    <n v="123"/>
    <n v="18.794796822984502"/>
    <n v="41"/>
    <n v="1382"/>
    <n v="8"/>
    <n v="250"/>
    <n v="5"/>
    <n v="132"/>
    <n v="18"/>
    <n v="124"/>
    <n v="5"/>
    <n v="255"/>
    <n v="4"/>
    <n v="2225"/>
  </r>
  <r>
    <s v="5D5EF67E-9067-4146-9AAD-3CD1436A4799"/>
    <s v="801E2BD0-BC9F-4611-864E-D73973D17BA3"/>
    <n v="1"/>
    <x v="0"/>
    <n v="129"/>
    <n v="13.9472925713933"/>
    <n v="34"/>
    <n v="851"/>
    <n v="1"/>
    <n v="331"/>
    <n v="0"/>
    <n v="94"/>
    <n v="1"/>
    <n v="165"/>
    <n v="2"/>
    <n v="500"/>
    <n v="0"/>
    <n v="1979"/>
  </r>
  <r>
    <s v="A21A18F9-4CFF-40E5-99F8-4298D5034E0B"/>
    <s v="DAEC5831-3000-4EDE-9527-7F3D755D8FBA"/>
    <n v="6"/>
    <x v="7"/>
    <n v="107"/>
    <n v="11.2694276695846"/>
    <n v="20"/>
    <n v="2"/>
    <n v="1"/>
    <n v="0"/>
    <n v="0"/>
    <n v="0"/>
    <n v="0"/>
    <n v="0"/>
    <n v="0"/>
    <n v="0"/>
    <n v="0"/>
    <n v="23"/>
  </r>
  <r>
    <s v="A21A18F9-4CFF-40E5-99F8-4298D5034E0B"/>
    <s v="20162033-2C4D-4078-8C4D-75FD13F38A64"/>
    <n v="8"/>
    <x v="6"/>
    <n v="109"/>
    <n v="1.1547005383787301"/>
    <n v="2"/>
    <n v="2"/>
    <n v="0"/>
    <n v="0"/>
    <n v="0"/>
    <n v="0"/>
    <n v="0"/>
    <n v="0"/>
    <n v="0"/>
    <n v="1"/>
    <n v="0"/>
    <n v="5"/>
  </r>
  <r>
    <s v="A21A18F9-4CFF-40E5-99F8-4298D5034E0B"/>
    <s v="AD8BE117-B421-4AE1-BC60-13698564DEB6"/>
    <n v="10"/>
    <x v="3"/>
    <n v="119"/>
    <n v="17.7560830423336"/>
    <n v="240"/>
    <n v="1190"/>
    <n v="0"/>
    <n v="456"/>
    <n v="3"/>
    <n v="230"/>
    <n v="20"/>
    <n v="166"/>
    <n v="1"/>
    <n v="332"/>
    <n v="2"/>
    <n v="2641"/>
  </r>
  <r>
    <s v="A21A18F9-4CFF-40E5-99F8-4298D5034E0B"/>
    <s v="99DF89C0-1880-41F8-8D91-2598E2915092"/>
    <n v="1"/>
    <x v="1"/>
    <n v="103"/>
    <n v="5.1639777949432704"/>
    <n v="0"/>
    <n v="6"/>
    <n v="0"/>
    <n v="0"/>
    <n v="0"/>
    <n v="0"/>
    <n v="0"/>
    <n v="0"/>
    <n v="0"/>
    <n v="0"/>
    <n v="0"/>
    <n v="6"/>
  </r>
  <r>
    <s v="5D5EF67E-9067-4146-9AAD-3CD1436A4799"/>
    <s v="B14CF155-6269-4495-9193-9C71883E5E54"/>
    <n v="1"/>
    <x v="0"/>
    <n v="119"/>
    <n v="14.9400546560798"/>
    <n v="321"/>
    <n v="523"/>
    <n v="0"/>
    <n v="76"/>
    <n v="0"/>
    <n v="114"/>
    <n v="1"/>
    <n v="36"/>
    <n v="0"/>
    <n v="98"/>
    <n v="1"/>
    <n v="1170"/>
  </r>
  <r>
    <s v="A21A18F9-4CFF-40E5-99F8-4298D5034E0B"/>
    <s v="6D4D44E1-B84B-4D6A-BA08-6FFBDF0BCC44"/>
    <n v="8"/>
    <x v="6"/>
    <s v="NULL"/>
    <s v="NULL"/>
    <n v="6"/>
    <n v="0"/>
    <n v="0"/>
    <n v="0"/>
    <n v="0"/>
    <n v="0"/>
    <n v="0"/>
    <n v="0"/>
    <n v="0"/>
    <n v="0"/>
    <n v="0"/>
    <n v="6"/>
  </r>
  <r>
    <s v="5D5EF67E-9067-4146-9AAD-3CD1436A4799"/>
    <s v="B2BB3BA7-76CD-421B-9A2F-54C800FFADE5"/>
    <n v="1"/>
    <x v="0"/>
    <n v="134"/>
    <n v="18.325526848093599"/>
    <n v="10"/>
    <n v="236"/>
    <n v="84"/>
    <n v="185"/>
    <n v="71"/>
    <n v="172"/>
    <n v="75"/>
    <n v="112"/>
    <n v="69"/>
    <n v="167"/>
    <n v="69"/>
    <n v="1250"/>
  </r>
  <r>
    <s v="A21A18F9-4CFF-40E5-99F8-4298D5034E0B"/>
    <s v="2DF02E38-8877-42D0-BC4E-10D50ED27B43"/>
    <n v="192"/>
    <x v="2"/>
    <n v="123"/>
    <n v="19.780601780630001"/>
    <n v="11"/>
    <n v="140"/>
    <n v="4"/>
    <n v="66"/>
    <n v="4"/>
    <n v="37"/>
    <n v="2"/>
    <n v="30"/>
    <n v="3"/>
    <n v="49"/>
    <n v="3"/>
    <n v="350"/>
  </r>
  <r>
    <s v="A21A18F9-4CFF-40E5-99F8-4298D5034E0B"/>
    <s v="NULL"/>
    <n v="1"/>
    <x v="1"/>
    <n v="121"/>
    <n v="19.447545789956799"/>
    <n v="69207"/>
    <n v="154013"/>
    <n v="5537"/>
    <n v="54702"/>
    <n v="5614"/>
    <n v="33934"/>
    <n v="7087"/>
    <n v="31615"/>
    <n v="5796"/>
    <n v="57445"/>
    <n v="6758"/>
    <n v="431708"/>
  </r>
  <r>
    <s v="5D5EF67E-9067-4146-9AAD-3CD1436A4799"/>
    <s v="8B1E5225-9B6E-4AF5-B0B7-7758F2C542CD"/>
    <n v="1"/>
    <x v="0"/>
    <n v="122"/>
    <n v="20.2432922476073"/>
    <n v="3940"/>
    <n v="3466"/>
    <n v="331"/>
    <n v="2122"/>
    <n v="347"/>
    <n v="1303"/>
    <n v="349"/>
    <n v="1082"/>
    <n v="363"/>
    <n v="1753"/>
    <n v="348"/>
    <n v="15404"/>
  </r>
  <r>
    <s v="A21A18F9-4CFF-40E5-99F8-4298D5034E0B"/>
    <s v="63F6C9FF-F963-4C1D-8A2C-F219F2D8AF6F"/>
    <n v="10"/>
    <x v="3"/>
    <n v="120"/>
    <n v="185.78196984686599"/>
    <n v="4686"/>
    <n v="6251"/>
    <n v="4"/>
    <n v="4459"/>
    <n v="2"/>
    <n v="1818"/>
    <n v="12"/>
    <n v="1559"/>
    <n v="8"/>
    <n v="4121"/>
    <n v="15"/>
    <n v="22938"/>
  </r>
  <r>
    <s v="5D5EF67E-9067-4146-9AAD-3CD1436A4799"/>
    <s v="DA5A5731-2318-4A35-950B-0D7811621D9C"/>
    <n v="1"/>
    <x v="0"/>
    <n v="125"/>
    <n v="14.6274890469425"/>
    <n v="226"/>
    <n v="3437"/>
    <n v="10"/>
    <n v="352"/>
    <n v="6"/>
    <n v="260"/>
    <n v="26"/>
    <n v="238"/>
    <n v="8"/>
    <n v="771"/>
    <n v="5"/>
    <n v="5339"/>
  </r>
  <r>
    <s v="88F343FA-B35D-4C6C-8A9A-DDC3AE08EED7"/>
    <s v="D80C1433-10CF-472E-AE59-7916B8403894"/>
    <n v="1"/>
    <x v="4"/>
    <n v="130"/>
    <s v="NULL"/>
    <n v="1"/>
    <n v="1"/>
    <n v="0"/>
    <n v="0"/>
    <n v="0"/>
    <n v="0"/>
    <n v="0"/>
    <n v="0"/>
    <n v="0"/>
    <n v="0"/>
    <n v="0"/>
    <n v="2"/>
  </r>
  <r>
    <s v="A21A18F9-4CFF-40E5-99F8-4298D5034E0B"/>
    <s v="108107E7-D50E-4BDB-B383-7FBFB899359B"/>
    <n v="1"/>
    <x v="1"/>
    <n v="119"/>
    <n v="15.4427707896924"/>
    <n v="2"/>
    <n v="128"/>
    <n v="0"/>
    <n v="98"/>
    <n v="0"/>
    <n v="38"/>
    <n v="0"/>
    <n v="50"/>
    <n v="0"/>
    <n v="95"/>
    <n v="0"/>
    <n v="411"/>
  </r>
  <r>
    <s v="5D5EF67E-9067-4146-9AAD-3CD1436A4799"/>
    <s v="FBA8D7B4-1CEA-4038-ADE6-51200C6AAF80"/>
    <n v="1"/>
    <x v="0"/>
    <n v="127"/>
    <n v="20.239784551962401"/>
    <n v="131"/>
    <n v="521"/>
    <n v="27"/>
    <n v="346"/>
    <n v="26"/>
    <n v="223"/>
    <n v="132"/>
    <n v="235"/>
    <n v="22"/>
    <n v="452"/>
    <n v="29"/>
    <n v="2144"/>
  </r>
  <r>
    <s v="5D5EF67E-9067-4146-9AAD-3CD1436A4799"/>
    <s v="CFF86EA5-2F10-44FB-9B53-A9DE7E278C71"/>
    <n v="1"/>
    <x v="0"/>
    <n v="137"/>
    <n v="27.3109151935573"/>
    <n v="0"/>
    <n v="2"/>
    <n v="2"/>
    <n v="2"/>
    <n v="5"/>
    <n v="4"/>
    <n v="1"/>
    <n v="4"/>
    <n v="3"/>
    <n v="5"/>
    <n v="4"/>
    <n v="32"/>
  </r>
  <r>
    <s v="5D5EF67E-9067-4146-9AAD-3CD1436A4799"/>
    <s v="8BA2E2AB-6B39-4CD2-BEAC-FEBC0FED5847"/>
    <n v="1"/>
    <x v="0"/>
    <n v="121"/>
    <n v="18.9591529878006"/>
    <n v="434"/>
    <n v="1841"/>
    <n v="1"/>
    <n v="1824"/>
    <n v="1"/>
    <n v="1229"/>
    <n v="7"/>
    <n v="1060"/>
    <n v="3"/>
    <n v="1806"/>
    <n v="3"/>
    <n v="8209"/>
  </r>
  <r>
    <s v="A21A18F9-4CFF-40E5-99F8-4298D5034E0B"/>
    <s v="8AD7ABE0-ED3D-4300-8D40-AF32E36F2E05"/>
    <n v="8"/>
    <x v="6"/>
    <n v="111"/>
    <n v="14.799842889975199"/>
    <n v="44"/>
    <n v="47"/>
    <n v="0"/>
    <n v="20"/>
    <n v="0"/>
    <n v="7"/>
    <n v="0"/>
    <n v="37"/>
    <n v="0"/>
    <n v="23"/>
    <n v="0"/>
    <n v="178"/>
  </r>
  <r>
    <s v="A21A18F9-4CFF-40E5-99F8-4298D5034E0B"/>
    <s v="0DA59D6A-CC04-48F0-856E-E34010256646"/>
    <n v="1"/>
    <x v="1"/>
    <n v="123"/>
    <n v="11.620902981836499"/>
    <n v="17"/>
    <n v="216"/>
    <n v="38"/>
    <n v="120"/>
    <n v="33"/>
    <n v="59"/>
    <n v="263"/>
    <n v="37"/>
    <n v="31"/>
    <n v="160"/>
    <n v="37"/>
    <n v="1011"/>
  </r>
  <r>
    <s v="A21A18F9-4CFF-40E5-99F8-4298D5034E0B"/>
    <s v="2CA68D04-1BA7-48FF-BE38-8B46E9135D44"/>
    <n v="8"/>
    <x v="6"/>
    <n v="94"/>
    <s v="NULL"/>
    <n v="0"/>
    <n v="0"/>
    <n v="0"/>
    <n v="0"/>
    <n v="0"/>
    <n v="1"/>
    <n v="0"/>
    <n v="0"/>
    <n v="0"/>
    <n v="0"/>
    <n v="0"/>
    <n v="1"/>
  </r>
  <r>
    <s v="A21A18F9-4CFF-40E5-99F8-4298D5034E0B"/>
    <s v="A5B3C2B6-12AA-4315-9B9F-E98DA0CE61F1"/>
    <n v="1"/>
    <x v="1"/>
    <n v="120"/>
    <n v="15.569255351317899"/>
    <n v="226"/>
    <n v="1629"/>
    <n v="25"/>
    <n v="1815"/>
    <n v="41"/>
    <n v="671"/>
    <n v="39"/>
    <n v="1737"/>
    <n v="35"/>
    <n v="1075"/>
    <n v="35"/>
    <n v="7328"/>
  </r>
  <r>
    <s v="5D5EF67E-9067-4146-9AAD-3CD1436A4799"/>
    <s v="8A886FBF-76D4-4C70-9B5D-DA5BE9229BEA"/>
    <n v="1"/>
    <x v="0"/>
    <n v="131"/>
    <n v="20.1344773281815"/>
    <n v="4"/>
    <n v="52"/>
    <n v="42"/>
    <n v="38"/>
    <n v="51"/>
    <n v="43"/>
    <n v="50"/>
    <n v="42"/>
    <n v="53"/>
    <n v="58"/>
    <n v="51"/>
    <n v="484"/>
  </r>
  <r>
    <s v="A21A18F9-4CFF-40E5-99F8-4298D5034E0B"/>
    <s v="AC2EA7A8-2F6B-41C5-BC9E-629AA4529A7D"/>
    <n v="10"/>
    <x v="3"/>
    <n v="111"/>
    <n v="14.0173486352798"/>
    <n v="9"/>
    <n v="267"/>
    <n v="0"/>
    <n v="140"/>
    <n v="0"/>
    <n v="68"/>
    <n v="3"/>
    <n v="58"/>
    <n v="1"/>
    <n v="197"/>
    <n v="1"/>
    <n v="744"/>
  </r>
  <r>
    <s v="5D5EF67E-9067-4146-9AAD-3CD1436A4799"/>
    <s v="C185D874-1358-42D8-A833-9CD783FAA488"/>
    <n v="1"/>
    <x v="0"/>
    <n v="131"/>
    <n v="18.251739291678099"/>
    <n v="49"/>
    <n v="269"/>
    <n v="299"/>
    <n v="244"/>
    <n v="308"/>
    <n v="303"/>
    <n v="283"/>
    <n v="294"/>
    <n v="277"/>
    <n v="268"/>
    <n v="258"/>
    <n v="2852"/>
  </r>
  <r>
    <s v="A21A18F9-4CFF-40E5-99F8-4298D5034E0B"/>
    <s v="61E4ACBB-8609-468D-A8CD-97D4B7B63DA8"/>
    <n v="1"/>
    <x v="1"/>
    <n v="120"/>
    <n v="16.054338516882499"/>
    <n v="756"/>
    <n v="3181"/>
    <n v="2"/>
    <n v="1956"/>
    <n v="5"/>
    <n v="1431"/>
    <n v="12"/>
    <n v="1271"/>
    <n v="5"/>
    <n v="2285"/>
    <n v="19"/>
    <n v="10923"/>
  </r>
  <r>
    <s v="A21A18F9-4CFF-40E5-99F8-4298D5034E0B"/>
    <s v="C0BEABC0-F5D2-42F9-965C-148BCC7DFCF1"/>
    <n v="3"/>
    <x v="5"/>
    <n v="122"/>
    <n v="16.4451917273697"/>
    <n v="0"/>
    <n v="38"/>
    <n v="0"/>
    <n v="9"/>
    <n v="0"/>
    <n v="10"/>
    <n v="0"/>
    <n v="15"/>
    <n v="0"/>
    <n v="17"/>
    <n v="0"/>
    <n v="89"/>
  </r>
  <r>
    <s v="A21A18F9-4CFF-40E5-99F8-4298D5034E0B"/>
    <s v="63AA3149-25FC-4C53-8015-B20AF2C0F2FF"/>
    <n v="1"/>
    <x v="1"/>
    <n v="116"/>
    <n v="18.455213652800499"/>
    <n v="1202"/>
    <n v="5649"/>
    <n v="3"/>
    <n v="1873"/>
    <n v="6"/>
    <n v="1087"/>
    <n v="15"/>
    <n v="920"/>
    <n v="4"/>
    <n v="1871"/>
    <n v="16"/>
    <n v="12646"/>
  </r>
  <r>
    <s v="5D5EF67E-9067-4146-9AAD-3CD1436A4799"/>
    <s v="9A6F3BF9-A020-4A85-8E6B-A53F2A483D87"/>
    <n v="1"/>
    <x v="0"/>
    <n v="135"/>
    <n v="19.331724172559898"/>
    <n v="123"/>
    <n v="282"/>
    <n v="281"/>
    <n v="306"/>
    <n v="269"/>
    <n v="243"/>
    <n v="273"/>
    <n v="260"/>
    <n v="247"/>
    <n v="259"/>
    <n v="268"/>
    <n v="2811"/>
  </r>
  <r>
    <s v="A21A18F9-4CFF-40E5-99F8-4298D5034E0B"/>
    <s v="1CEC60C6-4376-4299-83EA-B46CDCE62A1B"/>
    <n v="1"/>
    <x v="1"/>
    <n v="116"/>
    <n v="15.852787316597899"/>
    <n v="2420"/>
    <n v="6316"/>
    <n v="3"/>
    <n v="2251"/>
    <n v="0"/>
    <n v="1479"/>
    <n v="10"/>
    <n v="1471"/>
    <n v="7"/>
    <n v="2280"/>
    <n v="11"/>
    <n v="16248"/>
  </r>
  <r>
    <s v="A21A18F9-4CFF-40E5-99F8-4298D5034E0B"/>
    <s v="91A29332-F3E9-4C97-BC37-BCC296361C1E"/>
    <n v="192"/>
    <x v="2"/>
    <n v="114"/>
    <n v="8.8850686235079408"/>
    <n v="0"/>
    <n v="3"/>
    <n v="0"/>
    <n v="0"/>
    <n v="0"/>
    <n v="0"/>
    <n v="1"/>
    <n v="1"/>
    <n v="0"/>
    <n v="4"/>
    <n v="0"/>
    <n v="9"/>
  </r>
  <r>
    <s v="A21A18F9-4CFF-40E5-99F8-4298D5034E0B"/>
    <s v="04B4DF38-A2BC-45FF-8447-111927306564"/>
    <n v="1"/>
    <x v="1"/>
    <n v="117"/>
    <n v="18.533330964835301"/>
    <n v="2720"/>
    <n v="4379"/>
    <n v="3"/>
    <n v="1561"/>
    <n v="5"/>
    <n v="858"/>
    <n v="21"/>
    <n v="668"/>
    <n v="10"/>
    <n v="1835"/>
    <n v="13"/>
    <n v="12073"/>
  </r>
  <r>
    <s v="5D5EF67E-9067-4146-9AAD-3CD1436A4799"/>
    <s v="9698136F-B3F4-4C53-A703-C7B4B4A27434"/>
    <n v="1"/>
    <x v="0"/>
    <n v="127"/>
    <n v="22.090124272204701"/>
    <n v="1"/>
    <n v="54"/>
    <n v="0"/>
    <n v="50"/>
    <n v="0"/>
    <n v="73"/>
    <n v="0"/>
    <n v="17"/>
    <n v="0"/>
    <n v="56"/>
    <n v="0"/>
    <n v="251"/>
  </r>
  <r>
    <s v="A21A18F9-4CFF-40E5-99F8-4298D5034E0B"/>
    <s v="F4413FDD-A594-46C8-B3EE-6ED04086706E"/>
    <n v="1"/>
    <x v="1"/>
    <n v="112"/>
    <n v="5.0332229568470499"/>
    <n v="2"/>
    <n v="0"/>
    <n v="0"/>
    <n v="1"/>
    <n v="0"/>
    <n v="0"/>
    <n v="0"/>
    <n v="0"/>
    <n v="0"/>
    <n v="2"/>
    <n v="0"/>
    <n v="5"/>
  </r>
  <r>
    <s v="A21A18F9-4CFF-40E5-99F8-4298D5034E0B"/>
    <s v="9ECF932A-2744-4547-9ED4-244E9DD731FF"/>
    <n v="10"/>
    <x v="3"/>
    <n v="115"/>
    <n v="11.5891195656828"/>
    <n v="3"/>
    <n v="4"/>
    <n v="0"/>
    <n v="1"/>
    <n v="0"/>
    <n v="5"/>
    <n v="0"/>
    <n v="0"/>
    <n v="0"/>
    <n v="3"/>
    <n v="0"/>
    <n v="16"/>
  </r>
  <r>
    <s v="A21A18F9-4CFF-40E5-99F8-4298D5034E0B"/>
    <s v="BBD70BCE-4008-4EC1-B522-534229167301"/>
    <n v="1"/>
    <x v="1"/>
    <n v="112"/>
    <n v="12.5266382827424"/>
    <n v="20"/>
    <n v="0"/>
    <n v="0"/>
    <n v="1"/>
    <n v="1"/>
    <n v="0"/>
    <n v="0"/>
    <n v="0"/>
    <n v="2"/>
    <n v="0"/>
    <n v="0"/>
    <n v="24"/>
  </r>
  <r>
    <s v="A21A18F9-4CFF-40E5-99F8-4298D5034E0B"/>
    <s v="E3BC5C3B-7EF8-4395-B7EB-5E77F279EAB7"/>
    <n v="1"/>
    <x v="1"/>
    <n v="124"/>
    <n v="28.284271247461898"/>
    <n v="0"/>
    <n v="0"/>
    <n v="0"/>
    <n v="0"/>
    <n v="0"/>
    <n v="2"/>
    <n v="0"/>
    <n v="0"/>
    <n v="0"/>
    <n v="0"/>
    <n v="0"/>
    <n v="2"/>
  </r>
  <r>
    <s v="A21A18F9-4CFF-40E5-99F8-4298D5034E0B"/>
    <s v="9D39C8DC-64E0-4932-AC85-7D5085E3CA26"/>
    <n v="192"/>
    <x v="2"/>
    <n v="97"/>
    <n v="13.7838306120052"/>
    <n v="516"/>
    <n v="581"/>
    <n v="0"/>
    <n v="119"/>
    <n v="1"/>
    <n v="78"/>
    <n v="1"/>
    <n v="104"/>
    <n v="4"/>
    <n v="169"/>
    <n v="6"/>
    <n v="1592"/>
  </r>
  <r>
    <s v="5D5EF67E-9067-4146-9AAD-3CD1436A4799"/>
    <s v="D39C9AF4-4FC9-414C-88D1-61834563E64A"/>
    <n v="1"/>
    <x v="0"/>
    <n v="150"/>
    <s v="NULL"/>
    <n v="0"/>
    <n v="1"/>
    <n v="0"/>
    <n v="0"/>
    <n v="0"/>
    <n v="0"/>
    <n v="0"/>
    <n v="0"/>
    <n v="0"/>
    <n v="0"/>
    <n v="0"/>
    <n v="1"/>
  </r>
  <r>
    <s v="A21A18F9-4CFF-40E5-99F8-4298D5034E0B"/>
    <s v="F548BE10-4594-4C20-B7D1-6BFF9278843C"/>
    <n v="1"/>
    <x v="1"/>
    <n v="118"/>
    <n v="18.662016648721"/>
    <n v="865"/>
    <n v="4591"/>
    <n v="11"/>
    <n v="1461"/>
    <n v="3"/>
    <n v="1028"/>
    <n v="67"/>
    <n v="977"/>
    <n v="9"/>
    <n v="1682"/>
    <n v="57"/>
    <n v="10751"/>
  </r>
  <r>
    <s v="5D5EF67E-9067-4146-9AAD-3CD1436A4799"/>
    <s v="CD2447AE-60A6-42F7-9C8F-5AE2A81F19A1"/>
    <n v="1"/>
    <x v="0"/>
    <n v="122"/>
    <n v="16.331728420654802"/>
    <n v="1"/>
    <n v="30"/>
    <n v="0"/>
    <n v="28"/>
    <n v="1"/>
    <n v="13"/>
    <n v="2"/>
    <n v="15"/>
    <n v="1"/>
    <n v="24"/>
    <n v="0"/>
    <n v="115"/>
  </r>
  <r>
    <s v="A21A18F9-4CFF-40E5-99F8-4298D5034E0B"/>
    <s v="7A13787C-2D4D-4A18-AA5D-7D0F3E1529D0"/>
    <n v="10"/>
    <x v="3"/>
    <n v="117"/>
    <n v="15.5173412280544"/>
    <n v="0"/>
    <n v="5"/>
    <n v="0"/>
    <n v="1"/>
    <n v="0"/>
    <n v="2"/>
    <n v="0"/>
    <n v="0"/>
    <n v="1"/>
    <n v="2"/>
    <n v="1"/>
    <n v="12"/>
  </r>
  <r>
    <s v="A21A18F9-4CFF-40E5-99F8-4298D5034E0B"/>
    <s v="CC5B69D2-2979-4A06-A833-29E21EC512A2"/>
    <n v="1"/>
    <x v="1"/>
    <n v="121"/>
    <n v="9.7833678104365305"/>
    <n v="7"/>
    <n v="4"/>
    <n v="0"/>
    <n v="1"/>
    <n v="0"/>
    <n v="1"/>
    <n v="0"/>
    <n v="0"/>
    <n v="0"/>
    <n v="2"/>
    <n v="0"/>
    <n v="15"/>
  </r>
  <r>
    <s v="A21A18F9-4CFF-40E5-99F8-4298D5034E0B"/>
    <s v="AB495D2E-C432-464F-8F3D-B64DD6222BDD"/>
    <n v="10"/>
    <x v="3"/>
    <n v="119"/>
    <n v="17.360643817718699"/>
    <n v="1"/>
    <n v="129"/>
    <n v="3"/>
    <n v="43"/>
    <n v="6"/>
    <n v="21"/>
    <n v="30"/>
    <n v="18"/>
    <n v="7"/>
    <n v="56"/>
    <n v="0"/>
    <n v="315"/>
  </r>
  <r>
    <s v="5D5EF67E-9067-4146-9AAD-3CD1436A4799"/>
    <s v="8DD19CC4-DFF0-476F-8995-9D63088C9734"/>
    <n v="1"/>
    <x v="0"/>
    <n v="128"/>
    <n v="19.530152945843"/>
    <n v="65"/>
    <n v="589"/>
    <n v="289"/>
    <n v="523"/>
    <n v="307"/>
    <n v="451"/>
    <n v="295"/>
    <n v="430"/>
    <n v="333"/>
    <n v="692"/>
    <n v="341"/>
    <n v="4315"/>
  </r>
  <r>
    <s v="A21A18F9-4CFF-40E5-99F8-4298D5034E0B"/>
    <s v="5C3E6CBE-0421-4F72-9CB3-6221508D987F"/>
    <n v="10"/>
    <x v="3"/>
    <n v="120"/>
    <n v="16.667111065531401"/>
    <n v="17"/>
    <n v="106"/>
    <n v="0"/>
    <n v="90"/>
    <n v="0"/>
    <n v="75"/>
    <n v="2"/>
    <n v="70"/>
    <n v="0"/>
    <n v="94"/>
    <n v="0"/>
    <n v="454"/>
  </r>
  <r>
    <s v="A21A18F9-4CFF-40E5-99F8-4298D5034E0B"/>
    <s v="DB4549B6-9D75-42F3-8527-4117296EAB0B"/>
    <n v="1"/>
    <x v="1"/>
    <n v="126"/>
    <n v="19.343457924745099"/>
    <n v="160"/>
    <n v="248"/>
    <n v="207"/>
    <n v="264"/>
    <n v="243"/>
    <n v="250"/>
    <n v="246"/>
    <n v="255"/>
    <n v="246"/>
    <n v="279"/>
    <n v="260"/>
    <n v="2658"/>
  </r>
  <r>
    <s v="A21A18F9-4CFF-40E5-99F8-4298D5034E0B"/>
    <s v="158C820C-E9A5-4730-BC9C-D9F8649357B5"/>
    <n v="1"/>
    <x v="1"/>
    <n v="112"/>
    <n v="17.087437338938301"/>
    <n v="1046"/>
    <n v="1806"/>
    <n v="0"/>
    <n v="549"/>
    <n v="0"/>
    <n v="237"/>
    <n v="13"/>
    <n v="202"/>
    <n v="3"/>
    <n v="823"/>
    <n v="3"/>
    <n v="4682"/>
  </r>
  <r>
    <s v="5D5EF67E-9067-4146-9AAD-3CD1436A4799"/>
    <s v="8C25CF11-5E5D-48D7-BDAF-796C871D97DD"/>
    <n v="1"/>
    <x v="0"/>
    <n v="118"/>
    <n v="15.3477907374961"/>
    <n v="73"/>
    <n v="93"/>
    <n v="1"/>
    <n v="85"/>
    <n v="0"/>
    <n v="76"/>
    <n v="1"/>
    <n v="58"/>
    <n v="0"/>
    <n v="115"/>
    <n v="0"/>
    <n v="502"/>
  </r>
  <r>
    <s v="5D5EF67E-9067-4146-9AAD-3CD1436A4799"/>
    <s v="0A04DE24-0420-43FE-8878-85881D78B057"/>
    <n v="1"/>
    <x v="0"/>
    <n v="128"/>
    <n v="16.257946247780399"/>
    <n v="1"/>
    <n v="93"/>
    <n v="0"/>
    <n v="20"/>
    <n v="1"/>
    <n v="14"/>
    <n v="2"/>
    <n v="19"/>
    <n v="3"/>
    <n v="40"/>
    <n v="2"/>
    <n v="195"/>
  </r>
  <r>
    <s v="A21A18F9-4CFF-40E5-99F8-4298D5034E0B"/>
    <s v="6213E8D5-6ED0-46E9-B771-29FAC194DC66"/>
    <n v="8"/>
    <x v="6"/>
    <s v="NULL"/>
    <s v="NULL"/>
    <n v="1236"/>
    <n v="0"/>
    <n v="0"/>
    <n v="0"/>
    <n v="0"/>
    <n v="0"/>
    <n v="0"/>
    <n v="0"/>
    <n v="0"/>
    <n v="0"/>
    <n v="0"/>
    <n v="1236"/>
  </r>
  <r>
    <s v="A21A18F9-4CFF-40E5-99F8-4298D5034E0B"/>
    <s v="B34F6FC9-FEB9-4845-89E5-2746B19D86B3"/>
    <n v="8"/>
    <x v="6"/>
    <n v="121"/>
    <n v="18.150369071616701"/>
    <n v="0"/>
    <n v="5"/>
    <n v="0"/>
    <n v="2"/>
    <n v="0"/>
    <n v="0"/>
    <n v="0"/>
    <n v="1"/>
    <n v="0"/>
    <n v="5"/>
    <n v="0"/>
    <n v="13"/>
  </r>
  <r>
    <s v="5D5EF67E-9067-4146-9AAD-3CD1436A4799"/>
    <s v="E4FF8643-03C8-4035-8AD9-8B844CC401CA"/>
    <n v="1"/>
    <x v="0"/>
    <n v="108"/>
    <n v="12.857507034327901"/>
    <n v="1402"/>
    <n v="249"/>
    <n v="188"/>
    <n v="162"/>
    <n v="194"/>
    <n v="208"/>
    <n v="206"/>
    <n v="189"/>
    <n v="181"/>
    <n v="169"/>
    <n v="183"/>
    <n v="3331"/>
  </r>
  <r>
    <s v="5D5EF67E-9067-4146-9AAD-3CD1436A4799"/>
    <s v="1282B193-DD71-4EC1-B47E-CA66CB6F98A7"/>
    <n v="1"/>
    <x v="0"/>
    <n v="126"/>
    <n v="15.900484335013999"/>
    <n v="761"/>
    <n v="5291"/>
    <n v="2"/>
    <n v="794"/>
    <n v="10"/>
    <n v="1518"/>
    <n v="21"/>
    <n v="796"/>
    <n v="10"/>
    <n v="1028"/>
    <n v="10"/>
    <n v="10241"/>
  </r>
  <r>
    <s v="A21A18F9-4CFF-40E5-99F8-4298D5034E0B"/>
    <s v="671B1590-7FCC-4FC3-811F-A50B8637D1C4"/>
    <n v="3"/>
    <x v="5"/>
    <n v="120"/>
    <n v="147.614589153667"/>
    <n v="425"/>
    <n v="1727"/>
    <n v="3"/>
    <n v="675"/>
    <n v="2"/>
    <n v="430"/>
    <n v="12"/>
    <n v="314"/>
    <n v="2"/>
    <n v="605"/>
    <n v="5"/>
    <n v="4200"/>
  </r>
  <r>
    <s v="A21A18F9-4CFF-40E5-99F8-4298D5034E0B"/>
    <s v="213931D4-A861-4CC2-BB6B-A7380821D4C9"/>
    <n v="192"/>
    <x v="2"/>
    <n v="140"/>
    <n v="25.4558441227157"/>
    <n v="0"/>
    <n v="0"/>
    <n v="0"/>
    <n v="1"/>
    <n v="0"/>
    <n v="0"/>
    <n v="0"/>
    <n v="0"/>
    <n v="0"/>
    <n v="1"/>
    <n v="0"/>
    <n v="2"/>
  </r>
  <r>
    <s v="A21A18F9-4CFF-40E5-99F8-4298D5034E0B"/>
    <s v="2C0CE593-3E3F-4CA5-BB80-D0F885E07806"/>
    <n v="10"/>
    <x v="3"/>
    <n v="126"/>
    <n v="16.6213486447169"/>
    <n v="0"/>
    <n v="6"/>
    <n v="0"/>
    <n v="3"/>
    <n v="0"/>
    <n v="0"/>
    <n v="1"/>
    <n v="1"/>
    <n v="0"/>
    <n v="1"/>
    <n v="1"/>
    <n v="13"/>
  </r>
  <r>
    <s v="5D5EF67E-9067-4146-9AAD-3CD1436A4799"/>
    <s v="66AF298B-F1EB-448A-9F88-DE6B19C5C294"/>
    <n v="1"/>
    <x v="0"/>
    <n v="133"/>
    <n v="21.7722336965148"/>
    <n v="17"/>
    <n v="217"/>
    <n v="7"/>
    <n v="258"/>
    <n v="8"/>
    <n v="154"/>
    <n v="75"/>
    <n v="173"/>
    <n v="49"/>
    <n v="359"/>
    <n v="15"/>
    <n v="1332"/>
  </r>
  <r>
    <s v="5D5EF67E-9067-4146-9AAD-3CD1436A4799"/>
    <s v="643FE062-15D0-40F8-B993-450CC4CBE00B"/>
    <n v="1"/>
    <x v="0"/>
    <n v="126"/>
    <n v="18.9686074189724"/>
    <n v="44"/>
    <n v="203"/>
    <n v="167"/>
    <n v="176"/>
    <n v="185"/>
    <n v="182"/>
    <n v="171"/>
    <n v="193"/>
    <n v="159"/>
    <n v="177"/>
    <n v="173"/>
    <n v="1830"/>
  </r>
  <r>
    <s v="A21A18F9-4CFF-40E5-99F8-4298D5034E0B"/>
    <s v="66BCBFDA-CBC9-4321-9E4D-BB932C4FB265"/>
    <n v="10"/>
    <x v="3"/>
    <n v="122"/>
    <n v="282.327726490982"/>
    <n v="1360"/>
    <n v="2303"/>
    <n v="2"/>
    <n v="779"/>
    <n v="1"/>
    <n v="520"/>
    <n v="6"/>
    <n v="420"/>
    <n v="6"/>
    <n v="895"/>
    <n v="1"/>
    <n v="6293"/>
  </r>
  <r>
    <s v="5D5EF67E-9067-4146-9AAD-3CD1436A4799"/>
    <s v="69C703BD-648A-478E-BAF6-1C539E252782"/>
    <n v="1"/>
    <x v="0"/>
    <n v="123"/>
    <n v="15.7464722680634"/>
    <n v="88"/>
    <n v="6"/>
    <n v="9"/>
    <n v="7"/>
    <n v="9"/>
    <n v="3"/>
    <n v="10"/>
    <n v="6"/>
    <n v="6"/>
    <n v="4"/>
    <n v="4"/>
    <n v="152"/>
  </r>
  <r>
    <s v="A21A18F9-4CFF-40E5-99F8-4298D5034E0B"/>
    <s v="A8D584E5-989D-4CE0-9780-1FEFE6B41E01"/>
    <n v="8"/>
    <x v="6"/>
    <n v="126"/>
    <n v="15.8599645764006"/>
    <n v="17"/>
    <n v="7588"/>
    <n v="20"/>
    <n v="1422"/>
    <n v="30"/>
    <n v="918"/>
    <n v="24"/>
    <n v="1054"/>
    <n v="33"/>
    <n v="1468"/>
    <n v="30"/>
    <n v="12604"/>
  </r>
  <r>
    <s v="A21A18F9-4CFF-40E5-99F8-4298D5034E0B"/>
    <s v="55ABC5DB-6943-4809-8B0E-F176D533E04D"/>
    <n v="1"/>
    <x v="1"/>
    <n v="110"/>
    <n v="14.0893661459799"/>
    <n v="17"/>
    <n v="51"/>
    <n v="0"/>
    <n v="44"/>
    <n v="0"/>
    <n v="33"/>
    <n v="0"/>
    <n v="17"/>
    <n v="0"/>
    <n v="36"/>
    <n v="2"/>
    <n v="200"/>
  </r>
  <r>
    <s v="5D5EF67E-9067-4146-9AAD-3CD1436A4799"/>
    <s v="FCB73714-3407-4A73-8D76-04BB17F6C9DF"/>
    <n v="1"/>
    <x v="0"/>
    <n v="130"/>
    <n v="16.644760111026901"/>
    <n v="188"/>
    <n v="241"/>
    <n v="28"/>
    <n v="188"/>
    <n v="30"/>
    <n v="93"/>
    <n v="35"/>
    <n v="82"/>
    <n v="32"/>
    <n v="278"/>
    <n v="30"/>
    <n v="1225"/>
  </r>
  <r>
    <s v="5D5EF67E-9067-4146-9AAD-3CD1436A4799"/>
    <s v="E31B1206-0BFC-4E86-BA40-3BBB2DCC5D9D"/>
    <n v="1"/>
    <x v="0"/>
    <n v="131"/>
    <n v="19.3849253015679"/>
    <n v="1"/>
    <n v="13"/>
    <n v="5"/>
    <n v="14"/>
    <n v="13"/>
    <n v="8"/>
    <n v="8"/>
    <n v="8"/>
    <n v="15"/>
    <n v="8"/>
    <n v="4"/>
    <n v="97"/>
  </r>
  <r>
    <s v="5D5EF67E-9067-4146-9AAD-3CD1436A4799"/>
    <s v="DB041B6B-3C5F-4505-A2E8-4A9B5321E732"/>
    <n v="1"/>
    <x v="0"/>
    <n v="123"/>
    <n v="18.0819697787731"/>
    <n v="46"/>
    <n v="595"/>
    <n v="0"/>
    <n v="267"/>
    <n v="0"/>
    <n v="252"/>
    <n v="0"/>
    <n v="310"/>
    <n v="1"/>
    <n v="148"/>
    <n v="0"/>
    <n v="1619"/>
  </r>
  <r>
    <s v="A21A18F9-4CFF-40E5-99F8-4298D5034E0B"/>
    <s v="5DB76BAB-4F10-4B21-9A7B-928275098EDF"/>
    <n v="192"/>
    <x v="2"/>
    <n v="120"/>
    <n v="17.463208077659601"/>
    <n v="1"/>
    <n v="2"/>
    <n v="1"/>
    <n v="3"/>
    <n v="0"/>
    <n v="1"/>
    <n v="0"/>
    <n v="0"/>
    <n v="1"/>
    <n v="3"/>
    <n v="0"/>
    <n v="12"/>
  </r>
  <r>
    <s v="A21A18F9-4CFF-40E5-99F8-4298D5034E0B"/>
    <s v="509A24EB-38B6-4A04-A778-D57A0C286B14"/>
    <n v="1"/>
    <x v="1"/>
    <n v="127"/>
    <n v="17.4702248414251"/>
    <n v="228"/>
    <n v="4523"/>
    <n v="0"/>
    <n v="2269"/>
    <n v="8"/>
    <n v="1565"/>
    <n v="38"/>
    <n v="1266"/>
    <n v="4"/>
    <n v="1975"/>
    <n v="4"/>
    <n v="11880"/>
  </r>
  <r>
    <s v="A21A18F9-4CFF-40E5-99F8-4298D5034E0B"/>
    <s v="91885583-EA02-485B-AAA9-7FB16DEB0A6A"/>
    <n v="1"/>
    <x v="1"/>
    <n v="126"/>
    <n v="19.615856271560698"/>
    <n v="166"/>
    <n v="261"/>
    <n v="208"/>
    <n v="230"/>
    <n v="192"/>
    <n v="224"/>
    <n v="157"/>
    <n v="202"/>
    <n v="210"/>
    <n v="244"/>
    <n v="163"/>
    <n v="2257"/>
  </r>
  <r>
    <s v="5D5EF67E-9067-4146-9AAD-3CD1436A4799"/>
    <s v="A4AF0446-8916-4076-825B-29F07B6ADF0F"/>
    <n v="1"/>
    <x v="0"/>
    <n v="123"/>
    <n v="16.9414075347118"/>
    <n v="11"/>
    <n v="988"/>
    <n v="0"/>
    <n v="420"/>
    <n v="1"/>
    <n v="323"/>
    <n v="10"/>
    <n v="339"/>
    <n v="1"/>
    <n v="298"/>
    <n v="0"/>
    <n v="2391"/>
  </r>
  <r>
    <s v="5D5EF67E-9067-4146-9AAD-3CD1436A4799"/>
    <s v="11C81F8B-13A0-4D5A-B88F-49A271869529"/>
    <n v="1"/>
    <x v="0"/>
    <n v="127"/>
    <n v="14.234080567699699"/>
    <n v="9"/>
    <n v="120"/>
    <n v="1"/>
    <n v="98"/>
    <n v="0"/>
    <n v="31"/>
    <n v="1"/>
    <n v="47"/>
    <n v="1"/>
    <n v="78"/>
    <n v="0"/>
    <n v="386"/>
  </r>
  <r>
    <s v="A21A18F9-4CFF-40E5-99F8-4298D5034E0B"/>
    <s v="170B2027-A630-484D-A6C6-13481B809797"/>
    <n v="1"/>
    <x v="1"/>
    <n v="133"/>
    <n v="16.020819787597201"/>
    <n v="0"/>
    <n v="3"/>
    <n v="0"/>
    <n v="0"/>
    <n v="0"/>
    <n v="0"/>
    <n v="0"/>
    <n v="1"/>
    <n v="0"/>
    <n v="2"/>
    <n v="0"/>
    <n v="6"/>
  </r>
  <r>
    <s v="A21A18F9-4CFF-40E5-99F8-4298D5034E0B"/>
    <s v="6E0C5B57-4838-4E72-933F-19D60F163FE1"/>
    <n v="1"/>
    <x v="1"/>
    <n v="125"/>
    <n v="22.258581366395401"/>
    <n v="11"/>
    <n v="5"/>
    <n v="0"/>
    <n v="0"/>
    <n v="0"/>
    <n v="1"/>
    <n v="0"/>
    <n v="3"/>
    <n v="0"/>
    <n v="0"/>
    <n v="0"/>
    <n v="20"/>
  </r>
  <r>
    <s v="A21A18F9-4CFF-40E5-99F8-4298D5034E0B"/>
    <s v="2EE82D47-5D98-4D79-8512-7195E0D3CB68"/>
    <n v="1"/>
    <x v="1"/>
    <n v="111"/>
    <n v="10.4105736928841"/>
    <n v="39"/>
    <n v="1757"/>
    <n v="1"/>
    <n v="404"/>
    <n v="1"/>
    <n v="566"/>
    <n v="0"/>
    <n v="580"/>
    <n v="0"/>
    <n v="1161"/>
    <n v="12"/>
    <n v="4521"/>
  </r>
  <r>
    <s v="A21A18F9-4CFF-40E5-99F8-4298D5034E0B"/>
    <s v="C26A5FAF-12A4-40BB-828A-38A9C4D67338"/>
    <n v="1"/>
    <x v="1"/>
    <n v="99"/>
    <n v="2.1213203435596402"/>
    <n v="2"/>
    <n v="0"/>
    <n v="1"/>
    <n v="0"/>
    <n v="0"/>
    <n v="0"/>
    <n v="0"/>
    <n v="0"/>
    <n v="0"/>
    <n v="1"/>
    <n v="0"/>
    <n v="4"/>
  </r>
  <r>
    <s v="A21A18F9-4CFF-40E5-99F8-4298D5034E0B"/>
    <s v="06BAB36F-8499-4216-8E49-37CA12FE66C0"/>
    <n v="1"/>
    <x v="1"/>
    <n v="116"/>
    <n v="17.462365843025601"/>
    <n v="1177"/>
    <n v="1749"/>
    <n v="1"/>
    <n v="938"/>
    <n v="1"/>
    <n v="493"/>
    <n v="3"/>
    <n v="453"/>
    <n v="4"/>
    <n v="939"/>
    <n v="1"/>
    <n v="5759"/>
  </r>
  <r>
    <s v="A21A18F9-4CFF-40E5-99F8-4298D5034E0B"/>
    <s v="2398E036-8CEC-4464-86FB-A3773B0E8E07"/>
    <n v="192"/>
    <x v="2"/>
    <n v="99"/>
    <n v="139.256838143077"/>
    <n v="1949"/>
    <n v="2332"/>
    <n v="2"/>
    <n v="574"/>
    <n v="6"/>
    <n v="581"/>
    <n v="14"/>
    <n v="462"/>
    <n v="2"/>
    <n v="796"/>
    <n v="8"/>
    <n v="6745"/>
  </r>
  <r>
    <s v="A21A18F9-4CFF-40E5-99F8-4298D5034E0B"/>
    <s v="E1D2940B-A83C-46E2-803F-10D4A24E0BBC"/>
    <n v="1"/>
    <x v="1"/>
    <n v="128"/>
    <n v="18.439214996947399"/>
    <n v="488"/>
    <n v="43"/>
    <n v="46"/>
    <n v="41"/>
    <n v="46"/>
    <n v="40"/>
    <n v="35"/>
    <n v="37"/>
    <n v="46"/>
    <n v="53"/>
    <n v="36"/>
    <n v="911"/>
  </r>
  <r>
    <s v="A21A18F9-4CFF-40E5-99F8-4298D5034E0B"/>
    <s v="BAC1C923-BA72-4E3F-A46D-1E0BBBC5B1A8"/>
    <n v="1"/>
    <x v="1"/>
    <n v="127"/>
    <n v="46.059273153913303"/>
    <n v="18"/>
    <n v="115"/>
    <n v="0"/>
    <n v="122"/>
    <n v="0"/>
    <n v="83"/>
    <n v="2"/>
    <n v="87"/>
    <n v="0"/>
    <n v="120"/>
    <n v="0"/>
    <n v="547"/>
  </r>
  <r>
    <s v="5D5EF67E-9067-4146-9AAD-3CD1436A4799"/>
    <s v="80069F00-B20F-4120-B28D-D64FCF09E564"/>
    <n v="1"/>
    <x v="0"/>
    <n v="127"/>
    <n v="14.529659550553699"/>
    <n v="23"/>
    <n v="249"/>
    <n v="0"/>
    <n v="441"/>
    <n v="0"/>
    <n v="228"/>
    <n v="6"/>
    <n v="169"/>
    <n v="0"/>
    <n v="473"/>
    <n v="0"/>
    <n v="1589"/>
  </r>
  <r>
    <s v="A21A18F9-4CFF-40E5-99F8-4298D5034E0B"/>
    <s v="F8A65A4E-D8D1-4C27-A1BA-B5C1933093F3"/>
    <n v="1"/>
    <x v="1"/>
    <n v="124"/>
    <n v="21.580141541717801"/>
    <n v="37"/>
    <n v="34"/>
    <n v="0"/>
    <n v="5"/>
    <n v="0"/>
    <n v="4"/>
    <n v="3"/>
    <n v="5"/>
    <n v="0"/>
    <n v="9"/>
    <n v="3"/>
    <n v="100"/>
  </r>
  <r>
    <s v="A21A18F9-4CFF-40E5-99F8-4298D5034E0B"/>
    <s v="CE25F124-6247-40DB-BD91-52FB2551A12D"/>
    <n v="8"/>
    <x v="6"/>
    <n v="124"/>
    <n v="16.1956784359285"/>
    <n v="0"/>
    <n v="0"/>
    <n v="0"/>
    <n v="3"/>
    <n v="0"/>
    <n v="1"/>
    <n v="0"/>
    <n v="0"/>
    <n v="0"/>
    <n v="1"/>
    <n v="1"/>
    <n v="6"/>
  </r>
  <r>
    <s v="5D5EF67E-9067-4146-9AAD-3CD1436A4799"/>
    <s v="950939E2-63FD-41E2-A08E-C93F767A4A63"/>
    <n v="1"/>
    <x v="0"/>
    <n v="130"/>
    <n v="16.126877710372501"/>
    <n v="220"/>
    <n v="1357"/>
    <n v="189"/>
    <n v="1450"/>
    <n v="217"/>
    <n v="1050"/>
    <n v="215"/>
    <n v="818"/>
    <n v="192"/>
    <n v="1324"/>
    <n v="198"/>
    <n v="7230"/>
  </r>
  <r>
    <s v="A21A18F9-4CFF-40E5-99F8-4298D5034E0B"/>
    <s v="6D090F12-BDCC-41A4-AABA-CA4EF8192B27"/>
    <n v="10"/>
    <x v="3"/>
    <n v="120"/>
    <n v="10.138435717006701"/>
    <n v="3"/>
    <n v="5"/>
    <n v="0"/>
    <n v="1"/>
    <n v="0"/>
    <n v="2"/>
    <n v="0"/>
    <n v="2"/>
    <n v="0"/>
    <n v="2"/>
    <n v="0"/>
    <n v="15"/>
  </r>
  <r>
    <s v="5D5EF67E-9067-4146-9AAD-3CD1436A4799"/>
    <s v="74E351EA-3EB8-4803-B8AD-6662C0B743A4"/>
    <n v="1"/>
    <x v="0"/>
    <n v="125"/>
    <n v="17.645828480852799"/>
    <n v="1"/>
    <n v="35"/>
    <n v="35"/>
    <n v="31"/>
    <n v="32"/>
    <n v="29"/>
    <n v="36"/>
    <n v="28"/>
    <n v="36"/>
    <n v="29"/>
    <n v="33"/>
    <n v="325"/>
  </r>
  <r>
    <s v="5D5EF67E-9067-4146-9AAD-3CD1436A4799"/>
    <s v="EF4AABF6-9AEA-4E49-8C64-5EAB89C41DAB"/>
    <n v="1"/>
    <x v="0"/>
    <n v="124"/>
    <n v="13.152918613168101"/>
    <n v="159"/>
    <n v="4462"/>
    <n v="0"/>
    <n v="1236"/>
    <n v="0"/>
    <n v="1351"/>
    <n v="1"/>
    <n v="1153"/>
    <n v="2"/>
    <n v="870"/>
    <n v="0"/>
    <n v="9234"/>
  </r>
  <r>
    <s v="5D5EF67E-9067-4146-9AAD-3CD1436A4799"/>
    <s v="D73B3339-FDD7-4D56-9D2C-60EDFEF3F3D9"/>
    <n v="1"/>
    <x v="0"/>
    <n v="124"/>
    <n v="21.295711203351999"/>
    <n v="534"/>
    <n v="1067"/>
    <n v="5"/>
    <n v="538"/>
    <n v="4"/>
    <n v="489"/>
    <n v="2"/>
    <n v="243"/>
    <n v="2"/>
    <n v="556"/>
    <n v="5"/>
    <n v="3445"/>
  </r>
  <r>
    <s v="A21A18F9-4CFF-40E5-99F8-4298D5034E0B"/>
    <s v="417E824F-40B9-44DD-A64A-141A6BDBC72C"/>
    <n v="10"/>
    <x v="3"/>
    <n v="120"/>
    <n v="12.972871727347901"/>
    <n v="1224"/>
    <n v="4425"/>
    <n v="1"/>
    <n v="1335"/>
    <n v="10"/>
    <n v="1441"/>
    <n v="97"/>
    <n v="268"/>
    <n v="3"/>
    <n v="2468"/>
    <n v="1"/>
    <n v="11274"/>
  </r>
  <r>
    <s v="A21A18F9-4CFF-40E5-99F8-4298D5034E0B"/>
    <s v="F0766DB4-CF0F-49C7-89D4-FCD5B6AA5B2E"/>
    <n v="10"/>
    <x v="3"/>
    <n v="123"/>
    <n v="21.770995171881498"/>
    <n v="3022"/>
    <n v="9625"/>
    <n v="3"/>
    <n v="5152"/>
    <n v="6"/>
    <n v="1986"/>
    <n v="49"/>
    <n v="1209"/>
    <n v="15"/>
    <n v="4269"/>
    <n v="9"/>
    <n v="25346"/>
  </r>
  <r>
    <s v="A21A18F9-4CFF-40E5-99F8-4298D5034E0B"/>
    <s v="84FE4F6A-5C21-44E9-9025-A59D0870594B"/>
    <n v="8"/>
    <x v="6"/>
    <n v="113"/>
    <n v="17.7163120771678"/>
    <n v="10764"/>
    <n v="7027"/>
    <n v="1026"/>
    <n v="3895"/>
    <n v="1075"/>
    <n v="3037"/>
    <n v="1133"/>
    <n v="2763"/>
    <n v="1075"/>
    <n v="4517"/>
    <n v="1035"/>
    <n v="37347"/>
  </r>
  <r>
    <s v="5D5EF67E-9067-4146-9AAD-3CD1436A4799"/>
    <s v="F60EB03D-24F5-4FD1-A4BF-B27E901ABB5E"/>
    <n v="1"/>
    <x v="0"/>
    <n v="136"/>
    <n v="20.633850541279202"/>
    <n v="2"/>
    <n v="99"/>
    <n v="70"/>
    <n v="114"/>
    <n v="71"/>
    <n v="83"/>
    <n v="67"/>
    <n v="74"/>
    <n v="69"/>
    <n v="99"/>
    <n v="68"/>
    <n v="816"/>
  </r>
  <r>
    <s v="88F343FA-B35D-4C6C-8A9A-DDC3AE08EED7"/>
    <s v="2D0B07A1-D047-4507-897A-79AD4BB6665D"/>
    <n v="1"/>
    <x v="4"/>
    <n v="116"/>
    <n v="19.0794558766252"/>
    <n v="1038"/>
    <n v="271"/>
    <n v="0"/>
    <n v="212"/>
    <n v="0"/>
    <n v="120"/>
    <n v="1"/>
    <n v="103"/>
    <n v="0"/>
    <n v="211"/>
    <n v="0"/>
    <n v="1956"/>
  </r>
  <r>
    <s v="A21A18F9-4CFF-40E5-99F8-4298D5034E0B"/>
    <s v="F74C3C32-95D6-429F-9E46-4525C35AC6AE"/>
    <n v="6"/>
    <x v="7"/>
    <n v="120"/>
    <n v="17.558371063358599"/>
    <n v="18428"/>
    <n v="1585"/>
    <n v="9"/>
    <n v="617"/>
    <n v="6"/>
    <n v="371"/>
    <n v="14"/>
    <n v="396"/>
    <n v="7"/>
    <n v="850"/>
    <n v="17"/>
    <n v="22300"/>
  </r>
  <r>
    <s v="A21A18F9-4CFF-40E5-99F8-4298D5034E0B"/>
    <s v="705AA988-F61B-4044-9F63-80E45356A37B"/>
    <n v="10"/>
    <x v="3"/>
    <n v="120"/>
    <n v="17.509840112024399"/>
    <n v="417"/>
    <n v="1398"/>
    <n v="1"/>
    <n v="473"/>
    <n v="0"/>
    <n v="382"/>
    <n v="18"/>
    <n v="208"/>
    <n v="1"/>
    <n v="616"/>
    <n v="1"/>
    <n v="3515"/>
  </r>
  <r>
    <s v="A21A18F9-4CFF-40E5-99F8-4298D5034E0B"/>
    <s v="A7575C38-18F4-4889-9412-7A64DC81D8A7"/>
    <n v="8"/>
    <x v="6"/>
    <n v="112"/>
    <s v="NULL"/>
    <n v="0"/>
    <n v="0"/>
    <n v="0"/>
    <n v="1"/>
    <n v="0"/>
    <n v="0"/>
    <n v="0"/>
    <n v="0"/>
    <n v="0"/>
    <n v="0"/>
    <n v="0"/>
    <n v="1"/>
  </r>
  <r>
    <s v="5D5EF67E-9067-4146-9AAD-3CD1436A4799"/>
    <s v="6F836A55-8D35-474B-8819-30DE1409DFBC"/>
    <n v="1"/>
    <x v="0"/>
    <n v="118"/>
    <n v="13.6889322146914"/>
    <n v="62"/>
    <n v="420"/>
    <n v="168"/>
    <n v="352"/>
    <n v="170"/>
    <n v="292"/>
    <n v="164"/>
    <n v="290"/>
    <n v="197"/>
    <n v="353"/>
    <n v="205"/>
    <n v="2673"/>
  </r>
  <r>
    <s v="5D5EF67E-9067-4146-9AAD-3CD1436A4799"/>
    <s v="C2BA806B-B0E4-4263-B01C-A9EC0834B533"/>
    <n v="1"/>
    <x v="0"/>
    <n v="118"/>
    <n v="17.337785394773199"/>
    <n v="11"/>
    <n v="160"/>
    <n v="0"/>
    <n v="1"/>
    <n v="0"/>
    <n v="2"/>
    <n v="0"/>
    <n v="3"/>
    <n v="0"/>
    <n v="2"/>
    <n v="0"/>
    <n v="179"/>
  </r>
  <r>
    <s v="5D5EF67E-9067-4146-9AAD-3CD1436A4799"/>
    <s v="C4623979-588D-4BB3-A28D-E546BDF2AEFE"/>
    <n v="1"/>
    <x v="0"/>
    <n v="127"/>
    <n v="20.6618920514025"/>
    <n v="26"/>
    <n v="1101"/>
    <n v="0"/>
    <n v="268"/>
    <n v="0"/>
    <n v="92"/>
    <n v="5"/>
    <n v="279"/>
    <n v="0"/>
    <n v="143"/>
    <n v="0"/>
    <n v="1914"/>
  </r>
  <r>
    <s v="5D5EF67E-9067-4146-9AAD-3CD1436A4799"/>
    <s v="D9358FDE-623E-40F4-8F6E-49207DB1B434"/>
    <n v="1"/>
    <x v="0"/>
    <n v="127"/>
    <n v="14.474137702574099"/>
    <n v="18"/>
    <n v="498"/>
    <n v="323"/>
    <n v="351"/>
    <n v="316"/>
    <n v="327"/>
    <n v="314"/>
    <n v="336"/>
    <n v="343"/>
    <n v="371"/>
    <n v="313"/>
    <n v="3510"/>
  </r>
  <r>
    <s v="A21A18F9-4CFF-40E5-99F8-4298D5034E0B"/>
    <s v="703666FE-C4FB-4D6E-9990-F1C6B65A25FB"/>
    <n v="10"/>
    <x v="3"/>
    <n v="132"/>
    <s v="NULL"/>
    <n v="0"/>
    <n v="0"/>
    <n v="0"/>
    <n v="1"/>
    <n v="0"/>
    <n v="0"/>
    <n v="0"/>
    <n v="0"/>
    <n v="0"/>
    <n v="0"/>
    <n v="0"/>
    <n v="1"/>
  </r>
  <r>
    <s v="5D5EF67E-9067-4146-9AAD-3CD1436A4799"/>
    <s v="B28E4C1E-844C-489D-9341-37516F73F0DD"/>
    <n v="1"/>
    <x v="0"/>
    <n v="126"/>
    <n v="12.6033532271284"/>
    <n v="96"/>
    <n v="3353"/>
    <n v="3"/>
    <n v="896"/>
    <n v="1"/>
    <n v="329"/>
    <n v="6"/>
    <n v="649"/>
    <n v="3"/>
    <n v="577"/>
    <n v="2"/>
    <n v="5915"/>
  </r>
  <r>
    <s v="5D5EF67E-9067-4146-9AAD-3CD1436A4799"/>
    <s v="C85BBF30-B0DC-4327-A749-FD84C1508644"/>
    <n v="1"/>
    <x v="0"/>
    <n v="133"/>
    <n v="21.462232702703901"/>
    <n v="5"/>
    <n v="326"/>
    <n v="299"/>
    <n v="307"/>
    <n v="293"/>
    <n v="283"/>
    <n v="281"/>
    <n v="274"/>
    <n v="265"/>
    <n v="279"/>
    <n v="310"/>
    <n v="2922"/>
  </r>
  <r>
    <s v="5D5EF67E-9067-4146-9AAD-3CD1436A4799"/>
    <s v="734FBF6D-C1AC-4AB4-B202-5846CCAF6B2A"/>
    <n v="1"/>
    <x v="0"/>
    <n v="123"/>
    <n v="19.438946783631"/>
    <n v="210"/>
    <n v="1554"/>
    <n v="36"/>
    <n v="506"/>
    <n v="30"/>
    <n v="326"/>
    <n v="41"/>
    <n v="145"/>
    <n v="19"/>
    <n v="460"/>
    <n v="31"/>
    <n v="3358"/>
  </r>
  <r>
    <s v="5D5EF67E-9067-4146-9AAD-3CD1436A4799"/>
    <s v="4509153D-B0EA-4622-8466-65D2774FC9D9"/>
    <n v="1"/>
    <x v="0"/>
    <n v="117"/>
    <n v="17.306331987451099"/>
    <n v="2827"/>
    <n v="3431"/>
    <n v="0"/>
    <n v="1319"/>
    <n v="1"/>
    <n v="614"/>
    <n v="3"/>
    <n v="130"/>
    <n v="0"/>
    <n v="1682"/>
    <n v="0"/>
    <n v="10007"/>
  </r>
  <r>
    <s v="A21A18F9-4CFF-40E5-99F8-4298D5034E0B"/>
    <s v="81E0B69D-9D55-40C0-A862-73611B5E2600"/>
    <n v="1"/>
    <x v="1"/>
    <n v="123"/>
    <n v="18.097349194157399"/>
    <n v="221"/>
    <n v="3542"/>
    <n v="27"/>
    <n v="3743"/>
    <n v="27"/>
    <n v="1667"/>
    <n v="19"/>
    <n v="1628"/>
    <n v="34"/>
    <n v="3719"/>
    <n v="38"/>
    <n v="14665"/>
  </r>
  <r>
    <s v="5D5EF67E-9067-4146-9AAD-3CD1436A4799"/>
    <s v="19599C1F-726E-40F5-8C72-2449FBA49792"/>
    <n v="1"/>
    <x v="0"/>
    <n v="126"/>
    <n v="17.045392137842299"/>
    <n v="108"/>
    <n v="1804"/>
    <n v="474"/>
    <n v="1289"/>
    <n v="506"/>
    <n v="1139"/>
    <n v="550"/>
    <n v="1007"/>
    <n v="513"/>
    <n v="1522"/>
    <n v="474"/>
    <n v="9386"/>
  </r>
  <r>
    <s v="5D5EF67E-9067-4146-9AAD-3CD1436A4799"/>
    <s v="B468689B-4DEB-4A69-B8AD-0EA6FD4EED11"/>
    <n v="1"/>
    <x v="0"/>
    <n v="115"/>
    <n v="12.636886843321401"/>
    <n v="479"/>
    <n v="2"/>
    <n v="2"/>
    <n v="1"/>
    <n v="1"/>
    <n v="0"/>
    <n v="0"/>
    <n v="0"/>
    <n v="2"/>
    <n v="2"/>
    <n v="1"/>
    <n v="490"/>
  </r>
  <r>
    <s v="A21A18F9-4CFF-40E5-99F8-4298D5034E0B"/>
    <s v="CEA17681-4DD9-46DC-9684-620DAB2DD5FB"/>
    <n v="1"/>
    <x v="1"/>
    <n v="126"/>
    <n v="18.401046847664301"/>
    <n v="121"/>
    <n v="4390"/>
    <n v="911"/>
    <n v="2742"/>
    <n v="1004"/>
    <n v="1871"/>
    <n v="998"/>
    <n v="1866"/>
    <n v="963"/>
    <n v="2922"/>
    <n v="955"/>
    <n v="18743"/>
  </r>
  <r>
    <s v="A21A18F9-4CFF-40E5-99F8-4298D5034E0B"/>
    <s v="202E4625-8402-42F8-8729-2775767DF675"/>
    <n v="8"/>
    <x v="6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B1AEBB8B-074C-489D-8DB1-17F9CD273F92"/>
    <n v="1"/>
    <x v="0"/>
    <n v="132"/>
    <n v="25.697286120373501"/>
    <n v="17"/>
    <n v="72"/>
    <n v="58"/>
    <n v="60"/>
    <n v="68"/>
    <n v="67"/>
    <n v="51"/>
    <n v="71"/>
    <n v="63"/>
    <n v="59"/>
    <n v="55"/>
    <n v="641"/>
  </r>
  <r>
    <s v="5D5EF67E-9067-4146-9AAD-3CD1436A4799"/>
    <s v="D8640C30-C82A-4C64-B9C2-3F0E9849C97F"/>
    <n v="1"/>
    <x v="0"/>
    <n v="130"/>
    <n v="16.734779792356498"/>
    <n v="88"/>
    <n v="70"/>
    <n v="46"/>
    <n v="89"/>
    <n v="62"/>
    <n v="90"/>
    <n v="44"/>
    <n v="106"/>
    <n v="44"/>
    <n v="122"/>
    <n v="34"/>
    <n v="795"/>
  </r>
  <r>
    <s v="A21A18F9-4CFF-40E5-99F8-4298D5034E0B"/>
    <s v="1CF10ECB-F077-41AC-85FA-A34A0DF2BE9E"/>
    <n v="1"/>
    <x v="1"/>
    <n v="121"/>
    <n v="18.930745741474599"/>
    <n v="109"/>
    <n v="37"/>
    <n v="0"/>
    <n v="8"/>
    <n v="0"/>
    <n v="4"/>
    <n v="0"/>
    <n v="6"/>
    <n v="0"/>
    <n v="13"/>
    <n v="0"/>
    <n v="177"/>
  </r>
  <r>
    <s v="5D5EF67E-9067-4146-9AAD-3CD1436A4799"/>
    <s v="AE411B5C-3466-4029-804E-446EA17925F1"/>
    <n v="1"/>
    <x v="0"/>
    <n v="130"/>
    <n v="18.5057113523638"/>
    <n v="2"/>
    <n v="14"/>
    <n v="20"/>
    <n v="15"/>
    <n v="12"/>
    <n v="16"/>
    <n v="20"/>
    <n v="14"/>
    <n v="19"/>
    <n v="20"/>
    <n v="12"/>
    <n v="164"/>
  </r>
  <r>
    <s v="5D5EF67E-9067-4146-9AAD-3CD1436A4799"/>
    <s v="69815E22-A001-49A9-A1F3-19C2E1B6BC08"/>
    <n v="1"/>
    <x v="0"/>
    <n v="131"/>
    <n v="16.567330783060999"/>
    <n v="0"/>
    <n v="1"/>
    <n v="4"/>
    <n v="2"/>
    <n v="4"/>
    <n v="4"/>
    <n v="1"/>
    <n v="1"/>
    <n v="2"/>
    <n v="1"/>
    <n v="4"/>
    <n v="24"/>
  </r>
  <r>
    <s v="A21A18F9-4CFF-40E5-99F8-4298D5034E0B"/>
    <s v="F5C001B6-D6E8-430A-99B0-C84B6E1A76CD"/>
    <n v="8"/>
    <x v="6"/>
    <n v="115"/>
    <n v="14.304909464327601"/>
    <n v="10"/>
    <n v="5"/>
    <n v="2"/>
    <n v="1"/>
    <n v="2"/>
    <n v="4"/>
    <n v="0"/>
    <n v="4"/>
    <n v="2"/>
    <n v="2"/>
    <n v="2"/>
    <n v="34"/>
  </r>
  <r>
    <s v="A21A18F9-4CFF-40E5-99F8-4298D5034E0B"/>
    <s v="DC3E88F5-C3FF-45DA-8E87-629247604FC2"/>
    <n v="3"/>
    <x v="5"/>
    <n v="121"/>
    <n v="24.441177708056902"/>
    <n v="28"/>
    <n v="2766"/>
    <n v="3"/>
    <n v="1013"/>
    <n v="0"/>
    <n v="850"/>
    <n v="17"/>
    <n v="826"/>
    <n v="6"/>
    <n v="901"/>
    <n v="10"/>
    <n v="6421"/>
  </r>
  <r>
    <s v="A21A18F9-4CFF-40E5-99F8-4298D5034E0B"/>
    <s v="04B8AAFF-A15A-47D7-9488-EE49435FC01A"/>
    <n v="1"/>
    <x v="1"/>
    <n v="110"/>
    <s v="NULL"/>
    <n v="33"/>
    <n v="1"/>
    <n v="0"/>
    <n v="0"/>
    <n v="0"/>
    <n v="0"/>
    <n v="0"/>
    <n v="0"/>
    <n v="0"/>
    <n v="0"/>
    <n v="0"/>
    <n v="34"/>
  </r>
  <r>
    <s v="5D5EF67E-9067-4146-9AAD-3CD1436A4799"/>
    <s v="B2C75B31-8B0F-4E95-BB26-6123227C20B5"/>
    <n v="1"/>
    <x v="0"/>
    <n v="138"/>
    <n v="24.078277578693701"/>
    <n v="16"/>
    <n v="253"/>
    <n v="211"/>
    <n v="265"/>
    <n v="223"/>
    <n v="251"/>
    <n v="221"/>
    <n v="240"/>
    <n v="226"/>
    <n v="263"/>
    <n v="238"/>
    <n v="2407"/>
  </r>
  <r>
    <s v="5D5EF67E-9067-4146-9AAD-3CD1436A4799"/>
    <s v="31B7C71A-4E25-4554-A1B7-959FBC13946A"/>
    <n v="1"/>
    <x v="0"/>
    <n v="121"/>
    <n v="18.278837991336299"/>
    <n v="1885"/>
    <n v="1187"/>
    <n v="6"/>
    <n v="1079"/>
    <n v="16"/>
    <n v="839"/>
    <n v="16"/>
    <n v="602"/>
    <n v="10"/>
    <n v="935"/>
    <n v="16"/>
    <n v="6591"/>
  </r>
  <r>
    <s v="88F343FA-B35D-4C6C-8A9A-DDC3AE08EED7"/>
    <s v="486BD5B1-9E1B-4169-B972-1CB6A3A79BD0"/>
    <n v="1"/>
    <x v="4"/>
    <n v="117"/>
    <n v="15.0778062660389"/>
    <n v="210"/>
    <n v="80"/>
    <n v="0"/>
    <n v="49"/>
    <n v="0"/>
    <n v="12"/>
    <n v="0"/>
    <n v="13"/>
    <n v="0"/>
    <n v="39"/>
    <n v="0"/>
    <n v="403"/>
  </r>
  <r>
    <s v="A21A18F9-4CFF-40E5-99F8-4298D5034E0B"/>
    <s v="EA34FCCA-63F2-4117-B7EE-4B3196349308"/>
    <n v="8"/>
    <x v="6"/>
    <n v="145"/>
    <s v="NULL"/>
    <n v="0"/>
    <n v="0"/>
    <n v="0"/>
    <n v="0"/>
    <n v="0"/>
    <n v="0"/>
    <n v="1"/>
    <n v="0"/>
    <n v="0"/>
    <n v="0"/>
    <n v="0"/>
    <n v="1"/>
  </r>
  <r>
    <s v="5D5EF67E-9067-4146-9AAD-3CD1436A4799"/>
    <s v="541473E9-D3AD-413D-A381-212FA10EDE96"/>
    <n v="1"/>
    <x v="0"/>
    <n v="130"/>
    <n v="19.046507585635499"/>
    <n v="5126"/>
    <n v="361"/>
    <n v="236"/>
    <n v="235"/>
    <n v="287"/>
    <n v="256"/>
    <n v="379"/>
    <n v="240"/>
    <n v="242"/>
    <n v="254"/>
    <n v="253"/>
    <n v="7869"/>
  </r>
  <r>
    <s v="A21A18F9-4CFF-40E5-99F8-4298D5034E0B"/>
    <s v="712ADD3C-A232-46F1-B5F2-114BE94B366F"/>
    <n v="1"/>
    <x v="1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879D6CC6-2A50-4AA3-980E-895293654475"/>
    <n v="1"/>
    <x v="0"/>
    <n v="117"/>
    <n v="9.7226054770157404"/>
    <n v="227"/>
    <n v="1123"/>
    <n v="3"/>
    <n v="529"/>
    <n v="4"/>
    <n v="411"/>
    <n v="6"/>
    <n v="204"/>
    <n v="2"/>
    <n v="561"/>
    <n v="29"/>
    <n v="3099"/>
  </r>
  <r>
    <s v="88F343FA-B35D-4C6C-8A9A-DDC3AE08EED7"/>
    <s v="A815FB88-3498-466C-98B7-02071EDF7929"/>
    <n v="1"/>
    <x v="4"/>
    <n v="118"/>
    <n v="17.498002710237401"/>
    <n v="505"/>
    <n v="139"/>
    <n v="0"/>
    <n v="91"/>
    <n v="0"/>
    <n v="34"/>
    <n v="0"/>
    <n v="72"/>
    <n v="0"/>
    <n v="101"/>
    <n v="0"/>
    <n v="943"/>
  </r>
  <r>
    <s v="A21A18F9-4CFF-40E5-99F8-4298D5034E0B"/>
    <s v="B9CA2E45-0FF4-4E24-BF11-09D143FF5FBB"/>
    <n v="10"/>
    <x v="3"/>
    <n v="119"/>
    <n v="8.6938675704966499"/>
    <n v="3"/>
    <n v="2"/>
    <n v="0"/>
    <n v="1"/>
    <n v="0"/>
    <n v="0"/>
    <n v="1"/>
    <n v="0"/>
    <n v="0"/>
    <n v="0"/>
    <n v="0"/>
    <n v="7"/>
  </r>
  <r>
    <s v="A21A18F9-4CFF-40E5-99F8-4298D5034E0B"/>
    <s v="23046D57-34C0-4621-8391-3F5D9B76166C"/>
    <n v="10"/>
    <x v="3"/>
    <n v="107"/>
    <n v="8.0829037686546901"/>
    <n v="0"/>
    <n v="0"/>
    <n v="0"/>
    <n v="2"/>
    <n v="0"/>
    <n v="0"/>
    <n v="0"/>
    <n v="0"/>
    <n v="0"/>
    <n v="1"/>
    <n v="0"/>
    <n v="3"/>
  </r>
  <r>
    <s v="5D5EF67E-9067-4146-9AAD-3CD1436A4799"/>
    <s v="CEFA4957-211B-45E8-8408-4501AE353BBE"/>
    <n v="1"/>
    <x v="0"/>
    <n v="128"/>
    <n v="11.012752466358"/>
    <n v="35"/>
    <n v="1052"/>
    <n v="43"/>
    <n v="2465"/>
    <n v="24"/>
    <n v="1735"/>
    <n v="95"/>
    <n v="1754"/>
    <n v="31"/>
    <n v="1177"/>
    <n v="22"/>
    <n v="8433"/>
  </r>
  <r>
    <s v="A21A18F9-4CFF-40E5-99F8-4298D5034E0B"/>
    <s v="E34BC2C3-2F3C-442B-B91C-F5330A174DFB"/>
    <n v="1"/>
    <x v="1"/>
    <s v="NULL"/>
    <s v="NULL"/>
    <n v="25"/>
    <n v="0"/>
    <n v="0"/>
    <n v="0"/>
    <n v="0"/>
    <n v="0"/>
    <n v="0"/>
    <n v="0"/>
    <n v="0"/>
    <n v="0"/>
    <n v="0"/>
    <n v="25"/>
  </r>
  <r>
    <s v="5D5EF67E-9067-4146-9AAD-3CD1436A4799"/>
    <s v="D35472C8-B49C-4CC4-AEC2-2FCC70FC639B"/>
    <n v="1"/>
    <x v="0"/>
    <n v="130"/>
    <n v="20.859956322527999"/>
    <n v="1"/>
    <n v="12"/>
    <n v="11"/>
    <n v="14"/>
    <n v="5"/>
    <n v="12"/>
    <n v="8"/>
    <n v="9"/>
    <n v="6"/>
    <n v="11"/>
    <n v="12"/>
    <n v="101"/>
  </r>
  <r>
    <s v="5D5EF67E-9067-4146-9AAD-3CD1436A4799"/>
    <s v="81DAF049-728A-40E0-87EE-B9720D337965"/>
    <n v="1"/>
    <x v="0"/>
    <n v="130"/>
    <n v="18.488712254194802"/>
    <n v="1"/>
    <n v="12"/>
    <n v="4"/>
    <n v="7"/>
    <n v="5"/>
    <n v="5"/>
    <n v="9"/>
    <n v="8"/>
    <n v="6"/>
    <n v="7"/>
    <n v="6"/>
    <n v="70"/>
  </r>
  <r>
    <s v="A21A18F9-4CFF-40E5-99F8-4298D5034E0B"/>
    <s v="B651B475-009B-4970-AC3F-CE1EC3220D8E"/>
    <n v="192"/>
    <x v="2"/>
    <n v="105"/>
    <s v="NULL"/>
    <n v="0"/>
    <n v="0"/>
    <n v="0"/>
    <n v="0"/>
    <n v="0"/>
    <n v="0"/>
    <n v="1"/>
    <n v="0"/>
    <n v="0"/>
    <n v="0"/>
    <n v="0"/>
    <n v="1"/>
  </r>
  <r>
    <s v="A21A18F9-4CFF-40E5-99F8-4298D5034E0B"/>
    <s v="7F28377D-3062-416F-BE7F-3F44918EDBFC"/>
    <n v="10"/>
    <x v="3"/>
    <n v="137"/>
    <n v="3.0550504633036999"/>
    <n v="0"/>
    <n v="1"/>
    <n v="0"/>
    <n v="0"/>
    <n v="0"/>
    <n v="1"/>
    <n v="0"/>
    <n v="0"/>
    <n v="0"/>
    <n v="1"/>
    <n v="0"/>
    <n v="3"/>
  </r>
  <r>
    <s v="A21A18F9-4CFF-40E5-99F8-4298D5034E0B"/>
    <s v="1FADF9FF-4AF5-4DFA-A0B1-13EB93C9FCB2"/>
    <n v="192"/>
    <x v="2"/>
    <n v="120"/>
    <s v="NULL"/>
    <n v="0"/>
    <n v="1"/>
    <n v="0"/>
    <n v="0"/>
    <n v="0"/>
    <n v="0"/>
    <n v="0"/>
    <n v="0"/>
    <n v="0"/>
    <n v="0"/>
    <n v="0"/>
    <n v="1"/>
  </r>
  <r>
    <s v="5D5EF67E-9067-4146-9AAD-3CD1436A4799"/>
    <s v="FB3B2121-81EE-44D5-85BD-E7C927447D9F"/>
    <n v="1"/>
    <x v="0"/>
    <n v="138"/>
    <s v="NULL"/>
    <n v="0"/>
    <n v="0"/>
    <n v="0"/>
    <n v="0"/>
    <n v="0"/>
    <n v="0"/>
    <n v="0"/>
    <n v="0"/>
    <n v="0"/>
    <n v="1"/>
    <n v="0"/>
    <n v="1"/>
  </r>
  <r>
    <s v="A21A18F9-4CFF-40E5-99F8-4298D5034E0B"/>
    <s v="969AF7B4-7E0E-43D3-9A62-3BF8CC957ED2"/>
    <n v="10"/>
    <x v="3"/>
    <n v="112"/>
    <n v="11.363439813503501"/>
    <n v="65"/>
    <n v="482"/>
    <n v="0"/>
    <n v="121"/>
    <n v="35"/>
    <n v="85"/>
    <n v="97"/>
    <n v="60"/>
    <n v="3"/>
    <n v="149"/>
    <n v="1"/>
    <n v="1098"/>
  </r>
  <r>
    <s v="A21A18F9-4CFF-40E5-99F8-4298D5034E0B"/>
    <s v="7F218D91-4BE4-41DD-8A07-A253DF0C9FC6"/>
    <n v="6"/>
    <x v="7"/>
    <n v="118"/>
    <n v="21.5014385442466"/>
    <n v="7166"/>
    <n v="624"/>
    <n v="11"/>
    <n v="227"/>
    <n v="7"/>
    <n v="163"/>
    <n v="6"/>
    <n v="165"/>
    <n v="2"/>
    <n v="219"/>
    <n v="11"/>
    <n v="8603"/>
  </r>
  <r>
    <s v="5D5EF67E-9067-4146-9AAD-3CD1436A4799"/>
    <s v="9B160044-BF6F-43FA-971F-23EA9D86DFCB"/>
    <n v="1"/>
    <x v="0"/>
    <n v="119"/>
    <n v="14.5969418032949"/>
    <n v="9"/>
    <n v="506"/>
    <n v="21"/>
    <n v="159"/>
    <n v="32"/>
    <n v="172"/>
    <n v="43"/>
    <n v="105"/>
    <n v="30"/>
    <n v="134"/>
    <n v="34"/>
    <n v="1245"/>
  </r>
  <r>
    <s v="5D5EF67E-9067-4146-9AAD-3CD1436A4799"/>
    <s v="057FE7FA-3F67-4904-8D03-1EFABD39584B"/>
    <n v="1"/>
    <x v="0"/>
    <n v="130"/>
    <n v="14.887507363563399"/>
    <n v="885"/>
    <n v="2756"/>
    <n v="1"/>
    <n v="2359"/>
    <n v="3"/>
    <n v="2644"/>
    <n v="10"/>
    <n v="1763"/>
    <n v="2"/>
    <n v="2132"/>
    <n v="2"/>
    <n v="12557"/>
  </r>
  <r>
    <s v="88F343FA-B35D-4C6C-8A9A-DDC3AE08EED7"/>
    <s v="7B2697E0-18F0-47F0-84A1-A32D99C0EF3D"/>
    <n v="1"/>
    <x v="4"/>
    <n v="118"/>
    <n v="18.983616013198102"/>
    <n v="156"/>
    <n v="84"/>
    <n v="0"/>
    <n v="16"/>
    <n v="0"/>
    <n v="19"/>
    <n v="0"/>
    <n v="10"/>
    <n v="0"/>
    <n v="30"/>
    <n v="0"/>
    <n v="315"/>
  </r>
  <r>
    <s v="A21A18F9-4CFF-40E5-99F8-4298D5034E0B"/>
    <s v="2BF4E7E4-2BE0-48E9-89F0-D2A33DE259AA"/>
    <n v="1"/>
    <x v="1"/>
    <n v="114"/>
    <n v="19.888067886984601"/>
    <n v="991"/>
    <n v="5582"/>
    <n v="1"/>
    <n v="2164"/>
    <n v="3"/>
    <n v="1415"/>
    <n v="9"/>
    <n v="1455"/>
    <n v="7"/>
    <n v="2131"/>
    <n v="13"/>
    <n v="13771"/>
  </r>
  <r>
    <s v="A21A18F9-4CFF-40E5-99F8-4298D5034E0B"/>
    <s v="713B92BE-E5C1-467A-9B1F-3CDED8AEBD7D"/>
    <n v="3"/>
    <x v="5"/>
    <n v="135"/>
    <n v="13.7840487520902"/>
    <n v="0"/>
    <n v="2"/>
    <n v="0"/>
    <n v="1"/>
    <n v="0"/>
    <n v="1"/>
    <n v="0"/>
    <n v="1"/>
    <n v="0"/>
    <n v="1"/>
    <n v="0"/>
    <n v="6"/>
  </r>
  <r>
    <s v="A21A18F9-4CFF-40E5-99F8-4298D5034E0B"/>
    <s v="26DB1D24-B3CD-4095-8C6A-C9FF997CA410"/>
    <n v="1"/>
    <x v="1"/>
    <n v="121"/>
    <n v="14.728902840748299"/>
    <n v="7"/>
    <n v="46"/>
    <n v="0"/>
    <n v="38"/>
    <n v="0"/>
    <n v="21"/>
    <n v="0"/>
    <n v="17"/>
    <n v="1"/>
    <n v="34"/>
    <n v="1"/>
    <n v="165"/>
  </r>
  <r>
    <s v="A21A18F9-4CFF-40E5-99F8-4298D5034E0B"/>
    <s v="57394D02-60C4-412B-8AE8-7A4BF6FC83DC"/>
    <n v="8"/>
    <x v="6"/>
    <n v="113"/>
    <s v="NULL"/>
    <n v="0"/>
    <n v="0"/>
    <n v="0"/>
    <n v="0"/>
    <n v="1"/>
    <n v="0"/>
    <n v="0"/>
    <n v="0"/>
    <n v="0"/>
    <n v="0"/>
    <n v="0"/>
    <n v="1"/>
  </r>
  <r>
    <s v="A21A18F9-4CFF-40E5-99F8-4298D5034E0B"/>
    <s v="1BEBC0F9-9955-430A-9277-3A7DAA9F0138"/>
    <n v="8"/>
    <x v="6"/>
    <n v="112"/>
    <n v="16.003044588582799"/>
    <n v="46"/>
    <n v="69"/>
    <n v="4"/>
    <n v="22"/>
    <n v="1"/>
    <n v="22"/>
    <n v="2"/>
    <n v="7"/>
    <n v="2"/>
    <n v="27"/>
    <n v="2"/>
    <n v="204"/>
  </r>
  <r>
    <s v="5D5EF67E-9067-4146-9AAD-3CD1436A4799"/>
    <s v="F4387EF0-7061-4553-854E-00A13877D5C0"/>
    <n v="1"/>
    <x v="0"/>
    <n v="129"/>
    <n v="20.263052017298499"/>
    <n v="2"/>
    <n v="38"/>
    <n v="33"/>
    <n v="41"/>
    <n v="38"/>
    <n v="36"/>
    <n v="42"/>
    <n v="40"/>
    <n v="43"/>
    <n v="48"/>
    <n v="45"/>
    <n v="406"/>
  </r>
  <r>
    <s v="5D5EF67E-9067-4146-9AAD-3CD1436A4799"/>
    <s v="CB2C3506-7F93-4138-9269-C72958DA95BB"/>
    <n v="1"/>
    <x v="0"/>
    <n v="131"/>
    <n v="16.909075452483702"/>
    <n v="29"/>
    <n v="568"/>
    <n v="0"/>
    <n v="125"/>
    <n v="4"/>
    <n v="58"/>
    <n v="167"/>
    <n v="56"/>
    <n v="1"/>
    <n v="120"/>
    <n v="1"/>
    <n v="1129"/>
  </r>
  <r>
    <s v="A21A18F9-4CFF-40E5-99F8-4298D5034E0B"/>
    <s v="37271F1C-E026-49CC-9A28-527086540340"/>
    <n v="8"/>
    <x v="6"/>
    <n v="118"/>
    <n v="6.9254963721021499"/>
    <n v="45"/>
    <n v="2"/>
    <n v="1"/>
    <n v="6"/>
    <n v="1"/>
    <n v="0"/>
    <n v="0"/>
    <n v="2"/>
    <n v="1"/>
    <n v="3"/>
    <n v="0"/>
    <n v="61"/>
  </r>
  <r>
    <s v="A21A18F9-4CFF-40E5-99F8-4298D5034E0B"/>
    <s v="67DC99B8-F4EE-41C3-87F5-777CEEABE618"/>
    <n v="6"/>
    <x v="7"/>
    <n v="149"/>
    <n v="31.486505045812901"/>
    <n v="40"/>
    <n v="5"/>
    <n v="1"/>
    <n v="3"/>
    <n v="0"/>
    <n v="0"/>
    <n v="0"/>
    <n v="2"/>
    <n v="0"/>
    <n v="0"/>
    <n v="0"/>
    <n v="51"/>
  </r>
  <r>
    <s v="5D5EF67E-9067-4146-9AAD-3CD1436A4799"/>
    <s v="23DB045A-D2C1-4387-9939-A1DCDD9EEAF9"/>
    <n v="1"/>
    <x v="0"/>
    <n v="129"/>
    <n v="18.720942610872999"/>
    <n v="151"/>
    <n v="510"/>
    <n v="0"/>
    <n v="140"/>
    <n v="0"/>
    <n v="132"/>
    <n v="1"/>
    <n v="99"/>
    <n v="1"/>
    <n v="147"/>
    <n v="1"/>
    <n v="1182"/>
  </r>
  <r>
    <s v="88F343FA-B35D-4C6C-8A9A-DDC3AE08EED7"/>
    <s v="D4B0D5F3-A509-472C-AC83-83B30398F676"/>
    <n v="1"/>
    <x v="4"/>
    <n v="121"/>
    <n v="18.115363133620001"/>
    <n v="2354"/>
    <n v="1023"/>
    <n v="0"/>
    <n v="443"/>
    <n v="0"/>
    <n v="181"/>
    <n v="0"/>
    <n v="211"/>
    <n v="0"/>
    <n v="352"/>
    <n v="0"/>
    <n v="4564"/>
  </r>
  <r>
    <s v="5D5EF67E-9067-4146-9AAD-3CD1436A4799"/>
    <s v="B839EBEE-DA79-411E-9F3C-5B67B92AEC84"/>
    <n v="1"/>
    <x v="0"/>
    <n v="129"/>
    <n v="19.601647852153299"/>
    <n v="313"/>
    <n v="1211"/>
    <n v="393"/>
    <n v="646"/>
    <n v="356"/>
    <n v="502"/>
    <n v="374"/>
    <n v="503"/>
    <n v="348"/>
    <n v="619"/>
    <n v="379"/>
    <n v="5644"/>
  </r>
  <r>
    <s v="5D5EF67E-9067-4146-9AAD-3CD1436A4799"/>
    <s v="0F20F471-E705-40F7-9BE8-CA189CDF505C"/>
    <n v="1"/>
    <x v="0"/>
    <n v="126"/>
    <n v="18.981706417764801"/>
    <n v="113"/>
    <n v="141"/>
    <n v="137"/>
    <n v="136"/>
    <n v="139"/>
    <n v="140"/>
    <n v="132"/>
    <n v="144"/>
    <n v="141"/>
    <n v="142"/>
    <n v="151"/>
    <n v="1516"/>
  </r>
  <r>
    <s v="5D5EF67E-9067-4146-9AAD-3CD1436A4799"/>
    <s v="FC80DD11-D096-4B84-A56E-1F27CD471A50"/>
    <n v="1"/>
    <x v="0"/>
    <n v="125"/>
    <n v="19.143408486880698"/>
    <n v="9"/>
    <n v="20"/>
    <n v="33"/>
    <n v="25"/>
    <n v="24"/>
    <n v="21"/>
    <n v="29"/>
    <n v="22"/>
    <n v="19"/>
    <n v="14"/>
    <n v="19"/>
    <n v="235"/>
  </r>
  <r>
    <s v="A21A18F9-4CFF-40E5-99F8-4298D5034E0B"/>
    <s v="A89E72A7-C375-42DE-8ADD-1BB51926FE37"/>
    <n v="1"/>
    <x v="1"/>
    <n v="118"/>
    <n v="15.448052971196301"/>
    <n v="6"/>
    <n v="740"/>
    <n v="0"/>
    <n v="402"/>
    <n v="1"/>
    <n v="106"/>
    <n v="0"/>
    <n v="87"/>
    <n v="0"/>
    <n v="342"/>
    <n v="1"/>
    <n v="1685"/>
  </r>
  <r>
    <s v="5D5EF67E-9067-4146-9AAD-3CD1436A4799"/>
    <s v="42E8248D-12FB-4149-81ED-A964DFDA6A96"/>
    <n v="1"/>
    <x v="0"/>
    <n v="127"/>
    <n v="17.5754241551303"/>
    <n v="11"/>
    <n v="37"/>
    <n v="0"/>
    <n v="42"/>
    <n v="0"/>
    <n v="19"/>
    <n v="0"/>
    <n v="27"/>
    <n v="0"/>
    <n v="41"/>
    <n v="1"/>
    <n v="178"/>
  </r>
  <r>
    <s v="A21A18F9-4CFF-40E5-99F8-4298D5034E0B"/>
    <s v="F36A44B6-E20A-4FF6-AA8F-E2C0F42D0761"/>
    <n v="1"/>
    <x v="1"/>
    <n v="122"/>
    <n v="21.891332622173302"/>
    <n v="27"/>
    <n v="10"/>
    <n v="3"/>
    <n v="7"/>
    <n v="0"/>
    <n v="1"/>
    <n v="4"/>
    <n v="4"/>
    <n v="5"/>
    <n v="2"/>
    <n v="8"/>
    <n v="71"/>
  </r>
  <r>
    <s v="5D5EF67E-9067-4146-9AAD-3CD1436A4799"/>
    <s v="B5395EA7-28F7-4B7B-9ED3-F8C27DCAFB6D"/>
    <n v="1"/>
    <x v="0"/>
    <n v="137"/>
    <n v="20.245975015717399"/>
    <n v="6"/>
    <n v="30"/>
    <n v="35"/>
    <n v="31"/>
    <n v="20"/>
    <n v="22"/>
    <n v="28"/>
    <n v="25"/>
    <n v="21"/>
    <n v="27"/>
    <n v="31"/>
    <n v="276"/>
  </r>
  <r>
    <s v="A21A18F9-4CFF-40E5-99F8-4298D5034E0B"/>
    <s v="1CE6F121-7FE4-4228-B97B-59E72A3A23EE"/>
    <n v="6"/>
    <x v="7"/>
    <n v="116"/>
    <n v="20.511751561072199"/>
    <n v="2136"/>
    <n v="192"/>
    <n v="4"/>
    <n v="38"/>
    <n v="3"/>
    <n v="20"/>
    <n v="3"/>
    <n v="22"/>
    <n v="4"/>
    <n v="100"/>
    <n v="1"/>
    <n v="2524"/>
  </r>
  <r>
    <s v="5D5EF67E-9067-4146-9AAD-3CD1436A4799"/>
    <s v="DB20E5D1-E962-45BE-8965-51CF84C65E31"/>
    <n v="1"/>
    <x v="0"/>
    <n v="122"/>
    <n v="19.423596741835102"/>
    <n v="911"/>
    <n v="2429"/>
    <n v="30"/>
    <n v="1646"/>
    <n v="32"/>
    <n v="995"/>
    <n v="31"/>
    <n v="735"/>
    <n v="27"/>
    <n v="1916"/>
    <n v="34"/>
    <n v="8786"/>
  </r>
  <r>
    <s v="A21A18F9-4CFF-40E5-99F8-4298D5034E0B"/>
    <s v="BEC40F97-7D98-488A-810B-1CA404CD094E"/>
    <n v="10"/>
    <x v="3"/>
    <s v="NULL"/>
    <s v="NULL"/>
    <n v="3"/>
    <n v="0"/>
    <n v="0"/>
    <n v="0"/>
    <n v="0"/>
    <n v="0"/>
    <n v="0"/>
    <n v="0"/>
    <n v="0"/>
    <n v="0"/>
    <n v="0"/>
    <n v="3"/>
  </r>
  <r>
    <s v="88F343FA-B35D-4C6C-8A9A-DDC3AE08EED7"/>
    <s v="CCFB7144-276C-40E6-ADCE-C64EB25B6552"/>
    <n v="1"/>
    <x v="4"/>
    <n v="118"/>
    <n v="17.4221849741147"/>
    <n v="540"/>
    <n v="229"/>
    <n v="0"/>
    <n v="102"/>
    <n v="0"/>
    <n v="42"/>
    <n v="1"/>
    <n v="47"/>
    <n v="0"/>
    <n v="99"/>
    <n v="0"/>
    <n v="1060"/>
  </r>
  <r>
    <s v="5D5EF67E-9067-4146-9AAD-3CD1436A4799"/>
    <s v="3E487C57-D62F-49BA-B748-9222B57A1752"/>
    <n v="1"/>
    <x v="0"/>
    <n v="124"/>
    <n v="17.935255259714701"/>
    <n v="316"/>
    <n v="11543"/>
    <n v="17"/>
    <n v="684"/>
    <n v="10"/>
    <n v="735"/>
    <n v="48"/>
    <n v="543"/>
    <n v="15"/>
    <n v="766"/>
    <n v="22"/>
    <n v="14699"/>
  </r>
  <r>
    <s v="A21A18F9-4CFF-40E5-99F8-4298D5034E0B"/>
    <s v="D6559C13-B097-4385-A2C8-67A376A2011D"/>
    <n v="192"/>
    <x v="2"/>
    <n v="126"/>
    <n v="16.5807825052031"/>
    <n v="0"/>
    <n v="4"/>
    <n v="2"/>
    <n v="5"/>
    <n v="2"/>
    <n v="7"/>
    <n v="4"/>
    <n v="2"/>
    <n v="3"/>
    <n v="1"/>
    <n v="3"/>
    <n v="33"/>
  </r>
  <r>
    <s v="5D5EF67E-9067-4146-9AAD-3CD1436A4799"/>
    <s v="279D3D6F-B638-4A3B-808A-5CFEC0DDC139"/>
    <n v="1"/>
    <x v="0"/>
    <n v="126"/>
    <n v="16.994824360769702"/>
    <n v="31"/>
    <n v="588"/>
    <n v="3"/>
    <n v="265"/>
    <n v="1"/>
    <n v="143"/>
    <n v="2"/>
    <n v="57"/>
    <n v="3"/>
    <n v="155"/>
    <n v="0"/>
    <n v="1248"/>
  </r>
  <r>
    <s v="5D5EF67E-9067-4146-9AAD-3CD1436A4799"/>
    <s v="2466BA4F-A134-43BE-9F46-8D8FB580CE39"/>
    <n v="1"/>
    <x v="0"/>
    <n v="124"/>
    <n v="13.847039511943899"/>
    <n v="52"/>
    <n v="2653"/>
    <n v="3"/>
    <n v="1241"/>
    <n v="4"/>
    <n v="217"/>
    <n v="1"/>
    <n v="335"/>
    <n v="0"/>
    <n v="831"/>
    <n v="3"/>
    <n v="5340"/>
  </r>
  <r>
    <s v="5D5EF67E-9067-4146-9AAD-3CD1436A4799"/>
    <s v="73ABB045-DB27-4101-B6FE-0669DE9FE4AF"/>
    <n v="1"/>
    <x v="0"/>
    <n v="130"/>
    <n v="20.638858331047899"/>
    <n v="274"/>
    <n v="436"/>
    <n v="239"/>
    <n v="306"/>
    <n v="275"/>
    <n v="336"/>
    <n v="268"/>
    <n v="328"/>
    <n v="313"/>
    <n v="352"/>
    <n v="262"/>
    <n v="3389"/>
  </r>
  <r>
    <s v="A21A18F9-4CFF-40E5-99F8-4298D5034E0B"/>
    <s v="3B8B92AE-C167-4D59-94DE-131361A9297B"/>
    <n v="10"/>
    <x v="3"/>
    <n v="120"/>
    <n v="20.025080986852998"/>
    <n v="5"/>
    <n v="793"/>
    <n v="1"/>
    <n v="160"/>
    <n v="1"/>
    <n v="92"/>
    <n v="4"/>
    <n v="102"/>
    <n v="2"/>
    <n v="198"/>
    <n v="1"/>
    <n v="1359"/>
  </r>
  <r>
    <s v="A21A18F9-4CFF-40E5-99F8-4298D5034E0B"/>
    <s v="7E009BE6-C1DE-4B37-AE00-3BECDF18E99C"/>
    <n v="6"/>
    <x v="7"/>
    <n v="132"/>
    <n v="19.795068159982701"/>
    <n v="631"/>
    <n v="216"/>
    <n v="1"/>
    <n v="47"/>
    <n v="1"/>
    <n v="35"/>
    <n v="0"/>
    <n v="14"/>
    <n v="0"/>
    <n v="49"/>
    <n v="1"/>
    <n v="995"/>
  </r>
  <r>
    <s v="5D5EF67E-9067-4146-9AAD-3CD1436A4799"/>
    <s v="DBB4C1CD-1D22-40B9-A29F-60878194FA49"/>
    <n v="1"/>
    <x v="0"/>
    <n v="120"/>
    <n v="14.8088282793522"/>
    <n v="1"/>
    <n v="125"/>
    <n v="0"/>
    <n v="26"/>
    <n v="0"/>
    <n v="11"/>
    <n v="0"/>
    <n v="12"/>
    <n v="1"/>
    <n v="53"/>
    <n v="0"/>
    <n v="229"/>
  </r>
  <r>
    <s v="A21A18F9-4CFF-40E5-99F8-4298D5034E0B"/>
    <s v="72BE7E86-F8BD-4F12-83F1-F292A96696E3"/>
    <n v="10"/>
    <x v="3"/>
    <n v="108"/>
    <s v="NULL"/>
    <n v="0"/>
    <n v="0"/>
    <n v="0"/>
    <n v="0"/>
    <n v="0"/>
    <n v="0"/>
    <n v="0"/>
    <n v="0"/>
    <n v="0"/>
    <n v="1"/>
    <n v="0"/>
    <n v="1"/>
  </r>
  <r>
    <s v="5D5EF67E-9067-4146-9AAD-3CD1436A4799"/>
    <s v="17E44796-BE8F-432F-9A76-6D784EF37D8C"/>
    <n v="1"/>
    <x v="0"/>
    <n v="122"/>
    <n v="13.8520060454168"/>
    <n v="41"/>
    <n v="159"/>
    <n v="1"/>
    <n v="242"/>
    <n v="0"/>
    <n v="124"/>
    <n v="2"/>
    <n v="111"/>
    <n v="1"/>
    <n v="219"/>
    <n v="0"/>
    <n v="900"/>
  </r>
  <r>
    <s v="88F343FA-B35D-4C6C-8A9A-DDC3AE08EED7"/>
    <s v="69BAAA1F-506E-435A-AD89-8BC7E249A39B"/>
    <n v="1"/>
    <x v="4"/>
    <n v="124"/>
    <n v="17.579281803886701"/>
    <n v="976"/>
    <n v="301"/>
    <n v="0"/>
    <n v="202"/>
    <n v="1"/>
    <n v="152"/>
    <n v="1"/>
    <n v="149"/>
    <n v="0"/>
    <n v="257"/>
    <n v="0"/>
    <n v="2039"/>
  </r>
  <r>
    <s v="A21A18F9-4CFF-40E5-99F8-4298D5034E0B"/>
    <s v="117459C5-1B99-430A-8A70-36C737C76032"/>
    <n v="8"/>
    <x v="6"/>
    <n v="99"/>
    <s v="NULL"/>
    <n v="0"/>
    <n v="0"/>
    <n v="0"/>
    <n v="0"/>
    <n v="0"/>
    <n v="0"/>
    <n v="0"/>
    <n v="0"/>
    <n v="0"/>
    <n v="0"/>
    <n v="1"/>
    <n v="1"/>
  </r>
  <r>
    <s v="A21A18F9-4CFF-40E5-99F8-4298D5034E0B"/>
    <s v="826262D5-3A2C-4FA5-846F-EB301072A304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5F27159D-0608-4768-AA3D-BF4310351A9C"/>
    <n v="3"/>
    <x v="5"/>
    <n v="121"/>
    <n v="14.556039733798"/>
    <n v="138"/>
    <n v="154"/>
    <n v="0"/>
    <n v="191"/>
    <n v="0"/>
    <n v="243"/>
    <n v="0"/>
    <n v="245"/>
    <n v="0"/>
    <n v="107"/>
    <n v="2"/>
    <n v="1080"/>
  </r>
  <r>
    <s v="A21A18F9-4CFF-40E5-99F8-4298D5034E0B"/>
    <s v="D0139D83-8CED-4E9D-BB2D-7420D260A759"/>
    <n v="1"/>
    <x v="1"/>
    <n v="97"/>
    <n v="10.740917064171001"/>
    <n v="6108"/>
    <n v="5160"/>
    <n v="6"/>
    <n v="1157"/>
    <n v="3"/>
    <n v="549"/>
    <n v="10"/>
    <n v="838"/>
    <n v="2"/>
    <n v="2532"/>
    <n v="7"/>
    <n v="16372"/>
  </r>
  <r>
    <s v="A21A18F9-4CFF-40E5-99F8-4298D5034E0B"/>
    <s v="3A5E35F9-AA9C-4095-A5FC-9BA8C572E478"/>
    <n v="1"/>
    <x v="1"/>
    <n v="156"/>
    <s v="NULL"/>
    <n v="0"/>
    <n v="0"/>
    <n v="0"/>
    <n v="0"/>
    <n v="0"/>
    <n v="0"/>
    <n v="0"/>
    <n v="1"/>
    <n v="0"/>
    <n v="0"/>
    <n v="0"/>
    <n v="1"/>
  </r>
  <r>
    <s v="5D5EF67E-9067-4146-9AAD-3CD1436A4799"/>
    <s v="F721F80C-0528-45D3-B624-CEEB15DA2590"/>
    <n v="1"/>
    <x v="0"/>
    <n v="125"/>
    <n v="18.548392306150401"/>
    <n v="103"/>
    <n v="82"/>
    <n v="75"/>
    <n v="74"/>
    <n v="96"/>
    <n v="77"/>
    <n v="89"/>
    <n v="87"/>
    <n v="90"/>
    <n v="72"/>
    <n v="98"/>
    <n v="943"/>
  </r>
  <r>
    <s v="88F343FA-B35D-4C6C-8A9A-DDC3AE08EED7"/>
    <s v="DB031824-3F07-42D3-A8CC-F4F7C004BD8F"/>
    <n v="1"/>
    <x v="4"/>
    <n v="130"/>
    <n v="16.438745911709901"/>
    <n v="23"/>
    <n v="15"/>
    <n v="0"/>
    <n v="10"/>
    <n v="0"/>
    <n v="6"/>
    <n v="1"/>
    <n v="10"/>
    <n v="0"/>
    <n v="4"/>
    <n v="0"/>
    <n v="69"/>
  </r>
  <r>
    <s v="A21A18F9-4CFF-40E5-99F8-4298D5034E0B"/>
    <s v="B738B250-1F4A-4658-B92A-8D4512CF4CD6"/>
    <n v="1"/>
    <x v="1"/>
    <n v="129"/>
    <n v="18.3505327239974"/>
    <n v="27"/>
    <n v="271"/>
    <n v="242"/>
    <n v="287"/>
    <n v="285"/>
    <n v="267"/>
    <n v="262"/>
    <n v="260"/>
    <n v="259"/>
    <n v="269"/>
    <n v="258"/>
    <n v="2687"/>
  </r>
  <r>
    <s v="A21A18F9-4CFF-40E5-99F8-4298D5034E0B"/>
    <s v="6179A256-E7C2-45F2-8E74-10131A9D5AC3"/>
    <n v="1"/>
    <x v="1"/>
    <n v="108"/>
    <n v="10.1271330360281"/>
    <n v="0"/>
    <n v="8"/>
    <n v="0"/>
    <n v="0"/>
    <n v="0"/>
    <n v="2"/>
    <n v="1"/>
    <n v="2"/>
    <n v="0"/>
    <n v="4"/>
    <n v="0"/>
    <n v="17"/>
  </r>
  <r>
    <s v="A21A18F9-4CFF-40E5-99F8-4298D5034E0B"/>
    <s v="1DC55E47-3542-4DFB-8911-762EF87803D1"/>
    <n v="10"/>
    <x v="3"/>
    <n v="115"/>
    <n v="14.5791036950241"/>
    <n v="272"/>
    <n v="15"/>
    <n v="0"/>
    <n v="3"/>
    <n v="0"/>
    <n v="2"/>
    <n v="0"/>
    <n v="1"/>
    <n v="0"/>
    <n v="7"/>
    <n v="0"/>
    <n v="300"/>
  </r>
  <r>
    <s v="5D5EF67E-9067-4146-9AAD-3CD1436A4799"/>
    <s v="361FE56F-013F-4657-9898-71674E00A6D9"/>
    <n v="1"/>
    <x v="0"/>
    <n v="132"/>
    <n v="19.1422889014421"/>
    <n v="24"/>
    <n v="178"/>
    <n v="192"/>
    <n v="162"/>
    <n v="200"/>
    <n v="187"/>
    <n v="182"/>
    <n v="197"/>
    <n v="214"/>
    <n v="211"/>
    <n v="201"/>
    <n v="1948"/>
  </r>
  <r>
    <s v="A21A18F9-4CFF-40E5-99F8-4298D5034E0B"/>
    <s v="3ECAEE33-1A97-42D1-A38B-DC0223381ACB"/>
    <n v="1"/>
    <x v="1"/>
    <n v="112"/>
    <n v="16.5507058642497"/>
    <n v="1616"/>
    <n v="3320"/>
    <n v="1"/>
    <n v="1244"/>
    <n v="0"/>
    <n v="560"/>
    <n v="34"/>
    <n v="521"/>
    <n v="4"/>
    <n v="1637"/>
    <n v="5"/>
    <n v="8942"/>
  </r>
  <r>
    <s v="A21A18F9-4CFF-40E5-99F8-4298D5034E0B"/>
    <s v="86BF2BFE-A86C-4FB9-BE4F-4225317EC65C"/>
    <n v="8"/>
    <x v="6"/>
    <n v="130"/>
    <s v="NULL"/>
    <n v="0"/>
    <n v="1"/>
    <n v="0"/>
    <n v="0"/>
    <n v="0"/>
    <n v="0"/>
    <n v="0"/>
    <n v="0"/>
    <n v="0"/>
    <n v="0"/>
    <n v="0"/>
    <n v="1"/>
  </r>
  <r>
    <s v="5D5EF67E-9067-4146-9AAD-3CD1436A4799"/>
    <s v="A5A92B21-3162-4367-A171-0C331C33AA62"/>
    <n v="1"/>
    <x v="0"/>
    <n v="124"/>
    <n v="15.7787272432546"/>
    <n v="51"/>
    <n v="1346"/>
    <n v="26"/>
    <n v="78"/>
    <n v="22"/>
    <n v="46"/>
    <n v="19"/>
    <n v="78"/>
    <n v="17"/>
    <n v="150"/>
    <n v="29"/>
    <n v="1862"/>
  </r>
  <r>
    <s v="5D5EF67E-9067-4146-9AAD-3CD1436A4799"/>
    <s v="0D6D5F83-4AC4-4EDA-8BB3-B91B5FEF0AF4"/>
    <n v="1"/>
    <x v="0"/>
    <n v="125"/>
    <n v="15.7364385525558"/>
    <n v="61"/>
    <n v="1259"/>
    <n v="5"/>
    <n v="304"/>
    <n v="1"/>
    <n v="143"/>
    <n v="31"/>
    <n v="101"/>
    <n v="6"/>
    <n v="312"/>
    <n v="8"/>
    <n v="2231"/>
  </r>
  <r>
    <s v="5D5EF67E-9067-4146-9AAD-3CD1436A4799"/>
    <s v="077956B1-0746-4C4E-A1B9-A5452834FEA1"/>
    <n v="1"/>
    <x v="0"/>
    <n v="110"/>
    <n v="12.590341575340799"/>
    <n v="45"/>
    <n v="12"/>
    <n v="14"/>
    <n v="8"/>
    <n v="9"/>
    <n v="9"/>
    <n v="5"/>
    <n v="7"/>
    <n v="7"/>
    <n v="11"/>
    <n v="12"/>
    <n v="139"/>
  </r>
  <r>
    <s v="A21A18F9-4CFF-40E5-99F8-4298D5034E0B"/>
    <s v="DFD16318-0505-4138-9160-5409CBB5ACEC"/>
    <n v="1"/>
    <x v="1"/>
    <n v="125"/>
    <n v="45.940560292784703"/>
    <n v="11"/>
    <n v="145"/>
    <n v="0"/>
    <n v="87"/>
    <n v="0"/>
    <n v="82"/>
    <n v="2"/>
    <n v="102"/>
    <n v="0"/>
    <n v="139"/>
    <n v="0"/>
    <n v="568"/>
  </r>
  <r>
    <s v="5D5EF67E-9067-4146-9AAD-3CD1436A4799"/>
    <s v="3F556BD5-01FD-4581-8283-72FE05D4CA9C"/>
    <n v="1"/>
    <x v="0"/>
    <n v="89"/>
    <s v="NULL"/>
    <n v="0"/>
    <n v="0"/>
    <n v="0"/>
    <n v="0"/>
    <n v="0"/>
    <n v="0"/>
    <n v="0"/>
    <n v="0"/>
    <n v="0"/>
    <n v="0"/>
    <n v="1"/>
    <n v="1"/>
  </r>
  <r>
    <s v="5D5EF67E-9067-4146-9AAD-3CD1436A4799"/>
    <s v="E367FE14-4BFB-4F84-9FFD-949EBE1216D8"/>
    <n v="1"/>
    <x v="0"/>
    <n v="123"/>
    <n v="16.647551000964398"/>
    <n v="101"/>
    <n v="5759"/>
    <n v="9"/>
    <n v="274"/>
    <n v="2"/>
    <n v="310"/>
    <n v="8"/>
    <n v="159"/>
    <n v="6"/>
    <n v="282"/>
    <n v="6"/>
    <n v="6916"/>
  </r>
  <r>
    <s v="5D5EF67E-9067-4146-9AAD-3CD1436A4799"/>
    <s v="CBC24EC0-D15C-44CD-B224-B37E52DD99E7"/>
    <n v="1"/>
    <x v="0"/>
    <n v="124"/>
    <n v="11.811636040685199"/>
    <n v="29"/>
    <n v="857"/>
    <n v="1"/>
    <n v="550"/>
    <n v="0"/>
    <n v="188"/>
    <n v="4"/>
    <n v="257"/>
    <n v="2"/>
    <n v="649"/>
    <n v="1"/>
    <n v="2538"/>
  </r>
  <r>
    <s v="5D5EF67E-9067-4146-9AAD-3CD1436A4799"/>
    <s v="D3462737-24F0-42B8-B628-7444AD902A11"/>
    <n v="1"/>
    <x v="0"/>
    <n v="127"/>
    <n v="18.3296650173098"/>
    <n v="70"/>
    <n v="5519"/>
    <n v="4"/>
    <n v="698"/>
    <n v="4"/>
    <n v="511"/>
    <n v="4"/>
    <n v="514"/>
    <n v="6"/>
    <n v="1116"/>
    <n v="14"/>
    <n v="8460"/>
  </r>
  <r>
    <s v="A21A18F9-4CFF-40E5-99F8-4298D5034E0B"/>
    <s v="E4658749-57E3-48EC-B0B0-F75730A94855"/>
    <n v="10"/>
    <x v="3"/>
    <n v="121"/>
    <n v="18.320490907636"/>
    <n v="0"/>
    <n v="57"/>
    <n v="1"/>
    <n v="11"/>
    <n v="2"/>
    <n v="9"/>
    <n v="13"/>
    <n v="7"/>
    <n v="1"/>
    <n v="22"/>
    <n v="2"/>
    <n v="125"/>
  </r>
  <r>
    <s v="A21A18F9-4CFF-40E5-99F8-4298D5034E0B"/>
    <s v="89C76A79-21A3-4EF1-B567-0568AEB9FED1"/>
    <n v="6"/>
    <x v="7"/>
    <n v="132"/>
    <n v="18.768737682230999"/>
    <n v="109"/>
    <n v="10"/>
    <n v="0"/>
    <n v="16"/>
    <n v="1"/>
    <n v="5"/>
    <n v="1"/>
    <n v="3"/>
    <n v="3"/>
    <n v="9"/>
    <n v="0"/>
    <n v="157"/>
  </r>
  <r>
    <s v="5D5EF67E-9067-4146-9AAD-3CD1436A4799"/>
    <s v="DCD0209C-41ED-4B43-8C9D-BE04FBF5D3FB"/>
    <n v="1"/>
    <x v="0"/>
    <n v="117"/>
    <n v="9.6439588399484606"/>
    <n v="2"/>
    <n v="40"/>
    <n v="31"/>
    <n v="42"/>
    <n v="27"/>
    <n v="32"/>
    <n v="23"/>
    <n v="26"/>
    <n v="24"/>
    <n v="49"/>
    <n v="24"/>
    <n v="320"/>
  </r>
  <r>
    <s v="5D5EF67E-9067-4146-9AAD-3CD1436A4799"/>
    <s v="203A703B-D885-4F09-BD58-5E2FF4AA1753"/>
    <n v="1"/>
    <x v="0"/>
    <n v="117"/>
    <n v="10.5912071368585"/>
    <n v="72"/>
    <n v="724"/>
    <n v="4"/>
    <n v="368"/>
    <n v="1"/>
    <n v="245"/>
    <n v="13"/>
    <n v="115"/>
    <n v="2"/>
    <n v="321"/>
    <n v="28"/>
    <n v="1893"/>
  </r>
  <r>
    <s v="A21A18F9-4CFF-40E5-99F8-4298D5034E0B"/>
    <s v="19A913F7-A75C-43DB-B52A-04C73D28165B"/>
    <n v="192"/>
    <x v="2"/>
    <n v="130"/>
    <n v="25.887388499004601"/>
    <n v="0"/>
    <n v="5"/>
    <n v="5"/>
    <n v="3"/>
    <n v="7"/>
    <n v="7"/>
    <n v="6"/>
    <n v="8"/>
    <n v="2"/>
    <n v="2"/>
    <n v="9"/>
    <n v="54"/>
  </r>
  <r>
    <s v="A21A18F9-4CFF-40E5-99F8-4298D5034E0B"/>
    <s v="F65B6D4F-EE6A-42EE-B990-974297D9B0A9"/>
    <n v="8"/>
    <x v="6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7EF24A42-9C1D-4766-B111-412A89E9C984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F9D2B68-342C-44D1-8D1E-AC369BEC09ED"/>
    <n v="3"/>
    <x v="5"/>
    <n v="121"/>
    <n v="18.997333881705099"/>
    <n v="0"/>
    <n v="52"/>
    <n v="0"/>
    <n v="39"/>
    <n v="0"/>
    <n v="17"/>
    <n v="0"/>
    <n v="12"/>
    <n v="0"/>
    <n v="28"/>
    <n v="0"/>
    <n v="148"/>
  </r>
  <r>
    <s v="A21A18F9-4CFF-40E5-99F8-4298D5034E0B"/>
    <s v="6BB4138D-98FB-4790-AC18-81F1EF280CEC"/>
    <n v="8"/>
    <x v="6"/>
    <n v="98"/>
    <s v="NULL"/>
    <n v="1"/>
    <n v="0"/>
    <n v="0"/>
    <n v="0"/>
    <n v="0"/>
    <n v="0"/>
    <n v="0"/>
    <n v="0"/>
    <n v="0"/>
    <n v="1"/>
    <n v="0"/>
    <n v="2"/>
  </r>
  <r>
    <s v="A21A18F9-4CFF-40E5-99F8-4298D5034E0B"/>
    <s v="FBF96CAE-CB99-49E8-B34C-6EC348588C8E"/>
    <n v="6"/>
    <x v="7"/>
    <s v="NULL"/>
    <s v="NULL"/>
    <n v="4"/>
    <n v="0"/>
    <n v="0"/>
    <n v="0"/>
    <n v="0"/>
    <n v="0"/>
    <n v="0"/>
    <n v="0"/>
    <n v="0"/>
    <n v="0"/>
    <n v="0"/>
    <n v="4"/>
  </r>
  <r>
    <s v="A21A18F9-4CFF-40E5-99F8-4298D5034E0B"/>
    <s v="C8D77F52-F5C9-43D0-96BD-41F1A69E30F4"/>
    <n v="10"/>
    <x v="3"/>
    <n v="119"/>
    <n v="23.804216935629"/>
    <n v="469"/>
    <n v="1622"/>
    <n v="0"/>
    <n v="1132"/>
    <n v="1"/>
    <n v="958"/>
    <n v="15"/>
    <n v="956"/>
    <n v="4"/>
    <n v="1048"/>
    <n v="2"/>
    <n v="6208"/>
  </r>
  <r>
    <s v="88F343FA-B35D-4C6C-8A9A-DDC3AE08EED7"/>
    <s v="9C75DA22-CF11-40FC-96DE-1F4896EEC885"/>
    <n v="1"/>
    <x v="4"/>
    <n v="93"/>
    <n v="12.1519046317696"/>
    <n v="1793"/>
    <n v="453"/>
    <n v="0"/>
    <n v="142"/>
    <n v="0"/>
    <n v="107"/>
    <n v="0"/>
    <n v="99"/>
    <n v="0"/>
    <n v="172"/>
    <n v="0"/>
    <n v="2767"/>
  </r>
  <r>
    <s v="A21A18F9-4CFF-40E5-99F8-4298D5034E0B"/>
    <s v="F35B0B77-BDB0-4EFD-BDD8-2C7CF20EF4EB"/>
    <n v="1"/>
    <x v="1"/>
    <n v="150"/>
    <s v="NULL"/>
    <n v="1"/>
    <n v="1"/>
    <n v="0"/>
    <n v="0"/>
    <n v="0"/>
    <n v="0"/>
    <n v="0"/>
    <n v="0"/>
    <n v="0"/>
    <n v="0"/>
    <n v="0"/>
    <n v="2"/>
  </r>
  <r>
    <s v="A21A18F9-4CFF-40E5-99F8-4298D5034E0B"/>
    <s v="EFB7F539-4010-46FF-9CCD-91D35B2294F3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990C0EA-098F-4581-A392-E86250DBE19B"/>
    <n v="1"/>
    <x v="1"/>
    <n v="132"/>
    <n v="19.5546204410585"/>
    <n v="304"/>
    <n v="1043"/>
    <n v="795"/>
    <n v="848"/>
    <n v="797"/>
    <n v="807"/>
    <n v="852"/>
    <n v="826"/>
    <n v="835"/>
    <n v="980"/>
    <n v="791"/>
    <n v="8878"/>
  </r>
  <r>
    <s v="A21A18F9-4CFF-40E5-99F8-4298D5034E0B"/>
    <s v="9CC63C7C-6C63-4193-B492-25F953746142"/>
    <n v="10"/>
    <x v="3"/>
    <n v="120"/>
    <n v="113.044738171224"/>
    <n v="1010"/>
    <n v="3007"/>
    <n v="1"/>
    <n v="1091"/>
    <n v="12"/>
    <n v="740"/>
    <n v="87"/>
    <n v="609"/>
    <n v="2"/>
    <n v="1148"/>
    <n v="5"/>
    <n v="7717"/>
  </r>
  <r>
    <s v="5D5EF67E-9067-4146-9AAD-3CD1436A4799"/>
    <s v="DACDECF2-8D1D-480F-B67E-A24B204E949B"/>
    <n v="1"/>
    <x v="0"/>
    <n v="119"/>
    <n v="15.2853535193385"/>
    <n v="54"/>
    <n v="472"/>
    <n v="237"/>
    <n v="361"/>
    <n v="241"/>
    <n v="305"/>
    <n v="245"/>
    <n v="313"/>
    <n v="240"/>
    <n v="327"/>
    <n v="224"/>
    <n v="3019"/>
  </r>
  <r>
    <s v="A21A18F9-4CFF-40E5-99F8-4298D5034E0B"/>
    <s v="69A94138-9793-4F94-920A-0AA5E7E9A9DB"/>
    <n v="1"/>
    <x v="1"/>
    <n v="119"/>
    <n v="16.054843128149301"/>
    <n v="467"/>
    <n v="902"/>
    <n v="1"/>
    <n v="679"/>
    <n v="3"/>
    <n v="406"/>
    <n v="4"/>
    <n v="396"/>
    <n v="1"/>
    <n v="727"/>
    <n v="7"/>
    <n v="3593"/>
  </r>
  <r>
    <s v="A21A18F9-4CFF-40E5-99F8-4298D5034E0B"/>
    <s v="A0EA58DB-111A-43BA-9B00-571EA90FA65E"/>
    <n v="1"/>
    <x v="1"/>
    <n v="135"/>
    <n v="15.556349186104001"/>
    <n v="0"/>
    <n v="0"/>
    <n v="0"/>
    <n v="0"/>
    <n v="0"/>
    <n v="1"/>
    <n v="0"/>
    <n v="1"/>
    <n v="0"/>
    <n v="0"/>
    <n v="0"/>
    <n v="2"/>
  </r>
  <r>
    <s v="A21A18F9-4CFF-40E5-99F8-4298D5034E0B"/>
    <s v="5D515A19-B571-4A9A-B099-6DD6B2A1CE89"/>
    <n v="10"/>
    <x v="3"/>
    <n v="122"/>
    <n v="17.427777846494202"/>
    <n v="1558"/>
    <n v="6768"/>
    <n v="6"/>
    <n v="2497"/>
    <n v="16"/>
    <n v="1419"/>
    <n v="18"/>
    <n v="1145"/>
    <n v="5"/>
    <n v="2279"/>
    <n v="11"/>
    <n v="15722"/>
  </r>
  <r>
    <s v="5D5EF67E-9067-4146-9AAD-3CD1436A4799"/>
    <s v="52976A33-986B-4118-8E4E-C198A63826CF"/>
    <n v="1"/>
    <x v="0"/>
    <n v="122"/>
    <n v="17.7325749717618"/>
    <n v="26"/>
    <n v="66"/>
    <n v="2"/>
    <n v="246"/>
    <n v="0"/>
    <n v="62"/>
    <n v="0"/>
    <n v="40"/>
    <n v="3"/>
    <n v="230"/>
    <n v="3"/>
    <n v="678"/>
  </r>
  <r>
    <s v="A21A18F9-4CFF-40E5-99F8-4298D5034E0B"/>
    <s v="FFD1CBAE-EDB5-4B8C-AFD3-82D9196B474F"/>
    <n v="8"/>
    <x v="6"/>
    <n v="115"/>
    <n v="7.0710678118654799"/>
    <n v="2"/>
    <n v="2"/>
    <n v="0"/>
    <n v="0"/>
    <n v="0"/>
    <n v="0"/>
    <n v="0"/>
    <n v="0"/>
    <n v="0"/>
    <n v="0"/>
    <n v="0"/>
    <n v="4"/>
  </r>
  <r>
    <s v="5D5EF67E-9067-4146-9AAD-3CD1436A4799"/>
    <s v="B79E06E9-18AC-47E1-B1CD-C91E2B8C4129"/>
    <n v="1"/>
    <x v="0"/>
    <n v="132"/>
    <n v="19.0614196480396"/>
    <n v="4445"/>
    <n v="587"/>
    <n v="136"/>
    <n v="360"/>
    <n v="152"/>
    <n v="200"/>
    <n v="151"/>
    <n v="225"/>
    <n v="145"/>
    <n v="381"/>
    <n v="155"/>
    <n v="6937"/>
  </r>
  <r>
    <s v="5D5EF67E-9067-4146-9AAD-3CD1436A4799"/>
    <s v="E8D08574-6E94-40BD-BD1C-B2831900AF00"/>
    <n v="1"/>
    <x v="0"/>
    <n v="118"/>
    <n v="16.3850093036157"/>
    <n v="5"/>
    <n v="87"/>
    <n v="1"/>
    <n v="39"/>
    <n v="1"/>
    <n v="5"/>
    <n v="1"/>
    <n v="3"/>
    <n v="0"/>
    <n v="26"/>
    <n v="0"/>
    <n v="168"/>
  </r>
  <r>
    <s v="5D5EF67E-9067-4146-9AAD-3CD1436A4799"/>
    <s v="4B698C01-7B4E-4918-8868-FC155930D653"/>
    <n v="1"/>
    <x v="0"/>
    <n v="128"/>
    <n v="10.3309856488015"/>
    <n v="2"/>
    <n v="26"/>
    <n v="0"/>
    <n v="13"/>
    <n v="0"/>
    <n v="10"/>
    <n v="0"/>
    <n v="7"/>
    <n v="0"/>
    <n v="16"/>
    <n v="0"/>
    <n v="74"/>
  </r>
  <r>
    <s v="A21A18F9-4CFF-40E5-99F8-4298D5034E0B"/>
    <s v="F8EF78CA-87AD-47F3-8E6A-279313F89E2B"/>
    <n v="8"/>
    <x v="6"/>
    <n v="112"/>
    <n v="17.931283803731102"/>
    <n v="6020"/>
    <n v="3142"/>
    <n v="976"/>
    <n v="1423"/>
    <n v="996"/>
    <n v="1317"/>
    <n v="975"/>
    <n v="1255"/>
    <n v="950"/>
    <n v="1521"/>
    <n v="957"/>
    <n v="19532"/>
  </r>
  <r>
    <s v="A21A18F9-4CFF-40E5-99F8-4298D5034E0B"/>
    <s v="D25E3464-F464-4325-9EDF-9E57D1631596"/>
    <n v="8"/>
    <x v="6"/>
    <n v="132"/>
    <s v="NULL"/>
    <n v="2"/>
    <n v="0"/>
    <n v="0"/>
    <n v="1"/>
    <n v="0"/>
    <n v="0"/>
    <n v="0"/>
    <n v="0"/>
    <n v="0"/>
    <n v="0"/>
    <n v="0"/>
    <n v="3"/>
  </r>
  <r>
    <s v="A21A18F9-4CFF-40E5-99F8-4298D5034E0B"/>
    <s v="F292A1B7-7C0F-4E78-8425-8CB7131EC5B8"/>
    <n v="1"/>
    <x v="1"/>
    <n v="115"/>
    <n v="20.415804860891701"/>
    <n v="2339"/>
    <n v="6586"/>
    <n v="9"/>
    <n v="2492"/>
    <n v="19"/>
    <n v="1589"/>
    <n v="55"/>
    <n v="1980"/>
    <n v="16"/>
    <n v="3045"/>
    <n v="30"/>
    <n v="18160"/>
  </r>
  <r>
    <s v="5D5EF67E-9067-4146-9AAD-3CD1436A4799"/>
    <s v="E68CAD6E-6374-4C68-A25B-97CFAD5C59E0"/>
    <n v="1"/>
    <x v="0"/>
    <n v="122"/>
    <n v="14.7326528971673"/>
    <n v="2"/>
    <n v="35"/>
    <n v="0"/>
    <n v="15"/>
    <n v="0"/>
    <n v="4"/>
    <n v="0"/>
    <n v="5"/>
    <n v="0"/>
    <n v="25"/>
    <n v="0"/>
    <n v="86"/>
  </r>
  <r>
    <s v="A21A18F9-4CFF-40E5-99F8-4298D5034E0B"/>
    <s v="462454B5-EABC-43B3-8BBB-5FCF7C6CEEC2"/>
    <n v="8"/>
    <x v="6"/>
    <n v="111"/>
    <s v="NULL"/>
    <n v="0"/>
    <n v="0"/>
    <n v="1"/>
    <n v="0"/>
    <n v="0"/>
    <n v="0"/>
    <n v="0"/>
    <n v="0"/>
    <n v="0"/>
    <n v="0"/>
    <n v="0"/>
    <n v="1"/>
  </r>
  <r>
    <s v="A21A18F9-4CFF-40E5-99F8-4298D5034E0B"/>
    <s v="B40662D5-5680-4E1D-9BC2-ED9CCC60D1FB"/>
    <n v="10"/>
    <x v="3"/>
    <n v="128"/>
    <n v="322.41308653725702"/>
    <n v="431"/>
    <n v="907"/>
    <n v="0"/>
    <n v="283"/>
    <n v="0"/>
    <n v="171"/>
    <n v="3"/>
    <n v="117"/>
    <n v="0"/>
    <n v="342"/>
    <n v="1"/>
    <n v="2255"/>
  </r>
  <r>
    <s v="5D5EF67E-9067-4146-9AAD-3CD1436A4799"/>
    <s v="0505B56A-1FEE-4669-AAA8-2DEA230ED031"/>
    <n v="1"/>
    <x v="0"/>
    <n v="126"/>
    <n v="15.9608057527838"/>
    <n v="10"/>
    <n v="102"/>
    <n v="0"/>
    <n v="160"/>
    <n v="1"/>
    <n v="73"/>
    <n v="4"/>
    <n v="59"/>
    <n v="19"/>
    <n v="114"/>
    <n v="0"/>
    <n v="542"/>
  </r>
  <r>
    <s v="5D5EF67E-9067-4146-9AAD-3CD1436A4799"/>
    <s v="EFE869C4-66D2-46B8-B0DF-EE65A0B0A049"/>
    <n v="1"/>
    <x v="0"/>
    <n v="139"/>
    <n v="19.091195670054599"/>
    <n v="1113"/>
    <n v="142"/>
    <n v="57"/>
    <n v="76"/>
    <n v="62"/>
    <n v="78"/>
    <n v="69"/>
    <n v="77"/>
    <n v="52"/>
    <n v="109"/>
    <n v="63"/>
    <n v="1898"/>
  </r>
  <r>
    <s v="5D5EF67E-9067-4146-9AAD-3CD1436A4799"/>
    <s v="8413B87F-935B-4A4F-825D-63A4521DAF99"/>
    <n v="1"/>
    <x v="0"/>
    <n v="127"/>
    <n v="10.6483066137782"/>
    <n v="1043"/>
    <n v="224"/>
    <n v="0"/>
    <n v="223"/>
    <n v="0"/>
    <n v="93"/>
    <n v="0"/>
    <n v="79"/>
    <n v="1"/>
    <n v="176"/>
    <n v="0"/>
    <n v="1839"/>
  </r>
  <r>
    <s v="88F343FA-B35D-4C6C-8A9A-DDC3AE08EED7"/>
    <s v="80D9970B-06A2-49C2-AE04-A3457694E89F"/>
    <n v="1"/>
    <x v="4"/>
    <n v="121"/>
    <n v="17.724314503519601"/>
    <n v="1667"/>
    <n v="664"/>
    <n v="0"/>
    <n v="347"/>
    <n v="0"/>
    <n v="166"/>
    <n v="2"/>
    <n v="146"/>
    <n v="0"/>
    <n v="359"/>
    <n v="0"/>
    <n v="3351"/>
  </r>
  <r>
    <s v="A21A18F9-4CFF-40E5-99F8-4298D5034E0B"/>
    <s v="78FA61F7-ED05-48F4-B99E-694EB08A3C2F"/>
    <n v="192"/>
    <x v="2"/>
    <n v="118"/>
    <n v="19.219325279893699"/>
    <n v="367"/>
    <n v="2382"/>
    <n v="4"/>
    <n v="1164"/>
    <n v="7"/>
    <n v="598"/>
    <n v="13"/>
    <n v="496"/>
    <n v="7"/>
    <n v="1224"/>
    <n v="9"/>
    <n v="6276"/>
  </r>
  <r>
    <s v="5D5EF67E-9067-4146-9AAD-3CD1436A4799"/>
    <s v="311A09D1-E91B-4E91-9856-D24A281C82D5"/>
    <n v="1"/>
    <x v="0"/>
    <n v="130"/>
    <n v="16.866035630661301"/>
    <n v="2"/>
    <n v="8"/>
    <n v="10"/>
    <n v="10"/>
    <n v="8"/>
    <n v="13"/>
    <n v="10"/>
    <n v="9"/>
    <n v="8"/>
    <n v="14"/>
    <n v="6"/>
    <n v="98"/>
  </r>
  <r>
    <s v="A21A18F9-4CFF-40E5-99F8-4298D5034E0B"/>
    <s v="F5896DED-58C4-4220-8F51-CE5864FF0BE9"/>
    <n v="192"/>
    <x v="2"/>
    <n v="124"/>
    <n v="187.07148432228701"/>
    <n v="54"/>
    <n v="1672"/>
    <n v="60"/>
    <n v="529"/>
    <n v="66"/>
    <n v="428"/>
    <n v="75"/>
    <n v="417"/>
    <n v="72"/>
    <n v="733"/>
    <n v="84"/>
    <n v="4192"/>
  </r>
  <r>
    <s v="A21A18F9-4CFF-40E5-99F8-4298D5034E0B"/>
    <s v="D78EDEC8-F782-41AA-BA2F-3C9B71EF64E8"/>
    <n v="6"/>
    <x v="7"/>
    <n v="120"/>
    <n v="18.8260444962484"/>
    <n v="8211"/>
    <n v="632"/>
    <n v="1"/>
    <n v="382"/>
    <n v="2"/>
    <n v="179"/>
    <n v="1"/>
    <n v="149"/>
    <n v="3"/>
    <n v="402"/>
    <n v="0"/>
    <n v="9962"/>
  </r>
  <r>
    <s v="A21A18F9-4CFF-40E5-99F8-4298D5034E0B"/>
    <s v="80BD0FBC-811E-4246-BC5B-B1F972F07F0F"/>
    <n v="1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02A11B5-BF6F-4B5B-B896-68600ED99587"/>
    <n v="10"/>
    <x v="3"/>
    <n v="119"/>
    <n v="19.768662069042499"/>
    <n v="1"/>
    <n v="2"/>
    <n v="0"/>
    <n v="2"/>
    <n v="0"/>
    <n v="1"/>
    <n v="0"/>
    <n v="0"/>
    <n v="0"/>
    <n v="0"/>
    <n v="0"/>
    <n v="6"/>
  </r>
  <r>
    <s v="A21A18F9-4CFF-40E5-99F8-4298D5034E0B"/>
    <s v="655683FF-4A7C-46C7-9C1A-A998BB524EFB"/>
    <n v="10"/>
    <x v="3"/>
    <n v="123"/>
    <n v="22.960402097535098"/>
    <n v="720"/>
    <n v="2962"/>
    <n v="0"/>
    <n v="951"/>
    <n v="0"/>
    <n v="512"/>
    <n v="7"/>
    <n v="459"/>
    <n v="4"/>
    <n v="1010"/>
    <n v="5"/>
    <n v="6630"/>
  </r>
  <r>
    <s v="A21A18F9-4CFF-40E5-99F8-4298D5034E0B"/>
    <s v="663D2497-3519-4BAF-878C-0EADCC1EDF13"/>
    <n v="3"/>
    <x v="5"/>
    <n v="119"/>
    <n v="17.587848111601399"/>
    <n v="64"/>
    <n v="408"/>
    <n v="0"/>
    <n v="142"/>
    <n v="0"/>
    <n v="114"/>
    <n v="0"/>
    <n v="108"/>
    <n v="0"/>
    <n v="134"/>
    <n v="1"/>
    <n v="972"/>
  </r>
  <r>
    <s v="A21A18F9-4CFF-40E5-99F8-4298D5034E0B"/>
    <s v="82F4EFAE-9476-48C5-BF0F-3C4E12DC93E6"/>
    <n v="6"/>
    <x v="7"/>
    <n v="138"/>
    <n v="21.275553542324399"/>
    <n v="462"/>
    <n v="51"/>
    <n v="1"/>
    <n v="19"/>
    <n v="0"/>
    <n v="35"/>
    <n v="0"/>
    <n v="10"/>
    <n v="0"/>
    <n v="50"/>
    <n v="0"/>
    <n v="628"/>
  </r>
  <r>
    <s v="5D5EF67E-9067-4146-9AAD-3CD1436A4799"/>
    <s v="9FC18D50-F3CC-4AF4-91CF-9291B796C46D"/>
    <n v="1"/>
    <x v="0"/>
    <n v="126"/>
    <n v="16.003805072901802"/>
    <n v="2"/>
    <n v="869"/>
    <n v="0"/>
    <n v="116"/>
    <n v="0"/>
    <n v="76"/>
    <n v="0"/>
    <n v="62"/>
    <n v="0"/>
    <n v="79"/>
    <n v="1"/>
    <n v="1205"/>
  </r>
  <r>
    <s v="A21A18F9-4CFF-40E5-99F8-4298D5034E0B"/>
    <s v="90E7FD40-45AE-4D8F-BB76-E04DC8692B0E"/>
    <n v="1"/>
    <x v="1"/>
    <n v="129"/>
    <n v="24.146794994977402"/>
    <n v="5"/>
    <n v="102"/>
    <n v="34"/>
    <n v="90"/>
    <n v="39"/>
    <n v="74"/>
    <n v="28"/>
    <n v="66"/>
    <n v="33"/>
    <n v="72"/>
    <n v="27"/>
    <n v="570"/>
  </r>
  <r>
    <s v="5D5EF67E-9067-4146-9AAD-3CD1436A4799"/>
    <s v="CF922D90-7397-49C6-AAF6-842D41860266"/>
    <n v="1"/>
    <x v="0"/>
    <n v="132"/>
    <n v="19.967027248593901"/>
    <n v="185"/>
    <n v="137"/>
    <n v="106"/>
    <n v="135"/>
    <n v="136"/>
    <n v="138"/>
    <n v="140"/>
    <n v="154"/>
    <n v="113"/>
    <n v="139"/>
    <n v="144"/>
    <n v="1527"/>
  </r>
  <r>
    <s v="5D5EF67E-9067-4146-9AAD-3CD1436A4799"/>
    <s v="D046FCBD-DD7B-4CD4-AE9B-3C38CFF261A5"/>
    <n v="1"/>
    <x v="0"/>
    <n v="141"/>
    <n v="20.5096957326923"/>
    <n v="1893"/>
    <n v="5"/>
    <n v="0"/>
    <n v="4"/>
    <n v="0"/>
    <n v="3"/>
    <n v="0"/>
    <n v="4"/>
    <n v="0"/>
    <n v="5"/>
    <n v="0"/>
    <n v="1914"/>
  </r>
  <r>
    <s v="5D5EF67E-9067-4146-9AAD-3CD1436A4799"/>
    <s v="454EDF22-9F40-43E3-8870-47AE90B6EE2F"/>
    <n v="1"/>
    <x v="0"/>
    <n v="132"/>
    <n v="11.0093583431232"/>
    <n v="444"/>
    <n v="772"/>
    <n v="13"/>
    <n v="1715"/>
    <n v="14"/>
    <n v="1573"/>
    <n v="28"/>
    <n v="876"/>
    <n v="8"/>
    <n v="1502"/>
    <n v="11"/>
    <n v="6956"/>
  </r>
  <r>
    <s v="A21A18F9-4CFF-40E5-99F8-4298D5034E0B"/>
    <s v="F58E0B1A-AA0C-4CB9-834B-BA688EACBC6E"/>
    <n v="3"/>
    <x v="5"/>
    <n v="116"/>
    <n v="14.4868654028616"/>
    <n v="5"/>
    <n v="85"/>
    <n v="1"/>
    <n v="70"/>
    <n v="0"/>
    <n v="48"/>
    <n v="0"/>
    <n v="58"/>
    <n v="0"/>
    <n v="58"/>
    <n v="0"/>
    <n v="325"/>
  </r>
  <r>
    <s v="5D5EF67E-9067-4146-9AAD-3CD1436A4799"/>
    <s v="1CFA09D8-A1EA-481F-A15D-DC1EDF5F5DFC"/>
    <n v="1"/>
    <x v="0"/>
    <n v="132"/>
    <n v="19.257968079271301"/>
    <n v="296"/>
    <n v="332"/>
    <n v="298"/>
    <n v="326"/>
    <n v="283"/>
    <n v="266"/>
    <n v="299"/>
    <n v="314"/>
    <n v="272"/>
    <n v="341"/>
    <n v="275"/>
    <n v="3302"/>
  </r>
  <r>
    <s v="5D5EF67E-9067-4146-9AAD-3CD1436A4799"/>
    <s v="F6FA0EEA-D1E5-4C7A-A767-2A84D3D79A1C"/>
    <n v="1"/>
    <x v="0"/>
    <n v="133"/>
    <n v="21.445803173609299"/>
    <n v="373"/>
    <n v="163"/>
    <n v="82"/>
    <n v="133"/>
    <n v="100"/>
    <n v="107"/>
    <n v="96"/>
    <n v="112"/>
    <n v="92"/>
    <n v="140"/>
    <n v="91"/>
    <n v="1489"/>
  </r>
  <r>
    <s v="5D5EF67E-9067-4146-9AAD-3CD1436A4799"/>
    <s v="8BF97BD2-2C57-4851-A87E-E5A26FDF39B5"/>
    <n v="1"/>
    <x v="0"/>
    <n v="141"/>
    <n v="21.448910208421299"/>
    <n v="1"/>
    <n v="4"/>
    <n v="11"/>
    <n v="4"/>
    <n v="2"/>
    <n v="3"/>
    <n v="1"/>
    <n v="0"/>
    <n v="2"/>
    <n v="5"/>
    <n v="10"/>
    <n v="43"/>
  </r>
  <r>
    <s v="A21A18F9-4CFF-40E5-99F8-4298D5034E0B"/>
    <s v="4FBAF109-283D-4C47-A53B-D3B66D4052C6"/>
    <n v="10"/>
    <x v="3"/>
    <n v="112"/>
    <n v="26.5486408377214"/>
    <n v="6"/>
    <n v="17"/>
    <n v="0"/>
    <n v="5"/>
    <n v="0"/>
    <n v="4"/>
    <n v="2"/>
    <n v="2"/>
    <n v="0"/>
    <n v="6"/>
    <n v="0"/>
    <n v="43"/>
  </r>
  <r>
    <s v="A21A18F9-4CFF-40E5-99F8-4298D5034E0B"/>
    <s v="2A09A93D-C271-4F0F-98D9-6D4711ED6655"/>
    <n v="1"/>
    <x v="1"/>
    <n v="115"/>
    <n v="28.8797885152193"/>
    <n v="219"/>
    <n v="898"/>
    <n v="1"/>
    <n v="331"/>
    <n v="0"/>
    <n v="203"/>
    <n v="1"/>
    <n v="186"/>
    <n v="1"/>
    <n v="329"/>
    <n v="0"/>
    <n v="2169"/>
  </r>
  <r>
    <s v="A21A18F9-4CFF-40E5-99F8-4298D5034E0B"/>
    <s v="0E7F61D1-A3AF-4086-8792-24C8F3FDFAB9"/>
    <n v="1"/>
    <x v="1"/>
    <n v="122"/>
    <n v="18.823444150385701"/>
    <n v="161"/>
    <n v="503"/>
    <n v="0"/>
    <n v="438"/>
    <n v="1"/>
    <n v="223"/>
    <n v="0"/>
    <n v="341"/>
    <n v="0"/>
    <n v="434"/>
    <n v="3"/>
    <n v="2104"/>
  </r>
  <r>
    <s v="A21A18F9-4CFF-40E5-99F8-4298D5034E0B"/>
    <s v="063B795A-D185-499A-8437-65C25239AD4B"/>
    <n v="1"/>
    <x v="1"/>
    <n v="139"/>
    <n v="19.818331346864898"/>
    <n v="3"/>
    <n v="202"/>
    <n v="0"/>
    <n v="95"/>
    <n v="0"/>
    <n v="74"/>
    <n v="2"/>
    <n v="74"/>
    <n v="0"/>
    <n v="145"/>
    <n v="0"/>
    <n v="595"/>
  </r>
  <r>
    <s v="5D5EF67E-9067-4146-9AAD-3CD1436A4799"/>
    <s v="43156E9D-8194-4530-BC79-D3276491B3DA"/>
    <n v="1"/>
    <x v="0"/>
    <n v="124"/>
    <n v="14.5210932536618"/>
    <n v="4"/>
    <n v="221"/>
    <n v="0"/>
    <n v="74"/>
    <n v="0"/>
    <n v="42"/>
    <n v="0"/>
    <n v="33"/>
    <n v="0"/>
    <n v="103"/>
    <n v="0"/>
    <n v="477"/>
  </r>
  <r>
    <s v="A21A18F9-4CFF-40E5-99F8-4298D5034E0B"/>
    <s v="425BA93F-637F-437B-AAD1-44BF3558C111"/>
    <n v="3"/>
    <x v="5"/>
    <n v="124"/>
    <s v="NULL"/>
    <n v="1"/>
    <n v="0"/>
    <n v="0"/>
    <n v="0"/>
    <n v="0"/>
    <n v="1"/>
    <n v="0"/>
    <n v="0"/>
    <n v="0"/>
    <n v="0"/>
    <n v="0"/>
    <n v="2"/>
  </r>
  <r>
    <s v="5D5EF67E-9067-4146-9AAD-3CD1436A4799"/>
    <s v="C49A9F36-2E12-4B31-A78E-F1065DEAD259"/>
    <n v="1"/>
    <x v="0"/>
    <s v="NULL"/>
    <s v="NULL"/>
    <n v="1"/>
    <n v="0"/>
    <n v="0"/>
    <n v="0"/>
    <n v="0"/>
    <n v="0"/>
    <n v="0"/>
    <n v="0"/>
    <n v="0"/>
    <n v="0"/>
    <n v="0"/>
    <n v="1"/>
  </r>
  <r>
    <s v="88F343FA-B35D-4C6C-8A9A-DDC3AE08EED7"/>
    <s v="A004A9CA-9C40-480A-9F7B-01155B48554E"/>
    <n v="1"/>
    <x v="4"/>
    <n v="112"/>
    <s v="NULL"/>
    <n v="1"/>
    <n v="0"/>
    <n v="0"/>
    <n v="1"/>
    <n v="0"/>
    <n v="0"/>
    <n v="0"/>
    <n v="0"/>
    <n v="0"/>
    <n v="0"/>
    <n v="0"/>
    <n v="2"/>
  </r>
  <r>
    <s v="5D5EF67E-9067-4146-9AAD-3CD1436A4799"/>
    <s v="9B74D8BD-2C2D-4A76-A928-210AA98FE146"/>
    <n v="1"/>
    <x v="0"/>
    <n v="123"/>
    <n v="16.839989906159399"/>
    <n v="1412"/>
    <n v="105"/>
    <n v="102"/>
    <n v="103"/>
    <n v="102"/>
    <n v="104"/>
    <n v="93"/>
    <n v="81"/>
    <n v="109"/>
    <n v="111"/>
    <n v="122"/>
    <n v="2444"/>
  </r>
  <r>
    <s v="A21A18F9-4CFF-40E5-99F8-4298D5034E0B"/>
    <s v="EC054762-6919-41B9-81C6-6CE22ED4F721"/>
    <n v="10"/>
    <x v="3"/>
    <n v="126"/>
    <n v="17.7893282725517"/>
    <n v="348"/>
    <n v="471"/>
    <n v="3"/>
    <n v="434"/>
    <n v="3"/>
    <n v="245"/>
    <n v="0"/>
    <n v="278"/>
    <n v="0"/>
    <n v="503"/>
    <n v="1"/>
    <n v="2286"/>
  </r>
  <r>
    <s v="A21A18F9-4CFF-40E5-99F8-4298D5034E0B"/>
    <s v="AA2514BF-3DAC-4BE9-8805-40F8D8370EA3"/>
    <n v="192"/>
    <x v="2"/>
    <n v="116"/>
    <n v="27.263983623544998"/>
    <n v="351"/>
    <n v="1513"/>
    <n v="7"/>
    <n v="644"/>
    <n v="9"/>
    <n v="295"/>
    <n v="18"/>
    <n v="287"/>
    <n v="5"/>
    <n v="615"/>
    <n v="8"/>
    <n v="3765"/>
  </r>
  <r>
    <s v="A21A18F9-4CFF-40E5-99F8-4298D5034E0B"/>
    <s v="1B490BAC-75B4-4D5B-A554-D90B9BEA0E25"/>
    <n v="1"/>
    <x v="1"/>
    <n v="126"/>
    <n v="14.4971261519884"/>
    <n v="13"/>
    <n v="1"/>
    <n v="0"/>
    <n v="0"/>
    <n v="0"/>
    <n v="1"/>
    <n v="2"/>
    <n v="0"/>
    <n v="0"/>
    <n v="1"/>
    <n v="1"/>
    <n v="19"/>
  </r>
  <r>
    <s v="A21A18F9-4CFF-40E5-99F8-4298D5034E0B"/>
    <s v="E3E39964-2129-409A-9496-D03B76CA0E83"/>
    <n v="1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E15482AD-4290-41C2-9E1D-A5A70A57BA05"/>
    <n v="1"/>
    <x v="1"/>
    <n v="116"/>
    <n v="18.247561313483502"/>
    <n v="1808"/>
    <n v="3864"/>
    <n v="0"/>
    <n v="1056"/>
    <n v="0"/>
    <n v="741"/>
    <n v="48"/>
    <n v="554"/>
    <n v="3"/>
    <n v="1468"/>
    <n v="8"/>
    <n v="9550"/>
  </r>
  <r>
    <s v="88F343FA-B35D-4C6C-8A9A-DDC3AE08EED7"/>
    <s v="758084F5-7603-4F42-A4FE-B4207B31B6B4"/>
    <n v="1"/>
    <x v="4"/>
    <n v="117"/>
    <n v="18.285380042002799"/>
    <n v="856"/>
    <n v="342"/>
    <n v="0"/>
    <n v="149"/>
    <n v="0"/>
    <n v="99"/>
    <n v="0"/>
    <n v="45"/>
    <n v="2"/>
    <n v="144"/>
    <n v="0"/>
    <n v="1637"/>
  </r>
  <r>
    <s v="5D5EF67E-9067-4146-9AAD-3CD1436A4799"/>
    <s v="A2E18CDA-3C77-46FE-931F-690AF4318786"/>
    <n v="1"/>
    <x v="0"/>
    <n v="117"/>
    <n v="15.267368829924299"/>
    <n v="2"/>
    <n v="288"/>
    <n v="2"/>
    <n v="313"/>
    <n v="1"/>
    <n v="183"/>
    <n v="0"/>
    <n v="168"/>
    <n v="1"/>
    <n v="170"/>
    <n v="2"/>
    <n v="1130"/>
  </r>
  <r>
    <s v="A21A18F9-4CFF-40E5-99F8-4298D5034E0B"/>
    <s v="2FD39566-A081-438A-8C9A-09A26F51B3AD"/>
    <n v="1"/>
    <x v="1"/>
    <n v="126"/>
    <n v="21.420604345611501"/>
    <n v="163"/>
    <n v="344"/>
    <n v="219"/>
    <n v="269"/>
    <n v="219"/>
    <n v="214"/>
    <n v="221"/>
    <n v="229"/>
    <n v="210"/>
    <n v="258"/>
    <n v="220"/>
    <n v="2566"/>
  </r>
  <r>
    <s v="A21A18F9-4CFF-40E5-99F8-4298D5034E0B"/>
    <s v="99355BE0-48EF-4AA2-BDFC-CCF4210065B6"/>
    <n v="1"/>
    <x v="1"/>
    <n v="123"/>
    <n v="16.425630071165902"/>
    <n v="506"/>
    <n v="3819"/>
    <n v="1"/>
    <n v="1870"/>
    <n v="10"/>
    <n v="1269"/>
    <n v="27"/>
    <n v="1195"/>
    <n v="5"/>
    <n v="2104"/>
    <n v="4"/>
    <n v="10810"/>
  </r>
  <r>
    <s v="5D5EF67E-9067-4146-9AAD-3CD1436A4799"/>
    <s v="97FF55E2-4488-46E6-A22D-58A90D4AC103"/>
    <n v="1"/>
    <x v="0"/>
    <n v="127"/>
    <n v="18.689945792945799"/>
    <n v="929"/>
    <n v="4085"/>
    <n v="3"/>
    <n v="1628"/>
    <n v="25"/>
    <n v="1482"/>
    <n v="8"/>
    <n v="668"/>
    <n v="11"/>
    <n v="1371"/>
    <n v="9"/>
    <n v="10219"/>
  </r>
  <r>
    <s v="A21A18F9-4CFF-40E5-99F8-4298D5034E0B"/>
    <s v="5D6F44C9-B87A-4CED-9012-DED8CD6028F6"/>
    <n v="8"/>
    <x v="6"/>
    <n v="90"/>
    <s v="NULL"/>
    <n v="0"/>
    <n v="1"/>
    <n v="0"/>
    <n v="0"/>
    <n v="0"/>
    <n v="0"/>
    <n v="0"/>
    <n v="0"/>
    <n v="0"/>
    <n v="0"/>
    <n v="0"/>
    <n v="1"/>
  </r>
  <r>
    <s v="A21A18F9-4CFF-40E5-99F8-4298D5034E0B"/>
    <s v="59929CF1-1325-4F98-9B38-6B43115D68E9"/>
    <n v="8"/>
    <x v="6"/>
    <n v="121"/>
    <n v="974.10029772057703"/>
    <n v="8394"/>
    <n v="10227"/>
    <n v="768"/>
    <n v="2773"/>
    <n v="745"/>
    <n v="1458"/>
    <n v="750"/>
    <n v="2396"/>
    <n v="797"/>
    <n v="2522"/>
    <n v="798"/>
    <n v="31629"/>
  </r>
  <r>
    <s v="A21A18F9-4CFF-40E5-99F8-4298D5034E0B"/>
    <s v="727FF5F4-C7EB-4D64-8F81-202FAA10FB14"/>
    <n v="1"/>
    <x v="1"/>
    <n v="125"/>
    <n v="17.945025512509901"/>
    <n v="112"/>
    <n v="184"/>
    <n v="0"/>
    <n v="57"/>
    <n v="0"/>
    <n v="24"/>
    <n v="3"/>
    <n v="26"/>
    <n v="0"/>
    <n v="113"/>
    <n v="0"/>
    <n v="519"/>
  </r>
  <r>
    <s v="5D5EF67E-9067-4146-9AAD-3CD1436A4799"/>
    <s v="ADE4AB8B-93B6-44AB-9F0D-066F0CFA7625"/>
    <n v="1"/>
    <x v="0"/>
    <n v="109"/>
    <n v="9.4632670496559701"/>
    <n v="10418"/>
    <n v="900"/>
    <n v="200"/>
    <n v="684"/>
    <n v="233"/>
    <n v="331"/>
    <n v="723"/>
    <n v="534"/>
    <n v="240"/>
    <n v="874"/>
    <n v="245"/>
    <n v="15382"/>
  </r>
  <r>
    <s v="5D5EF67E-9067-4146-9AAD-3CD1436A4799"/>
    <s v="7D571144-54EC-4C03-A664-29C9A7C50AE1"/>
    <n v="1"/>
    <x v="0"/>
    <n v="127"/>
    <n v="16.0756139388013"/>
    <n v="171"/>
    <n v="1401"/>
    <n v="28"/>
    <n v="1292"/>
    <n v="38"/>
    <n v="716"/>
    <n v="26"/>
    <n v="668"/>
    <n v="28"/>
    <n v="1021"/>
    <n v="23"/>
    <n v="5412"/>
  </r>
  <r>
    <s v="A21A18F9-4CFF-40E5-99F8-4298D5034E0B"/>
    <s v="060CE474-00C4-4DFD-91B9-A457B4D7C805"/>
    <n v="10"/>
    <x v="3"/>
    <n v="132"/>
    <n v="18.363844075540602"/>
    <n v="0"/>
    <n v="6"/>
    <n v="0"/>
    <n v="2"/>
    <n v="0"/>
    <n v="3"/>
    <n v="0"/>
    <n v="1"/>
    <n v="0"/>
    <n v="1"/>
    <n v="0"/>
    <n v="13"/>
  </r>
  <r>
    <s v="A21A18F9-4CFF-40E5-99F8-4298D5034E0B"/>
    <s v="9352D2DC-1005-492B-B2EF-499BE917AB9A"/>
    <n v="8"/>
    <x v="6"/>
    <n v="120"/>
    <n v="7.5498344352707498"/>
    <n v="1"/>
    <n v="1"/>
    <n v="0"/>
    <n v="2"/>
    <n v="0"/>
    <n v="0"/>
    <n v="0"/>
    <n v="0"/>
    <n v="0"/>
    <n v="1"/>
    <n v="0"/>
    <n v="5"/>
  </r>
  <r>
    <s v="5D5EF67E-9067-4146-9AAD-3CD1436A4799"/>
    <s v="741B7097-C5D7-4745-951F-D1F8849BD795"/>
    <n v="1"/>
    <x v="0"/>
    <n v="130"/>
    <n v="18.0470674485674"/>
    <n v="2"/>
    <n v="281"/>
    <n v="83"/>
    <n v="393"/>
    <n v="81"/>
    <n v="184"/>
    <n v="78"/>
    <n v="187"/>
    <n v="79"/>
    <n v="307"/>
    <n v="86"/>
    <n v="1761"/>
  </r>
  <r>
    <s v="5D5EF67E-9067-4146-9AAD-3CD1436A4799"/>
    <s v="68D640F0-713F-4FE7-A096-629BCED0052B"/>
    <n v="1"/>
    <x v="0"/>
    <n v="127"/>
    <n v="14.111014144989801"/>
    <n v="9"/>
    <n v="1736"/>
    <n v="0"/>
    <n v="804"/>
    <n v="0"/>
    <n v="1648"/>
    <n v="2"/>
    <n v="1267"/>
    <n v="1"/>
    <n v="629"/>
    <n v="0"/>
    <n v="6096"/>
  </r>
  <r>
    <s v="5D5EF67E-9067-4146-9AAD-3CD1436A4799"/>
    <s v="DADC7AD2-BB16-4915-A975-8867ACDC11FA"/>
    <n v="1"/>
    <x v="0"/>
    <n v="131"/>
    <n v="18.364552022277302"/>
    <n v="23"/>
    <n v="3085"/>
    <n v="0"/>
    <n v="231"/>
    <n v="2"/>
    <n v="126"/>
    <n v="35"/>
    <n v="43"/>
    <n v="0"/>
    <n v="228"/>
    <n v="0"/>
    <n v="3773"/>
  </r>
  <r>
    <s v="5D5EF67E-9067-4146-9AAD-3CD1436A4799"/>
    <s v="DC0126CC-00A1-4262-A49E-767DF98FC84E"/>
    <n v="1"/>
    <x v="0"/>
    <n v="127"/>
    <n v="18.925099216843499"/>
    <n v="92"/>
    <n v="82"/>
    <n v="71"/>
    <n v="62"/>
    <n v="72"/>
    <n v="73"/>
    <n v="79"/>
    <n v="55"/>
    <n v="65"/>
    <n v="66"/>
    <n v="74"/>
    <n v="791"/>
  </r>
  <r>
    <s v="5D5EF67E-9067-4146-9AAD-3CD1436A4799"/>
    <s v="F7F4B9A2-18E9-4116-ADFF-B8C71C2BB09D"/>
    <n v="1"/>
    <x v="0"/>
    <n v="128"/>
    <n v="20.4007074434621"/>
    <n v="116"/>
    <n v="178"/>
    <n v="172"/>
    <n v="168"/>
    <n v="161"/>
    <n v="167"/>
    <n v="155"/>
    <n v="136"/>
    <n v="127"/>
    <n v="157"/>
    <n v="146"/>
    <n v="1683"/>
  </r>
  <r>
    <s v="5D5EF67E-9067-4146-9AAD-3CD1436A4799"/>
    <s v="A89C65A5-A9E9-456D-B952-0E4F704C9CF1"/>
    <n v="1"/>
    <x v="0"/>
    <n v="125"/>
    <n v="20.779598035484199"/>
    <n v="466"/>
    <n v="441"/>
    <n v="209"/>
    <n v="604"/>
    <n v="249"/>
    <n v="376"/>
    <n v="232"/>
    <n v="376"/>
    <n v="206"/>
    <n v="537"/>
    <n v="218"/>
    <n v="3914"/>
  </r>
  <r>
    <s v="88F343FA-B35D-4C6C-8A9A-DDC3AE08EED7"/>
    <s v="9F799247-C3C8-4D92-A36D-03AACA5C5ADB"/>
    <n v="1"/>
    <x v="4"/>
    <n v="118"/>
    <n v="18.451706090185201"/>
    <n v="995"/>
    <n v="339"/>
    <n v="0"/>
    <n v="165"/>
    <n v="0"/>
    <n v="77"/>
    <n v="0"/>
    <n v="87"/>
    <n v="0"/>
    <n v="189"/>
    <n v="0"/>
    <n v="1852"/>
  </r>
  <r>
    <s v="A21A18F9-4CFF-40E5-99F8-4298D5034E0B"/>
    <s v="E394571B-C4E7-4739-A9E2-ACB009D615B7"/>
    <n v="1"/>
    <x v="1"/>
    <n v="128"/>
    <n v="28.575828687466402"/>
    <n v="125"/>
    <n v="840"/>
    <n v="336"/>
    <n v="398"/>
    <n v="314"/>
    <n v="406"/>
    <n v="325"/>
    <n v="360"/>
    <n v="304"/>
    <n v="427"/>
    <n v="340"/>
    <n v="4175"/>
  </r>
  <r>
    <s v="5D5EF67E-9067-4146-9AAD-3CD1436A4799"/>
    <s v="B464FAFC-896C-4734-84B0-FF91833CD3CF"/>
    <n v="1"/>
    <x v="0"/>
    <n v="136"/>
    <n v="19.923467726439799"/>
    <n v="7"/>
    <n v="199"/>
    <n v="4"/>
    <n v="472"/>
    <n v="5"/>
    <n v="52"/>
    <n v="6"/>
    <n v="255"/>
    <n v="4"/>
    <n v="130"/>
    <n v="4"/>
    <n v="1138"/>
  </r>
  <r>
    <s v="A21A18F9-4CFF-40E5-99F8-4298D5034E0B"/>
    <s v="CF13AB69-9C3E-4EBC-9439-42EA2AE2B743"/>
    <n v="8"/>
    <x v="6"/>
    <n v="114"/>
    <n v="95.939544284413898"/>
    <n v="4203"/>
    <n v="3390"/>
    <n v="20"/>
    <n v="2447"/>
    <n v="17"/>
    <n v="1217"/>
    <n v="16"/>
    <n v="1676"/>
    <n v="20"/>
    <n v="2473"/>
    <n v="20"/>
    <n v="15500"/>
  </r>
  <r>
    <s v="5D5EF67E-9067-4146-9AAD-3CD1436A4799"/>
    <s v="F0627DB8-3277-4ABF-ABF2-0A7001E106CD"/>
    <n v="1"/>
    <x v="0"/>
    <n v="125"/>
    <n v="17.852056670993701"/>
    <n v="233"/>
    <n v="10584"/>
    <n v="9"/>
    <n v="963"/>
    <n v="5"/>
    <n v="848"/>
    <n v="40"/>
    <n v="735"/>
    <n v="7"/>
    <n v="971"/>
    <n v="15"/>
    <n v="14410"/>
  </r>
  <r>
    <s v="A21A18F9-4CFF-40E5-99F8-4298D5034E0B"/>
    <s v="B846312A-D76E-464F-B269-9CF15C263C16"/>
    <n v="3"/>
    <x v="5"/>
    <s v="NULL"/>
    <s v="NULL"/>
    <n v="4"/>
    <n v="0"/>
    <n v="0"/>
    <n v="0"/>
    <n v="0"/>
    <n v="0"/>
    <n v="0"/>
    <n v="0"/>
    <n v="0"/>
    <n v="0"/>
    <n v="0"/>
    <n v="4"/>
  </r>
  <r>
    <s v="5D5EF67E-9067-4146-9AAD-3CD1436A4799"/>
    <s v="BADB0040-4437-4E2D-BBAD-D8051B1416E9"/>
    <n v="1"/>
    <x v="0"/>
    <n v="126"/>
    <n v="17.591024841680198"/>
    <n v="73"/>
    <n v="99"/>
    <n v="87"/>
    <n v="87"/>
    <n v="88"/>
    <n v="82"/>
    <n v="72"/>
    <n v="96"/>
    <n v="82"/>
    <n v="88"/>
    <n v="97"/>
    <n v="951"/>
  </r>
  <r>
    <s v="88F343FA-B35D-4C6C-8A9A-DDC3AE08EED7"/>
    <s v="036DE0E6-C54E-48C6-AA2D-9AD491057338"/>
    <n v="1"/>
    <x v="4"/>
    <n v="120"/>
    <n v="19.976410236683499"/>
    <n v="179"/>
    <n v="68"/>
    <n v="0"/>
    <n v="29"/>
    <n v="0"/>
    <n v="25"/>
    <n v="0"/>
    <n v="20"/>
    <n v="1"/>
    <n v="28"/>
    <n v="0"/>
    <n v="350"/>
  </r>
  <r>
    <s v="5D5EF67E-9067-4146-9AAD-3CD1436A4799"/>
    <s v="AC9FDD3F-0283-4870-8FC3-C6CDE4A17422"/>
    <n v="1"/>
    <x v="0"/>
    <n v="99"/>
    <n v="16.2016964407687"/>
    <n v="10658"/>
    <n v="1769"/>
    <n v="0"/>
    <n v="1104"/>
    <n v="1"/>
    <n v="1013"/>
    <n v="2"/>
    <n v="950"/>
    <n v="8"/>
    <n v="1314"/>
    <n v="0"/>
    <n v="16819"/>
  </r>
  <r>
    <s v="5D5EF67E-9067-4146-9AAD-3CD1436A4799"/>
    <s v="5E2E5448-F6C7-4907-B36B-F6EBC5B24EF2"/>
    <n v="1"/>
    <x v="0"/>
    <n v="132"/>
    <n v="17.2790029390661"/>
    <n v="16"/>
    <n v="534"/>
    <n v="103"/>
    <n v="133"/>
    <n v="82"/>
    <n v="111"/>
    <n v="80"/>
    <n v="93"/>
    <n v="84"/>
    <n v="133"/>
    <n v="94"/>
    <n v="1463"/>
  </r>
  <r>
    <s v="5D5EF67E-9067-4146-9AAD-3CD1436A4799"/>
    <s v="353D62F4-7D36-4CCE-B8A3-7FB07FB7C515"/>
    <n v="1"/>
    <x v="0"/>
    <n v="128"/>
    <n v="21.644055281105"/>
    <n v="95"/>
    <n v="408"/>
    <n v="303"/>
    <n v="337"/>
    <n v="295"/>
    <n v="348"/>
    <n v="294"/>
    <n v="346"/>
    <n v="306"/>
    <n v="367"/>
    <n v="313"/>
    <n v="3412"/>
  </r>
  <r>
    <s v="5D5EF67E-9067-4146-9AAD-3CD1436A4799"/>
    <s v="4AA3D28E-7964-4F64-B635-E863C2E57357"/>
    <n v="1"/>
    <x v="0"/>
    <n v="125"/>
    <n v="14.244170868714299"/>
    <n v="49"/>
    <n v="934"/>
    <n v="0"/>
    <n v="413"/>
    <n v="0"/>
    <n v="300"/>
    <n v="4"/>
    <n v="245"/>
    <n v="2"/>
    <n v="564"/>
    <n v="1"/>
    <n v="2512"/>
  </r>
  <r>
    <s v="5D5EF67E-9067-4146-9AAD-3CD1436A4799"/>
    <s v="B3228557-B18C-46D1-85F0-D663B26E6FEA"/>
    <n v="1"/>
    <x v="0"/>
    <n v="140"/>
    <n v="21.8307829913117"/>
    <n v="1"/>
    <n v="49"/>
    <n v="8"/>
    <n v="64"/>
    <n v="14"/>
    <n v="30"/>
    <n v="20"/>
    <n v="30"/>
    <n v="8"/>
    <n v="35"/>
    <n v="16"/>
    <n v="275"/>
  </r>
  <r>
    <s v="5D5EF67E-9067-4146-9AAD-3CD1436A4799"/>
    <s v="F8133A15-586C-41BB-8AF9-300081C7D4FA"/>
    <n v="1"/>
    <x v="0"/>
    <n v="126"/>
    <n v="18.358721663891799"/>
    <n v="7"/>
    <n v="34"/>
    <n v="37"/>
    <n v="25"/>
    <n v="34"/>
    <n v="37"/>
    <n v="28"/>
    <n v="32"/>
    <n v="25"/>
    <n v="21"/>
    <n v="22"/>
    <n v="302"/>
  </r>
  <r>
    <s v="5D5EF67E-9067-4146-9AAD-3CD1436A4799"/>
    <s v="238527CE-D522-43DE-8E4A-538D815469A2"/>
    <n v="1"/>
    <x v="0"/>
    <n v="130"/>
    <n v="19.234201784290001"/>
    <n v="103"/>
    <n v="1522"/>
    <n v="340"/>
    <n v="396"/>
    <n v="341"/>
    <n v="592"/>
    <n v="360"/>
    <n v="678"/>
    <n v="353"/>
    <n v="611"/>
    <n v="317"/>
    <n v="5613"/>
  </r>
  <r>
    <s v="A21A18F9-4CFF-40E5-99F8-4298D5034E0B"/>
    <s v="59C42473-EFEA-47EA-8C14-AC8BA326162D"/>
    <n v="1"/>
    <x v="1"/>
    <n v="129"/>
    <n v="18.9605732144977"/>
    <n v="212"/>
    <n v="795"/>
    <n v="573"/>
    <n v="691"/>
    <n v="564"/>
    <n v="602"/>
    <n v="651"/>
    <n v="601"/>
    <n v="585"/>
    <n v="656"/>
    <n v="563"/>
    <n v="6493"/>
  </r>
  <r>
    <s v="A21A18F9-4CFF-40E5-99F8-4298D5034E0B"/>
    <s v="2207C19B-F8C2-4F07-A474-41500535F546"/>
    <n v="10"/>
    <x v="3"/>
    <n v="107"/>
    <n v="11.044397828956299"/>
    <n v="6"/>
    <n v="33"/>
    <n v="0"/>
    <n v="5"/>
    <n v="0"/>
    <n v="1"/>
    <n v="0"/>
    <n v="2"/>
    <n v="0"/>
    <n v="7"/>
    <n v="0"/>
    <n v="54"/>
  </r>
  <r>
    <s v="5D5EF67E-9067-4146-9AAD-3CD1436A4799"/>
    <s v="B5282CA3-EC76-41BF-A2C9-959DB675B21D"/>
    <n v="1"/>
    <x v="0"/>
    <n v="134"/>
    <n v="19.8172384276128"/>
    <n v="4"/>
    <n v="155"/>
    <n v="117"/>
    <n v="135"/>
    <n v="103"/>
    <n v="128"/>
    <n v="120"/>
    <n v="129"/>
    <n v="123"/>
    <n v="153"/>
    <n v="125"/>
    <n v="1292"/>
  </r>
  <r>
    <s v="88F343FA-B35D-4C6C-8A9A-DDC3AE08EED7"/>
    <s v="DBE2485A-A785-4611-9EA4-B2CF341A45A9"/>
    <n v="1"/>
    <x v="4"/>
    <n v="93"/>
    <n v="12.047526570081899"/>
    <n v="339"/>
    <n v="76"/>
    <n v="0"/>
    <n v="28"/>
    <n v="0"/>
    <n v="19"/>
    <n v="0"/>
    <n v="21"/>
    <n v="0"/>
    <n v="27"/>
    <n v="0"/>
    <n v="510"/>
  </r>
  <r>
    <s v="5D5EF67E-9067-4146-9AAD-3CD1436A4799"/>
    <s v="6E3EE5A3-F65B-4361-B1A2-CE675E2DF918"/>
    <n v="1"/>
    <x v="0"/>
    <n v="131"/>
    <s v="NULL"/>
    <n v="0"/>
    <n v="0"/>
    <n v="1"/>
    <n v="0"/>
    <n v="0"/>
    <n v="0"/>
    <n v="0"/>
    <n v="0"/>
    <n v="0"/>
    <n v="0"/>
    <n v="0"/>
    <n v="1"/>
  </r>
  <r>
    <s v="5D5EF67E-9067-4146-9AAD-3CD1436A4799"/>
    <s v="60E681A8-D573-4434-BB03-C59A56B655D5"/>
    <n v="1"/>
    <x v="0"/>
    <n v="126"/>
    <n v="18.426395583811701"/>
    <n v="371"/>
    <n v="2175"/>
    <n v="193"/>
    <n v="1891"/>
    <n v="178"/>
    <n v="946"/>
    <n v="196"/>
    <n v="748"/>
    <n v="215"/>
    <n v="1437"/>
    <n v="222"/>
    <n v="8572"/>
  </r>
  <r>
    <s v="A21A18F9-4CFF-40E5-99F8-4298D5034E0B"/>
    <s v="65969163-83B3-4B2C-894D-CA6B4B196FC1"/>
    <n v="1"/>
    <x v="1"/>
    <n v="119"/>
    <n v="15.3936134554402"/>
    <n v="0"/>
    <n v="115"/>
    <n v="1"/>
    <n v="27"/>
    <n v="1"/>
    <n v="23"/>
    <n v="0"/>
    <n v="17"/>
    <n v="0"/>
    <n v="47"/>
    <n v="0"/>
    <n v="231"/>
  </r>
  <r>
    <s v="88F343FA-B35D-4C6C-8A9A-DDC3AE08EED7"/>
    <s v="B90F7B0B-4922-4291-8787-642E2D0D3769"/>
    <n v="1"/>
    <x v="4"/>
    <n v="120"/>
    <n v="17.164691763750501"/>
    <n v="682"/>
    <n v="469"/>
    <n v="0"/>
    <n v="60"/>
    <n v="0"/>
    <n v="27"/>
    <n v="2"/>
    <n v="31"/>
    <n v="2"/>
    <n v="87"/>
    <n v="3"/>
    <n v="1363"/>
  </r>
  <r>
    <s v="88F343FA-B35D-4C6C-8A9A-DDC3AE08EED7"/>
    <s v="BC7E1D07-F2D3-40AA-9520-657760286D92"/>
    <n v="1"/>
    <x v="4"/>
    <n v="127"/>
    <n v="15.0680446609078"/>
    <n v="101"/>
    <n v="36"/>
    <n v="3"/>
    <n v="27"/>
    <n v="2"/>
    <n v="7"/>
    <n v="2"/>
    <n v="7"/>
    <n v="4"/>
    <n v="7"/>
    <n v="4"/>
    <n v="200"/>
  </r>
  <r>
    <s v="88F343FA-B35D-4C6C-8A9A-DDC3AE08EED7"/>
    <s v="0A171403-7712-46E5-9A0A-6C98B9F6F67D"/>
    <n v="1"/>
    <x v="4"/>
    <n v="116"/>
    <n v="16.696291680971299"/>
    <n v="537"/>
    <n v="202"/>
    <n v="0"/>
    <n v="94"/>
    <n v="0"/>
    <n v="53"/>
    <n v="0"/>
    <n v="39"/>
    <n v="0"/>
    <n v="87"/>
    <n v="0"/>
    <n v="1012"/>
  </r>
  <r>
    <s v="5D5EF67E-9067-4146-9AAD-3CD1436A4799"/>
    <s v="15F67A23-1E0B-4E8E-A9CF-39D856D6A137"/>
    <n v="1"/>
    <x v="0"/>
    <n v="125"/>
    <n v="18.2175406649412"/>
    <n v="11"/>
    <n v="2"/>
    <n v="3"/>
    <n v="2"/>
    <n v="2"/>
    <n v="1"/>
    <n v="1"/>
    <n v="1"/>
    <n v="2"/>
    <n v="4"/>
    <n v="4"/>
    <n v="33"/>
  </r>
  <r>
    <s v="5D5EF67E-9067-4146-9AAD-3CD1436A4799"/>
    <s v="D1C3CC92-4CDC-4DCC-9A68-869823113841"/>
    <n v="1"/>
    <x v="0"/>
    <n v="124"/>
    <s v="NULL"/>
    <n v="0"/>
    <n v="0"/>
    <n v="0"/>
    <n v="0"/>
    <n v="0"/>
    <n v="1"/>
    <n v="0"/>
    <n v="0"/>
    <n v="0"/>
    <n v="0"/>
    <n v="0"/>
    <n v="1"/>
  </r>
  <r>
    <s v="5D5EF67E-9067-4146-9AAD-3CD1436A4799"/>
    <s v="70C9E29A-19A6-4619-B773-AFD1FE655264"/>
    <n v="1"/>
    <x v="0"/>
    <n v="127"/>
    <n v="16.479228609989299"/>
    <n v="5"/>
    <n v="307"/>
    <n v="0"/>
    <n v="207"/>
    <n v="0"/>
    <n v="127"/>
    <n v="1"/>
    <n v="105"/>
    <n v="0"/>
    <n v="156"/>
    <n v="0"/>
    <n v="908"/>
  </r>
  <r>
    <s v="5D5EF67E-9067-4146-9AAD-3CD1436A4799"/>
    <s v="997A5958-C06A-4FE6-9AC5-C5F143ED733E"/>
    <n v="1"/>
    <x v="0"/>
    <n v="129"/>
    <n v="21.301851562933301"/>
    <n v="9"/>
    <n v="51"/>
    <n v="55"/>
    <n v="56"/>
    <n v="62"/>
    <n v="56"/>
    <n v="56"/>
    <n v="57"/>
    <n v="44"/>
    <n v="68"/>
    <n v="38"/>
    <n v="552"/>
  </r>
  <r>
    <s v="A21A18F9-4CFF-40E5-99F8-4298D5034E0B"/>
    <s v="7F6874CC-3F27-4D70-A9CD-D0CE2AF426BC"/>
    <n v="192"/>
    <x v="2"/>
    <n v="126"/>
    <n v="18.255307145468201"/>
    <n v="0"/>
    <n v="100"/>
    <n v="89"/>
    <n v="83"/>
    <n v="81"/>
    <n v="84"/>
    <n v="84"/>
    <n v="91"/>
    <n v="96"/>
    <n v="97"/>
    <n v="80"/>
    <n v="885"/>
  </r>
  <r>
    <s v="A21A18F9-4CFF-40E5-99F8-4298D5034E0B"/>
    <s v="A0FD67DA-B032-4A11-BB3E-836DF51D6B5F"/>
    <n v="10"/>
    <x v="3"/>
    <n v="125"/>
    <n v="28.492859422709099"/>
    <n v="278"/>
    <n v="1081"/>
    <n v="1"/>
    <n v="339"/>
    <n v="1"/>
    <n v="203"/>
    <n v="0"/>
    <n v="187"/>
    <n v="3"/>
    <n v="300"/>
    <n v="0"/>
    <n v="2393"/>
  </r>
  <r>
    <s v="A21A18F9-4CFF-40E5-99F8-4298D5034E0B"/>
    <s v="9FE3CEDC-E049-4D71-8B27-DDFD6864EC80"/>
    <n v="1"/>
    <x v="1"/>
    <n v="121"/>
    <n v="104.272938607005"/>
    <n v="1914"/>
    <n v="5519"/>
    <n v="0"/>
    <n v="1769"/>
    <n v="1"/>
    <n v="1205"/>
    <n v="11"/>
    <n v="1083"/>
    <n v="8"/>
    <n v="2262"/>
    <n v="7"/>
    <n v="13779"/>
  </r>
  <r>
    <s v="A21A18F9-4CFF-40E5-99F8-4298D5034E0B"/>
    <s v="834392A9-5CC7-4D46-A943-80144FCB8540"/>
    <n v="1"/>
    <x v="1"/>
    <n v="114"/>
    <n v="17.527951864838599"/>
    <n v="435"/>
    <n v="940"/>
    <n v="2"/>
    <n v="294"/>
    <n v="0"/>
    <n v="124"/>
    <n v="5"/>
    <n v="98"/>
    <n v="2"/>
    <n v="367"/>
    <n v="2"/>
    <n v="2269"/>
  </r>
  <r>
    <s v="5D5EF67E-9067-4146-9AAD-3CD1436A4799"/>
    <s v="9C76F76F-E4EF-4EA4-97EB-E66D1BACEE1B"/>
    <n v="1"/>
    <x v="0"/>
    <n v="125"/>
    <n v="20.328206922201101"/>
    <n v="313"/>
    <n v="1938"/>
    <n v="129"/>
    <n v="561"/>
    <n v="116"/>
    <n v="610"/>
    <n v="167"/>
    <n v="601"/>
    <n v="137"/>
    <n v="919"/>
    <n v="160"/>
    <n v="5651"/>
  </r>
  <r>
    <s v="A21A18F9-4CFF-40E5-99F8-4298D5034E0B"/>
    <s v="85C3F077-0765-43FC-B5EA-C41ABC08C925"/>
    <n v="1"/>
    <x v="1"/>
    <n v="93"/>
    <n v="11.7558782488027"/>
    <n v="67"/>
    <n v="30"/>
    <n v="0"/>
    <n v="9"/>
    <n v="0"/>
    <n v="6"/>
    <n v="0"/>
    <n v="2"/>
    <n v="0"/>
    <n v="8"/>
    <n v="0"/>
    <n v="122"/>
  </r>
  <r>
    <s v="5D5EF67E-9067-4146-9AAD-3CD1436A4799"/>
    <s v="6E1AC601-7712-4150-8059-DF493D5D1197"/>
    <n v="1"/>
    <x v="0"/>
    <n v="125"/>
    <n v="15.342903398141001"/>
    <n v="0"/>
    <n v="27"/>
    <n v="0"/>
    <n v="12"/>
    <n v="0"/>
    <n v="7"/>
    <n v="0"/>
    <n v="13"/>
    <n v="0"/>
    <n v="16"/>
    <n v="0"/>
    <n v="75"/>
  </r>
  <r>
    <s v="A21A18F9-4CFF-40E5-99F8-4298D5034E0B"/>
    <s v="3A11CE54-58EB-4C3D-828F-86B2A7B87680"/>
    <n v="10"/>
    <x v="3"/>
    <n v="123"/>
    <n v="14.968802055109"/>
    <n v="0"/>
    <n v="91"/>
    <n v="0"/>
    <n v="24"/>
    <n v="3"/>
    <n v="15"/>
    <n v="16"/>
    <n v="12"/>
    <n v="4"/>
    <n v="52"/>
    <n v="4"/>
    <n v="221"/>
  </r>
  <r>
    <s v="A21A18F9-4CFF-40E5-99F8-4298D5034E0B"/>
    <s v="B74F3DEB-912A-4007-9278-8969083632C5"/>
    <n v="8"/>
    <x v="6"/>
    <n v="119"/>
    <n v="19.328663117203899"/>
    <n v="2295"/>
    <n v="1250"/>
    <n v="936"/>
    <n v="1204"/>
    <n v="927"/>
    <n v="1122"/>
    <n v="988"/>
    <n v="1142"/>
    <n v="952"/>
    <n v="1311"/>
    <n v="1013"/>
    <n v="13140"/>
  </r>
  <r>
    <s v="A21A18F9-4CFF-40E5-99F8-4298D5034E0B"/>
    <s v="667C4D14-63F5-47FF-9129-09F688AE837C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E8AB4371-C06A-4594-A1FF-ADF5361399F8"/>
    <n v="6"/>
    <x v="7"/>
    <n v="118"/>
    <n v="17.495016784307701"/>
    <n v="13444"/>
    <n v="1044"/>
    <n v="3"/>
    <n v="519"/>
    <n v="4"/>
    <n v="356"/>
    <n v="6"/>
    <n v="314"/>
    <n v="3"/>
    <n v="492"/>
    <n v="4"/>
    <n v="16190"/>
  </r>
  <r>
    <s v="A21A18F9-4CFF-40E5-99F8-4298D5034E0B"/>
    <s v="49B09F1F-9E66-4720-99AA-BF0926EB53FF"/>
    <n v="3"/>
    <x v="5"/>
    <n v="116"/>
    <n v="18.120732856844601"/>
    <n v="167"/>
    <n v="770"/>
    <n v="1"/>
    <n v="340"/>
    <n v="2"/>
    <n v="92"/>
    <n v="0"/>
    <n v="138"/>
    <n v="1"/>
    <n v="428"/>
    <n v="2"/>
    <n v="1943"/>
  </r>
  <r>
    <s v="A21A18F9-4CFF-40E5-99F8-4298D5034E0B"/>
    <s v="3A8DDAE9-82A2-402E-9BF6-4DC13DAD1BC2"/>
    <n v="1"/>
    <x v="1"/>
    <n v="104"/>
    <n v="13.988960273655699"/>
    <n v="6115"/>
    <n v="1046"/>
    <n v="723"/>
    <n v="1019"/>
    <n v="716"/>
    <n v="856"/>
    <n v="699"/>
    <n v="915"/>
    <n v="704"/>
    <n v="1125"/>
    <n v="724"/>
    <n v="14642"/>
  </r>
  <r>
    <s v="5D5EF67E-9067-4146-9AAD-3CD1436A4799"/>
    <s v="9CACDF9E-5CEA-4BBE-8F70-159F45737268"/>
    <n v="1"/>
    <x v="0"/>
    <n v="131"/>
    <n v="19.0211263096256"/>
    <n v="8"/>
    <n v="123"/>
    <n v="0"/>
    <n v="116"/>
    <n v="0"/>
    <n v="53"/>
    <n v="1"/>
    <n v="46"/>
    <n v="0"/>
    <n v="94"/>
    <n v="0"/>
    <n v="441"/>
  </r>
  <r>
    <s v="5D5EF67E-9067-4146-9AAD-3CD1436A4799"/>
    <s v="D20767F4-A1AB-425E-96DD-FEAC5B60A5C8"/>
    <n v="1"/>
    <x v="0"/>
    <n v="123"/>
    <n v="15.109369259221801"/>
    <n v="22"/>
    <n v="1283"/>
    <n v="2"/>
    <n v="1477"/>
    <n v="1"/>
    <n v="764"/>
    <n v="5"/>
    <n v="477"/>
    <n v="0"/>
    <n v="847"/>
    <n v="1"/>
    <n v="4879"/>
  </r>
  <r>
    <s v="A21A18F9-4CFF-40E5-99F8-4298D5034E0B"/>
    <s v="A1046926-C90E-4E68-B7F1-9F5C85CA8684"/>
    <n v="1"/>
    <x v="1"/>
    <n v="114"/>
    <n v="18.311845114503999"/>
    <n v="55"/>
    <n v="189"/>
    <n v="0"/>
    <n v="78"/>
    <n v="0"/>
    <n v="40"/>
    <n v="0"/>
    <n v="30"/>
    <n v="0"/>
    <n v="78"/>
    <n v="0"/>
    <n v="470"/>
  </r>
  <r>
    <s v="A21A18F9-4CFF-40E5-99F8-4298D5034E0B"/>
    <s v="B608DEF1-6D75-4771-92E9-7F4B75AF1774"/>
    <n v="1"/>
    <x v="1"/>
    <n v="124"/>
    <n v="12.4899959967968"/>
    <n v="28"/>
    <n v="1"/>
    <n v="0"/>
    <n v="0"/>
    <n v="0"/>
    <n v="1"/>
    <n v="0"/>
    <n v="0"/>
    <n v="0"/>
    <n v="1"/>
    <n v="0"/>
    <n v="31"/>
  </r>
  <r>
    <s v="5D5EF67E-9067-4146-9AAD-3CD1436A4799"/>
    <s v="0CD5AF91-45F4-47E2-B635-64174135C101"/>
    <n v="1"/>
    <x v="0"/>
    <n v="107"/>
    <n v="12.2643565869587"/>
    <n v="1742"/>
    <n v="336"/>
    <n v="180"/>
    <n v="183"/>
    <n v="173"/>
    <n v="200"/>
    <n v="201"/>
    <n v="185"/>
    <n v="172"/>
    <n v="203"/>
    <n v="152"/>
    <n v="3727"/>
  </r>
  <r>
    <s v="5D5EF67E-9067-4146-9AAD-3CD1436A4799"/>
    <s v="813F99F5-9382-4B0F-A057-9B68C9D7E176"/>
    <n v="1"/>
    <x v="0"/>
    <n v="120"/>
    <n v="15.824989890649199"/>
    <n v="81"/>
    <n v="1646"/>
    <n v="0"/>
    <n v="137"/>
    <n v="1"/>
    <n v="124"/>
    <n v="3"/>
    <n v="16"/>
    <n v="4"/>
    <n v="55"/>
    <n v="1"/>
    <n v="2068"/>
  </r>
  <r>
    <s v="5D5EF67E-9067-4146-9AAD-3CD1436A4799"/>
    <s v="F6A30616-755E-4BF4-A9B1-EE27240556BB"/>
    <n v="1"/>
    <x v="0"/>
    <n v="130"/>
    <n v="19.283418399182501"/>
    <n v="244"/>
    <n v="108"/>
    <n v="103"/>
    <n v="118"/>
    <n v="113"/>
    <n v="106"/>
    <n v="116"/>
    <n v="118"/>
    <n v="118"/>
    <n v="108"/>
    <n v="135"/>
    <n v="1387"/>
  </r>
  <r>
    <s v="5D5EF67E-9067-4146-9AAD-3CD1436A4799"/>
    <s v="1FD461F6-488B-42D9-B01B-3782431A66F5"/>
    <n v="1"/>
    <x v="0"/>
    <n v="121"/>
    <n v="9.9562923399041594"/>
    <n v="16"/>
    <n v="367"/>
    <n v="0"/>
    <n v="901"/>
    <n v="0"/>
    <n v="404"/>
    <n v="5"/>
    <n v="327"/>
    <n v="0"/>
    <n v="355"/>
    <n v="0"/>
    <n v="2375"/>
  </r>
  <r>
    <s v="88F343FA-B35D-4C6C-8A9A-DDC3AE08EED7"/>
    <s v="215DD2F3-5C9F-4D15-A3A4-0B49EC11FC8E"/>
    <n v="1"/>
    <x v="4"/>
    <n v="92"/>
    <n v="11.606388929602801"/>
    <n v="1436"/>
    <n v="330"/>
    <n v="0"/>
    <n v="119"/>
    <n v="0"/>
    <n v="80"/>
    <n v="0"/>
    <n v="62"/>
    <n v="2"/>
    <n v="128"/>
    <n v="0"/>
    <n v="2157"/>
  </r>
  <r>
    <s v="5D5EF67E-9067-4146-9AAD-3CD1436A4799"/>
    <s v="156DECB1-41B1-4C32-A9DC-AEA2266E5EB4"/>
    <n v="1"/>
    <x v="0"/>
    <n v="125"/>
    <n v="12.0373039201849"/>
    <n v="725"/>
    <n v="1560"/>
    <n v="25"/>
    <n v="265"/>
    <n v="98"/>
    <n v="281"/>
    <n v="38"/>
    <n v="249"/>
    <n v="49"/>
    <n v="437"/>
    <n v="56"/>
    <n v="3783"/>
  </r>
  <r>
    <s v="5D5EF67E-9067-4146-9AAD-3CD1436A4799"/>
    <s v="79B6ECA2-048F-4743-80A8-8C89E06F6387"/>
    <n v="1"/>
    <x v="0"/>
    <n v="125"/>
    <n v="18.531612139143199"/>
    <n v="9682"/>
    <n v="123"/>
    <n v="151"/>
    <n v="128"/>
    <n v="90"/>
    <n v="102"/>
    <n v="116"/>
    <n v="123"/>
    <n v="134"/>
    <n v="128"/>
    <n v="125"/>
    <n v="10902"/>
  </r>
  <r>
    <s v="5D5EF67E-9067-4146-9AAD-3CD1436A4799"/>
    <s v="04CA3BFE-4DAB-484F-8D9C-BF7859B8B07A"/>
    <n v="1"/>
    <x v="0"/>
    <n v="117"/>
    <n v="16.599390655324498"/>
    <n v="2303"/>
    <n v="4450"/>
    <n v="7"/>
    <n v="960"/>
    <n v="7"/>
    <n v="796"/>
    <n v="13"/>
    <n v="807"/>
    <n v="7"/>
    <n v="1010"/>
    <n v="7"/>
    <n v="10367"/>
  </r>
  <r>
    <s v="5D5EF67E-9067-4146-9AAD-3CD1436A4799"/>
    <s v="C995A43D-54EE-45C0-99EB-B1012F12B9A9"/>
    <n v="1"/>
    <x v="0"/>
    <n v="126"/>
    <n v="18.7971901446986"/>
    <n v="28"/>
    <n v="28"/>
    <n v="30"/>
    <n v="43"/>
    <n v="29"/>
    <n v="37"/>
    <n v="31"/>
    <n v="30"/>
    <n v="26"/>
    <n v="38"/>
    <n v="21"/>
    <n v="341"/>
  </r>
  <r>
    <s v="A21A18F9-4CFF-40E5-99F8-4298D5034E0B"/>
    <s v="BAC68141-7957-4B29-B16D-E7A1A9339715"/>
    <n v="3"/>
    <x v="5"/>
    <n v="130"/>
    <n v="17.903763788917999"/>
    <n v="314"/>
    <n v="146"/>
    <n v="119"/>
    <n v="135"/>
    <n v="121"/>
    <n v="136"/>
    <n v="111"/>
    <n v="127"/>
    <n v="109"/>
    <n v="130"/>
    <n v="111"/>
    <n v="1559"/>
  </r>
  <r>
    <s v="A21A18F9-4CFF-40E5-99F8-4298D5034E0B"/>
    <s v="EE4BB890-ADB1-4CAD-992C-2AACE906E66D"/>
    <n v="1"/>
    <x v="1"/>
    <n v="122"/>
    <n v="15.536555515178099"/>
    <n v="189"/>
    <n v="70"/>
    <n v="43"/>
    <n v="74"/>
    <n v="25"/>
    <n v="39"/>
    <n v="36"/>
    <n v="41"/>
    <n v="26"/>
    <n v="52"/>
    <n v="25"/>
    <n v="620"/>
  </r>
  <r>
    <s v="A21A18F9-4CFF-40E5-99F8-4298D5034E0B"/>
    <s v="6E47B7A4-8290-4689-9059-B0B5C174BEB2"/>
    <n v="6"/>
    <x v="7"/>
    <n v="134"/>
    <n v="31.390019645316102"/>
    <n v="46"/>
    <n v="2"/>
    <n v="0"/>
    <n v="0"/>
    <n v="0"/>
    <n v="1"/>
    <n v="0"/>
    <n v="0"/>
    <n v="0"/>
    <n v="0"/>
    <n v="0"/>
    <n v="49"/>
  </r>
  <r>
    <s v="5D5EF67E-9067-4146-9AAD-3CD1436A4799"/>
    <s v="B7E6111A-C818-4AC1-A72C-4F94EC23FCA9"/>
    <n v="1"/>
    <x v="0"/>
    <n v="130"/>
    <n v="17.935048481561601"/>
    <n v="13"/>
    <n v="680"/>
    <n v="0"/>
    <n v="118"/>
    <n v="0"/>
    <n v="54"/>
    <n v="1"/>
    <n v="57"/>
    <n v="0"/>
    <n v="90"/>
    <n v="1"/>
    <n v="1014"/>
  </r>
  <r>
    <s v="88F343FA-B35D-4C6C-8A9A-DDC3AE08EED7"/>
    <s v="543F393D-8283-45B8-909A-79DA23642999"/>
    <n v="1"/>
    <x v="4"/>
    <n v="118"/>
    <n v="17.938384182918799"/>
    <n v="297"/>
    <n v="130"/>
    <n v="0"/>
    <n v="42"/>
    <n v="0"/>
    <n v="24"/>
    <n v="0"/>
    <n v="25"/>
    <n v="0"/>
    <n v="56"/>
    <n v="0"/>
    <n v="575"/>
  </r>
  <r>
    <s v="A21A18F9-4CFF-40E5-99F8-4298D5034E0B"/>
    <s v="832F0FE0-C61C-48CC-9B99-C7BF2DC74FB7"/>
    <n v="1"/>
    <x v="1"/>
    <n v="120"/>
    <n v="18.956617394882901"/>
    <n v="528"/>
    <n v="3300"/>
    <n v="5"/>
    <n v="1083"/>
    <n v="5"/>
    <n v="736"/>
    <n v="13"/>
    <n v="530"/>
    <n v="8"/>
    <n v="1349"/>
    <n v="18"/>
    <n v="7575"/>
  </r>
  <r>
    <s v="A21A18F9-4CFF-40E5-99F8-4298D5034E0B"/>
    <s v="2804B67F-C2C6-477B-B70D-DE4269C18929"/>
    <n v="8"/>
    <x v="6"/>
    <n v="116"/>
    <s v="NULL"/>
    <n v="0"/>
    <n v="0"/>
    <n v="0"/>
    <n v="0"/>
    <n v="0"/>
    <n v="0"/>
    <n v="0"/>
    <n v="1"/>
    <n v="0"/>
    <n v="0"/>
    <n v="0"/>
    <n v="1"/>
  </r>
  <r>
    <s v="A21A18F9-4CFF-40E5-99F8-4298D5034E0B"/>
    <s v="9A19EE64-477E-458F-BCC3-CCE923445A8A"/>
    <n v="1"/>
    <x v="1"/>
    <n v="126"/>
    <n v="16.998458041921801"/>
    <n v="168"/>
    <n v="5009"/>
    <n v="183"/>
    <n v="2629"/>
    <n v="160"/>
    <n v="1730"/>
    <n v="206"/>
    <n v="2102"/>
    <n v="159"/>
    <n v="2634"/>
    <n v="164"/>
    <n v="15144"/>
  </r>
  <r>
    <s v="5D5EF67E-9067-4146-9AAD-3CD1436A4799"/>
    <s v="1737E124-C940-4A0E-AF00-D19C3CEDC6A8"/>
    <n v="1"/>
    <x v="0"/>
    <n v="125"/>
    <n v="12.6371087318146"/>
    <n v="205"/>
    <n v="1072"/>
    <n v="208"/>
    <n v="847"/>
    <n v="62"/>
    <n v="424"/>
    <n v="23"/>
    <n v="485"/>
    <n v="19"/>
    <n v="912"/>
    <n v="136"/>
    <n v="4393"/>
  </r>
  <r>
    <s v="5D5EF67E-9067-4146-9AAD-3CD1436A4799"/>
    <s v="94A9D0EE-59CD-436A-975C-D11D7D2980C9"/>
    <n v="1"/>
    <x v="0"/>
    <n v="127"/>
    <n v="16.423523399918501"/>
    <n v="23"/>
    <n v="359"/>
    <n v="1"/>
    <n v="9"/>
    <n v="0"/>
    <n v="20"/>
    <n v="24"/>
    <n v="6"/>
    <n v="4"/>
    <n v="36"/>
    <n v="1"/>
    <n v="483"/>
  </r>
  <r>
    <s v="A21A18F9-4CFF-40E5-99F8-4298D5034E0B"/>
    <s v="7519D8D4-6D9B-4896-8F08-735969BA9C9F"/>
    <n v="10"/>
    <x v="3"/>
    <n v="122"/>
    <n v="16.745010442568901"/>
    <n v="73"/>
    <n v="155"/>
    <n v="0"/>
    <n v="51"/>
    <n v="0"/>
    <n v="25"/>
    <n v="2"/>
    <n v="26"/>
    <n v="1"/>
    <n v="51"/>
    <n v="1"/>
    <n v="385"/>
  </r>
  <r>
    <s v="88F343FA-B35D-4C6C-8A9A-DDC3AE08EED7"/>
    <s v="E54C277B-3109-4572-88DC-5D267DFEFB8E"/>
    <n v="1"/>
    <x v="4"/>
    <n v="119"/>
    <n v="16.669394580849598"/>
    <n v="475"/>
    <n v="279"/>
    <n v="0"/>
    <n v="62"/>
    <n v="1"/>
    <n v="30"/>
    <n v="1"/>
    <n v="16"/>
    <n v="0"/>
    <n v="80"/>
    <n v="1"/>
    <n v="945"/>
  </r>
  <r>
    <s v="5D5EF67E-9067-4146-9AAD-3CD1436A4799"/>
    <s v="6C5F2198-E4F6-4D66-823B-8FB2DE78E939"/>
    <n v="1"/>
    <x v="0"/>
    <n v="127"/>
    <n v="20.4004854548091"/>
    <n v="606"/>
    <n v="838"/>
    <n v="812"/>
    <n v="860"/>
    <n v="773"/>
    <n v="788"/>
    <n v="796"/>
    <n v="816"/>
    <n v="784"/>
    <n v="828"/>
    <n v="716"/>
    <n v="8617"/>
  </r>
  <r>
    <s v="5D5EF67E-9067-4146-9AAD-3CD1436A4799"/>
    <s v="8B9756F1-1565-462A-901F-B9F3F6F7799A"/>
    <n v="1"/>
    <x v="0"/>
    <n v="137"/>
    <n v="13.4350288425444"/>
    <n v="0"/>
    <n v="0"/>
    <n v="0"/>
    <n v="0"/>
    <n v="0"/>
    <n v="0"/>
    <n v="0"/>
    <n v="0"/>
    <n v="1"/>
    <n v="1"/>
    <n v="0"/>
    <n v="2"/>
  </r>
  <r>
    <s v="A21A18F9-4CFF-40E5-99F8-4298D5034E0B"/>
    <s v="DFDF43E8-AB77-43B8-9E6F-77B8235032BD"/>
    <n v="6"/>
    <x v="7"/>
    <n v="114"/>
    <n v="15.657302768145"/>
    <n v="25588"/>
    <n v="2055"/>
    <n v="6"/>
    <n v="795"/>
    <n v="5"/>
    <n v="671"/>
    <n v="3"/>
    <n v="607"/>
    <n v="4"/>
    <n v="791"/>
    <n v="4"/>
    <n v="30529"/>
  </r>
  <r>
    <s v="5D5EF67E-9067-4146-9AAD-3CD1436A4799"/>
    <s v="ED5A903B-5D0B-401A-A121-8D967F925738"/>
    <n v="1"/>
    <x v="0"/>
    <n v="121"/>
    <n v="18.923936914832801"/>
    <n v="300"/>
    <n v="3625"/>
    <n v="52"/>
    <n v="316"/>
    <n v="66"/>
    <n v="265"/>
    <n v="54"/>
    <n v="219"/>
    <n v="44"/>
    <n v="293"/>
    <n v="42"/>
    <n v="5276"/>
  </r>
  <r>
    <s v="5D5EF67E-9067-4146-9AAD-3CD1436A4799"/>
    <s v="E3A1DEB9-B682-4A2B-8645-CDB65734FA7F"/>
    <n v="1"/>
    <x v="0"/>
    <n v="126"/>
    <n v="18.4874146672732"/>
    <n v="140"/>
    <n v="4799"/>
    <n v="5"/>
    <n v="3304"/>
    <n v="10"/>
    <n v="1713"/>
    <n v="23"/>
    <n v="1248"/>
    <n v="7"/>
    <n v="2424"/>
    <n v="7"/>
    <n v="13680"/>
  </r>
  <r>
    <s v="88F343FA-B35D-4C6C-8A9A-DDC3AE08EED7"/>
    <s v="D9FD61A6-C136-490F-B4E5-28651251FA7E"/>
    <n v="1"/>
    <x v="4"/>
    <n v="117"/>
    <n v="12.749331533278699"/>
    <n v="17"/>
    <n v="1"/>
    <n v="0"/>
    <n v="5"/>
    <n v="0"/>
    <n v="6"/>
    <n v="0"/>
    <n v="0"/>
    <n v="0"/>
    <n v="0"/>
    <n v="0"/>
    <n v="29"/>
  </r>
  <r>
    <s v="A21A18F9-4CFF-40E5-99F8-4298D5034E0B"/>
    <s v="B7497FFF-654E-4829-AE4F-D21A33386817"/>
    <n v="1"/>
    <x v="1"/>
    <n v="113"/>
    <n v="15.7299388781398"/>
    <n v="80"/>
    <n v="147"/>
    <n v="0"/>
    <n v="84"/>
    <n v="0"/>
    <n v="60"/>
    <n v="1"/>
    <n v="35"/>
    <n v="0"/>
    <n v="96"/>
    <n v="0"/>
    <n v="503"/>
  </r>
  <r>
    <s v="A21A18F9-4CFF-40E5-99F8-4298D5034E0B"/>
    <s v="4A7C13C3-322B-421E-A389-E04485B4A94B"/>
    <n v="10"/>
    <x v="3"/>
    <n v="106"/>
    <n v="11.762278168100501"/>
    <n v="31"/>
    <n v="35"/>
    <n v="0"/>
    <n v="27"/>
    <n v="0"/>
    <n v="14"/>
    <n v="0"/>
    <n v="11"/>
    <n v="0"/>
    <n v="27"/>
    <n v="0"/>
    <n v="145"/>
  </r>
  <r>
    <s v="5D5EF67E-9067-4146-9AAD-3CD1436A4799"/>
    <s v="F577D13F-8BC2-44F2-9844-1475B896C28E"/>
    <n v="1"/>
    <x v="0"/>
    <n v="127"/>
    <n v="21.853897589344101"/>
    <n v="49"/>
    <n v="55"/>
    <n v="0"/>
    <n v="147"/>
    <n v="0"/>
    <n v="47"/>
    <n v="0"/>
    <n v="35"/>
    <n v="0"/>
    <n v="178"/>
    <n v="1"/>
    <n v="512"/>
  </r>
  <r>
    <s v="A21A18F9-4CFF-40E5-99F8-4298D5034E0B"/>
    <s v="781A9983-E013-4512-ACFC-B3B605053F15"/>
    <n v="1"/>
    <x v="1"/>
    <n v="116"/>
    <n v="15.267179950207501"/>
    <n v="13"/>
    <n v="498"/>
    <n v="0"/>
    <n v="138"/>
    <n v="0"/>
    <n v="66"/>
    <n v="2"/>
    <n v="44"/>
    <n v="2"/>
    <n v="68"/>
    <n v="1"/>
    <n v="832"/>
  </r>
  <r>
    <s v="A21A18F9-4CFF-40E5-99F8-4298D5034E0B"/>
    <s v="F25EA43A-26D1-41E9-AC01-E345B12F8A66"/>
    <n v="1"/>
    <x v="1"/>
    <n v="117"/>
    <n v="20.313414327148401"/>
    <n v="1670"/>
    <n v="4342"/>
    <n v="6"/>
    <n v="1776"/>
    <n v="3"/>
    <n v="1368"/>
    <n v="16"/>
    <n v="1039"/>
    <n v="7"/>
    <n v="2063"/>
    <n v="8"/>
    <n v="12298"/>
  </r>
  <r>
    <s v="A21A18F9-4CFF-40E5-99F8-4298D5034E0B"/>
    <s v="9536DD16-BEB8-4289-870C-D1B94004B51B"/>
    <n v="1"/>
    <x v="1"/>
    <n v="133"/>
    <n v="19.0941585309107"/>
    <n v="2"/>
    <n v="130"/>
    <n v="96"/>
    <n v="126"/>
    <n v="112"/>
    <n v="93"/>
    <n v="129"/>
    <n v="101"/>
    <n v="98"/>
    <n v="115"/>
    <n v="104"/>
    <n v="1106"/>
  </r>
  <r>
    <s v="A21A18F9-4CFF-40E5-99F8-4298D5034E0B"/>
    <s v="E4D8DEC8-80AF-43B7-BA1F-FAA0A7FDA69A"/>
    <n v="10"/>
    <x v="3"/>
    <n v="120"/>
    <n v="17.695585856424501"/>
    <n v="42"/>
    <n v="206"/>
    <n v="0"/>
    <n v="95"/>
    <n v="0"/>
    <n v="62"/>
    <n v="0"/>
    <n v="42"/>
    <n v="0"/>
    <n v="88"/>
    <n v="0"/>
    <n v="535"/>
  </r>
  <r>
    <s v="5D5EF67E-9067-4146-9AAD-3CD1436A4799"/>
    <s v="327DD2EA-6963-4215-9F82-8072F7C84C6B"/>
    <n v="1"/>
    <x v="0"/>
    <n v="120"/>
    <n v="18.324371354733799"/>
    <n v="826"/>
    <n v="2476"/>
    <n v="2"/>
    <n v="2533"/>
    <n v="5"/>
    <n v="915"/>
    <n v="8"/>
    <n v="697"/>
    <n v="3"/>
    <n v="1784"/>
    <n v="14"/>
    <n v="9263"/>
  </r>
  <r>
    <s v="5D5EF67E-9067-4146-9AAD-3CD1436A4799"/>
    <s v="534D3143-A2A6-4D29-87C6-35E877573FA5"/>
    <n v="1"/>
    <x v="0"/>
    <n v="134"/>
    <n v="17.420782569639201"/>
    <n v="0"/>
    <n v="37"/>
    <n v="0"/>
    <n v="98"/>
    <n v="2"/>
    <n v="23"/>
    <n v="2"/>
    <n v="21"/>
    <n v="0"/>
    <n v="68"/>
    <n v="0"/>
    <n v="251"/>
  </r>
  <r>
    <s v="5D5EF67E-9067-4146-9AAD-3CD1436A4799"/>
    <s v="D47EAC10-9037-40B9-A596-C025A44C2CBD"/>
    <n v="1"/>
    <x v="0"/>
    <n v="128"/>
    <n v="12.925894101289799"/>
    <n v="2"/>
    <n v="101"/>
    <n v="0"/>
    <n v="57"/>
    <n v="0"/>
    <n v="69"/>
    <n v="0"/>
    <n v="72"/>
    <n v="0"/>
    <n v="22"/>
    <n v="0"/>
    <n v="323"/>
  </r>
  <r>
    <s v="A21A18F9-4CFF-40E5-99F8-4298D5034E0B"/>
    <s v="77FBA62B-FD6E-4FB2-9E5E-A804F38A3416"/>
    <n v="10"/>
    <x v="3"/>
    <n v="126"/>
    <n v="19.731034851504301"/>
    <n v="406"/>
    <n v="850"/>
    <n v="0"/>
    <n v="262"/>
    <n v="1"/>
    <n v="104"/>
    <n v="0"/>
    <n v="142"/>
    <n v="3"/>
    <n v="297"/>
    <n v="0"/>
    <n v="2065"/>
  </r>
  <r>
    <s v="A21A18F9-4CFF-40E5-99F8-4298D5034E0B"/>
    <s v="27416066-A338-416E-BA04-9E21208708CF"/>
    <n v="1"/>
    <x v="1"/>
    <n v="125"/>
    <n v="21.609209608213799"/>
    <n v="8"/>
    <n v="597"/>
    <n v="3"/>
    <n v="381"/>
    <n v="1"/>
    <n v="130"/>
    <n v="1"/>
    <n v="99"/>
    <n v="0"/>
    <n v="314"/>
    <n v="2"/>
    <n v="1536"/>
  </r>
  <r>
    <s v="5D5EF67E-9067-4146-9AAD-3CD1436A4799"/>
    <s v="E8B26E27-8913-4261-9336-0345AEF60F8B"/>
    <n v="1"/>
    <x v="0"/>
    <n v="133"/>
    <n v="19.210715506282401"/>
    <n v="121"/>
    <n v="1199"/>
    <n v="848"/>
    <n v="1044"/>
    <n v="870"/>
    <n v="1032"/>
    <n v="850"/>
    <n v="1029"/>
    <n v="890"/>
    <n v="922"/>
    <n v="829"/>
    <n v="9634"/>
  </r>
  <r>
    <s v="A21A18F9-4CFF-40E5-99F8-4298D5034E0B"/>
    <s v="54A7761A-3D87-48B9-8CE7-F2A4BAD6D3CE"/>
    <n v="10"/>
    <x v="3"/>
    <n v="90"/>
    <n v="12.759310326189199"/>
    <n v="5"/>
    <n v="2"/>
    <n v="0"/>
    <n v="2"/>
    <n v="0"/>
    <n v="0"/>
    <n v="0"/>
    <n v="0"/>
    <n v="0"/>
    <n v="1"/>
    <n v="0"/>
    <n v="10"/>
  </r>
  <r>
    <s v="5D5EF67E-9067-4146-9AAD-3CD1436A4799"/>
    <s v="414936EC-1869-45F2-BA45-8A7BCEEDB61C"/>
    <n v="1"/>
    <x v="0"/>
    <n v="128"/>
    <n v="19.268086177453998"/>
    <n v="1274"/>
    <n v="150"/>
    <n v="52"/>
    <n v="152"/>
    <n v="58"/>
    <n v="91"/>
    <n v="61"/>
    <n v="69"/>
    <n v="44"/>
    <n v="137"/>
    <n v="42"/>
    <n v="2130"/>
  </r>
  <r>
    <s v="A21A18F9-4CFF-40E5-99F8-4298D5034E0B"/>
    <s v="B2FBDF07-264F-48EF-A289-D5C95CE71B12"/>
    <n v="10"/>
    <x v="3"/>
    <n v="123"/>
    <n v="22.657980006413101"/>
    <n v="10"/>
    <n v="2"/>
    <n v="0"/>
    <n v="6"/>
    <n v="0"/>
    <n v="3"/>
    <n v="0"/>
    <n v="6"/>
    <n v="0"/>
    <n v="7"/>
    <n v="0"/>
    <n v="34"/>
  </r>
  <r>
    <s v="A21A18F9-4CFF-40E5-99F8-4298D5034E0B"/>
    <s v="619F5618-06CF-452B-9294-2E297FF2D8CB"/>
    <n v="10"/>
    <x v="3"/>
    <n v="133"/>
    <n v="448.66361558016098"/>
    <n v="12"/>
    <n v="238"/>
    <n v="1"/>
    <n v="127"/>
    <n v="1"/>
    <n v="60"/>
    <n v="0"/>
    <n v="44"/>
    <n v="0"/>
    <n v="104"/>
    <n v="0"/>
    <n v="587"/>
  </r>
  <r>
    <s v="5D5EF67E-9067-4146-9AAD-3CD1436A4799"/>
    <s v="4BD3853A-6634-4541-83B9-92E6FEA77172"/>
    <n v="1"/>
    <x v="0"/>
    <s v="NULL"/>
    <s v="NULL"/>
    <n v="9"/>
    <n v="0"/>
    <n v="0"/>
    <n v="0"/>
    <n v="0"/>
    <n v="0"/>
    <n v="0"/>
    <n v="0"/>
    <n v="0"/>
    <n v="0"/>
    <n v="0"/>
    <n v="9"/>
  </r>
  <r>
    <s v="5D5EF67E-9067-4146-9AAD-3CD1436A4799"/>
    <s v="6E8E7C4B-767D-46D4-A2CD-28CE19EB4CD2"/>
    <n v="1"/>
    <x v="0"/>
    <n v="121"/>
    <n v="20.234567610201999"/>
    <n v="16"/>
    <n v="306"/>
    <n v="0"/>
    <n v="162"/>
    <n v="0"/>
    <n v="82"/>
    <n v="0"/>
    <n v="94"/>
    <n v="0"/>
    <n v="94"/>
    <n v="0"/>
    <n v="754"/>
  </r>
  <r>
    <s v="5D5EF67E-9067-4146-9AAD-3CD1436A4799"/>
    <s v="7973A858-BCF0-446E-9297-4B5B2CE1CB18"/>
    <n v="1"/>
    <x v="0"/>
    <n v="129"/>
    <n v="22.159177933007101"/>
    <n v="0"/>
    <n v="2"/>
    <n v="2"/>
    <n v="3"/>
    <n v="2"/>
    <n v="2"/>
    <n v="1"/>
    <n v="1"/>
    <n v="2"/>
    <n v="1"/>
    <n v="0"/>
    <n v="16"/>
  </r>
  <r>
    <s v="5D5EF67E-9067-4146-9AAD-3CD1436A4799"/>
    <s v="AD97E2C6-A985-44BF-8951-AE307AD44FF1"/>
    <n v="1"/>
    <x v="0"/>
    <n v="125"/>
    <n v="19.206026775380298"/>
    <n v="88"/>
    <n v="204"/>
    <n v="30"/>
    <n v="112"/>
    <n v="21"/>
    <n v="113"/>
    <n v="30"/>
    <n v="54"/>
    <n v="25"/>
    <n v="138"/>
    <n v="26"/>
    <n v="841"/>
  </r>
  <r>
    <s v="A21A18F9-4CFF-40E5-99F8-4298D5034E0B"/>
    <s v="2951CA3B-47B7-42BF-B21C-595C9EF3A83C"/>
    <n v="1"/>
    <x v="1"/>
    <n v="127"/>
    <n v="19.4067061466281"/>
    <n v="256"/>
    <n v="821"/>
    <n v="232"/>
    <n v="437"/>
    <n v="274"/>
    <n v="369"/>
    <n v="235"/>
    <n v="388"/>
    <n v="268"/>
    <n v="592"/>
    <n v="285"/>
    <n v="4157"/>
  </r>
  <r>
    <s v="5D5EF67E-9067-4146-9AAD-3CD1436A4799"/>
    <s v="0EDADE6E-70C3-4AE9-BDF0-0F549DC78D82"/>
    <n v="1"/>
    <x v="0"/>
    <n v="122"/>
    <n v="9.8585436318334292"/>
    <n v="2043"/>
    <n v="1449"/>
    <n v="18"/>
    <n v="255"/>
    <n v="17"/>
    <n v="168"/>
    <n v="35"/>
    <n v="174"/>
    <n v="21"/>
    <n v="721"/>
    <n v="25"/>
    <n v="4926"/>
  </r>
  <r>
    <s v="A21A18F9-4CFF-40E5-99F8-4298D5034E0B"/>
    <s v="BC8BB599-495A-4E8E-9123-865F7F8AFE1C"/>
    <n v="6"/>
    <x v="7"/>
    <n v="117"/>
    <n v="10.3762549441823"/>
    <n v="27"/>
    <n v="0"/>
    <n v="0"/>
    <n v="3"/>
    <n v="0"/>
    <n v="1"/>
    <n v="0"/>
    <n v="0"/>
    <n v="0"/>
    <n v="0"/>
    <n v="0"/>
    <n v="31"/>
  </r>
  <r>
    <s v="A21A18F9-4CFF-40E5-99F8-4298D5034E0B"/>
    <s v="FC8FB22F-C6B6-4616-89A1-0DDBCAD0865D"/>
    <n v="10"/>
    <x v="3"/>
    <n v="125"/>
    <n v="16.6470024051068"/>
    <n v="0"/>
    <n v="14"/>
    <n v="0"/>
    <n v="8"/>
    <n v="0"/>
    <n v="2"/>
    <n v="0"/>
    <n v="5"/>
    <n v="0"/>
    <n v="6"/>
    <n v="0"/>
    <n v="35"/>
  </r>
  <r>
    <s v="88F343FA-B35D-4C6C-8A9A-DDC3AE08EED7"/>
    <s v="535519F8-F24E-47CB-A73F-6C314E59F8AF"/>
    <n v="1"/>
    <x v="4"/>
    <n v="117"/>
    <n v="16.747247940566599"/>
    <n v="538"/>
    <n v="182"/>
    <n v="0"/>
    <n v="80"/>
    <n v="0"/>
    <n v="76"/>
    <n v="0"/>
    <n v="39"/>
    <n v="0"/>
    <n v="102"/>
    <n v="2"/>
    <n v="1019"/>
  </r>
  <r>
    <s v="5D5EF67E-9067-4146-9AAD-3CD1436A4799"/>
    <s v="07F3388D-9C91-4CD6-B579-7DC76A91830D"/>
    <n v="1"/>
    <x v="0"/>
    <n v="123"/>
    <n v="20.006791145077901"/>
    <n v="93"/>
    <n v="96"/>
    <n v="90"/>
    <n v="90"/>
    <n v="104"/>
    <n v="76"/>
    <n v="106"/>
    <n v="99"/>
    <n v="94"/>
    <n v="86"/>
    <n v="80"/>
    <n v="1014"/>
  </r>
  <r>
    <s v="A21A18F9-4CFF-40E5-99F8-4298D5034E0B"/>
    <s v="31B73259-EF94-4F05-9528-0486B875D37E"/>
    <n v="10"/>
    <x v="3"/>
    <n v="113"/>
    <s v="NULL"/>
    <n v="0"/>
    <n v="0"/>
    <n v="0"/>
    <n v="0"/>
    <n v="1"/>
    <n v="0"/>
    <n v="0"/>
    <n v="0"/>
    <n v="0"/>
    <n v="0"/>
    <n v="0"/>
    <n v="1"/>
  </r>
  <r>
    <s v="5D5EF67E-9067-4146-9AAD-3CD1436A4799"/>
    <s v="5FF6DFDA-24DC-4420-9F28-6C00F08D2666"/>
    <n v="1"/>
    <x v="0"/>
    <n v="126"/>
    <n v="18.262720028068301"/>
    <n v="50"/>
    <n v="1348"/>
    <n v="1"/>
    <n v="1016"/>
    <n v="2"/>
    <n v="500"/>
    <n v="45"/>
    <n v="402"/>
    <n v="9"/>
    <n v="949"/>
    <n v="0"/>
    <n v="4322"/>
  </r>
  <r>
    <s v="88F343FA-B35D-4C6C-8A9A-DDC3AE08EED7"/>
    <s v="4453350F-26DC-4D39-93B5-4D858FCFF987"/>
    <n v="1"/>
    <x v="4"/>
    <n v="98"/>
    <s v="NULL"/>
    <n v="1"/>
    <n v="0"/>
    <n v="0"/>
    <n v="0"/>
    <n v="0"/>
    <n v="0"/>
    <n v="0"/>
    <n v="0"/>
    <n v="0"/>
    <n v="1"/>
    <n v="0"/>
    <n v="2"/>
  </r>
  <r>
    <s v="5D5EF67E-9067-4146-9AAD-3CD1436A4799"/>
    <s v="9275C44C-F6FB-4D50-AA62-B8AA009FA806"/>
    <n v="1"/>
    <x v="0"/>
    <n v="130"/>
    <n v="16.3932806921121"/>
    <n v="1"/>
    <n v="30"/>
    <n v="15"/>
    <n v="21"/>
    <n v="13"/>
    <n v="16"/>
    <n v="20"/>
    <n v="15"/>
    <n v="15"/>
    <n v="21"/>
    <n v="8"/>
    <n v="175"/>
  </r>
  <r>
    <s v="A21A18F9-4CFF-40E5-99F8-4298D5034E0B"/>
    <s v="86CD7E8E-F536-4568-99F3-04DA1E137FB7"/>
    <n v="10"/>
    <x v="3"/>
    <n v="116"/>
    <n v="10.3923048454133"/>
    <n v="0"/>
    <n v="2"/>
    <n v="0"/>
    <n v="0"/>
    <n v="0"/>
    <n v="0"/>
    <n v="0"/>
    <n v="0"/>
    <n v="0"/>
    <n v="1"/>
    <n v="0"/>
    <n v="3"/>
  </r>
  <r>
    <s v="A21A18F9-4CFF-40E5-99F8-4298D5034E0B"/>
    <s v="2D72F34B-82FF-4A6C-9AA9-0B6B44918A9E"/>
    <n v="1"/>
    <x v="1"/>
    <n v="117"/>
    <n v="19.952434188765402"/>
    <n v="868"/>
    <n v="4084"/>
    <n v="0"/>
    <n v="1289"/>
    <n v="2"/>
    <n v="809"/>
    <n v="9"/>
    <n v="713"/>
    <n v="1"/>
    <n v="1381"/>
    <n v="4"/>
    <n v="9160"/>
  </r>
  <r>
    <s v="A21A18F9-4CFF-40E5-99F8-4298D5034E0B"/>
    <s v="14F88C19-4BF7-4006-A327-C5E77A3556F5"/>
    <n v="8"/>
    <x v="6"/>
    <n v="105"/>
    <s v="NULL"/>
    <n v="0"/>
    <n v="0"/>
    <n v="0"/>
    <n v="0"/>
    <n v="0"/>
    <n v="0"/>
    <n v="1"/>
    <n v="0"/>
    <n v="0"/>
    <n v="0"/>
    <n v="0"/>
    <n v="1"/>
  </r>
  <r>
    <s v="5D5EF67E-9067-4146-9AAD-3CD1436A4799"/>
    <s v="E58C9415-B2A4-471C-BA06-945A84AA2372"/>
    <n v="1"/>
    <x v="0"/>
    <n v="135"/>
    <n v="23.544380403942998"/>
    <n v="2"/>
    <n v="33"/>
    <n v="22"/>
    <n v="34"/>
    <n v="29"/>
    <n v="24"/>
    <n v="22"/>
    <n v="17"/>
    <n v="25"/>
    <n v="23"/>
    <n v="22"/>
    <n v="253"/>
  </r>
  <r>
    <s v="5D5EF67E-9067-4146-9AAD-3CD1436A4799"/>
    <s v="0CD57519-7A90-450B-B2A6-516158A5604A"/>
    <n v="1"/>
    <x v="0"/>
    <n v="126"/>
    <n v="17.5468216956011"/>
    <n v="153"/>
    <n v="291"/>
    <n v="1"/>
    <n v="206"/>
    <n v="3"/>
    <n v="155"/>
    <n v="8"/>
    <n v="241"/>
    <n v="3"/>
    <n v="253"/>
    <n v="0"/>
    <n v="1314"/>
  </r>
  <r>
    <s v="A21A18F9-4CFF-40E5-99F8-4298D5034E0B"/>
    <s v="25E67148-F9D4-497A-AE53-25C36DA44FE9"/>
    <n v="1"/>
    <x v="1"/>
    <n v="130"/>
    <n v="21.5793110795194"/>
    <n v="15"/>
    <n v="0"/>
    <n v="0"/>
    <n v="1"/>
    <n v="1"/>
    <n v="0"/>
    <n v="0"/>
    <n v="0"/>
    <n v="0"/>
    <n v="1"/>
    <n v="1"/>
    <n v="19"/>
  </r>
  <r>
    <s v="A21A18F9-4CFF-40E5-99F8-4298D5034E0B"/>
    <s v="47288665-BBE6-4D86-861B-D0564A3FA970"/>
    <n v="3"/>
    <x v="5"/>
    <n v="116"/>
    <n v="18.920362348682101"/>
    <n v="237"/>
    <n v="1793"/>
    <n v="0"/>
    <n v="465"/>
    <n v="2"/>
    <n v="387"/>
    <n v="8"/>
    <n v="255"/>
    <n v="0"/>
    <n v="473"/>
    <n v="4"/>
    <n v="3624"/>
  </r>
  <r>
    <s v="5D5EF67E-9067-4146-9AAD-3CD1436A4799"/>
    <s v="6D993D26-1C5F-4198-9530-2A53B97ACA45"/>
    <n v="1"/>
    <x v="0"/>
    <n v="124"/>
    <n v="11.215575974350701"/>
    <n v="19"/>
    <n v="577"/>
    <n v="0"/>
    <n v="445"/>
    <n v="0"/>
    <n v="120"/>
    <n v="1"/>
    <n v="201"/>
    <n v="3"/>
    <n v="478"/>
    <n v="0"/>
    <n v="1844"/>
  </r>
  <r>
    <s v="88F343FA-B35D-4C6C-8A9A-DDC3AE08EED7"/>
    <s v="0E982D7F-D6A7-4B23-978B-9F01EC921FB8"/>
    <n v="1"/>
    <x v="4"/>
    <n v="117"/>
    <n v="17.1468748155269"/>
    <n v="464"/>
    <n v="168"/>
    <n v="0"/>
    <n v="86"/>
    <n v="0"/>
    <n v="53"/>
    <n v="0"/>
    <n v="43"/>
    <n v="0"/>
    <n v="76"/>
    <n v="1"/>
    <n v="891"/>
  </r>
  <r>
    <s v="A21A18F9-4CFF-40E5-99F8-4298D5034E0B"/>
    <s v="8C0C12F0-6921-473C-918A-9E7F0B2E9FAA"/>
    <n v="8"/>
    <x v="6"/>
    <n v="105"/>
    <n v="7.0710678118654799"/>
    <n v="0"/>
    <n v="2"/>
    <n v="0"/>
    <n v="0"/>
    <n v="0"/>
    <n v="0"/>
    <n v="0"/>
    <n v="0"/>
    <n v="0"/>
    <n v="0"/>
    <n v="0"/>
    <n v="2"/>
  </r>
  <r>
    <s v="5D5EF67E-9067-4146-9AAD-3CD1436A4799"/>
    <s v="AB4B6300-B59C-482E-882D-C43B7459AF0C"/>
    <n v="1"/>
    <x v="0"/>
    <n v="138"/>
    <n v="20.877755399279099"/>
    <n v="323"/>
    <n v="379"/>
    <n v="364"/>
    <n v="383"/>
    <n v="338"/>
    <n v="367"/>
    <n v="369"/>
    <n v="357"/>
    <n v="398"/>
    <n v="373"/>
    <n v="342"/>
    <n v="3993"/>
  </r>
  <r>
    <s v="A21A18F9-4CFF-40E5-99F8-4298D5034E0B"/>
    <s v="F360CB8D-F2D2-4665-BACF-CFE9D4AA98CE"/>
    <n v="8"/>
    <x v="6"/>
    <n v="150"/>
    <s v="NULL"/>
    <n v="1"/>
    <n v="1"/>
    <n v="0"/>
    <n v="0"/>
    <n v="0"/>
    <n v="0"/>
    <n v="0"/>
    <n v="0"/>
    <n v="0"/>
    <n v="0"/>
    <n v="0"/>
    <n v="2"/>
  </r>
  <r>
    <s v="88F343FA-B35D-4C6C-8A9A-DDC3AE08EED7"/>
    <s v="0791B463-4636-4CBF-BBF6-83DCE63A8B16"/>
    <n v="1"/>
    <x v="4"/>
    <n v="116"/>
    <n v="19.396121678395499"/>
    <n v="1152"/>
    <n v="320"/>
    <n v="0"/>
    <n v="225"/>
    <n v="0"/>
    <n v="116"/>
    <n v="5"/>
    <n v="142"/>
    <n v="0"/>
    <n v="240"/>
    <n v="1"/>
    <n v="2201"/>
  </r>
  <r>
    <s v="A21A18F9-4CFF-40E5-99F8-4298D5034E0B"/>
    <s v="CBA94185-4910-4517-8CAC-272DF0DC32E2"/>
    <n v="3"/>
    <x v="5"/>
    <s v="NULL"/>
    <s v="NULL"/>
    <n v="622"/>
    <n v="0"/>
    <n v="0"/>
    <n v="0"/>
    <n v="0"/>
    <n v="0"/>
    <n v="0"/>
    <n v="0"/>
    <n v="0"/>
    <n v="0"/>
    <n v="0"/>
    <n v="622"/>
  </r>
  <r>
    <s v="A21A18F9-4CFF-40E5-99F8-4298D5034E0B"/>
    <s v="90878FC0-4A59-42C9-B2E7-7D466757EF2F"/>
    <n v="1"/>
    <x v="1"/>
    <n v="121"/>
    <n v="19.821703088979898"/>
    <n v="1251"/>
    <n v="9007"/>
    <n v="99"/>
    <n v="2029"/>
    <n v="109"/>
    <n v="1561"/>
    <n v="477"/>
    <n v="1673"/>
    <n v="85"/>
    <n v="2690"/>
    <n v="111"/>
    <n v="19092"/>
  </r>
  <r>
    <s v="5D5EF67E-9067-4146-9AAD-3CD1436A4799"/>
    <s v="2B545F2D-EDC1-4ED8-A647-1A91D6B643B8"/>
    <n v="1"/>
    <x v="0"/>
    <n v="123"/>
    <n v="14.429575501535099"/>
    <n v="160"/>
    <n v="198"/>
    <n v="174"/>
    <n v="188"/>
    <n v="181"/>
    <n v="229"/>
    <n v="210"/>
    <n v="197"/>
    <n v="206"/>
    <n v="222"/>
    <n v="204"/>
    <n v="2169"/>
  </r>
  <r>
    <s v="A21A18F9-4CFF-40E5-99F8-4298D5034E0B"/>
    <s v="7EA5F29B-2530-4E28-BF71-DE43F2FF9C9D"/>
    <n v="1"/>
    <x v="1"/>
    <n v="116"/>
    <n v="15.3348305071406"/>
    <n v="348"/>
    <n v="1187"/>
    <n v="0"/>
    <n v="818"/>
    <n v="1"/>
    <n v="426"/>
    <n v="3"/>
    <n v="429"/>
    <n v="1"/>
    <n v="935"/>
    <n v="1"/>
    <n v="4149"/>
  </r>
  <r>
    <s v="A21A18F9-4CFF-40E5-99F8-4298D5034E0B"/>
    <s v="DC0F9C13-ED0E-41E4-8883-217814FE3E06"/>
    <n v="6"/>
    <x v="7"/>
    <n v="117"/>
    <n v="22.724069471231001"/>
    <n v="453"/>
    <n v="4"/>
    <n v="0"/>
    <n v="2"/>
    <n v="0"/>
    <n v="2"/>
    <n v="0"/>
    <n v="2"/>
    <n v="0"/>
    <n v="6"/>
    <n v="0"/>
    <n v="469"/>
  </r>
  <r>
    <s v="A21A18F9-4CFF-40E5-99F8-4298D5034E0B"/>
    <s v="80EC3A55-05DE-4F24-A99F-ABA4D23491AC"/>
    <n v="10"/>
    <x v="3"/>
    <n v="124"/>
    <n v="17.901952838542599"/>
    <n v="6085"/>
    <n v="13"/>
    <n v="0"/>
    <n v="10"/>
    <n v="0"/>
    <n v="6"/>
    <n v="0"/>
    <n v="5"/>
    <n v="0"/>
    <n v="10"/>
    <n v="0"/>
    <n v="6129"/>
  </r>
  <r>
    <s v="A21A18F9-4CFF-40E5-99F8-4298D5034E0B"/>
    <s v="FD11D7CC-6CBD-4B0E-AC51-0B9EF294AAD4"/>
    <n v="8"/>
    <x v="6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8172AB59-137F-4CA9-AD73-A687737B2E46"/>
    <n v="8"/>
    <x v="6"/>
    <n v="114"/>
    <s v="NULL"/>
    <n v="1"/>
    <n v="0"/>
    <n v="0"/>
    <n v="0"/>
    <n v="0"/>
    <n v="1"/>
    <n v="0"/>
    <n v="0"/>
    <n v="0"/>
    <n v="0"/>
    <n v="0"/>
    <n v="2"/>
  </r>
  <r>
    <s v="A21A18F9-4CFF-40E5-99F8-4298D5034E0B"/>
    <s v="AD249B11-D7FF-48BC-B9BE-6D4C219494B7"/>
    <n v="3"/>
    <x v="5"/>
    <n v="119"/>
    <n v="122.269644095621"/>
    <n v="745"/>
    <n v="5979"/>
    <n v="6"/>
    <n v="934"/>
    <n v="28"/>
    <n v="550"/>
    <n v="593"/>
    <n v="500"/>
    <n v="29"/>
    <n v="1166"/>
    <n v="80"/>
    <n v="10610"/>
  </r>
  <r>
    <s v="A21A18F9-4CFF-40E5-99F8-4298D5034E0B"/>
    <s v="C5705EDB-AC2C-49BA-A083-58F62C3CCC51"/>
    <n v="1"/>
    <x v="1"/>
    <n v="127"/>
    <n v="21.4328925422476"/>
    <n v="501"/>
    <n v="1843"/>
    <n v="708"/>
    <n v="1491"/>
    <n v="744"/>
    <n v="1206"/>
    <n v="724"/>
    <n v="1281"/>
    <n v="720"/>
    <n v="1636"/>
    <n v="758"/>
    <n v="11612"/>
  </r>
  <r>
    <s v="5D5EF67E-9067-4146-9AAD-3CD1436A4799"/>
    <s v="7AD616AB-4011-49BC-B297-CE5B4E5551F7"/>
    <n v="1"/>
    <x v="0"/>
    <n v="129"/>
    <n v="13.250516726244699"/>
    <n v="16"/>
    <n v="2421"/>
    <n v="3"/>
    <n v="245"/>
    <n v="4"/>
    <n v="2235"/>
    <n v="5"/>
    <n v="1687"/>
    <n v="7"/>
    <n v="1463"/>
    <n v="0"/>
    <n v="8086"/>
  </r>
  <r>
    <s v="5D5EF67E-9067-4146-9AAD-3CD1436A4799"/>
    <s v="09238F17-A167-446F-97F7-D7AD32B76E98"/>
    <n v="1"/>
    <x v="0"/>
    <n v="130"/>
    <n v="18.097178329942"/>
    <n v="23"/>
    <n v="188"/>
    <n v="160"/>
    <n v="172"/>
    <n v="168"/>
    <n v="170"/>
    <n v="166"/>
    <n v="178"/>
    <n v="185"/>
    <n v="195"/>
    <n v="193"/>
    <n v="1798"/>
  </r>
  <r>
    <s v="5D5EF67E-9067-4146-9AAD-3CD1436A4799"/>
    <s v="27E5E081-2C3A-4211-ABA1-15F2A5931666"/>
    <n v="1"/>
    <x v="0"/>
    <n v="126"/>
    <n v="14.916522757968799"/>
    <n v="154"/>
    <n v="2280"/>
    <n v="0"/>
    <n v="689"/>
    <n v="2"/>
    <n v="941"/>
    <n v="9"/>
    <n v="588"/>
    <n v="1"/>
    <n v="569"/>
    <n v="4"/>
    <n v="5237"/>
  </r>
  <r>
    <s v="5D5EF67E-9067-4146-9AAD-3CD1436A4799"/>
    <s v="C8461507-4AFF-4BDC-B312-5D613881D251"/>
    <n v="1"/>
    <x v="0"/>
    <n v="125"/>
    <n v="18.266724553329102"/>
    <n v="127"/>
    <n v="523"/>
    <n v="104"/>
    <n v="344"/>
    <n v="101"/>
    <n v="285"/>
    <n v="104"/>
    <n v="250"/>
    <n v="117"/>
    <n v="310"/>
    <n v="133"/>
    <n v="2398"/>
  </r>
  <r>
    <s v="5D5EF67E-9067-4146-9AAD-3CD1436A4799"/>
    <s v="8A614A39-F253-4447-A46D-770B5EF85BFA"/>
    <n v="1"/>
    <x v="0"/>
    <n v="135"/>
    <n v="20.361540119473499"/>
    <n v="1348"/>
    <n v="936"/>
    <n v="617"/>
    <n v="748"/>
    <n v="667"/>
    <n v="671"/>
    <n v="652"/>
    <n v="635"/>
    <n v="609"/>
    <n v="721"/>
    <n v="623"/>
    <n v="8227"/>
  </r>
  <r>
    <s v="5D5EF67E-9067-4146-9AAD-3CD1436A4799"/>
    <s v="CAD5849D-24B9-4209-9690-BDEE27CEB3FE"/>
    <n v="1"/>
    <x v="0"/>
    <n v="125"/>
    <n v="16.251181993342001"/>
    <n v="23"/>
    <n v="109"/>
    <n v="2"/>
    <n v="228"/>
    <n v="5"/>
    <n v="79"/>
    <n v="16"/>
    <n v="82"/>
    <n v="32"/>
    <n v="157"/>
    <n v="2"/>
    <n v="735"/>
  </r>
  <r>
    <s v="A21A18F9-4CFF-40E5-99F8-4298D5034E0B"/>
    <s v="ACC86DE0-B89B-474F-8481-2BFD129A7FB5"/>
    <n v="10"/>
    <x v="3"/>
    <n v="122"/>
    <n v="16.870910770864501"/>
    <n v="139"/>
    <n v="436"/>
    <n v="0"/>
    <n v="201"/>
    <n v="0"/>
    <n v="100"/>
    <n v="2"/>
    <n v="75"/>
    <n v="1"/>
    <n v="191"/>
    <n v="0"/>
    <n v="1145"/>
  </r>
  <r>
    <s v="A21A18F9-4CFF-40E5-99F8-4298D5034E0B"/>
    <s v="3F511EA8-915A-4196-93EC-E77B21C14083"/>
    <n v="3"/>
    <x v="5"/>
    <n v="121"/>
    <n v="15.432150222966399"/>
    <n v="3"/>
    <n v="14"/>
    <n v="0"/>
    <n v="5"/>
    <n v="0"/>
    <n v="6"/>
    <n v="0"/>
    <n v="2"/>
    <n v="0"/>
    <n v="8"/>
    <n v="0"/>
    <n v="38"/>
  </r>
  <r>
    <s v="5D5EF67E-9067-4146-9AAD-3CD1436A4799"/>
    <s v="E93EE837-7B19-4904-A11A-425D6C828880"/>
    <n v="1"/>
    <x v="0"/>
    <n v="125"/>
    <n v="16.781411174955"/>
    <n v="3929"/>
    <n v="898"/>
    <n v="12"/>
    <n v="207"/>
    <n v="16"/>
    <n v="68"/>
    <n v="554"/>
    <n v="34"/>
    <n v="21"/>
    <n v="87"/>
    <n v="16"/>
    <n v="5842"/>
  </r>
  <r>
    <s v="A21A18F9-4CFF-40E5-99F8-4298D5034E0B"/>
    <s v="AF437425-7442-415E-82FF-825459F674C4"/>
    <n v="6"/>
    <x v="7"/>
    <n v="114"/>
    <n v="18.8005202760949"/>
    <n v="3591"/>
    <n v="285"/>
    <n v="5"/>
    <n v="105"/>
    <n v="2"/>
    <n v="54"/>
    <n v="2"/>
    <n v="45"/>
    <n v="3"/>
    <n v="101"/>
    <n v="1"/>
    <n v="4194"/>
  </r>
  <r>
    <s v="A21A18F9-4CFF-40E5-99F8-4298D5034E0B"/>
    <s v="7FB1A022-B673-4A0D-ADC5-12EDD1104D51"/>
    <n v="1"/>
    <x v="1"/>
    <n v="122"/>
    <n v="8.4852813742385695"/>
    <n v="0"/>
    <n v="0"/>
    <n v="0"/>
    <n v="0"/>
    <n v="0"/>
    <n v="0"/>
    <n v="0"/>
    <n v="1"/>
    <n v="0"/>
    <n v="1"/>
    <n v="0"/>
    <n v="2"/>
  </r>
  <r>
    <s v="5D5EF67E-9067-4146-9AAD-3CD1436A4799"/>
    <s v="83B2C941-8C08-47CD-A918-BB07949F062A"/>
    <n v="1"/>
    <x v="0"/>
    <n v="120"/>
    <n v="13.7743197312234"/>
    <n v="2"/>
    <n v="20"/>
    <n v="0"/>
    <n v="0"/>
    <n v="0"/>
    <n v="0"/>
    <n v="3"/>
    <n v="0"/>
    <n v="1"/>
    <n v="0"/>
    <n v="0"/>
    <n v="26"/>
  </r>
  <r>
    <s v="A21A18F9-4CFF-40E5-99F8-4298D5034E0B"/>
    <s v="D5C918B1-4B86-4140-9EA5-02002B8B8A1E"/>
    <n v="10"/>
    <x v="3"/>
    <n v="118"/>
    <n v="17.1856303808569"/>
    <n v="1081"/>
    <n v="1340"/>
    <n v="7"/>
    <n v="987"/>
    <n v="0"/>
    <n v="746"/>
    <n v="8"/>
    <n v="754"/>
    <n v="0"/>
    <n v="979"/>
    <n v="1"/>
    <n v="5903"/>
  </r>
  <r>
    <s v="5D5EF67E-9067-4146-9AAD-3CD1436A4799"/>
    <s v="98FC0283-F3C2-4017-B393-F92E4530F924"/>
    <n v="1"/>
    <x v="0"/>
    <n v="130"/>
    <n v="18.185404722470999"/>
    <n v="343"/>
    <n v="559"/>
    <n v="543"/>
    <n v="651"/>
    <n v="515"/>
    <n v="593"/>
    <n v="531"/>
    <n v="558"/>
    <n v="505"/>
    <n v="612"/>
    <n v="521"/>
    <n v="5931"/>
  </r>
  <r>
    <s v="5D5EF67E-9067-4146-9AAD-3CD1436A4799"/>
    <s v="7741677C-538D-4A67-9F59-032BDC0F1236"/>
    <n v="1"/>
    <x v="0"/>
    <n v="134"/>
    <n v="14.545495129813499"/>
    <n v="0"/>
    <n v="1"/>
    <n v="0"/>
    <n v="2"/>
    <n v="0"/>
    <n v="0"/>
    <n v="1"/>
    <n v="0"/>
    <n v="0"/>
    <n v="3"/>
    <n v="0"/>
    <n v="7"/>
  </r>
  <r>
    <s v="5D5EF67E-9067-4146-9AAD-3CD1436A4799"/>
    <s v="559D92A8-3814-4312-BF70-E7FE3B13961C"/>
    <n v="1"/>
    <x v="0"/>
    <n v="128"/>
    <n v="18.387246845999002"/>
    <n v="31"/>
    <n v="1064"/>
    <n v="266"/>
    <n v="657"/>
    <n v="305"/>
    <n v="425"/>
    <n v="500"/>
    <n v="420"/>
    <n v="300"/>
    <n v="731"/>
    <n v="312"/>
    <n v="5011"/>
  </r>
  <r>
    <s v="88F343FA-B35D-4C6C-8A9A-DDC3AE08EED7"/>
    <s v="79451CE0-21CB-46CE-B86F-626328C21A00"/>
    <n v="1"/>
    <x v="4"/>
    <n v="117"/>
    <n v="18.322496210059501"/>
    <n v="474"/>
    <n v="164"/>
    <n v="0"/>
    <n v="71"/>
    <n v="0"/>
    <n v="53"/>
    <n v="0"/>
    <n v="40"/>
    <n v="0"/>
    <n v="88"/>
    <n v="1"/>
    <n v="891"/>
  </r>
  <r>
    <s v="A21A18F9-4CFF-40E5-99F8-4298D5034E0B"/>
    <s v="845E4FDF-FFF6-4744-86BE-86F2D06FF342"/>
    <n v="8"/>
    <x v="6"/>
    <n v="114"/>
    <n v="15.420765220961"/>
    <n v="2"/>
    <n v="2"/>
    <n v="0"/>
    <n v="1"/>
    <n v="1"/>
    <n v="0"/>
    <n v="0"/>
    <n v="0"/>
    <n v="0"/>
    <n v="1"/>
    <n v="0"/>
    <n v="7"/>
  </r>
  <r>
    <s v="5D5EF67E-9067-4146-9AAD-3CD1436A4799"/>
    <s v="E5259AEB-FB63-4CDF-B9E8-2E55029E45E5"/>
    <n v="1"/>
    <x v="0"/>
    <n v="136"/>
    <n v="23.128529001104699"/>
    <n v="0"/>
    <n v="0"/>
    <n v="2"/>
    <n v="1"/>
    <n v="3"/>
    <n v="4"/>
    <n v="1"/>
    <n v="2"/>
    <n v="5"/>
    <n v="2"/>
    <n v="3"/>
    <n v="23"/>
  </r>
  <r>
    <s v="A21A18F9-4CFF-40E5-99F8-4298D5034E0B"/>
    <s v="AD6FCD15-5B55-401F-995C-91ACC81CE395"/>
    <n v="6"/>
    <x v="7"/>
    <n v="135"/>
    <n v="20.408960630759999"/>
    <n v="310"/>
    <n v="35"/>
    <n v="0"/>
    <n v="35"/>
    <n v="1"/>
    <n v="11"/>
    <n v="2"/>
    <n v="6"/>
    <n v="0"/>
    <n v="31"/>
    <n v="1"/>
    <n v="432"/>
  </r>
  <r>
    <s v="A21A18F9-4CFF-40E5-99F8-4298D5034E0B"/>
    <s v="26EF107F-E63E-4932-974B-D1A61A7AA5E4"/>
    <n v="1"/>
    <x v="1"/>
    <n v="124"/>
    <n v="16.3697064909266"/>
    <n v="76"/>
    <n v="939"/>
    <n v="0"/>
    <n v="215"/>
    <n v="12"/>
    <n v="198"/>
    <n v="72"/>
    <n v="104"/>
    <n v="0"/>
    <n v="292"/>
    <n v="1"/>
    <n v="1909"/>
  </r>
  <r>
    <s v="5D5EF67E-9067-4146-9AAD-3CD1436A4799"/>
    <s v="62F78CDB-62FE-409D-896D-5B4A1CFFBD20"/>
    <n v="1"/>
    <x v="0"/>
    <n v="107"/>
    <n v="13.054669607987901"/>
    <n v="7698"/>
    <n v="175"/>
    <n v="165"/>
    <n v="172"/>
    <n v="162"/>
    <n v="171"/>
    <n v="141"/>
    <n v="184"/>
    <n v="171"/>
    <n v="151"/>
    <n v="199"/>
    <n v="9389"/>
  </r>
  <r>
    <s v="A21A18F9-4CFF-40E5-99F8-4298D5034E0B"/>
    <s v="C122130D-171E-499E-B276-AB3E66F866A4"/>
    <n v="1"/>
    <x v="1"/>
    <n v="125"/>
    <n v="13.149778198382901"/>
    <n v="0"/>
    <n v="1"/>
    <n v="0"/>
    <n v="1"/>
    <n v="1"/>
    <n v="0"/>
    <n v="0"/>
    <n v="1"/>
    <n v="0"/>
    <n v="0"/>
    <n v="0"/>
    <n v="4"/>
  </r>
  <r>
    <s v="A21A18F9-4CFF-40E5-99F8-4298D5034E0B"/>
    <s v="4B70506C-3021-4EF5-816F-D5D9DA19D24A"/>
    <n v="10"/>
    <x v="3"/>
    <n v="120"/>
    <n v="172.022266120073"/>
    <n v="882"/>
    <n v="3166"/>
    <n v="0"/>
    <n v="1337"/>
    <n v="2"/>
    <n v="696"/>
    <n v="1"/>
    <n v="269"/>
    <n v="6"/>
    <n v="1142"/>
    <n v="2"/>
    <n v="7503"/>
  </r>
  <r>
    <s v="5D5EF67E-9067-4146-9AAD-3CD1436A4799"/>
    <s v="1F7624DF-51AD-4B92-8D4C-345D03A2E5BA"/>
    <n v="1"/>
    <x v="0"/>
    <n v="125"/>
    <s v="NULL"/>
    <n v="0"/>
    <n v="0"/>
    <n v="0"/>
    <n v="0"/>
    <n v="0"/>
    <n v="0"/>
    <n v="1"/>
    <n v="0"/>
    <n v="0"/>
    <n v="0"/>
    <n v="0"/>
    <n v="1"/>
  </r>
  <r>
    <s v="5D5EF67E-9067-4146-9AAD-3CD1436A4799"/>
    <s v="9BEBAB70-0396-4940-BEEA-3156948CE5CF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30A6CDB-0952-4211-9E72-8644B5332120"/>
    <n v="1"/>
    <x v="1"/>
    <n v="122"/>
    <n v="17.9214429467991"/>
    <n v="197"/>
    <n v="971"/>
    <n v="8"/>
    <n v="441"/>
    <n v="13"/>
    <n v="281"/>
    <n v="35"/>
    <n v="367"/>
    <n v="11"/>
    <n v="565"/>
    <n v="9"/>
    <n v="2898"/>
  </r>
  <r>
    <s v="A21A18F9-4CFF-40E5-99F8-4298D5034E0B"/>
    <s v="60833868-6DD2-4C7C-8A19-786B005E6729"/>
    <n v="1"/>
    <x v="1"/>
    <n v="113"/>
    <n v="17.217388878482598"/>
    <n v="40"/>
    <n v="192"/>
    <n v="0"/>
    <n v="62"/>
    <n v="1"/>
    <n v="45"/>
    <n v="1"/>
    <n v="36"/>
    <n v="0"/>
    <n v="71"/>
    <n v="1"/>
    <n v="449"/>
  </r>
  <r>
    <s v="5D5EF67E-9067-4146-9AAD-3CD1436A4799"/>
    <s v="F58E3F8F-137B-43FD-B91F-D4E835806460"/>
    <n v="1"/>
    <x v="0"/>
    <n v="136"/>
    <n v="21.894637009088999"/>
    <n v="79"/>
    <n v="202"/>
    <n v="141"/>
    <n v="136"/>
    <n v="115"/>
    <n v="157"/>
    <n v="143"/>
    <n v="132"/>
    <n v="141"/>
    <n v="164"/>
    <n v="145"/>
    <n v="1555"/>
  </r>
  <r>
    <s v="A21A18F9-4CFF-40E5-99F8-4298D5034E0B"/>
    <s v="6E11D8B4-C095-4BC8-9A0C-693A137BEC20"/>
    <n v="3"/>
    <x v="5"/>
    <n v="117"/>
    <n v="17.0096032813146"/>
    <n v="25"/>
    <n v="162"/>
    <n v="0"/>
    <n v="65"/>
    <n v="0"/>
    <n v="37"/>
    <n v="0"/>
    <n v="36"/>
    <n v="1"/>
    <n v="65"/>
    <n v="0"/>
    <n v="391"/>
  </r>
  <r>
    <s v="A21A18F9-4CFF-40E5-99F8-4298D5034E0B"/>
    <s v="42AF135D-B136-4DED-8ACF-8A4EF4911C50"/>
    <n v="1"/>
    <x v="1"/>
    <n v="115"/>
    <n v="19.806860841549199"/>
    <n v="4630"/>
    <n v="11230"/>
    <n v="3"/>
    <n v="2652"/>
    <n v="4"/>
    <n v="1673"/>
    <n v="9"/>
    <n v="1614"/>
    <n v="3"/>
    <n v="2928"/>
    <n v="8"/>
    <n v="24754"/>
  </r>
  <r>
    <s v="A21A18F9-4CFF-40E5-99F8-4298D5034E0B"/>
    <s v="0D40F786-A8EC-4BC0-94FC-5A2600640C25"/>
    <n v="10"/>
    <x v="3"/>
    <n v="119"/>
    <n v="18.293413565653299"/>
    <n v="212"/>
    <n v="434"/>
    <n v="0"/>
    <n v="126"/>
    <n v="1"/>
    <n v="97"/>
    <n v="0"/>
    <n v="80"/>
    <n v="1"/>
    <n v="177"/>
    <n v="0"/>
    <n v="1128"/>
  </r>
  <r>
    <s v="5D5EF67E-9067-4146-9AAD-3CD1436A4799"/>
    <s v="0C3CF8E2-8DC8-480C-AAC0-BDDF7E01BAE4"/>
    <n v="1"/>
    <x v="0"/>
    <n v="121"/>
    <n v="14.672631655979799"/>
    <n v="259"/>
    <n v="553"/>
    <n v="16"/>
    <n v="407"/>
    <n v="9"/>
    <n v="315"/>
    <n v="15"/>
    <n v="281"/>
    <n v="11"/>
    <n v="506"/>
    <n v="21"/>
    <n v="2393"/>
  </r>
  <r>
    <s v="5D5EF67E-9067-4146-9AAD-3CD1436A4799"/>
    <s v="001F046D-EAB0-49A5-94B7-90945953C2BB"/>
    <n v="1"/>
    <x v="0"/>
    <n v="131"/>
    <n v="20.103331319870801"/>
    <n v="19"/>
    <n v="884"/>
    <n v="86"/>
    <n v="327"/>
    <n v="96"/>
    <n v="291"/>
    <n v="93"/>
    <n v="186"/>
    <n v="107"/>
    <n v="292"/>
    <n v="94"/>
    <n v="2475"/>
  </r>
  <r>
    <s v="A21A18F9-4CFF-40E5-99F8-4298D5034E0B"/>
    <s v="879D2AEB-3327-4F42-B393-841ECFAFD08F"/>
    <n v="1"/>
    <x v="1"/>
    <n v="116"/>
    <n v="19.242849911330602"/>
    <n v="154"/>
    <n v="1110"/>
    <n v="0"/>
    <n v="282"/>
    <n v="0"/>
    <n v="415"/>
    <n v="1"/>
    <n v="158"/>
    <n v="1"/>
    <n v="279"/>
    <n v="2"/>
    <n v="2402"/>
  </r>
  <r>
    <s v="88F343FA-B35D-4C6C-8A9A-DDC3AE08EED7"/>
    <s v="EE87860E-7A20-499C-B6B2-012B89C7048C"/>
    <n v="1"/>
    <x v="4"/>
    <n v="132"/>
    <n v="14.991963722535701"/>
    <n v="6427"/>
    <n v="1793"/>
    <n v="2"/>
    <n v="1568"/>
    <n v="3"/>
    <n v="1147"/>
    <n v="51"/>
    <n v="1224"/>
    <n v="3"/>
    <n v="1788"/>
    <n v="6"/>
    <n v="14012"/>
  </r>
  <r>
    <s v="5D5EF67E-9067-4146-9AAD-3CD1436A4799"/>
    <s v="A59493C9-84D6-4F38-83CA-4EAB869B4569"/>
    <n v="1"/>
    <x v="0"/>
    <n v="139"/>
    <n v="19.734496758223099"/>
    <n v="245"/>
    <n v="6147"/>
    <n v="0"/>
    <n v="1211"/>
    <n v="3"/>
    <n v="1803"/>
    <n v="2"/>
    <n v="900"/>
    <n v="4"/>
    <n v="2001"/>
    <n v="7"/>
    <n v="12323"/>
  </r>
  <r>
    <s v="5D5EF67E-9067-4146-9AAD-3CD1436A4799"/>
    <s v="DCA1DFD5-193F-479F-AFDC-203A920BD62C"/>
    <n v="1"/>
    <x v="0"/>
    <n v="122"/>
    <n v="18.775201425966301"/>
    <n v="2"/>
    <n v="87"/>
    <n v="0"/>
    <n v="14"/>
    <n v="2"/>
    <n v="10"/>
    <n v="2"/>
    <n v="3"/>
    <n v="0"/>
    <n v="38"/>
    <n v="0"/>
    <n v="158"/>
  </r>
  <r>
    <s v="A21A18F9-4CFF-40E5-99F8-4298D5034E0B"/>
    <s v="5E15A590-A8C6-4079-8DC0-FAE63233F496"/>
    <n v="10"/>
    <x v="3"/>
    <n v="121"/>
    <n v="15.676931573968099"/>
    <n v="4"/>
    <n v="9"/>
    <n v="0"/>
    <n v="13"/>
    <n v="0"/>
    <n v="9"/>
    <n v="0"/>
    <n v="2"/>
    <n v="0"/>
    <n v="13"/>
    <n v="0"/>
    <n v="50"/>
  </r>
  <r>
    <s v="A21A18F9-4CFF-40E5-99F8-4298D5034E0B"/>
    <s v="C5640F23-3533-47DC-9406-D155BEB712DF"/>
    <n v="1"/>
    <x v="1"/>
    <n v="121"/>
    <n v="16.609456494120401"/>
    <n v="3252"/>
    <n v="5930"/>
    <n v="2"/>
    <n v="2469"/>
    <n v="8"/>
    <n v="1349"/>
    <n v="12"/>
    <n v="1378"/>
    <n v="7"/>
    <n v="3389"/>
    <n v="9"/>
    <n v="17805"/>
  </r>
  <r>
    <s v="5D5EF67E-9067-4146-9AAD-3CD1436A4799"/>
    <s v="6E75AAA0-DEEC-4DA3-815F-787484215DB7"/>
    <n v="1"/>
    <x v="0"/>
    <n v="124"/>
    <n v="18.1290626594302"/>
    <n v="304"/>
    <n v="2377"/>
    <n v="101"/>
    <n v="1553"/>
    <n v="121"/>
    <n v="803"/>
    <n v="125"/>
    <n v="991"/>
    <n v="120"/>
    <n v="939"/>
    <n v="126"/>
    <n v="7560"/>
  </r>
  <r>
    <s v="5D5EF67E-9067-4146-9AAD-3CD1436A4799"/>
    <s v="6810B1E3-275A-48CF-ABC9-51FA38626AEE"/>
    <n v="1"/>
    <x v="0"/>
    <n v="124"/>
    <n v="14.844012179322499"/>
    <n v="812"/>
    <n v="754"/>
    <n v="0"/>
    <n v="871"/>
    <n v="0"/>
    <n v="563"/>
    <n v="0"/>
    <n v="511"/>
    <n v="0"/>
    <n v="459"/>
    <n v="0"/>
    <n v="3970"/>
  </r>
  <r>
    <s v="5D5EF67E-9067-4146-9AAD-3CD1436A4799"/>
    <s v="9C66BB09-53ED-494B-B294-8D21DD99CF28"/>
    <n v="1"/>
    <x v="0"/>
    <n v="118"/>
    <n v="17.2281699617761"/>
    <n v="24"/>
    <n v="229"/>
    <n v="205"/>
    <n v="203"/>
    <n v="182"/>
    <n v="156"/>
    <n v="200"/>
    <n v="223"/>
    <n v="199"/>
    <n v="225"/>
    <n v="174"/>
    <n v="2020"/>
  </r>
  <r>
    <s v="5D5EF67E-9067-4146-9AAD-3CD1436A4799"/>
    <s v="F92A7595-5A8F-4C3C-8706-23257DF83520"/>
    <n v="1"/>
    <x v="0"/>
    <n v="119"/>
    <n v="18.368216502060601"/>
    <n v="426"/>
    <n v="683"/>
    <n v="1"/>
    <n v="488"/>
    <n v="0"/>
    <n v="313"/>
    <n v="1"/>
    <n v="322"/>
    <n v="0"/>
    <n v="573"/>
    <n v="0"/>
    <n v="2807"/>
  </r>
  <r>
    <s v="A21A18F9-4CFF-40E5-99F8-4298D5034E0B"/>
    <s v="4F7254F3-2B16-457E-B99B-9229DD032579"/>
    <n v="1"/>
    <x v="1"/>
    <n v="114"/>
    <n v="15.504249254444201"/>
    <n v="2268"/>
    <n v="5890"/>
    <n v="1"/>
    <n v="1613"/>
    <n v="0"/>
    <n v="1104"/>
    <n v="7"/>
    <n v="963"/>
    <n v="3"/>
    <n v="1811"/>
    <n v="7"/>
    <n v="13667"/>
  </r>
  <r>
    <s v="5D5EF67E-9067-4146-9AAD-3CD1436A4799"/>
    <s v="010362AA-9C66-4BE2-B78D-97C831053A91"/>
    <n v="1"/>
    <x v="0"/>
    <n v="128"/>
    <n v="14.4449472561835"/>
    <n v="22"/>
    <n v="1234"/>
    <n v="0"/>
    <n v="308"/>
    <n v="0"/>
    <n v="461"/>
    <n v="3"/>
    <n v="259"/>
    <n v="0"/>
    <n v="432"/>
    <n v="0"/>
    <n v="2719"/>
  </r>
  <r>
    <s v="A21A18F9-4CFF-40E5-99F8-4298D5034E0B"/>
    <s v="D7C63CDB-8B75-47C3-8DDE-1DA76390D8AA"/>
    <n v="3"/>
    <x v="5"/>
    <n v="122"/>
    <n v="15.797192981246299"/>
    <n v="1467"/>
    <n v="54"/>
    <n v="0"/>
    <n v="18"/>
    <n v="0"/>
    <n v="19"/>
    <n v="3"/>
    <n v="12"/>
    <n v="0"/>
    <n v="21"/>
    <n v="0"/>
    <n v="1594"/>
  </r>
  <r>
    <s v="88F343FA-B35D-4C6C-8A9A-DDC3AE08EED7"/>
    <s v="119C21AB-23D6-4529-94EB-BDEF4C110339"/>
    <n v="1"/>
    <x v="4"/>
    <n v="118"/>
    <n v="16.271688131777701"/>
    <n v="724"/>
    <n v="289"/>
    <n v="0"/>
    <n v="122"/>
    <n v="0"/>
    <n v="67"/>
    <n v="1"/>
    <n v="61"/>
    <n v="0"/>
    <n v="119"/>
    <n v="0"/>
    <n v="1383"/>
  </r>
  <r>
    <s v="A21A18F9-4CFF-40E5-99F8-4298D5034E0B"/>
    <s v="FCEEB84D-DFF0-4CFA-BE0F-723F9086C042"/>
    <n v="10"/>
    <x v="3"/>
    <n v="127"/>
    <n v="18.235570318603099"/>
    <n v="1"/>
    <n v="14"/>
    <n v="5"/>
    <n v="4"/>
    <n v="5"/>
    <n v="7"/>
    <n v="5"/>
    <n v="3"/>
    <n v="9"/>
    <n v="13"/>
    <n v="5"/>
    <n v="71"/>
  </r>
  <r>
    <s v="A21A18F9-4CFF-40E5-99F8-4298D5034E0B"/>
    <s v="A48F0F78-894B-4E73-967C-EB25B2988656"/>
    <n v="6"/>
    <x v="7"/>
    <n v="129"/>
    <n v="26.970255587958199"/>
    <n v="488"/>
    <n v="56"/>
    <n v="4"/>
    <n v="38"/>
    <n v="1"/>
    <n v="23"/>
    <n v="2"/>
    <n v="9"/>
    <n v="1"/>
    <n v="54"/>
    <n v="1"/>
    <n v="677"/>
  </r>
  <r>
    <s v="5D5EF67E-9067-4146-9AAD-3CD1436A4799"/>
    <s v="146BFBC6-F0BD-42EC-8E14-EA064B08BD13"/>
    <n v="1"/>
    <x v="0"/>
    <n v="131"/>
    <n v="18.6458569678556"/>
    <n v="118"/>
    <n v="2464"/>
    <n v="0"/>
    <n v="1199"/>
    <n v="1"/>
    <n v="863"/>
    <n v="63"/>
    <n v="860"/>
    <n v="0"/>
    <n v="909"/>
    <n v="1"/>
    <n v="6478"/>
  </r>
  <r>
    <s v="88F343FA-B35D-4C6C-8A9A-DDC3AE08EED7"/>
    <s v="C03332BE-B970-4E38-B04F-ADC2E52FAC69"/>
    <n v="1"/>
    <x v="4"/>
    <n v="119"/>
    <n v="18.474371562966901"/>
    <n v="3286"/>
    <n v="1253"/>
    <n v="0"/>
    <n v="543"/>
    <n v="0"/>
    <n v="239"/>
    <n v="2"/>
    <n v="296"/>
    <n v="1"/>
    <n v="586"/>
    <n v="0"/>
    <n v="6207"/>
  </r>
  <r>
    <s v="5D5EF67E-9067-4146-9AAD-3CD1436A4799"/>
    <s v="D8FD9652-0A20-426C-9BC1-6F79DB57D095"/>
    <n v="1"/>
    <x v="0"/>
    <n v="112"/>
    <n v="13.2022355195106"/>
    <n v="38"/>
    <n v="472"/>
    <n v="1"/>
    <n v="169"/>
    <n v="1"/>
    <n v="36"/>
    <n v="0"/>
    <n v="32"/>
    <n v="0"/>
    <n v="138"/>
    <n v="0"/>
    <n v="887"/>
  </r>
  <r>
    <s v="5D5EF67E-9067-4146-9AAD-3CD1436A4799"/>
    <s v="C38D4CC7-E9F3-48FA-9DDF-0E18AEF46596"/>
    <n v="1"/>
    <x v="0"/>
    <n v="127"/>
    <n v="14.1726876766666"/>
    <n v="2"/>
    <n v="85"/>
    <n v="0"/>
    <n v="59"/>
    <n v="0"/>
    <n v="33"/>
    <n v="0"/>
    <n v="36"/>
    <n v="0"/>
    <n v="86"/>
    <n v="0"/>
    <n v="301"/>
  </r>
  <r>
    <s v="5D5EF67E-9067-4146-9AAD-3CD1436A4799"/>
    <s v="5DE44FB5-B815-4D45-97CE-609E6EA4E441"/>
    <n v="1"/>
    <x v="0"/>
    <n v="128"/>
    <n v="14.6462962550799"/>
    <n v="2012"/>
    <n v="933"/>
    <n v="84"/>
    <n v="119"/>
    <n v="113"/>
    <n v="89"/>
    <n v="134"/>
    <n v="151"/>
    <n v="133"/>
    <n v="883"/>
    <n v="86"/>
    <n v="4737"/>
  </r>
  <r>
    <s v="5D5EF67E-9067-4146-9AAD-3CD1436A4799"/>
    <s v="9CFE465F-5E6D-41C3-B324-F489BC8C6E53"/>
    <n v="1"/>
    <x v="0"/>
    <n v="129"/>
    <n v="19.8988241740578"/>
    <n v="68"/>
    <n v="946"/>
    <n v="0"/>
    <n v="1914"/>
    <n v="1"/>
    <n v="629"/>
    <n v="0"/>
    <n v="184"/>
    <n v="2"/>
    <n v="944"/>
    <n v="0"/>
    <n v="4688"/>
  </r>
  <r>
    <s v="A21A18F9-4CFF-40E5-99F8-4298D5034E0B"/>
    <s v="45BEE4BA-9294-466C-91BA-F19F224492C0"/>
    <n v="1"/>
    <x v="1"/>
    <n v="122"/>
    <n v="24.529961252510098"/>
    <n v="740"/>
    <n v="1879"/>
    <n v="257"/>
    <n v="994"/>
    <n v="272"/>
    <n v="787"/>
    <n v="262"/>
    <n v="784"/>
    <n v="245"/>
    <n v="990"/>
    <n v="242"/>
    <n v="7452"/>
  </r>
  <r>
    <s v="A21A18F9-4CFF-40E5-99F8-4298D5034E0B"/>
    <s v="EC77D621-7275-4F2D-A141-83E78FDFD703"/>
    <n v="10"/>
    <x v="3"/>
    <n v="118"/>
    <n v="62.477018278701799"/>
    <n v="803"/>
    <n v="5643"/>
    <n v="2"/>
    <n v="4521"/>
    <n v="7"/>
    <n v="2982"/>
    <n v="284"/>
    <n v="2705"/>
    <n v="7"/>
    <n v="3486"/>
    <n v="5"/>
    <n v="20453"/>
  </r>
  <r>
    <s v="A21A18F9-4CFF-40E5-99F8-4298D5034E0B"/>
    <s v="B9BF2DFA-2E9F-42A7-8409-4BDACEE95ECF"/>
    <n v="1"/>
    <x v="1"/>
    <n v="111"/>
    <n v="12.7104483433118"/>
    <n v="380"/>
    <n v="91"/>
    <n v="75"/>
    <n v="106"/>
    <n v="89"/>
    <n v="96"/>
    <n v="87"/>
    <n v="100"/>
    <n v="74"/>
    <n v="98"/>
    <n v="101"/>
    <n v="1297"/>
  </r>
  <r>
    <s v="A21A18F9-4CFF-40E5-99F8-4298D5034E0B"/>
    <s v="AF916812-3C44-469B-9E4E-CF3345BA9B02"/>
    <n v="10"/>
    <x v="3"/>
    <n v="111"/>
    <n v="8.8881944173155905"/>
    <n v="0"/>
    <n v="5"/>
    <n v="0"/>
    <n v="3"/>
    <n v="0"/>
    <n v="0"/>
    <n v="0"/>
    <n v="1"/>
    <n v="0"/>
    <n v="0"/>
    <n v="0"/>
    <n v="9"/>
  </r>
  <r>
    <s v="88F343FA-B35D-4C6C-8A9A-DDC3AE08EED7"/>
    <s v="C9F5FA85-5A2D-49BA-81E3-98E640A11F81"/>
    <n v="1"/>
    <x v="4"/>
    <n v="123"/>
    <n v="16.555923734004299"/>
    <n v="1688"/>
    <n v="704"/>
    <n v="0"/>
    <n v="238"/>
    <n v="0"/>
    <n v="201"/>
    <n v="7"/>
    <n v="150"/>
    <n v="3"/>
    <n v="376"/>
    <n v="0"/>
    <n v="3367"/>
  </r>
  <r>
    <s v="A21A18F9-4CFF-40E5-99F8-4298D5034E0B"/>
    <s v="9F515F05-636F-4E7B-A788-BEFA25DEDC20"/>
    <n v="10"/>
    <x v="3"/>
    <n v="112"/>
    <n v="10.5830052442584"/>
    <n v="0"/>
    <n v="0"/>
    <n v="0"/>
    <n v="0"/>
    <n v="0"/>
    <n v="2"/>
    <n v="0"/>
    <n v="0"/>
    <n v="0"/>
    <n v="1"/>
    <n v="0"/>
    <n v="3"/>
  </r>
  <r>
    <s v="A21A18F9-4CFF-40E5-99F8-4298D5034E0B"/>
    <s v="E121D48D-AA86-4871-AB35-46287C70DE56"/>
    <n v="192"/>
    <x v="2"/>
    <n v="96"/>
    <n v="18.008765456108701"/>
    <n v="791"/>
    <n v="777"/>
    <n v="2"/>
    <n v="151"/>
    <n v="4"/>
    <n v="155"/>
    <n v="14"/>
    <n v="101"/>
    <n v="2"/>
    <n v="229"/>
    <n v="3"/>
    <n v="2250"/>
  </r>
  <r>
    <s v="A21A18F9-4CFF-40E5-99F8-4298D5034E0B"/>
    <s v="31BB622D-1CF2-476A-AF4A-E224EAC841DF"/>
    <n v="8"/>
    <x v="6"/>
    <n v="129"/>
    <n v="32.863353450310001"/>
    <n v="1"/>
    <n v="4"/>
    <n v="0"/>
    <n v="0"/>
    <n v="0"/>
    <n v="0"/>
    <n v="1"/>
    <n v="0"/>
    <n v="0"/>
    <n v="0"/>
    <n v="0"/>
    <n v="6"/>
  </r>
  <r>
    <s v="5D5EF67E-9067-4146-9AAD-3CD1436A4799"/>
    <s v="CD9F9F22-B7A3-4601-BD4E-6B30599E9AAB"/>
    <n v="1"/>
    <x v="0"/>
    <n v="132"/>
    <n v="19.494851888716902"/>
    <n v="2"/>
    <n v="29"/>
    <n v="25"/>
    <n v="19"/>
    <n v="9"/>
    <n v="24"/>
    <n v="20"/>
    <n v="21"/>
    <n v="22"/>
    <n v="28"/>
    <n v="18"/>
    <n v="217"/>
  </r>
  <r>
    <s v="5D5EF67E-9067-4146-9AAD-3CD1436A4799"/>
    <s v="949BDB3C-2A0D-44F9-94D0-1F8D436978A8"/>
    <n v="1"/>
    <x v="0"/>
    <n v="133"/>
    <n v="21.564039223695101"/>
    <n v="13"/>
    <n v="54"/>
    <n v="46"/>
    <n v="34"/>
    <n v="40"/>
    <n v="47"/>
    <n v="47"/>
    <n v="54"/>
    <n v="40"/>
    <n v="53"/>
    <n v="43"/>
    <n v="471"/>
  </r>
  <r>
    <s v="5D5EF67E-9067-4146-9AAD-3CD1436A4799"/>
    <s v="282B421D-D5B6-4AEF-9DF3-86EBB5E20DD1"/>
    <n v="1"/>
    <x v="0"/>
    <n v="125"/>
    <n v="18.517218877520001"/>
    <n v="0"/>
    <n v="2"/>
    <n v="3"/>
    <n v="3"/>
    <n v="7"/>
    <n v="2"/>
    <n v="4"/>
    <n v="5"/>
    <n v="2"/>
    <n v="3"/>
    <n v="4"/>
    <n v="35"/>
  </r>
  <r>
    <s v="5D5EF67E-9067-4146-9AAD-3CD1436A4799"/>
    <s v="8A82E84F-A537-4A20-9FB7-5C5F7CD9BDA4"/>
    <n v="1"/>
    <x v="0"/>
    <n v="133"/>
    <n v="19.036344101383801"/>
    <n v="1"/>
    <n v="69"/>
    <n v="49"/>
    <n v="55"/>
    <n v="48"/>
    <n v="58"/>
    <n v="39"/>
    <n v="44"/>
    <n v="56"/>
    <n v="67"/>
    <n v="44"/>
    <n v="530"/>
  </r>
  <r>
    <s v="A21A18F9-4CFF-40E5-99F8-4298D5034E0B"/>
    <s v="E29FB0D3-6FD4-4BE5-BCE1-B31CE4C9E24F"/>
    <n v="10"/>
    <x v="3"/>
    <n v="119"/>
    <n v="16.360455815716001"/>
    <n v="814"/>
    <n v="5821"/>
    <n v="1"/>
    <n v="540"/>
    <n v="1"/>
    <n v="444"/>
    <n v="265"/>
    <n v="175"/>
    <n v="0"/>
    <n v="639"/>
    <n v="5"/>
    <n v="8705"/>
  </r>
  <r>
    <s v="5D5EF67E-9067-4146-9AAD-3CD1436A4799"/>
    <s v="87C065F6-B957-458C-A27C-491EF732F059"/>
    <n v="1"/>
    <x v="0"/>
    <n v="133"/>
    <n v="19.0512006877197"/>
    <n v="0"/>
    <n v="45"/>
    <n v="33"/>
    <n v="40"/>
    <n v="30"/>
    <n v="46"/>
    <n v="34"/>
    <n v="48"/>
    <n v="34"/>
    <n v="34"/>
    <n v="33"/>
    <n v="377"/>
  </r>
  <r>
    <s v="5D5EF67E-9067-4146-9AAD-3CD1436A4799"/>
    <s v="B8ACC9D0-CEC0-49A1-8AF8-5846380E7D99"/>
    <n v="1"/>
    <x v="0"/>
    <n v="134"/>
    <n v="18.582134958960498"/>
    <n v="4"/>
    <n v="34"/>
    <n v="27"/>
    <n v="20"/>
    <n v="36"/>
    <n v="32"/>
    <n v="37"/>
    <n v="17"/>
    <n v="19"/>
    <n v="28"/>
    <n v="32"/>
    <n v="286"/>
  </r>
  <r>
    <s v="A21A18F9-4CFF-40E5-99F8-4298D5034E0B"/>
    <s v="99456414-BD53-4C1D-A5EA-DD4496A1F03B"/>
    <n v="1"/>
    <x v="1"/>
    <n v="130"/>
    <n v="16.078082284966701"/>
    <n v="328"/>
    <n v="18"/>
    <n v="20"/>
    <n v="20"/>
    <n v="15"/>
    <n v="16"/>
    <n v="18"/>
    <n v="9"/>
    <n v="13"/>
    <n v="8"/>
    <n v="16"/>
    <n v="481"/>
  </r>
  <r>
    <s v="A21A18F9-4CFF-40E5-99F8-4298D5034E0B"/>
    <s v="5C8D9067-39F7-4A19-8283-22684AEBDBDB"/>
    <n v="3"/>
    <x v="5"/>
    <n v="119"/>
    <n v="15.915522639551201"/>
    <n v="0"/>
    <n v="45"/>
    <n v="0"/>
    <n v="20"/>
    <n v="0"/>
    <n v="15"/>
    <n v="0"/>
    <n v="17"/>
    <n v="0"/>
    <n v="20"/>
    <n v="0"/>
    <n v="117"/>
  </r>
  <r>
    <s v="88F343FA-B35D-4C6C-8A9A-DDC3AE08EED7"/>
    <s v="5E4A62D7-A7CD-4556-A105-D857A691411B"/>
    <n v="1"/>
    <x v="4"/>
    <n v="119"/>
    <n v="18.057071276030101"/>
    <n v="628"/>
    <n v="254"/>
    <n v="0"/>
    <n v="73"/>
    <n v="0"/>
    <n v="73"/>
    <n v="1"/>
    <n v="51"/>
    <n v="0"/>
    <n v="124"/>
    <n v="0"/>
    <n v="1204"/>
  </r>
  <r>
    <s v="5D5EF67E-9067-4146-9AAD-3CD1436A4799"/>
    <s v="BEB90477-5A9C-440A-826A-0AA1B0956A6B"/>
    <n v="1"/>
    <x v="0"/>
    <n v="139"/>
    <n v="17.711542021256999"/>
    <n v="581"/>
    <n v="605"/>
    <n v="139"/>
    <n v="556"/>
    <n v="159"/>
    <n v="293"/>
    <n v="312"/>
    <n v="298"/>
    <n v="114"/>
    <n v="665"/>
    <n v="167"/>
    <n v="3889"/>
  </r>
  <r>
    <s v="5D5EF67E-9067-4146-9AAD-3CD1436A4799"/>
    <s v="E16D878A-1FA2-4500-AD6C-159B3E73902A"/>
    <n v="1"/>
    <x v="0"/>
    <n v="125"/>
    <n v="16.897045055151199"/>
    <n v="737"/>
    <n v="5816"/>
    <n v="17"/>
    <n v="695"/>
    <n v="11"/>
    <n v="1446"/>
    <n v="26"/>
    <n v="489"/>
    <n v="10"/>
    <n v="837"/>
    <n v="17"/>
    <n v="10101"/>
  </r>
  <r>
    <s v="5D5EF67E-9067-4146-9AAD-3CD1436A4799"/>
    <s v="91C6EF91-A8C0-445B-B483-E1C327F279F4"/>
    <n v="1"/>
    <x v="0"/>
    <n v="104"/>
    <n v="12.9912015127884"/>
    <n v="195"/>
    <n v="21"/>
    <n v="14"/>
    <n v="12"/>
    <n v="11"/>
    <n v="23"/>
    <n v="21"/>
    <n v="15"/>
    <n v="9"/>
    <n v="14"/>
    <n v="7"/>
    <n v="342"/>
  </r>
  <r>
    <s v="88F343FA-B35D-4C6C-8A9A-DDC3AE08EED7"/>
    <s v="445F10A2-AACC-4054-A960-AC518C7663CD"/>
    <n v="1"/>
    <x v="4"/>
    <n v="116"/>
    <n v="18.065278724549302"/>
    <n v="186"/>
    <n v="85"/>
    <n v="0"/>
    <n v="27"/>
    <n v="0"/>
    <n v="9"/>
    <n v="1"/>
    <n v="12"/>
    <n v="0"/>
    <n v="40"/>
    <n v="0"/>
    <n v="360"/>
  </r>
  <r>
    <s v="A21A18F9-4CFF-40E5-99F8-4298D5034E0B"/>
    <s v="D1EBF649-D2B1-4823-B929-8C42F64C4D35"/>
    <n v="192"/>
    <x v="2"/>
    <n v="112"/>
    <n v="19.586773507644001"/>
    <n v="825"/>
    <n v="2152"/>
    <n v="4"/>
    <n v="1239"/>
    <n v="1"/>
    <n v="460"/>
    <n v="1"/>
    <n v="534"/>
    <n v="2"/>
    <n v="1356"/>
    <n v="1"/>
    <n v="6602"/>
  </r>
  <r>
    <s v="A21A18F9-4CFF-40E5-99F8-4298D5034E0B"/>
    <s v="E826BE52-F364-44D2-92EB-E8ACA029E509"/>
    <n v="8"/>
    <x v="6"/>
    <n v="116"/>
    <n v="19.8546316803099"/>
    <n v="37"/>
    <n v="14"/>
    <n v="15"/>
    <n v="19"/>
    <n v="8"/>
    <n v="14"/>
    <n v="10"/>
    <n v="10"/>
    <n v="8"/>
    <n v="13"/>
    <n v="13"/>
    <n v="161"/>
  </r>
  <r>
    <s v="5D5EF67E-9067-4146-9AAD-3CD1436A4799"/>
    <s v="209FDBE4-5316-4ECD-BF85-51D831DA474A"/>
    <n v="1"/>
    <x v="0"/>
    <n v="128"/>
    <n v="16.838720352753899"/>
    <n v="91"/>
    <n v="533"/>
    <n v="516"/>
    <n v="539"/>
    <n v="486"/>
    <n v="526"/>
    <n v="479"/>
    <n v="496"/>
    <n v="476"/>
    <n v="512"/>
    <n v="482"/>
    <n v="5136"/>
  </r>
  <r>
    <s v="A21A18F9-4CFF-40E5-99F8-4298D5034E0B"/>
    <s v="0A4CF1D4-7B64-46D9-937B-FF45B2807245"/>
    <n v="6"/>
    <x v="7"/>
    <n v="137"/>
    <n v="23.478524372697901"/>
    <n v="733"/>
    <n v="6"/>
    <n v="0"/>
    <n v="6"/>
    <n v="0"/>
    <n v="1"/>
    <n v="0"/>
    <n v="3"/>
    <n v="0"/>
    <n v="7"/>
    <n v="0"/>
    <n v="756"/>
  </r>
  <r>
    <s v="5D5EF67E-9067-4146-9AAD-3CD1436A4799"/>
    <s v="100271D7-B1FF-46F9-AD3C-6E8FB099E300"/>
    <n v="1"/>
    <x v="0"/>
    <n v="124"/>
    <n v="12.2322809036461"/>
    <n v="753"/>
    <n v="416"/>
    <n v="0"/>
    <n v="586"/>
    <n v="2"/>
    <n v="617"/>
    <n v="1"/>
    <n v="18"/>
    <n v="2"/>
    <n v="627"/>
    <n v="0"/>
    <n v="3022"/>
  </r>
  <r>
    <s v="A21A18F9-4CFF-40E5-99F8-4298D5034E0B"/>
    <s v="7E16DEEE-B375-440A-8940-21ECBB15A291"/>
    <n v="8"/>
    <x v="6"/>
    <n v="113"/>
    <n v="16.5566454795052"/>
    <n v="993"/>
    <n v="397"/>
    <n v="301"/>
    <n v="408"/>
    <n v="304"/>
    <n v="342"/>
    <n v="327"/>
    <n v="359"/>
    <n v="343"/>
    <n v="368"/>
    <n v="300"/>
    <n v="4442"/>
  </r>
  <r>
    <s v="A21A18F9-4CFF-40E5-99F8-4298D5034E0B"/>
    <s v="174174A3-5226-4A87-8CD7-F87060BADFEE"/>
    <n v="1"/>
    <x v="1"/>
    <n v="112"/>
    <n v="8.4852813742385695"/>
    <n v="2"/>
    <n v="0"/>
    <n v="0"/>
    <n v="0"/>
    <n v="0"/>
    <n v="0"/>
    <n v="0"/>
    <n v="1"/>
    <n v="0"/>
    <n v="1"/>
    <n v="0"/>
    <n v="4"/>
  </r>
  <r>
    <s v="5D5EF67E-9067-4146-9AAD-3CD1436A4799"/>
    <s v="8BCE5360-AF0B-4855-9878-610E79676DD2"/>
    <n v="1"/>
    <x v="0"/>
    <n v="128"/>
    <n v="18.2966240320001"/>
    <n v="358"/>
    <n v="745"/>
    <n v="361"/>
    <n v="462"/>
    <n v="343"/>
    <n v="348"/>
    <n v="364"/>
    <n v="444"/>
    <n v="350"/>
    <n v="470"/>
    <n v="326"/>
    <n v="4571"/>
  </r>
  <r>
    <s v="A21A18F9-4CFF-40E5-99F8-4298D5034E0B"/>
    <s v="23D12308-EFF6-40C9-9933-0A1D5E4C3AD1"/>
    <n v="8"/>
    <x v="6"/>
    <n v="112"/>
    <s v="NULL"/>
    <n v="0"/>
    <n v="0"/>
    <n v="0"/>
    <n v="1"/>
    <n v="0"/>
    <n v="0"/>
    <n v="0"/>
    <n v="0"/>
    <n v="0"/>
    <n v="0"/>
    <n v="0"/>
    <n v="1"/>
  </r>
  <r>
    <s v="A21A18F9-4CFF-40E5-99F8-4298D5034E0B"/>
    <s v="E597199D-92C0-4E23-B2CD-9C3B9C5EF16C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89C5D9CA-A74E-4519-8C5B-9CE90943A2C4"/>
    <n v="1"/>
    <x v="1"/>
    <n v="121"/>
    <n v="21.334110116489601"/>
    <n v="739"/>
    <n v="2349"/>
    <n v="42"/>
    <n v="1138"/>
    <n v="44"/>
    <n v="805"/>
    <n v="61"/>
    <n v="638"/>
    <n v="37"/>
    <n v="1229"/>
    <n v="37"/>
    <n v="7119"/>
  </r>
  <r>
    <s v="5D5EF67E-9067-4146-9AAD-3CD1436A4799"/>
    <s v="C43F2AC8-AE20-4F7E-97F3-8BA20526257A"/>
    <n v="1"/>
    <x v="0"/>
    <n v="129"/>
    <n v="23.126732207756099"/>
    <n v="33"/>
    <n v="107"/>
    <n v="74"/>
    <n v="98"/>
    <n v="73"/>
    <n v="83"/>
    <n v="81"/>
    <n v="87"/>
    <n v="92"/>
    <n v="98"/>
    <n v="91"/>
    <n v="917"/>
  </r>
  <r>
    <s v="A21A18F9-4CFF-40E5-99F8-4298D5034E0B"/>
    <s v="838B88A2-71E5-43B1-9978-1360CB1E0F1A"/>
    <n v="3"/>
    <x v="5"/>
    <n v="121"/>
    <n v="15.5085395652444"/>
    <n v="3"/>
    <n v="128"/>
    <n v="0"/>
    <n v="33"/>
    <n v="0"/>
    <n v="30"/>
    <n v="0"/>
    <n v="20"/>
    <n v="0"/>
    <n v="30"/>
    <n v="0"/>
    <n v="244"/>
  </r>
  <r>
    <s v="5D5EF67E-9067-4146-9AAD-3CD1436A4799"/>
    <s v="E589B0B2-BC16-4077-AAB4-9CF050C63DE8"/>
    <n v="1"/>
    <x v="0"/>
    <n v="127"/>
    <n v="15.257033302713401"/>
    <n v="20"/>
    <n v="525"/>
    <n v="6"/>
    <n v="449"/>
    <n v="9"/>
    <n v="114"/>
    <n v="31"/>
    <n v="174"/>
    <n v="17"/>
    <n v="425"/>
    <n v="13"/>
    <n v="1783"/>
  </r>
  <r>
    <s v="5D5EF67E-9067-4146-9AAD-3CD1436A4799"/>
    <s v="A139FEEE-2BBE-4CF2-BC02-17DA8C58EA51"/>
    <n v="1"/>
    <x v="0"/>
    <n v="129"/>
    <n v="18.500167493128501"/>
    <n v="16"/>
    <n v="120"/>
    <n v="114"/>
    <n v="140"/>
    <n v="101"/>
    <n v="138"/>
    <n v="119"/>
    <n v="154"/>
    <n v="102"/>
    <n v="124"/>
    <n v="117"/>
    <n v="1245"/>
  </r>
  <r>
    <s v="A21A18F9-4CFF-40E5-99F8-4298D5034E0B"/>
    <s v="4873697A-CAED-4B65-B282-24A3397764F4"/>
    <n v="10"/>
    <x v="3"/>
    <n v="156"/>
    <n v="654.25904647126401"/>
    <n v="90"/>
    <n v="204"/>
    <n v="0"/>
    <n v="50"/>
    <n v="5"/>
    <n v="34"/>
    <n v="1"/>
    <n v="8"/>
    <n v="0"/>
    <n v="78"/>
    <n v="1"/>
    <n v="471"/>
  </r>
  <r>
    <s v="A21A18F9-4CFF-40E5-99F8-4298D5034E0B"/>
    <s v="8AB54A42-5F3E-4722-A250-23D980845E6F"/>
    <n v="10"/>
    <x v="3"/>
    <n v="123"/>
    <n v="171.68056551938099"/>
    <n v="3977"/>
    <n v="6077"/>
    <n v="8"/>
    <n v="1587"/>
    <n v="9"/>
    <n v="626"/>
    <n v="61"/>
    <n v="553"/>
    <n v="3"/>
    <n v="1424"/>
    <n v="5"/>
    <n v="14332"/>
  </r>
  <r>
    <s v="A21A18F9-4CFF-40E5-99F8-4298D5034E0B"/>
    <s v="F399C344-2A4B-4A37-AB17-F08337BB7DC9"/>
    <n v="8"/>
    <x v="6"/>
    <n v="117"/>
    <n v="17.3469364876103"/>
    <n v="315"/>
    <n v="313"/>
    <n v="134"/>
    <n v="212"/>
    <n v="135"/>
    <n v="173"/>
    <n v="125"/>
    <n v="166"/>
    <n v="115"/>
    <n v="252"/>
    <n v="125"/>
    <n v="2065"/>
  </r>
  <r>
    <s v="5D5EF67E-9067-4146-9AAD-3CD1436A4799"/>
    <s v="BF249072-FD1C-48F5-8B9B-94894C6DFC07"/>
    <n v="1"/>
    <x v="0"/>
    <n v="131"/>
    <n v="15.444015776033099"/>
    <n v="1"/>
    <n v="145"/>
    <n v="0"/>
    <n v="73"/>
    <n v="0"/>
    <n v="187"/>
    <n v="1"/>
    <n v="105"/>
    <n v="0"/>
    <n v="132"/>
    <n v="0"/>
    <n v="644"/>
  </r>
  <r>
    <s v="A21A18F9-4CFF-40E5-99F8-4298D5034E0B"/>
    <s v="ADCABB6D-6C42-479F-9DBF-F74637F4B63C"/>
    <n v="1"/>
    <x v="1"/>
    <n v="121"/>
    <n v="17.175507593627898"/>
    <n v="75"/>
    <n v="624"/>
    <n v="1"/>
    <n v="110"/>
    <n v="0"/>
    <n v="74"/>
    <n v="98"/>
    <n v="41"/>
    <n v="0"/>
    <n v="105"/>
    <n v="2"/>
    <n v="1130"/>
  </r>
  <r>
    <s v="88F343FA-B35D-4C6C-8A9A-DDC3AE08EED7"/>
    <s v="7340EFB7-12B4-441A-A221-523C2E7EBB65"/>
    <n v="1"/>
    <x v="4"/>
    <n v="131"/>
    <n v="19.122412679018002"/>
    <n v="4"/>
    <n v="2"/>
    <n v="1"/>
    <n v="0"/>
    <n v="0"/>
    <n v="0"/>
    <n v="1"/>
    <n v="0"/>
    <n v="0"/>
    <n v="0"/>
    <n v="0"/>
    <n v="8"/>
  </r>
  <r>
    <s v="5D5EF67E-9067-4146-9AAD-3CD1436A4799"/>
    <s v="8BEE2747-706F-47B5-8F33-D188219F6B22"/>
    <n v="1"/>
    <x v="0"/>
    <n v="126"/>
    <n v="18.4236836036625"/>
    <n v="14"/>
    <n v="20"/>
    <n v="18"/>
    <n v="27"/>
    <n v="23"/>
    <n v="12"/>
    <n v="18"/>
    <n v="16"/>
    <n v="17"/>
    <n v="15"/>
    <n v="23"/>
    <n v="203"/>
  </r>
  <r>
    <s v="A21A18F9-4CFF-40E5-99F8-4298D5034E0B"/>
    <s v="6AE62DBC-926C-463E-958A-1FE7DA5AF2EB"/>
    <n v="1"/>
    <x v="1"/>
    <n v="113"/>
    <n v="17.079758562160102"/>
    <n v="90"/>
    <n v="87"/>
    <n v="0"/>
    <n v="43"/>
    <n v="0"/>
    <n v="22"/>
    <n v="10"/>
    <n v="23"/>
    <n v="0"/>
    <n v="37"/>
    <n v="0"/>
    <n v="312"/>
  </r>
  <r>
    <s v="A21A18F9-4CFF-40E5-99F8-4298D5034E0B"/>
    <s v="FF444689-CD1A-4A46-9B53-77F3B10541BA"/>
    <n v="1"/>
    <x v="1"/>
    <n v="121"/>
    <n v="14.2165322199117"/>
    <n v="126"/>
    <n v="12"/>
    <n v="1"/>
    <n v="4"/>
    <n v="0"/>
    <n v="4"/>
    <n v="0"/>
    <n v="3"/>
    <n v="0"/>
    <n v="4"/>
    <n v="0"/>
    <n v="154"/>
  </r>
  <r>
    <s v="A21A18F9-4CFF-40E5-99F8-4298D5034E0B"/>
    <s v="02119C18-F601-48BC-873E-D8DCF141BC81"/>
    <n v="1"/>
    <x v="1"/>
    <n v="123"/>
    <n v="17.541329118661299"/>
    <n v="163"/>
    <n v="1952"/>
    <n v="18"/>
    <n v="1813"/>
    <n v="22"/>
    <n v="603"/>
    <n v="26"/>
    <n v="414"/>
    <n v="16"/>
    <n v="1416"/>
    <n v="16"/>
    <n v="6459"/>
  </r>
  <r>
    <s v="5D5EF67E-9067-4146-9AAD-3CD1436A4799"/>
    <s v="BA717663-3AC4-47E7-9E5B-614395199F63"/>
    <n v="1"/>
    <x v="0"/>
    <n v="135"/>
    <n v="14.562092756693501"/>
    <n v="0"/>
    <n v="2"/>
    <n v="0"/>
    <n v="0"/>
    <n v="0"/>
    <n v="1"/>
    <n v="0"/>
    <n v="4"/>
    <n v="0"/>
    <n v="2"/>
    <n v="2"/>
    <n v="11"/>
  </r>
  <r>
    <s v="A21A18F9-4CFF-40E5-99F8-4298D5034E0B"/>
    <s v="FAF96AE4-815A-4BFE-9D3D-AD0CEE31CEDD"/>
    <n v="1"/>
    <x v="1"/>
    <n v="125"/>
    <n v="28.652529664819198"/>
    <n v="158"/>
    <n v="672"/>
    <n v="205"/>
    <n v="515"/>
    <n v="225"/>
    <n v="365"/>
    <n v="220"/>
    <n v="326"/>
    <n v="190"/>
    <n v="595"/>
    <n v="218"/>
    <n v="3689"/>
  </r>
  <r>
    <s v="A21A18F9-4CFF-40E5-99F8-4298D5034E0B"/>
    <s v="E15D41BF-3BEE-4444-9A15-763ECF7577A9"/>
    <n v="192"/>
    <x v="2"/>
    <n v="126"/>
    <n v="18.246697009541698"/>
    <n v="3"/>
    <n v="147"/>
    <n v="124"/>
    <n v="131"/>
    <n v="160"/>
    <n v="144"/>
    <n v="177"/>
    <n v="142"/>
    <n v="147"/>
    <n v="146"/>
    <n v="144"/>
    <n v="1465"/>
  </r>
  <r>
    <s v="A21A18F9-4CFF-40E5-99F8-4298D5034E0B"/>
    <s v="271A668D-2DFC-45F2-AE29-0392FCB1EB0A"/>
    <n v="6"/>
    <x v="7"/>
    <n v="116"/>
    <n v="18.427518415352001"/>
    <n v="8930"/>
    <n v="779"/>
    <n v="13"/>
    <n v="291"/>
    <n v="13"/>
    <n v="133"/>
    <n v="9"/>
    <n v="150"/>
    <n v="15"/>
    <n v="301"/>
    <n v="8"/>
    <n v="10642"/>
  </r>
  <r>
    <s v="5D5EF67E-9067-4146-9AAD-3CD1436A4799"/>
    <s v="49284BE4-E481-4617-AFD2-CACB716629D6"/>
    <n v="1"/>
    <x v="0"/>
    <n v="136"/>
    <n v="22.674205497597502"/>
    <n v="3"/>
    <n v="27"/>
    <n v="34"/>
    <n v="38"/>
    <n v="30"/>
    <n v="38"/>
    <n v="26"/>
    <n v="28"/>
    <n v="30"/>
    <n v="33"/>
    <n v="26"/>
    <n v="313"/>
  </r>
  <r>
    <s v="5D5EF67E-9067-4146-9AAD-3CD1436A4799"/>
    <s v="BCEC1329-3417-430E-80D2-9537DC7E9310"/>
    <n v="1"/>
    <x v="0"/>
    <n v="122"/>
    <n v="15.125560597461501"/>
    <n v="270"/>
    <n v="402"/>
    <n v="0"/>
    <n v="325"/>
    <n v="0"/>
    <n v="91"/>
    <n v="0"/>
    <n v="138"/>
    <n v="0"/>
    <n v="260"/>
    <n v="0"/>
    <n v="1486"/>
  </r>
  <r>
    <s v="5D5EF67E-9067-4146-9AAD-3CD1436A4799"/>
    <s v="29292E59-E3EB-4537-A542-742264545365"/>
    <n v="1"/>
    <x v="0"/>
    <n v="131"/>
    <n v="18.487781434655201"/>
    <n v="27"/>
    <n v="29"/>
    <n v="29"/>
    <n v="25"/>
    <n v="22"/>
    <n v="27"/>
    <n v="24"/>
    <n v="27"/>
    <n v="31"/>
    <n v="35"/>
    <n v="26"/>
    <n v="302"/>
  </r>
  <r>
    <s v="5D5EF67E-9067-4146-9AAD-3CD1436A4799"/>
    <s v="F80EF1C5-FBF1-4B16-8C48-45C410473E65"/>
    <n v="1"/>
    <x v="0"/>
    <n v="125"/>
    <n v="18.432811167150501"/>
    <n v="44"/>
    <n v="57"/>
    <n v="46"/>
    <n v="59"/>
    <n v="70"/>
    <n v="50"/>
    <n v="59"/>
    <n v="70"/>
    <n v="56"/>
    <n v="52"/>
    <n v="64"/>
    <n v="627"/>
  </r>
  <r>
    <s v="A21A18F9-4CFF-40E5-99F8-4298D5034E0B"/>
    <s v="60A8EBC5-E82D-4303-8B67-3A7505F289B4"/>
    <n v="1"/>
    <x v="1"/>
    <n v="112"/>
    <n v="11.6016608637959"/>
    <n v="26"/>
    <n v="64"/>
    <n v="0"/>
    <n v="14"/>
    <n v="0"/>
    <n v="13"/>
    <n v="0"/>
    <n v="2"/>
    <n v="0"/>
    <n v="12"/>
    <n v="0"/>
    <n v="131"/>
  </r>
  <r>
    <s v="A21A18F9-4CFF-40E5-99F8-4298D5034E0B"/>
    <s v="622BB749-449C-4597-AE13-81BCAAB28526"/>
    <n v="192"/>
    <x v="2"/>
    <n v="130"/>
    <s v="NULL"/>
    <n v="0"/>
    <n v="1"/>
    <n v="0"/>
    <n v="0"/>
    <n v="0"/>
    <n v="0"/>
    <n v="0"/>
    <n v="0"/>
    <n v="0"/>
    <n v="0"/>
    <n v="0"/>
    <n v="1"/>
  </r>
  <r>
    <s v="A21A18F9-4CFF-40E5-99F8-4298D5034E0B"/>
    <s v="44806061-F956-4F47-A5A8-895C9009D4AB"/>
    <n v="6"/>
    <x v="7"/>
    <n v="127"/>
    <n v="15.1492574075431"/>
    <n v="32"/>
    <n v="2"/>
    <n v="1"/>
    <n v="1"/>
    <n v="0"/>
    <n v="1"/>
    <n v="0"/>
    <n v="0"/>
    <n v="0"/>
    <n v="1"/>
    <n v="0"/>
    <n v="38"/>
  </r>
  <r>
    <s v="A21A18F9-4CFF-40E5-99F8-4298D5034E0B"/>
    <s v="98F0E38D-C48A-4AC4-934C-E94750418CD4"/>
    <n v="10"/>
    <x v="3"/>
    <n v="140"/>
    <s v="NULL"/>
    <n v="1"/>
    <n v="1"/>
    <n v="0"/>
    <n v="0"/>
    <n v="0"/>
    <n v="0"/>
    <n v="0"/>
    <n v="0"/>
    <n v="0"/>
    <n v="0"/>
    <n v="0"/>
    <n v="2"/>
  </r>
  <r>
    <s v="5D5EF67E-9067-4146-9AAD-3CD1436A4799"/>
    <s v="4F1941B5-8C12-473D-8151-C629D623B274"/>
    <n v="1"/>
    <x v="0"/>
    <n v="127"/>
    <n v="18.894337732867001"/>
    <n v="832"/>
    <n v="3458"/>
    <n v="71"/>
    <n v="3080"/>
    <n v="57"/>
    <n v="2366"/>
    <n v="118"/>
    <n v="1732"/>
    <n v="59"/>
    <n v="2465"/>
    <n v="54"/>
    <n v="14292"/>
  </r>
  <r>
    <s v="A21A18F9-4CFF-40E5-99F8-4298D5034E0B"/>
    <s v="18113AA0-9FED-4F94-BB4C-B3E1738D28C0"/>
    <n v="10"/>
    <x v="3"/>
    <n v="122"/>
    <n v="18.6600846355459"/>
    <n v="53"/>
    <n v="193"/>
    <n v="0"/>
    <n v="88"/>
    <n v="1"/>
    <n v="36"/>
    <n v="2"/>
    <n v="29"/>
    <n v="0"/>
    <n v="81"/>
    <n v="0"/>
    <n v="483"/>
  </r>
  <r>
    <s v="5D5EF67E-9067-4146-9AAD-3CD1436A4799"/>
    <s v="0C348087-DB24-412A-A272-99EDCAD356CA"/>
    <n v="1"/>
    <x v="0"/>
    <n v="124"/>
    <n v="16.660836921420799"/>
    <n v="37"/>
    <n v="247"/>
    <n v="0"/>
    <n v="162"/>
    <n v="0"/>
    <n v="58"/>
    <n v="0"/>
    <n v="1"/>
    <n v="0"/>
    <n v="167"/>
    <n v="0"/>
    <n v="672"/>
  </r>
  <r>
    <s v="5D5EF67E-9067-4146-9AAD-3CD1436A4799"/>
    <s v="B1323204-B0E0-4EF7-8BD5-80826C9CC1FA"/>
    <n v="1"/>
    <x v="0"/>
    <n v="128"/>
    <n v="17.761579242287802"/>
    <n v="44"/>
    <n v="1881"/>
    <n v="53"/>
    <n v="1109"/>
    <n v="72"/>
    <n v="1040"/>
    <n v="170"/>
    <n v="1003"/>
    <n v="52"/>
    <n v="1136"/>
    <n v="70"/>
    <n v="6630"/>
  </r>
  <r>
    <s v="A21A18F9-4CFF-40E5-99F8-4298D5034E0B"/>
    <s v="E190B7F2-825F-4704-B7CC-34D67B39A333"/>
    <n v="192"/>
    <x v="2"/>
    <n v="115"/>
    <n v="13.480597323345799"/>
    <n v="8"/>
    <n v="283"/>
    <n v="55"/>
    <n v="149"/>
    <n v="46"/>
    <n v="143"/>
    <n v="59"/>
    <n v="115"/>
    <n v="79"/>
    <n v="192"/>
    <n v="52"/>
    <n v="1181"/>
  </r>
  <r>
    <s v="A21A18F9-4CFF-40E5-99F8-4298D5034E0B"/>
    <s v="CA57DF85-ECD0-419A-B108-5D3ECB98C0F7"/>
    <n v="8"/>
    <x v="6"/>
    <n v="122"/>
    <n v="61.7967310986066"/>
    <n v="3959"/>
    <n v="9290"/>
    <n v="1066"/>
    <n v="3302"/>
    <n v="1062"/>
    <n v="2864"/>
    <n v="1103"/>
    <n v="3786"/>
    <n v="1017"/>
    <n v="4807"/>
    <n v="1253"/>
    <n v="33511"/>
  </r>
  <r>
    <s v="A21A18F9-4CFF-40E5-99F8-4298D5034E0B"/>
    <s v="26E46F59-B71B-4C38-B94B-6B6825B6C1C8"/>
    <n v="10"/>
    <x v="3"/>
    <n v="120"/>
    <n v="16.945348658685099"/>
    <n v="78"/>
    <n v="901"/>
    <n v="2"/>
    <n v="273"/>
    <n v="0"/>
    <n v="165"/>
    <n v="5"/>
    <n v="99"/>
    <n v="1"/>
    <n v="211"/>
    <n v="1"/>
    <n v="1736"/>
  </r>
  <r>
    <s v="A21A18F9-4CFF-40E5-99F8-4298D5034E0B"/>
    <s v="BDA9DCA2-889B-476B-AFCD-18C6DE1B9A65"/>
    <n v="3"/>
    <x v="5"/>
    <n v="114"/>
    <n v="18.397832522409999"/>
    <n v="60"/>
    <n v="466"/>
    <n v="0"/>
    <n v="188"/>
    <n v="0"/>
    <n v="111"/>
    <n v="0"/>
    <n v="97"/>
    <n v="0"/>
    <n v="190"/>
    <n v="0"/>
    <n v="1112"/>
  </r>
  <r>
    <s v="A21A18F9-4CFF-40E5-99F8-4298D5034E0B"/>
    <s v="A33FFE0F-99CE-4E8F-B2E5-2AF217C7EB76"/>
    <n v="1"/>
    <x v="1"/>
    <n v="110"/>
    <s v="NULL"/>
    <n v="4"/>
    <n v="1"/>
    <n v="0"/>
    <n v="0"/>
    <n v="0"/>
    <n v="0"/>
    <n v="0"/>
    <n v="0"/>
    <n v="0"/>
    <n v="0"/>
    <n v="0"/>
    <n v="5"/>
  </r>
  <r>
    <s v="A21A18F9-4CFF-40E5-99F8-4298D5034E0B"/>
    <s v="C3887859-31B5-427E-987B-501F959723BB"/>
    <n v="10"/>
    <x v="3"/>
    <n v="122"/>
    <n v="16.4622140619006"/>
    <n v="3"/>
    <n v="166"/>
    <n v="0"/>
    <n v="69"/>
    <n v="0"/>
    <n v="26"/>
    <n v="0"/>
    <n v="26"/>
    <n v="0"/>
    <n v="74"/>
    <n v="1"/>
    <n v="365"/>
  </r>
  <r>
    <s v="A21A18F9-4CFF-40E5-99F8-4298D5034E0B"/>
    <s v="23546056-02EB-43AC-A60A-0A92CE75107E"/>
    <n v="1"/>
    <x v="1"/>
    <n v="126"/>
    <s v="NULL"/>
    <n v="0"/>
    <n v="0"/>
    <n v="0"/>
    <n v="0"/>
    <n v="0"/>
    <n v="0"/>
    <n v="0"/>
    <n v="1"/>
    <n v="0"/>
    <n v="0"/>
    <n v="0"/>
    <n v="1"/>
  </r>
  <r>
    <s v="5D5EF67E-9067-4146-9AAD-3CD1436A4799"/>
    <s v="30C741BF-5E6C-4FB9-8F62-89C998FE9919"/>
    <n v="1"/>
    <x v="0"/>
    <n v="130"/>
    <n v="20.839921290506801"/>
    <n v="19"/>
    <n v="680"/>
    <n v="0"/>
    <n v="276"/>
    <n v="1"/>
    <n v="81"/>
    <n v="0"/>
    <n v="445"/>
    <n v="1"/>
    <n v="173"/>
    <n v="0"/>
    <n v="1676"/>
  </r>
  <r>
    <s v="5D5EF67E-9067-4146-9AAD-3CD1436A4799"/>
    <s v="E06FFC36-7600-4A57-884F-7524C723C62C"/>
    <n v="1"/>
    <x v="0"/>
    <n v="133"/>
    <n v="19.700781948115399"/>
    <n v="1620"/>
    <n v="195"/>
    <n v="161"/>
    <n v="153"/>
    <n v="129"/>
    <n v="152"/>
    <n v="153"/>
    <n v="150"/>
    <n v="138"/>
    <n v="152"/>
    <n v="134"/>
    <n v="3137"/>
  </r>
  <r>
    <s v="88F343FA-B35D-4C6C-8A9A-DDC3AE08EED7"/>
    <s v="60B8DC47-3824-4BF4-879E-BA6F6741E22E"/>
    <n v="1"/>
    <x v="4"/>
    <n v="116"/>
    <s v="NULL"/>
    <n v="1"/>
    <n v="0"/>
    <n v="0"/>
    <n v="0"/>
    <n v="0"/>
    <n v="0"/>
    <n v="0"/>
    <n v="1"/>
    <n v="0"/>
    <n v="0"/>
    <n v="0"/>
    <n v="2"/>
  </r>
  <r>
    <s v="A21A18F9-4CFF-40E5-99F8-4298D5034E0B"/>
    <s v="F200F40A-9120-4907-A23D-8312F95913A9"/>
    <n v="1"/>
    <x v="1"/>
    <n v="118"/>
    <n v="19.4441057807385"/>
    <n v="234"/>
    <n v="522"/>
    <n v="0"/>
    <n v="153"/>
    <n v="0"/>
    <n v="108"/>
    <n v="1"/>
    <n v="132"/>
    <n v="0"/>
    <n v="154"/>
    <n v="4"/>
    <n v="1308"/>
  </r>
  <r>
    <s v="5D5EF67E-9067-4146-9AAD-3CD1436A4799"/>
    <s v="F3D93C96-E529-4217-98DF-03DF13388D85"/>
    <n v="1"/>
    <x v="0"/>
    <n v="126"/>
    <n v="19.856465707342402"/>
    <n v="88"/>
    <n v="508"/>
    <n v="182"/>
    <n v="264"/>
    <n v="173"/>
    <n v="275"/>
    <n v="172"/>
    <n v="274"/>
    <n v="171"/>
    <n v="406"/>
    <n v="163"/>
    <n v="2676"/>
  </r>
  <r>
    <s v="5D5EF67E-9067-4146-9AAD-3CD1436A4799"/>
    <s v="B39845DD-53F9-42F3-A4AD-C9129A0602F5"/>
    <n v="1"/>
    <x v="0"/>
    <n v="121"/>
    <n v="8.2607224218936093"/>
    <n v="584"/>
    <n v="881"/>
    <n v="1"/>
    <n v="1185"/>
    <n v="5"/>
    <n v="916"/>
    <n v="24"/>
    <n v="1024"/>
    <n v="2"/>
    <n v="708"/>
    <n v="3"/>
    <n v="5333"/>
  </r>
  <r>
    <s v="5D5EF67E-9067-4146-9AAD-3CD1436A4799"/>
    <s v="0E82029D-743E-4FDE-877E-4CEA20716FA2"/>
    <n v="1"/>
    <x v="0"/>
    <n v="131"/>
    <n v="17.7084902113629"/>
    <n v="3405"/>
    <n v="569"/>
    <n v="131"/>
    <n v="413"/>
    <n v="153"/>
    <n v="204"/>
    <n v="145"/>
    <n v="233"/>
    <n v="152"/>
    <n v="433"/>
    <n v="163"/>
    <n v="6001"/>
  </r>
  <r>
    <s v="5D5EF67E-9067-4146-9AAD-3CD1436A4799"/>
    <s v="CC9E94AD-5579-429A-82B6-A094A65D8E81"/>
    <n v="1"/>
    <x v="0"/>
    <n v="129"/>
    <n v="25.105973189037499"/>
    <n v="128"/>
    <n v="10"/>
    <n v="10"/>
    <n v="10"/>
    <n v="14"/>
    <n v="15"/>
    <n v="13"/>
    <n v="13"/>
    <n v="6"/>
    <n v="16"/>
    <n v="7"/>
    <n v="2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9">
  <r>
    <s v="A21A18F9-4CFF-40E5-99F8-4298D5034E0B"/>
    <s v="52B9D702-CDF9-4678-9D2D-0AC6D9C65D21"/>
    <n v="1"/>
    <x v="0"/>
    <n v="67"/>
    <n v="11.071572162296"/>
    <n v="7"/>
    <n v="2"/>
    <n v="2"/>
    <n v="6"/>
    <n v="2"/>
    <n v="4"/>
    <n v="1"/>
    <n v="0"/>
    <n v="3"/>
    <n v="2"/>
    <n v="2"/>
    <n v="31"/>
  </r>
  <r>
    <s v="A21A18F9-4CFF-40E5-99F8-4298D5034E0B"/>
    <s v="F6E58B41-F72F-4E36-B2F2-69B9561CECAE"/>
    <n v="8"/>
    <x v="1"/>
    <n v="87"/>
    <n v="28.2485683634801"/>
    <n v="8436"/>
    <n v="17272"/>
    <n v="185"/>
    <n v="7673"/>
    <n v="164"/>
    <n v="5027"/>
    <n v="187"/>
    <n v="4927"/>
    <n v="162"/>
    <n v="7213"/>
    <n v="182"/>
    <n v="51453"/>
  </r>
  <r>
    <s v="5D5EF67E-9067-4146-9AAD-3CD1436A4799"/>
    <s v="13FDB6DE-E066-42FA-B037-98CE1FE4AE28"/>
    <n v="1"/>
    <x v="2"/>
    <n v="80"/>
    <n v="12.106701382474199"/>
    <n v="0"/>
    <n v="30"/>
    <n v="13"/>
    <n v="29"/>
    <n v="18"/>
    <n v="19"/>
    <n v="14"/>
    <n v="13"/>
    <n v="13"/>
    <n v="28"/>
    <n v="17"/>
    <n v="194"/>
  </r>
  <r>
    <s v="A21A18F9-4CFF-40E5-99F8-4298D5034E0B"/>
    <s v="6F0AF4F0-20CD-4E43-9326-350550238581"/>
    <n v="1"/>
    <x v="0"/>
    <n v="73"/>
    <n v="11.607972167457101"/>
    <n v="827"/>
    <n v="3372"/>
    <n v="1"/>
    <n v="1186"/>
    <n v="2"/>
    <n v="1078"/>
    <n v="14"/>
    <n v="957"/>
    <n v="2"/>
    <n v="1435"/>
    <n v="4"/>
    <n v="8878"/>
  </r>
  <r>
    <s v="A21A18F9-4CFF-40E5-99F8-4298D5034E0B"/>
    <s v="9C9F9714-C56B-419A-B875-AAC9C3F4AF1F"/>
    <n v="8"/>
    <x v="1"/>
    <n v="69"/>
    <s v="NULL"/>
    <n v="0"/>
    <n v="0"/>
    <n v="0"/>
    <n v="0"/>
    <n v="0"/>
    <n v="0"/>
    <n v="0"/>
    <n v="0"/>
    <n v="0"/>
    <n v="0"/>
    <n v="1"/>
    <n v="1"/>
  </r>
  <r>
    <s v="5D5EF67E-9067-4146-9AAD-3CD1436A4799"/>
    <s v="486061D4-DA5E-42E2-A6DD-F5F285A580AB"/>
    <n v="1"/>
    <x v="2"/>
    <n v="69"/>
    <n v="6.5822214390159397"/>
    <n v="45"/>
    <n v="1359"/>
    <n v="0"/>
    <n v="318"/>
    <n v="0"/>
    <n v="394"/>
    <n v="6"/>
    <n v="223"/>
    <n v="0"/>
    <n v="267"/>
    <n v="1"/>
    <n v="2613"/>
  </r>
  <r>
    <s v="A21A18F9-4CFF-40E5-99F8-4298D5034E0B"/>
    <s v="77F99D0C-B8C1-4081-8166-771744C4CF30"/>
    <n v="1"/>
    <x v="0"/>
    <n v="68"/>
    <n v="8.1649658092772608"/>
    <n v="4"/>
    <n v="1"/>
    <n v="0"/>
    <n v="1"/>
    <n v="0"/>
    <n v="1"/>
    <n v="0"/>
    <n v="1"/>
    <n v="0"/>
    <n v="0"/>
    <n v="0"/>
    <n v="8"/>
  </r>
  <r>
    <s v="5D5EF67E-9067-4146-9AAD-3CD1436A4799"/>
    <s v="8B0BE9AE-8F73-4688-BE12-0DFA83AB4A99"/>
    <n v="1"/>
    <x v="2"/>
    <n v="78"/>
    <n v="13.2603211263588"/>
    <n v="325"/>
    <n v="444"/>
    <n v="426"/>
    <n v="427"/>
    <n v="408"/>
    <n v="415"/>
    <n v="401"/>
    <n v="449"/>
    <n v="391"/>
    <n v="439"/>
    <n v="439"/>
    <n v="4564"/>
  </r>
  <r>
    <s v="A21A18F9-4CFF-40E5-99F8-4298D5034E0B"/>
    <s v="85ADCC86-5AF9-4FEA-86BA-6412EAB7C063"/>
    <n v="8"/>
    <x v="1"/>
    <n v="73"/>
    <n v="14.8964681016932"/>
    <n v="4"/>
    <n v="1"/>
    <n v="0"/>
    <n v="1"/>
    <n v="0"/>
    <n v="1"/>
    <n v="0"/>
    <n v="1"/>
    <n v="0"/>
    <n v="3"/>
    <n v="0"/>
    <n v="11"/>
  </r>
  <r>
    <s v="A21A18F9-4CFF-40E5-99F8-4298D5034E0B"/>
    <s v="CC74BA29-8D3E-4941-A495-F8B96E5996D9"/>
    <n v="1"/>
    <x v="0"/>
    <n v="74"/>
    <n v="9.4761798457463904"/>
    <n v="142"/>
    <n v="280"/>
    <n v="0"/>
    <n v="177"/>
    <n v="0"/>
    <n v="91"/>
    <n v="2"/>
    <n v="117"/>
    <n v="1"/>
    <n v="199"/>
    <n v="1"/>
    <n v="1010"/>
  </r>
  <r>
    <s v="5D5EF67E-9067-4146-9AAD-3CD1436A4799"/>
    <s v="6B473054-C687-4B12-809B-E0D8C409B68B"/>
    <n v="1"/>
    <x v="2"/>
    <n v="72"/>
    <n v="8.7903290301672605"/>
    <n v="513"/>
    <n v="724"/>
    <n v="6"/>
    <n v="158"/>
    <n v="2"/>
    <n v="550"/>
    <n v="5"/>
    <n v="152"/>
    <n v="0"/>
    <n v="431"/>
    <n v="2"/>
    <n v="2543"/>
  </r>
  <r>
    <s v="5D5EF67E-9067-4146-9AAD-3CD1436A4799"/>
    <s v="4A2DFB80-0917-485B-AD1C-65AD34F732C8"/>
    <n v="1"/>
    <x v="2"/>
    <n v="71"/>
    <n v="10.3352084001086"/>
    <n v="1"/>
    <n v="34"/>
    <n v="0"/>
    <n v="13"/>
    <n v="1"/>
    <n v="17"/>
    <n v="0"/>
    <n v="5"/>
    <n v="0"/>
    <n v="28"/>
    <n v="1"/>
    <n v="100"/>
  </r>
  <r>
    <s v="A21A18F9-4CFF-40E5-99F8-4298D5034E0B"/>
    <s v="C6DD9DCD-2EA1-412C-86C5-D3787BA8248C"/>
    <n v="1"/>
    <x v="0"/>
    <n v="77"/>
    <n v="11.7450455162813"/>
    <n v="1313"/>
    <n v="1469"/>
    <n v="841"/>
    <n v="1131"/>
    <n v="896"/>
    <n v="946"/>
    <n v="887"/>
    <n v="917"/>
    <n v="892"/>
    <n v="1117"/>
    <n v="836"/>
    <n v="11245"/>
  </r>
  <r>
    <s v="A21A18F9-4CFF-40E5-99F8-4298D5034E0B"/>
    <s v="D3B9154F-AA62-4552-9C34-5BC4CE8F2E87"/>
    <n v="10"/>
    <x v="3"/>
    <n v="70"/>
    <s v="NULL"/>
    <n v="0"/>
    <n v="1"/>
    <n v="0"/>
    <n v="0"/>
    <n v="0"/>
    <n v="0"/>
    <n v="0"/>
    <n v="0"/>
    <n v="0"/>
    <n v="0"/>
    <n v="0"/>
    <n v="1"/>
  </r>
  <r>
    <s v="5D5EF67E-9067-4146-9AAD-3CD1436A4799"/>
    <s v="CFA323BF-3FB8-4137-8837-5DCD42D9CBE1"/>
    <n v="1"/>
    <x v="2"/>
    <n v="71"/>
    <n v="12.5089059182939"/>
    <n v="0"/>
    <n v="1"/>
    <n v="2"/>
    <n v="1"/>
    <n v="3"/>
    <n v="1"/>
    <n v="1"/>
    <n v="1"/>
    <n v="0"/>
    <n v="0"/>
    <n v="1"/>
    <n v="11"/>
  </r>
  <r>
    <s v="5D5EF67E-9067-4146-9AAD-3CD1436A4799"/>
    <s v="52BC6693-D04B-4030-8C9C-A8C4245F51A6"/>
    <n v="1"/>
    <x v="2"/>
    <n v="78"/>
    <n v="13.222767249819499"/>
    <n v="9"/>
    <n v="20"/>
    <n v="11"/>
    <n v="14"/>
    <n v="4"/>
    <n v="8"/>
    <n v="13"/>
    <n v="4"/>
    <n v="5"/>
    <n v="8"/>
    <n v="11"/>
    <n v="107"/>
  </r>
  <r>
    <s v="A21A18F9-4CFF-40E5-99F8-4298D5034E0B"/>
    <s v="18396383-955E-47C2-8ABB-2024023A4CC5"/>
    <n v="8"/>
    <x v="1"/>
    <n v="64"/>
    <n v="12.1968497918576"/>
    <n v="409"/>
    <n v="163"/>
    <n v="97"/>
    <n v="128"/>
    <n v="88"/>
    <n v="116"/>
    <n v="105"/>
    <n v="113"/>
    <n v="106"/>
    <n v="124"/>
    <n v="93"/>
    <n v="1542"/>
  </r>
  <r>
    <s v="5D5EF67E-9067-4146-9AAD-3CD1436A4799"/>
    <s v="793DAB2E-37E2-4796-8727-FD9848970EC4"/>
    <n v="1"/>
    <x v="2"/>
    <n v="73"/>
    <n v="10.009155141753"/>
    <n v="9"/>
    <n v="552"/>
    <n v="25"/>
    <n v="100"/>
    <n v="38"/>
    <n v="64"/>
    <n v="54"/>
    <n v="85"/>
    <n v="46"/>
    <n v="73"/>
    <n v="39"/>
    <n v="1085"/>
  </r>
  <r>
    <s v="A21A18F9-4CFF-40E5-99F8-4298D5034E0B"/>
    <s v="C7FCEB86-44B1-493E-821E-8554848D00B6"/>
    <n v="10"/>
    <x v="3"/>
    <n v="76"/>
    <n v="16.912970594939701"/>
    <n v="2068"/>
    <n v="5474"/>
    <n v="0"/>
    <n v="1835"/>
    <n v="6"/>
    <n v="1645"/>
    <n v="103"/>
    <n v="970"/>
    <n v="7"/>
    <n v="1682"/>
    <n v="9"/>
    <n v="13803"/>
  </r>
  <r>
    <s v="5D5EF67E-9067-4146-9AAD-3CD1436A4799"/>
    <s v="32147E45-A934-412B-9279-626FDF7B706E"/>
    <n v="1"/>
    <x v="2"/>
    <n v="82"/>
    <n v="10.757301628357199"/>
    <n v="0"/>
    <n v="325"/>
    <n v="299"/>
    <n v="320"/>
    <n v="312"/>
    <n v="316"/>
    <n v="321"/>
    <n v="310"/>
    <n v="368"/>
    <n v="312"/>
    <n v="295"/>
    <n v="3178"/>
  </r>
  <r>
    <s v="5D5EF67E-9067-4146-9AAD-3CD1436A4799"/>
    <s v="98173A7D-A958-4956-A35C-BE50D2A7B6CC"/>
    <n v="1"/>
    <x v="2"/>
    <n v="79"/>
    <n v="2.6076809620810901"/>
    <n v="85"/>
    <n v="1"/>
    <n v="0"/>
    <n v="2"/>
    <n v="0"/>
    <n v="0"/>
    <n v="0"/>
    <n v="1"/>
    <n v="0"/>
    <n v="1"/>
    <n v="0"/>
    <n v="90"/>
  </r>
  <r>
    <s v="A21A18F9-4CFF-40E5-99F8-4298D5034E0B"/>
    <s v="4970E0F7-2967-4329-A1CE-1ED79060ADB1"/>
    <n v="6"/>
    <x v="4"/>
    <n v="70"/>
    <n v="18.9729692615701"/>
    <n v="13555"/>
    <n v="804"/>
    <n v="1"/>
    <n v="336"/>
    <n v="1"/>
    <n v="243"/>
    <n v="2"/>
    <n v="146"/>
    <n v="2"/>
    <n v="469"/>
    <n v="1"/>
    <n v="15560"/>
  </r>
  <r>
    <s v="5D5EF67E-9067-4146-9AAD-3CD1436A4799"/>
    <s v="5BB5196F-031F-4BD3-BCAB-20824245FC58"/>
    <n v="1"/>
    <x v="2"/>
    <n v="80"/>
    <n v="9.5265304762887109"/>
    <n v="146"/>
    <n v="672"/>
    <n v="560"/>
    <n v="641"/>
    <n v="584"/>
    <n v="733"/>
    <n v="671"/>
    <n v="653"/>
    <n v="568"/>
    <n v="749"/>
    <n v="641"/>
    <n v="6618"/>
  </r>
  <r>
    <s v="5D5EF67E-9067-4146-9AAD-3CD1436A4799"/>
    <s v="49D7395B-542A-494A-90CF-0FF4132DC8AA"/>
    <n v="1"/>
    <x v="2"/>
    <n v="77"/>
    <n v="10.3065364676659"/>
    <n v="8"/>
    <n v="91"/>
    <n v="55"/>
    <n v="48"/>
    <n v="52"/>
    <n v="68"/>
    <n v="71"/>
    <n v="62"/>
    <n v="68"/>
    <n v="89"/>
    <n v="63"/>
    <n v="675"/>
  </r>
  <r>
    <s v="A21A18F9-4CFF-40E5-99F8-4298D5034E0B"/>
    <s v="1FA06A43-C352-4CB9-8BAD-B2CCDEB1A636"/>
    <n v="192"/>
    <x v="5"/>
    <n v="77"/>
    <n v="24.963981680529901"/>
    <n v="23"/>
    <n v="136"/>
    <n v="43"/>
    <n v="66"/>
    <n v="35"/>
    <n v="71"/>
    <n v="32"/>
    <n v="55"/>
    <n v="42"/>
    <n v="82"/>
    <n v="52"/>
    <n v="638"/>
  </r>
  <r>
    <s v="5D5EF67E-9067-4146-9AAD-3CD1436A4799"/>
    <s v="30B857CE-3D83-44C5-B684-C8E879B10817"/>
    <n v="1"/>
    <x v="2"/>
    <n v="77"/>
    <n v="13.253479145325301"/>
    <n v="41"/>
    <n v="59"/>
    <n v="57"/>
    <n v="65"/>
    <n v="47"/>
    <n v="59"/>
    <n v="62"/>
    <n v="59"/>
    <n v="38"/>
    <n v="57"/>
    <n v="60"/>
    <n v="604"/>
  </r>
  <r>
    <s v="5D5EF67E-9067-4146-9AAD-3CD1436A4799"/>
    <s v="98A33221-3992-4FA5-9ED9-5B883E5EE0B2"/>
    <n v="1"/>
    <x v="2"/>
    <n v="73"/>
    <n v="11.293421755409"/>
    <n v="980"/>
    <n v="9300"/>
    <n v="3"/>
    <n v="1603"/>
    <n v="3"/>
    <n v="2126"/>
    <n v="13"/>
    <n v="2206"/>
    <n v="7"/>
    <n v="2191"/>
    <n v="5"/>
    <n v="18437"/>
  </r>
  <r>
    <s v="5D5EF67E-9067-4146-9AAD-3CD1436A4799"/>
    <s v="59E9BC1E-3E44-4D77-9F14-6B8D46FD4888"/>
    <n v="1"/>
    <x v="2"/>
    <n v="74"/>
    <n v="11.834561476126099"/>
    <n v="120"/>
    <n v="140"/>
    <n v="119"/>
    <n v="148"/>
    <n v="139"/>
    <n v="166"/>
    <n v="133"/>
    <n v="159"/>
    <n v="143"/>
    <n v="140"/>
    <n v="145"/>
    <n v="1552"/>
  </r>
  <r>
    <s v="A21A18F9-4CFF-40E5-99F8-4298D5034E0B"/>
    <s v="AB30291E-3D21-4C45-B342-407E211F7166"/>
    <n v="1"/>
    <x v="0"/>
    <n v="77"/>
    <n v="11.2022209934287"/>
    <n v="531"/>
    <n v="5676"/>
    <n v="17"/>
    <n v="1928"/>
    <n v="25"/>
    <n v="1189"/>
    <n v="35"/>
    <n v="962"/>
    <n v="22"/>
    <n v="1950"/>
    <n v="29"/>
    <n v="12365"/>
  </r>
  <r>
    <s v="5D5EF67E-9067-4146-9AAD-3CD1436A4799"/>
    <s v="9697E5F1-164E-4107-956D-A8AD4A77684E"/>
    <n v="1"/>
    <x v="2"/>
    <n v="79"/>
    <n v="10.1822549296606"/>
    <n v="675"/>
    <n v="316"/>
    <n v="73"/>
    <n v="351"/>
    <n v="91"/>
    <n v="103"/>
    <n v="98"/>
    <n v="135"/>
    <n v="72"/>
    <n v="239"/>
    <n v="70"/>
    <n v="2223"/>
  </r>
  <r>
    <s v="A21A18F9-4CFF-40E5-99F8-4298D5034E0B"/>
    <s v="7C6920DF-2D62-4AAD-BDF9-8989D2F5B390"/>
    <n v="8"/>
    <x v="1"/>
    <n v="71"/>
    <n v="12.060779326524999"/>
    <n v="2528"/>
    <n v="1439"/>
    <n v="450"/>
    <n v="938"/>
    <n v="448"/>
    <n v="919"/>
    <n v="402"/>
    <n v="820"/>
    <n v="418"/>
    <n v="959"/>
    <n v="436"/>
    <n v="9757"/>
  </r>
  <r>
    <s v="5D5EF67E-9067-4146-9AAD-3CD1436A4799"/>
    <s v="9A479155-1CBA-4E5B-86A0-523C36760E53"/>
    <n v="1"/>
    <x v="2"/>
    <n v="78"/>
    <n v="7.0970651228870203"/>
    <n v="41"/>
    <n v="1720"/>
    <n v="0"/>
    <n v="424"/>
    <n v="1"/>
    <n v="407"/>
    <n v="3"/>
    <n v="175"/>
    <n v="0"/>
    <n v="182"/>
    <n v="0"/>
    <n v="2953"/>
  </r>
  <r>
    <s v="A21A18F9-4CFF-40E5-99F8-4298D5034E0B"/>
    <s v="631FF67B-3C9A-4186-8D03-3E79B89C8D94"/>
    <n v="1"/>
    <x v="0"/>
    <n v="73"/>
    <n v="11.4650078814674"/>
    <n v="420"/>
    <n v="1685"/>
    <n v="0"/>
    <n v="553"/>
    <n v="0"/>
    <n v="485"/>
    <n v="3"/>
    <n v="467"/>
    <n v="1"/>
    <n v="757"/>
    <n v="5"/>
    <n v="4376"/>
  </r>
  <r>
    <s v="88F343FA-B35D-4C6C-8A9A-DDC3AE08EED7"/>
    <s v="183113FC-FD37-4505-912D-3AD4B15AC554"/>
    <n v="1"/>
    <x v="6"/>
    <n v="55"/>
    <n v="10.537009965673001"/>
    <n v="1659"/>
    <n v="495"/>
    <n v="0"/>
    <n v="125"/>
    <n v="0"/>
    <n v="40"/>
    <n v="0"/>
    <n v="19"/>
    <n v="0"/>
    <n v="68"/>
    <n v="0"/>
    <n v="2406"/>
  </r>
  <r>
    <s v="A21A18F9-4CFF-40E5-99F8-4298D5034E0B"/>
    <s v="B849EDA7-4C5D-4355-A843-571CA28664E6"/>
    <n v="1"/>
    <x v="0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956F2CDA-214F-4690-8C99-29347552D7D6"/>
    <n v="1"/>
    <x v="2"/>
    <n v="78"/>
    <n v="10.9026564189505"/>
    <n v="37"/>
    <n v="69"/>
    <n v="29"/>
    <n v="33"/>
    <n v="28"/>
    <n v="38"/>
    <n v="77"/>
    <n v="30"/>
    <n v="33"/>
    <n v="31"/>
    <n v="42"/>
    <n v="447"/>
  </r>
  <r>
    <s v="5D5EF67E-9067-4146-9AAD-3CD1436A4799"/>
    <s v="A06904E5-701C-48D6-AAE0-5CE20E7EB1A1"/>
    <n v="1"/>
    <x v="2"/>
    <n v="72"/>
    <n v="10.775774901144301"/>
    <n v="45"/>
    <n v="324"/>
    <n v="0"/>
    <n v="355"/>
    <n v="6"/>
    <n v="236"/>
    <n v="11"/>
    <n v="251"/>
    <n v="5"/>
    <n v="529"/>
    <n v="11"/>
    <n v="1773"/>
  </r>
  <r>
    <s v="A21A18F9-4CFF-40E5-99F8-4298D5034E0B"/>
    <s v="47870F2B-F994-4AF1-8697-D6C3114061E9"/>
    <n v="10"/>
    <x v="3"/>
    <n v="78"/>
    <n v="11.7553840739624"/>
    <n v="0"/>
    <n v="40"/>
    <n v="0"/>
    <n v="10"/>
    <n v="0"/>
    <n v="4"/>
    <n v="0"/>
    <n v="5"/>
    <n v="0"/>
    <n v="8"/>
    <n v="0"/>
    <n v="67"/>
  </r>
  <r>
    <s v="A21A18F9-4CFF-40E5-99F8-4298D5034E0B"/>
    <s v="CCF6B8BE-D699-4795-9334-1AE8DBC0DF22"/>
    <n v="10"/>
    <x v="3"/>
    <n v="74"/>
    <n v="11.726452954744101"/>
    <n v="879"/>
    <n v="985"/>
    <n v="0"/>
    <n v="200"/>
    <n v="0"/>
    <n v="161"/>
    <n v="2"/>
    <n v="87"/>
    <n v="1"/>
    <n v="289"/>
    <n v="3"/>
    <n v="2607"/>
  </r>
  <r>
    <s v="5D5EF67E-9067-4146-9AAD-3CD1436A4799"/>
    <s v="8A15FC57-4935-4AEF-A499-EE0F5E086D11"/>
    <n v="1"/>
    <x v="2"/>
    <n v="75"/>
    <n v="8.9823130853025397"/>
    <n v="280"/>
    <n v="400"/>
    <n v="176"/>
    <n v="319"/>
    <n v="184"/>
    <n v="340"/>
    <n v="181"/>
    <n v="335"/>
    <n v="154"/>
    <n v="301"/>
    <n v="170"/>
    <n v="2840"/>
  </r>
  <r>
    <s v="5D5EF67E-9067-4146-9AAD-3CD1436A4799"/>
    <s v="73ABB4BA-6AB3-4DF0-B27B-D511360762CF"/>
    <n v="1"/>
    <x v="2"/>
    <n v="75"/>
    <n v="12.0708935203072"/>
    <n v="144"/>
    <n v="131"/>
    <n v="131"/>
    <n v="131"/>
    <n v="108"/>
    <n v="136"/>
    <n v="116"/>
    <n v="146"/>
    <n v="145"/>
    <n v="158"/>
    <n v="149"/>
    <n v="1495"/>
  </r>
  <r>
    <s v="A21A18F9-4CFF-40E5-99F8-4298D5034E0B"/>
    <s v="9030C3E2-AA0B-4BC3-AAA2-304D62400C80"/>
    <n v="1"/>
    <x v="0"/>
    <n v="73"/>
    <n v="11.791888993020301"/>
    <n v="606"/>
    <n v="1960"/>
    <n v="0"/>
    <n v="614"/>
    <n v="1"/>
    <n v="462"/>
    <n v="2"/>
    <n v="297"/>
    <n v="5"/>
    <n v="572"/>
    <n v="3"/>
    <n v="4522"/>
  </r>
  <r>
    <s v="A21A18F9-4CFF-40E5-99F8-4298D5034E0B"/>
    <s v="0A796DD9-B7A7-46C2-8BFC-7F34327BB5BC"/>
    <n v="3"/>
    <x v="7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87F01716-2FF7-471F-8494-70DFBF1ED3F3"/>
    <n v="10"/>
    <x v="3"/>
    <n v="79"/>
    <n v="9.6423861028325"/>
    <n v="0"/>
    <n v="27"/>
    <n v="0"/>
    <n v="2"/>
    <n v="0"/>
    <n v="2"/>
    <n v="0"/>
    <n v="2"/>
    <n v="0"/>
    <n v="8"/>
    <n v="0"/>
    <n v="41"/>
  </r>
  <r>
    <s v="A21A18F9-4CFF-40E5-99F8-4298D5034E0B"/>
    <s v="2C58F3FB-0DB4-4871-8C9C-1F6ED199FE61"/>
    <n v="6"/>
    <x v="4"/>
    <n v="74"/>
    <n v="10.769102774205701"/>
    <n v="416"/>
    <n v="37"/>
    <n v="1"/>
    <n v="20"/>
    <n v="0"/>
    <n v="12"/>
    <n v="0"/>
    <n v="19"/>
    <n v="0"/>
    <n v="7"/>
    <n v="0"/>
    <n v="512"/>
  </r>
  <r>
    <s v="88F343FA-B35D-4C6C-8A9A-DDC3AE08EED7"/>
    <s v="4BA7756F-C69D-4694-A623-925CE7EDFE6C"/>
    <n v="1"/>
    <x v="6"/>
    <n v="71"/>
    <n v="10.146564468139401"/>
    <n v="189"/>
    <n v="116"/>
    <n v="0"/>
    <n v="18"/>
    <n v="0"/>
    <n v="34"/>
    <n v="0"/>
    <n v="11"/>
    <n v="0"/>
    <n v="13"/>
    <n v="0"/>
    <n v="381"/>
  </r>
  <r>
    <s v="A21A18F9-4CFF-40E5-99F8-4298D5034E0B"/>
    <s v="6C8F1288-4FDE-46E4-8D30-0F00B3B609A8"/>
    <n v="1"/>
    <x v="0"/>
    <n v="83"/>
    <n v="7.0710678118654799"/>
    <n v="0"/>
    <n v="0"/>
    <n v="0"/>
    <n v="0"/>
    <n v="0"/>
    <n v="0"/>
    <n v="0"/>
    <n v="0"/>
    <n v="0"/>
    <n v="2"/>
    <n v="0"/>
    <n v="2"/>
  </r>
  <r>
    <s v="5D5EF67E-9067-4146-9AAD-3CD1436A4799"/>
    <s v="3614ED24-6586-4914-B3A8-0E18F04484A7"/>
    <n v="1"/>
    <x v="2"/>
    <n v="74"/>
    <n v="11.240303461743499"/>
    <n v="487"/>
    <n v="1254"/>
    <n v="183"/>
    <n v="298"/>
    <n v="170"/>
    <n v="279"/>
    <n v="889"/>
    <n v="270"/>
    <n v="200"/>
    <n v="311"/>
    <n v="179"/>
    <n v="4520"/>
  </r>
  <r>
    <s v="A21A18F9-4CFF-40E5-99F8-4298D5034E0B"/>
    <s v="DD6BC431-EC3E-4F57-8680-8BC4A1F610E1"/>
    <n v="1"/>
    <x v="0"/>
    <n v="73"/>
    <n v="11.2749173056791"/>
    <n v="358"/>
    <n v="854"/>
    <n v="2"/>
    <n v="649"/>
    <n v="0"/>
    <n v="337"/>
    <n v="4"/>
    <n v="235"/>
    <n v="3"/>
    <n v="458"/>
    <n v="19"/>
    <n v="2919"/>
  </r>
  <r>
    <s v="A21A18F9-4CFF-40E5-99F8-4298D5034E0B"/>
    <s v="5B6F5B9C-9282-4348-BD56-5EF59A2F5A9B"/>
    <n v="192"/>
    <x v="5"/>
    <n v="72"/>
    <n v="15.284493279560101"/>
    <n v="132"/>
    <n v="271"/>
    <n v="0"/>
    <n v="89"/>
    <n v="0"/>
    <n v="64"/>
    <n v="0"/>
    <n v="69"/>
    <n v="1"/>
    <n v="138"/>
    <n v="1"/>
    <n v="771"/>
  </r>
  <r>
    <s v="5D5EF67E-9067-4146-9AAD-3CD1436A4799"/>
    <s v="C6643864-FAAE-4FB1-8098-6CA97B59128B"/>
    <n v="1"/>
    <x v="2"/>
    <n v="78"/>
    <n v="10.506532046530999"/>
    <n v="7"/>
    <n v="323"/>
    <n v="0"/>
    <n v="60"/>
    <n v="1"/>
    <n v="54"/>
    <n v="1"/>
    <n v="30"/>
    <n v="0"/>
    <n v="105"/>
    <n v="0"/>
    <n v="581"/>
  </r>
  <r>
    <s v="A21A18F9-4CFF-40E5-99F8-4298D5034E0B"/>
    <s v="4998EA22-0CBE-4976-AF9C-1B106042D84A"/>
    <n v="1"/>
    <x v="0"/>
    <n v="84"/>
    <s v="NULL"/>
    <n v="66"/>
    <n v="0"/>
    <n v="0"/>
    <n v="0"/>
    <n v="0"/>
    <n v="1"/>
    <n v="0"/>
    <n v="0"/>
    <n v="0"/>
    <n v="0"/>
    <n v="0"/>
    <n v="67"/>
  </r>
  <r>
    <s v="5D5EF67E-9067-4146-9AAD-3CD1436A4799"/>
    <s v="31CDAA5C-847C-4D97-82E3-E3208CA67436"/>
    <n v="1"/>
    <x v="2"/>
    <n v="76"/>
    <n v="8.3120076187526095"/>
    <n v="30"/>
    <n v="312"/>
    <n v="1"/>
    <n v="40"/>
    <n v="3"/>
    <n v="28"/>
    <n v="97"/>
    <n v="12"/>
    <n v="3"/>
    <n v="77"/>
    <n v="5"/>
    <n v="608"/>
  </r>
  <r>
    <s v="5D5EF67E-9067-4146-9AAD-3CD1436A4799"/>
    <s v="0ED7F312-EB3A-4980-8A12-4AD7BA8E0285"/>
    <n v="1"/>
    <x v="2"/>
    <n v="71"/>
    <n v="9.6271826624140502"/>
    <n v="24"/>
    <n v="1529"/>
    <n v="0"/>
    <n v="1527"/>
    <n v="1"/>
    <n v="944"/>
    <n v="1"/>
    <n v="430"/>
    <n v="0"/>
    <n v="610"/>
    <n v="0"/>
    <n v="5066"/>
  </r>
  <r>
    <s v="5D5EF67E-9067-4146-9AAD-3CD1436A4799"/>
    <s v="595DE457-B6F2-4B9C-8231-BFD78A39E50E"/>
    <n v="1"/>
    <x v="2"/>
    <n v="77"/>
    <n v="8.3345703924873096"/>
    <n v="579"/>
    <n v="976"/>
    <n v="1"/>
    <n v="841"/>
    <n v="3"/>
    <n v="1354"/>
    <n v="11"/>
    <n v="640"/>
    <n v="2"/>
    <n v="1138"/>
    <n v="15"/>
    <n v="5560"/>
  </r>
  <r>
    <s v="A21A18F9-4CFF-40E5-99F8-4298D5034E0B"/>
    <s v="7272E04A-BE48-4A63-BE86-6B41E9692B24"/>
    <n v="10"/>
    <x v="3"/>
    <n v="80"/>
    <n v="9.7441918783611392"/>
    <n v="0"/>
    <n v="2"/>
    <n v="2"/>
    <n v="2"/>
    <n v="0"/>
    <n v="2"/>
    <n v="1"/>
    <n v="4"/>
    <n v="5"/>
    <n v="2"/>
    <n v="4"/>
    <n v="24"/>
  </r>
  <r>
    <s v="A21A18F9-4CFF-40E5-99F8-4298D5034E0B"/>
    <s v="5DF687D5-A554-40F7-888C-AEA62E3DB4DB"/>
    <n v="1"/>
    <x v="0"/>
    <n v="88"/>
    <n v="10.8857705285386"/>
    <n v="525"/>
    <n v="1"/>
    <n v="1"/>
    <n v="2"/>
    <n v="0"/>
    <n v="0"/>
    <n v="1"/>
    <n v="0"/>
    <n v="0"/>
    <n v="0"/>
    <n v="0"/>
    <n v="530"/>
  </r>
  <r>
    <s v="5D5EF67E-9067-4146-9AAD-3CD1436A4799"/>
    <s v="D17D174D-1668-4F4A-B6BF-B83093EFD351"/>
    <n v="1"/>
    <x v="2"/>
    <n v="76"/>
    <n v="10.410893309768801"/>
    <n v="0"/>
    <n v="3"/>
    <n v="4"/>
    <n v="3"/>
    <n v="3"/>
    <n v="3"/>
    <n v="0"/>
    <n v="7"/>
    <n v="1"/>
    <n v="3"/>
    <n v="2"/>
    <n v="29"/>
  </r>
  <r>
    <s v="5D5EF67E-9067-4146-9AAD-3CD1436A4799"/>
    <s v="6B0343E7-0100-40E1-A764-C20B38677C21"/>
    <n v="1"/>
    <x v="2"/>
    <n v="74"/>
    <n v="12.692392247674601"/>
    <n v="461"/>
    <n v="664"/>
    <n v="573"/>
    <n v="493"/>
    <n v="525"/>
    <n v="548"/>
    <n v="617"/>
    <n v="560"/>
    <n v="546"/>
    <n v="544"/>
    <n v="549"/>
    <n v="6080"/>
  </r>
  <r>
    <s v="88F343FA-B35D-4C6C-8A9A-DDC3AE08EED7"/>
    <s v="C76D8C64-AC02-4DFE-BC5E-BD6247E969C2"/>
    <n v="1"/>
    <x v="6"/>
    <n v="70"/>
    <s v="NULL"/>
    <n v="2"/>
    <n v="1"/>
    <n v="0"/>
    <n v="0"/>
    <n v="0"/>
    <n v="0"/>
    <n v="0"/>
    <n v="0"/>
    <n v="0"/>
    <n v="0"/>
    <n v="0"/>
    <n v="3"/>
  </r>
  <r>
    <s v="A21A18F9-4CFF-40E5-99F8-4298D5034E0B"/>
    <s v="DC494341-B07C-4E1F-88F6-0E97CF5A43B6"/>
    <n v="3"/>
    <x v="7"/>
    <n v="71"/>
    <n v="46.0670894306378"/>
    <n v="89"/>
    <n v="2333"/>
    <n v="101"/>
    <n v="469"/>
    <n v="112"/>
    <n v="291"/>
    <n v="838"/>
    <n v="210"/>
    <n v="111"/>
    <n v="638"/>
    <n v="188"/>
    <n v="5380"/>
  </r>
  <r>
    <s v="5D5EF67E-9067-4146-9AAD-3CD1436A4799"/>
    <s v="12677023-23F7-49E2-A765-EFF8E8DA0806"/>
    <n v="1"/>
    <x v="2"/>
    <n v="71"/>
    <n v="7.0169861933807001"/>
    <n v="0"/>
    <n v="1"/>
    <n v="2"/>
    <n v="2"/>
    <n v="0"/>
    <n v="1"/>
    <n v="0"/>
    <n v="0"/>
    <n v="0"/>
    <n v="0"/>
    <n v="1"/>
    <n v="7"/>
  </r>
  <r>
    <s v="5D5EF67E-9067-4146-9AAD-3CD1436A4799"/>
    <s v="12CA8908-EFAC-43A2-BDD9-5C25F024A362"/>
    <n v="1"/>
    <x v="2"/>
    <n v="78"/>
    <n v="12.095659836347901"/>
    <n v="2"/>
    <n v="28"/>
    <n v="20"/>
    <n v="20"/>
    <n v="29"/>
    <n v="22"/>
    <n v="19"/>
    <n v="28"/>
    <n v="30"/>
    <n v="28"/>
    <n v="31"/>
    <n v="257"/>
  </r>
  <r>
    <s v="88F343FA-B35D-4C6C-8A9A-DDC3AE08EED7"/>
    <s v="0759B37A-0219-4165-97FB-E405974DE1AA"/>
    <n v="1"/>
    <x v="6"/>
    <n v="72"/>
    <n v="9.6867332064862399"/>
    <n v="1092"/>
    <n v="649"/>
    <n v="0"/>
    <n v="80"/>
    <n v="0"/>
    <n v="84"/>
    <n v="1"/>
    <n v="54"/>
    <n v="1"/>
    <n v="137"/>
    <n v="0"/>
    <n v="2098"/>
  </r>
  <r>
    <s v="5D5EF67E-9067-4146-9AAD-3CD1436A4799"/>
    <s v="93C67BE6-E78B-437E-9660-FEF738E9FC10"/>
    <n v="1"/>
    <x v="2"/>
    <n v="84"/>
    <n v="15.382743184451501"/>
    <n v="0"/>
    <n v="0"/>
    <n v="1"/>
    <n v="0"/>
    <n v="1"/>
    <n v="1"/>
    <n v="5"/>
    <n v="0"/>
    <n v="2"/>
    <n v="2"/>
    <n v="0"/>
    <n v="12"/>
  </r>
  <r>
    <s v="A21A18F9-4CFF-40E5-99F8-4298D5034E0B"/>
    <s v="F93EE184-D9B0-49D6-99A4-7F0B28D16E55"/>
    <n v="1"/>
    <x v="0"/>
    <n v="75"/>
    <n v="11.838493767230201"/>
    <n v="26"/>
    <n v="147"/>
    <n v="0"/>
    <n v="255"/>
    <n v="2"/>
    <n v="141"/>
    <n v="1"/>
    <n v="90"/>
    <n v="1"/>
    <n v="226"/>
    <n v="8"/>
    <n v="897"/>
  </r>
  <r>
    <s v="5D5EF67E-9067-4146-9AAD-3CD1436A4799"/>
    <s v="10A792B1-269F-459D-A892-309AA60B6F44"/>
    <n v="1"/>
    <x v="2"/>
    <n v="79"/>
    <n v="10.8155305618656"/>
    <n v="29"/>
    <n v="88"/>
    <n v="77"/>
    <n v="65"/>
    <n v="72"/>
    <n v="62"/>
    <n v="71"/>
    <n v="73"/>
    <n v="77"/>
    <n v="93"/>
    <n v="65"/>
    <n v="772"/>
  </r>
  <r>
    <s v="A21A18F9-4CFF-40E5-99F8-4298D5034E0B"/>
    <s v="E56B14EB-31E5-4FE1-80C5-A84DCDA4557E"/>
    <n v="8"/>
    <x v="1"/>
    <n v="71"/>
    <n v="12.7279220613579"/>
    <n v="0"/>
    <n v="1"/>
    <n v="0"/>
    <n v="1"/>
    <n v="0"/>
    <n v="0"/>
    <n v="0"/>
    <n v="0"/>
    <n v="0"/>
    <n v="0"/>
    <n v="0"/>
    <n v="2"/>
  </r>
  <r>
    <s v="5D5EF67E-9067-4146-9AAD-3CD1436A4799"/>
    <s v="F05DD6B6-FD01-4DAF-B0FB-67EC6D9F4E66"/>
    <n v="1"/>
    <x v="2"/>
    <n v="78"/>
    <n v="10.8730156259355"/>
    <n v="93"/>
    <n v="1496"/>
    <n v="1"/>
    <n v="2184"/>
    <n v="2"/>
    <n v="2035"/>
    <n v="2"/>
    <n v="1023"/>
    <n v="6"/>
    <n v="2458"/>
    <n v="0"/>
    <n v="9300"/>
  </r>
  <r>
    <s v="5D5EF67E-9067-4146-9AAD-3CD1436A4799"/>
    <s v="45BD000E-00B0-4E4C-95FD-C0F684B97145"/>
    <n v="1"/>
    <x v="2"/>
    <n v="64"/>
    <n v="9.2430734852409202"/>
    <n v="1744"/>
    <n v="256"/>
    <n v="0"/>
    <n v="29"/>
    <n v="0"/>
    <n v="47"/>
    <n v="0"/>
    <n v="17"/>
    <n v="0"/>
    <n v="62"/>
    <n v="0"/>
    <n v="2155"/>
  </r>
  <r>
    <s v="5D5EF67E-9067-4146-9AAD-3CD1436A4799"/>
    <s v="D6240833-3D4B-40C4-B2D9-CACFC2A80561"/>
    <n v="1"/>
    <x v="2"/>
    <n v="80"/>
    <n v="13.1783381161195"/>
    <n v="3"/>
    <n v="23"/>
    <n v="20"/>
    <n v="21"/>
    <n v="15"/>
    <n v="26"/>
    <n v="18"/>
    <n v="18"/>
    <n v="19"/>
    <n v="17"/>
    <n v="22"/>
    <n v="202"/>
  </r>
  <r>
    <s v="5D5EF67E-9067-4146-9AAD-3CD1436A4799"/>
    <s v="C59DF29A-3D79-42E3-9BFD-EC1B36165677"/>
    <n v="1"/>
    <x v="2"/>
    <n v="75"/>
    <n v="8.7950683742968891"/>
    <n v="3"/>
    <n v="22"/>
    <n v="22"/>
    <n v="13"/>
    <n v="14"/>
    <n v="16"/>
    <n v="17"/>
    <n v="19"/>
    <n v="28"/>
    <n v="26"/>
    <n v="21"/>
    <n v="201"/>
  </r>
  <r>
    <s v="A21A18F9-4CFF-40E5-99F8-4298D5034E0B"/>
    <s v="D45EEA6C-9A46-494E-AC1F-43C43A8C1BF1"/>
    <n v="192"/>
    <x v="5"/>
    <n v="69"/>
    <n v="9.6798009843920703"/>
    <n v="15"/>
    <n v="2137"/>
    <n v="10"/>
    <n v="572"/>
    <n v="13"/>
    <n v="481"/>
    <n v="24"/>
    <n v="533"/>
    <n v="14"/>
    <n v="837"/>
    <n v="9"/>
    <n v="4645"/>
  </r>
  <r>
    <s v="88F343FA-B35D-4C6C-8A9A-DDC3AE08EED7"/>
    <s v="15B9126F-D4F4-46FA-B365-F28FD2FD57C2"/>
    <n v="1"/>
    <x v="6"/>
    <n v="79"/>
    <n v="10.6495141235328"/>
    <n v="153"/>
    <n v="55"/>
    <n v="0"/>
    <n v="23"/>
    <n v="0"/>
    <n v="31"/>
    <n v="0"/>
    <n v="34"/>
    <n v="0"/>
    <n v="32"/>
    <n v="0"/>
    <n v="328"/>
  </r>
  <r>
    <s v="A21A18F9-4CFF-40E5-99F8-4298D5034E0B"/>
    <s v="3E19DB80-5431-4FCC-9C4D-C0B3A225F7D6"/>
    <n v="6"/>
    <x v="4"/>
    <n v="80"/>
    <n v="14.2166127895473"/>
    <n v="262"/>
    <n v="24"/>
    <n v="0"/>
    <n v="31"/>
    <n v="3"/>
    <n v="7"/>
    <n v="0"/>
    <n v="22"/>
    <n v="1"/>
    <n v="13"/>
    <n v="0"/>
    <n v="363"/>
  </r>
  <r>
    <s v="A21A18F9-4CFF-40E5-99F8-4298D5034E0B"/>
    <s v="AE0606FE-A9D4-44E1-8EEB-1C2E8793CC97"/>
    <n v="1"/>
    <x v="0"/>
    <n v="69"/>
    <n v="10.9812043074991"/>
    <n v="373"/>
    <n v="866"/>
    <n v="1"/>
    <n v="443"/>
    <n v="1"/>
    <n v="308"/>
    <n v="4"/>
    <n v="306"/>
    <n v="2"/>
    <n v="342"/>
    <n v="6"/>
    <n v="2652"/>
  </r>
  <r>
    <s v="A21A18F9-4CFF-40E5-99F8-4298D5034E0B"/>
    <s v="C0772660-B084-4FFB-A23D-13BC4B5D0FC2"/>
    <n v="1"/>
    <x v="0"/>
    <n v="79"/>
    <n v="11.7623571333447"/>
    <n v="59"/>
    <n v="507"/>
    <n v="105"/>
    <n v="159"/>
    <n v="77"/>
    <n v="128"/>
    <n v="86"/>
    <n v="117"/>
    <n v="91"/>
    <n v="159"/>
    <n v="112"/>
    <n v="1600"/>
  </r>
  <r>
    <s v="5D5EF67E-9067-4146-9AAD-3CD1436A4799"/>
    <s v="C3440973-13B8-4C9C-AB7F-369BD99B708A"/>
    <n v="1"/>
    <x v="2"/>
    <n v="82"/>
    <n v="14.740774759904999"/>
    <n v="2889"/>
    <n v="380"/>
    <n v="288"/>
    <n v="361"/>
    <n v="341"/>
    <n v="341"/>
    <n v="283"/>
    <n v="270"/>
    <n v="284"/>
    <n v="328"/>
    <n v="273"/>
    <n v="6038"/>
  </r>
  <r>
    <s v="5D5EF67E-9067-4146-9AAD-3CD1436A4799"/>
    <s v="C0B058F8-D516-414D-9506-63E46320A22F"/>
    <n v="1"/>
    <x v="2"/>
    <n v="73"/>
    <n v="11.923458886984401"/>
    <n v="376"/>
    <n v="60"/>
    <n v="49"/>
    <n v="40"/>
    <n v="60"/>
    <n v="56"/>
    <n v="55"/>
    <n v="47"/>
    <n v="61"/>
    <n v="47"/>
    <n v="41"/>
    <n v="892"/>
  </r>
  <r>
    <s v="5D5EF67E-9067-4146-9AAD-3CD1436A4799"/>
    <s v="421EB151-0F3A-4EDD-AA53-A89364A7774A"/>
    <n v="1"/>
    <x v="2"/>
    <n v="76"/>
    <n v="9.0442951671729794"/>
    <n v="30"/>
    <n v="129"/>
    <n v="58"/>
    <n v="87"/>
    <n v="73"/>
    <n v="87"/>
    <n v="78"/>
    <n v="79"/>
    <n v="92"/>
    <n v="83"/>
    <n v="63"/>
    <n v="859"/>
  </r>
  <r>
    <s v="A21A18F9-4CFF-40E5-99F8-4298D5034E0B"/>
    <s v="6AA0103F-634E-403E-BA53-0C0C32299A5D"/>
    <n v="10"/>
    <x v="3"/>
    <n v="75"/>
    <n v="16.137067875362"/>
    <n v="247"/>
    <n v="606"/>
    <n v="0"/>
    <n v="512"/>
    <n v="2"/>
    <n v="1174"/>
    <n v="6"/>
    <n v="149"/>
    <n v="1"/>
    <n v="602"/>
    <n v="0"/>
    <n v="3299"/>
  </r>
  <r>
    <s v="5D5EF67E-9067-4146-9AAD-3CD1436A4799"/>
    <s v="942057CE-9FC0-4A5F-B823-0DFD1A4F6380"/>
    <n v="1"/>
    <x v="2"/>
    <n v="75"/>
    <n v="9.2091450496449703"/>
    <n v="1078"/>
    <n v="3093"/>
    <n v="1"/>
    <n v="190"/>
    <n v="0"/>
    <n v="54"/>
    <n v="1"/>
    <n v="43"/>
    <n v="0"/>
    <n v="433"/>
    <n v="3"/>
    <n v="4896"/>
  </r>
  <r>
    <s v="A21A18F9-4CFF-40E5-99F8-4298D5034E0B"/>
    <s v="72983056-D518-4C0C-90A9-1EC1BD1AF5C5"/>
    <n v="1"/>
    <x v="0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D273C8FF-A0F2-40BA-9B6C-55974A561AE0"/>
    <n v="1"/>
    <x v="2"/>
    <n v="80"/>
    <n v="8.8201013047939494"/>
    <n v="398"/>
    <n v="533"/>
    <n v="89"/>
    <n v="699"/>
    <n v="96"/>
    <n v="824"/>
    <n v="81"/>
    <n v="389"/>
    <n v="111"/>
    <n v="603"/>
    <n v="117"/>
    <n v="3940"/>
  </r>
  <r>
    <s v="5D5EF67E-9067-4146-9AAD-3CD1436A4799"/>
    <s v="C2CAA15E-CD44-4A96-984B-4E38C720935E"/>
    <n v="1"/>
    <x v="2"/>
    <n v="82"/>
    <n v="10.957657425772901"/>
    <n v="2"/>
    <n v="133"/>
    <n v="6"/>
    <n v="137"/>
    <n v="39"/>
    <n v="13"/>
    <n v="86"/>
    <n v="9"/>
    <n v="17"/>
    <n v="82"/>
    <n v="15"/>
    <n v="539"/>
  </r>
  <r>
    <s v="5D5EF67E-9067-4146-9AAD-3CD1436A4799"/>
    <s v="D0103834-6D98-4860-9B05-7B84248F4E96"/>
    <n v="1"/>
    <x v="2"/>
    <n v="67"/>
    <n v="4.4937594327193704"/>
    <n v="12502"/>
    <n v="753"/>
    <n v="171"/>
    <n v="377"/>
    <n v="283"/>
    <n v="344"/>
    <n v="565"/>
    <n v="395"/>
    <n v="500"/>
    <n v="548"/>
    <n v="376"/>
    <n v="16814"/>
  </r>
  <r>
    <s v="A21A18F9-4CFF-40E5-99F8-4298D5034E0B"/>
    <s v="6FCBE9B9-FAD8-449C-9A1D-A875FFD5E7E3"/>
    <n v="10"/>
    <x v="3"/>
    <n v="77"/>
    <n v="11.3275909438052"/>
    <n v="161"/>
    <n v="247"/>
    <n v="0"/>
    <n v="48"/>
    <n v="0"/>
    <n v="20"/>
    <n v="12"/>
    <n v="12"/>
    <n v="0"/>
    <n v="39"/>
    <n v="0"/>
    <n v="539"/>
  </r>
  <r>
    <s v="A21A18F9-4CFF-40E5-99F8-4298D5034E0B"/>
    <s v="08C3FBBA-BF3A-4946-9B39-2261B3F8D020"/>
    <n v="1"/>
    <x v="0"/>
    <n v="75"/>
    <n v="10.0849767421503"/>
    <n v="95"/>
    <n v="782"/>
    <n v="0"/>
    <n v="879"/>
    <n v="0"/>
    <n v="749"/>
    <n v="2"/>
    <n v="382"/>
    <n v="9"/>
    <n v="719"/>
    <n v="14"/>
    <n v="3631"/>
  </r>
  <r>
    <s v="A21A18F9-4CFF-40E5-99F8-4298D5034E0B"/>
    <s v="C5EB03F8-9F13-4866-9029-FF429984CFA0"/>
    <n v="8"/>
    <x v="1"/>
    <n v="68"/>
    <n v="17.604750796702302"/>
    <n v="222"/>
    <n v="10944"/>
    <n v="1135"/>
    <n v="4402"/>
    <n v="1188"/>
    <n v="3837"/>
    <n v="1142"/>
    <n v="3088"/>
    <n v="1206"/>
    <n v="5251"/>
    <n v="1169"/>
    <n v="33584"/>
  </r>
  <r>
    <s v="5D5EF67E-9067-4146-9AAD-3CD1436A4799"/>
    <s v="937462E1-2425-43F5-8601-D86DC64EEE7D"/>
    <n v="1"/>
    <x v="2"/>
    <n v="82"/>
    <n v="11.2751163992953"/>
    <n v="771"/>
    <n v="921"/>
    <n v="55"/>
    <n v="296"/>
    <n v="54"/>
    <n v="541"/>
    <n v="123"/>
    <n v="589"/>
    <n v="297"/>
    <n v="506"/>
    <n v="105"/>
    <n v="4258"/>
  </r>
  <r>
    <s v="5D5EF67E-9067-4146-9AAD-3CD1436A4799"/>
    <s v="8800A73A-FA71-486C-8E71-FF45E9EA5F59"/>
    <n v="1"/>
    <x v="2"/>
    <n v="81"/>
    <n v="10.5965138892561"/>
    <n v="36"/>
    <n v="453"/>
    <n v="2"/>
    <n v="246"/>
    <n v="7"/>
    <n v="183"/>
    <n v="7"/>
    <n v="220"/>
    <n v="7"/>
    <n v="247"/>
    <n v="6"/>
    <n v="1414"/>
  </r>
  <r>
    <s v="A21A18F9-4CFF-40E5-99F8-4298D5034E0B"/>
    <s v="593C3338-B592-42C3-85C0-C1C403643A99"/>
    <n v="8"/>
    <x v="1"/>
    <n v="74"/>
    <n v="9.2247227711233393"/>
    <n v="0"/>
    <n v="21"/>
    <n v="2"/>
    <n v="10"/>
    <n v="0"/>
    <n v="4"/>
    <n v="0"/>
    <n v="4"/>
    <n v="0"/>
    <n v="7"/>
    <n v="2"/>
    <n v="50"/>
  </r>
  <r>
    <s v="5D5EF67E-9067-4146-9AAD-3CD1436A4799"/>
    <s v="575E0E86-9C8A-40DB-803E-CE0F80510CDA"/>
    <n v="1"/>
    <x v="2"/>
    <n v="69"/>
    <n v="10.006147951232901"/>
    <n v="25"/>
    <n v="299"/>
    <n v="0"/>
    <n v="72"/>
    <n v="0"/>
    <n v="85"/>
    <n v="0"/>
    <n v="112"/>
    <n v="2"/>
    <n v="74"/>
    <n v="0"/>
    <n v="669"/>
  </r>
  <r>
    <s v="5D5EF67E-9067-4146-9AAD-3CD1436A4799"/>
    <s v="7365A67F-9434-4044-946E-4B543667C4C4"/>
    <n v="1"/>
    <x v="2"/>
    <n v="76"/>
    <n v="9.0841494436127608"/>
    <n v="23"/>
    <n v="432"/>
    <n v="53"/>
    <n v="383"/>
    <n v="125"/>
    <n v="322"/>
    <n v="81"/>
    <n v="247"/>
    <n v="52"/>
    <n v="601"/>
    <n v="107"/>
    <n v="2426"/>
  </r>
  <r>
    <s v="A21A18F9-4CFF-40E5-99F8-4298D5034E0B"/>
    <s v="DF893DCA-6EB2-4787-8794-1E108D5C13B1"/>
    <n v="1"/>
    <x v="0"/>
    <n v="74"/>
    <n v="11.0739345842536"/>
    <n v="1783"/>
    <n v="5704"/>
    <n v="4"/>
    <n v="2244"/>
    <n v="4"/>
    <n v="1377"/>
    <n v="16"/>
    <n v="934"/>
    <n v="13"/>
    <n v="3138"/>
    <n v="29"/>
    <n v="15246"/>
  </r>
  <r>
    <s v="A21A18F9-4CFF-40E5-99F8-4298D5034E0B"/>
    <s v="76B82B87-C34C-405C-97CF-A7571D816742"/>
    <n v="10"/>
    <x v="3"/>
    <n v="73"/>
    <n v="10.6619702054934"/>
    <n v="382"/>
    <n v="1963"/>
    <n v="0"/>
    <n v="328"/>
    <n v="7"/>
    <n v="301"/>
    <n v="26"/>
    <n v="216"/>
    <n v="4"/>
    <n v="508"/>
    <n v="0"/>
    <n v="3740"/>
  </r>
  <r>
    <s v="A21A18F9-4CFF-40E5-99F8-4298D5034E0B"/>
    <s v="704E95BF-319C-44BB-9E4D-4635FA4159E4"/>
    <n v="3"/>
    <x v="7"/>
    <n v="76"/>
    <n v="30.2214322870324"/>
    <n v="455"/>
    <n v="4337"/>
    <n v="1"/>
    <n v="1846"/>
    <n v="5"/>
    <n v="1313"/>
    <n v="42"/>
    <n v="1044"/>
    <n v="2"/>
    <n v="1530"/>
    <n v="4"/>
    <n v="10580"/>
  </r>
  <r>
    <s v="A21A18F9-4CFF-40E5-99F8-4298D5034E0B"/>
    <s v="4264634A-5352-4505-BCA9-374F0CE837BA"/>
    <n v="3"/>
    <x v="7"/>
    <n v="78"/>
    <n v="11.801861593557"/>
    <n v="367"/>
    <n v="2682"/>
    <n v="0"/>
    <n v="928"/>
    <n v="0"/>
    <n v="411"/>
    <n v="2"/>
    <n v="212"/>
    <n v="0"/>
    <n v="639"/>
    <n v="0"/>
    <n v="5241"/>
  </r>
  <r>
    <s v="5D5EF67E-9067-4146-9AAD-3CD1436A4799"/>
    <s v="815E70E0-523F-4497-8D55-307191A07CBE"/>
    <n v="1"/>
    <x v="2"/>
    <n v="75"/>
    <n v="10.6573211500118"/>
    <n v="8"/>
    <n v="24"/>
    <n v="7"/>
    <n v="8"/>
    <n v="12"/>
    <n v="16"/>
    <n v="9"/>
    <n v="14"/>
    <n v="7"/>
    <n v="22"/>
    <n v="9"/>
    <n v="136"/>
  </r>
  <r>
    <s v="5D5EF67E-9067-4146-9AAD-3CD1436A4799"/>
    <s v="0873D73D-618F-49AD-8499-006796665D07"/>
    <n v="1"/>
    <x v="2"/>
    <n v="75"/>
    <n v="12.680716427761199"/>
    <n v="198"/>
    <n v="147"/>
    <n v="145"/>
    <n v="141"/>
    <n v="149"/>
    <n v="136"/>
    <n v="132"/>
    <n v="160"/>
    <n v="155"/>
    <n v="133"/>
    <n v="139"/>
    <n v="1635"/>
  </r>
  <r>
    <s v="5D5EF67E-9067-4146-9AAD-3CD1436A4799"/>
    <s v="1507F9AF-5650-4AA1-9085-C56B98553003"/>
    <n v="1"/>
    <x v="2"/>
    <n v="75"/>
    <n v="9.5073819672496693"/>
    <n v="91"/>
    <n v="442"/>
    <n v="2"/>
    <n v="150"/>
    <n v="1"/>
    <n v="85"/>
    <n v="57"/>
    <n v="86"/>
    <n v="5"/>
    <n v="134"/>
    <n v="2"/>
    <n v="1055"/>
  </r>
  <r>
    <s v="5D5EF67E-9067-4146-9AAD-3CD1436A4799"/>
    <s v="5A4A0F91-9AE0-44DF-B8C3-9D1F27F9BDD8"/>
    <n v="1"/>
    <x v="2"/>
    <n v="77"/>
    <n v="12.921940542085499"/>
    <n v="831"/>
    <n v="325"/>
    <n v="182"/>
    <n v="169"/>
    <n v="169"/>
    <n v="169"/>
    <n v="178"/>
    <n v="156"/>
    <n v="171"/>
    <n v="279"/>
    <n v="226"/>
    <n v="2855"/>
  </r>
  <r>
    <s v="5D5EF67E-9067-4146-9AAD-3CD1436A4799"/>
    <s v="DDCABE04-8380-412D-9954-78E6BFBA8BC6"/>
    <n v="1"/>
    <x v="2"/>
    <n v="78"/>
    <n v="11.2134953396782"/>
    <n v="1295"/>
    <n v="394"/>
    <n v="322"/>
    <n v="317"/>
    <n v="314"/>
    <n v="343"/>
    <n v="375"/>
    <n v="333"/>
    <n v="360"/>
    <n v="356"/>
    <n v="341"/>
    <n v="4750"/>
  </r>
  <r>
    <s v="5D5EF67E-9067-4146-9AAD-3CD1436A4799"/>
    <s v="D1768FEB-D956-41BD-A341-9F882DDC1040"/>
    <n v="1"/>
    <x v="2"/>
    <n v="77"/>
    <n v="15.2970100805234"/>
    <n v="142"/>
    <n v="590"/>
    <n v="430"/>
    <n v="421"/>
    <n v="417"/>
    <n v="410"/>
    <n v="379"/>
    <n v="443"/>
    <n v="412"/>
    <n v="493"/>
    <n v="413"/>
    <n v="4550"/>
  </r>
  <r>
    <s v="A21A18F9-4CFF-40E5-99F8-4298D5034E0B"/>
    <s v="EED5DD6A-6FF9-457B-A023-FB60707EEFB6"/>
    <n v="8"/>
    <x v="1"/>
    <n v="74"/>
    <s v="NULL"/>
    <n v="0"/>
    <n v="0"/>
    <n v="0"/>
    <n v="0"/>
    <n v="0"/>
    <n v="1"/>
    <n v="0"/>
    <n v="0"/>
    <n v="0"/>
    <n v="0"/>
    <n v="0"/>
    <n v="1"/>
  </r>
  <r>
    <s v="A21A18F9-4CFF-40E5-99F8-4298D5034E0B"/>
    <s v="FDBB9189-7ABD-42E2-BEC9-C730F78BBCFA"/>
    <n v="1"/>
    <x v="0"/>
    <n v="76"/>
    <n v="11.895691424531099"/>
    <n v="129"/>
    <n v="1333"/>
    <n v="0"/>
    <n v="326"/>
    <n v="1"/>
    <n v="194"/>
    <n v="4"/>
    <n v="210"/>
    <n v="0"/>
    <n v="186"/>
    <n v="1"/>
    <n v="2384"/>
  </r>
  <r>
    <s v="5D5EF67E-9067-4146-9AAD-3CD1436A4799"/>
    <s v="1DA71FFF-6BD7-43DE-8DAD-FF81AD9523E0"/>
    <n v="1"/>
    <x v="2"/>
    <n v="72"/>
    <n v="11.3959028480035"/>
    <n v="1044"/>
    <n v="4196"/>
    <n v="9"/>
    <n v="954"/>
    <n v="6"/>
    <n v="638"/>
    <n v="45"/>
    <n v="501"/>
    <n v="9"/>
    <n v="779"/>
    <n v="9"/>
    <n v="8190"/>
  </r>
  <r>
    <s v="A21A18F9-4CFF-40E5-99F8-4298D5034E0B"/>
    <s v="E4749B80-4113-4285-B600-88E0637D3B1E"/>
    <n v="6"/>
    <x v="4"/>
    <n v="62"/>
    <s v="NULL"/>
    <n v="17"/>
    <n v="0"/>
    <n v="0"/>
    <n v="1"/>
    <n v="0"/>
    <n v="0"/>
    <n v="0"/>
    <n v="0"/>
    <n v="0"/>
    <n v="0"/>
    <n v="0"/>
    <n v="18"/>
  </r>
  <r>
    <s v="5D5EF67E-9067-4146-9AAD-3CD1436A4799"/>
    <s v="64476393-AD51-409E-9238-1854672034C1"/>
    <n v="1"/>
    <x v="2"/>
    <n v="77"/>
    <n v="11.4338201090069"/>
    <n v="143"/>
    <n v="271"/>
    <n v="206"/>
    <n v="229"/>
    <n v="199"/>
    <n v="196"/>
    <n v="237"/>
    <n v="194"/>
    <n v="199"/>
    <n v="212"/>
    <n v="219"/>
    <n v="2305"/>
  </r>
  <r>
    <s v="A21A18F9-4CFF-40E5-99F8-4298D5034E0B"/>
    <s v="13E1F363-85CD-4AA1-AD76-763D0414A810"/>
    <n v="1"/>
    <x v="0"/>
    <n v="61"/>
    <n v="9.6552221254737898"/>
    <n v="22"/>
    <n v="4209"/>
    <n v="1"/>
    <n v="351"/>
    <n v="0"/>
    <n v="263"/>
    <n v="3"/>
    <n v="256"/>
    <n v="1"/>
    <n v="493"/>
    <n v="1"/>
    <n v="5600"/>
  </r>
  <r>
    <s v="A21A18F9-4CFF-40E5-99F8-4298D5034E0B"/>
    <s v="0A18D842-32E4-40ED-82D7-3D8FA39F0498"/>
    <n v="10"/>
    <x v="3"/>
    <n v="72"/>
    <s v="NULL"/>
    <n v="0"/>
    <n v="0"/>
    <n v="0"/>
    <n v="1"/>
    <n v="0"/>
    <n v="0"/>
    <n v="0"/>
    <n v="0"/>
    <n v="0"/>
    <n v="0"/>
    <n v="0"/>
    <n v="1"/>
  </r>
  <r>
    <s v="5D5EF67E-9067-4146-9AAD-3CD1436A4799"/>
    <s v="AB227C98-9912-4FCC-9A5D-EE320EF4BF51"/>
    <n v="1"/>
    <x v="2"/>
    <n v="67"/>
    <n v="11.6231155152537"/>
    <n v="252"/>
    <n v="2126"/>
    <n v="7"/>
    <n v="1027"/>
    <n v="6"/>
    <n v="506"/>
    <n v="7"/>
    <n v="649"/>
    <n v="7"/>
    <n v="1046"/>
    <n v="10"/>
    <n v="5643"/>
  </r>
  <r>
    <s v="A21A18F9-4CFF-40E5-99F8-4298D5034E0B"/>
    <s v="6EFD1941-C20D-451C-8355-901FEB95EF13"/>
    <n v="1"/>
    <x v="0"/>
    <n v="71"/>
    <n v="11.509467244721201"/>
    <n v="1"/>
    <n v="9"/>
    <n v="0"/>
    <n v="3"/>
    <n v="0"/>
    <n v="3"/>
    <n v="0"/>
    <n v="2"/>
    <n v="0"/>
    <n v="2"/>
    <n v="0"/>
    <n v="20"/>
  </r>
  <r>
    <s v="5D5EF67E-9067-4146-9AAD-3CD1436A4799"/>
    <s v="D6B6FA73-F940-4FBB-B870-12B25D73A2F0"/>
    <n v="1"/>
    <x v="2"/>
    <n v="88"/>
    <n v="22.445152348459999"/>
    <n v="971"/>
    <n v="3"/>
    <n v="6"/>
    <n v="5"/>
    <n v="9"/>
    <n v="5"/>
    <n v="6"/>
    <n v="3"/>
    <n v="3"/>
    <n v="6"/>
    <n v="3"/>
    <n v="1020"/>
  </r>
  <r>
    <s v="5D5EF67E-9067-4146-9AAD-3CD1436A4799"/>
    <s v="C1566440-2A5E-4A79-97B7-D3673CAA3E2D"/>
    <n v="1"/>
    <x v="2"/>
    <n v="78"/>
    <n v="9.5278050491582302"/>
    <n v="19"/>
    <n v="1860"/>
    <n v="1"/>
    <n v="14"/>
    <n v="0"/>
    <n v="141"/>
    <n v="2"/>
    <n v="369"/>
    <n v="1"/>
    <n v="435"/>
    <n v="5"/>
    <n v="2847"/>
  </r>
  <r>
    <s v="5D5EF67E-9067-4146-9AAD-3CD1436A4799"/>
    <s v="656F125D-CA9E-41B7-85E8-8F81A26F74B2"/>
    <n v="1"/>
    <x v="2"/>
    <n v="80"/>
    <n v="10.821444911003301"/>
    <n v="9"/>
    <n v="167"/>
    <n v="116"/>
    <n v="136"/>
    <n v="140"/>
    <n v="141"/>
    <n v="123"/>
    <n v="124"/>
    <n v="126"/>
    <n v="210"/>
    <n v="125"/>
    <n v="1417"/>
  </r>
  <r>
    <s v="A21A18F9-4CFF-40E5-99F8-4298D5034E0B"/>
    <s v="7EE0497B-477C-4F9E-AC75-5B5D22C4A51F"/>
    <n v="1"/>
    <x v="0"/>
    <n v="69"/>
    <n v="11.9493473729674"/>
    <n v="21"/>
    <n v="95"/>
    <n v="0"/>
    <n v="20"/>
    <n v="0"/>
    <n v="9"/>
    <n v="1"/>
    <n v="12"/>
    <n v="0"/>
    <n v="17"/>
    <n v="0"/>
    <n v="175"/>
  </r>
  <r>
    <s v="A21A18F9-4CFF-40E5-99F8-4298D5034E0B"/>
    <s v="78CE009F-D3B1-46CF-8989-63119FAB2D3F"/>
    <n v="1"/>
    <x v="0"/>
    <n v="81"/>
    <n v="7.8175187547384901"/>
    <n v="49"/>
    <n v="62"/>
    <n v="1"/>
    <n v="2"/>
    <n v="3"/>
    <n v="1"/>
    <n v="5"/>
    <n v="0"/>
    <n v="1"/>
    <n v="1"/>
    <n v="3"/>
    <n v="128"/>
  </r>
  <r>
    <s v="88F343FA-B35D-4C6C-8A9A-DDC3AE08EED7"/>
    <s v="2C73352B-0006-45E2-9FD5-52225207A493"/>
    <n v="1"/>
    <x v="6"/>
    <n v="73"/>
    <n v="9.2822226948254407"/>
    <n v="243"/>
    <n v="120"/>
    <n v="2"/>
    <n v="30"/>
    <n v="3"/>
    <n v="26"/>
    <n v="3"/>
    <n v="15"/>
    <n v="4"/>
    <n v="28"/>
    <n v="6"/>
    <n v="480"/>
  </r>
  <r>
    <s v="5D5EF67E-9067-4146-9AAD-3CD1436A4799"/>
    <s v="CF29A8D2-7918-46BF-AFD6-F27303A2DDA5"/>
    <n v="1"/>
    <x v="2"/>
    <n v="76"/>
    <n v="11.038240018922499"/>
    <n v="242"/>
    <n v="2633"/>
    <n v="5"/>
    <n v="549"/>
    <n v="6"/>
    <n v="481"/>
    <n v="7"/>
    <n v="405"/>
    <n v="12"/>
    <n v="552"/>
    <n v="5"/>
    <n v="4897"/>
  </r>
  <r>
    <s v="5D5EF67E-9067-4146-9AAD-3CD1436A4799"/>
    <s v="A4F2E617-75A9-4933-99FC-2960077A49A3"/>
    <n v="1"/>
    <x v="2"/>
    <n v="76"/>
    <n v="11.484576255011101"/>
    <n v="200"/>
    <n v="566"/>
    <n v="482"/>
    <n v="487"/>
    <n v="443"/>
    <n v="501"/>
    <n v="440"/>
    <n v="463"/>
    <n v="472"/>
    <n v="500"/>
    <n v="434"/>
    <n v="4989"/>
  </r>
  <r>
    <s v="5D5EF67E-9067-4146-9AAD-3CD1436A4799"/>
    <s v="D21C7349-196A-44CA-9405-7D2186D169BB"/>
    <n v="1"/>
    <x v="2"/>
    <n v="78"/>
    <n v="10.6188356336389"/>
    <n v="17"/>
    <n v="97"/>
    <n v="78"/>
    <n v="79"/>
    <n v="94"/>
    <n v="94"/>
    <n v="89"/>
    <n v="85"/>
    <n v="70"/>
    <n v="67"/>
    <n v="80"/>
    <n v="850"/>
  </r>
  <r>
    <s v="A21A18F9-4CFF-40E5-99F8-4298D5034E0B"/>
    <s v="FD3C3CA2-3662-465B-8443-9204A58A3530"/>
    <n v="10"/>
    <x v="3"/>
    <n v="67"/>
    <n v="5.2915026221291797"/>
    <n v="2"/>
    <n v="2"/>
    <n v="0"/>
    <n v="1"/>
    <n v="0"/>
    <n v="0"/>
    <n v="0"/>
    <n v="1"/>
    <n v="0"/>
    <n v="0"/>
    <n v="0"/>
    <n v="6"/>
  </r>
  <r>
    <s v="88F343FA-B35D-4C6C-8A9A-DDC3AE08EED7"/>
    <s v="896ABD98-E012-466F-9F9A-ECEBBA1CBE2A"/>
    <n v="1"/>
    <x v="6"/>
    <n v="67"/>
    <n v="9.1377279323164302"/>
    <n v="552"/>
    <n v="387"/>
    <n v="0"/>
    <n v="30"/>
    <n v="0"/>
    <n v="39"/>
    <n v="1"/>
    <n v="17"/>
    <n v="4"/>
    <n v="69"/>
    <n v="1"/>
    <n v="1100"/>
  </r>
  <r>
    <s v="5D5EF67E-9067-4146-9AAD-3CD1436A4799"/>
    <s v="17B3BA8D-4346-413A-AAF8-2DD6D0BC7437"/>
    <n v="1"/>
    <x v="2"/>
    <n v="78"/>
    <n v="9.4653426055143601"/>
    <n v="1324"/>
    <n v="1003"/>
    <n v="266"/>
    <n v="321"/>
    <n v="246"/>
    <n v="282"/>
    <n v="500"/>
    <n v="274"/>
    <n v="218"/>
    <n v="328"/>
    <n v="245"/>
    <n v="5007"/>
  </r>
  <r>
    <s v="A21A18F9-4CFF-40E5-99F8-4298D5034E0B"/>
    <s v="79179D51-E0E0-4B93-A600-75FF9A132121"/>
    <n v="1"/>
    <x v="0"/>
    <n v="85"/>
    <n v="4.2426406871192803"/>
    <n v="0"/>
    <n v="0"/>
    <n v="0"/>
    <n v="1"/>
    <n v="0"/>
    <n v="0"/>
    <n v="0"/>
    <n v="0"/>
    <n v="0"/>
    <n v="1"/>
    <n v="0"/>
    <n v="2"/>
  </r>
  <r>
    <s v="5D5EF67E-9067-4146-9AAD-3CD1436A4799"/>
    <s v="94A49559-CF44-4BF1-A1A3-67FCA56DEF5F"/>
    <n v="1"/>
    <x v="2"/>
    <n v="77"/>
    <n v="11.189573998276501"/>
    <n v="17"/>
    <n v="1304"/>
    <n v="0"/>
    <n v="155"/>
    <n v="0"/>
    <n v="102"/>
    <n v="0"/>
    <n v="167"/>
    <n v="1"/>
    <n v="371"/>
    <n v="2"/>
    <n v="2119"/>
  </r>
  <r>
    <s v="A21A18F9-4CFF-40E5-99F8-4298D5034E0B"/>
    <s v="8D64A1DE-FF09-4BEB-8287-572A9FFDDB44"/>
    <n v="8"/>
    <x v="1"/>
    <n v="67"/>
    <s v="NULL"/>
    <n v="0"/>
    <n v="0"/>
    <n v="0"/>
    <n v="0"/>
    <n v="0"/>
    <n v="0"/>
    <n v="0"/>
    <n v="0"/>
    <n v="1"/>
    <n v="0"/>
    <n v="0"/>
    <n v="1"/>
  </r>
  <r>
    <s v="5D5EF67E-9067-4146-9AAD-3CD1436A4799"/>
    <s v="486A6419-D00E-4FA3-B88E-C6A4ECCC0FD8"/>
    <n v="1"/>
    <x v="2"/>
    <n v="74"/>
    <n v="11.964867772553401"/>
    <n v="130"/>
    <n v="135"/>
    <n v="118"/>
    <n v="112"/>
    <n v="114"/>
    <n v="120"/>
    <n v="116"/>
    <n v="138"/>
    <n v="124"/>
    <n v="128"/>
    <n v="141"/>
    <n v="1376"/>
  </r>
  <r>
    <s v="5D5EF67E-9067-4146-9AAD-3CD1436A4799"/>
    <s v="F36622F4-E687-4D9C-8BAB-0612A5F98434"/>
    <n v="1"/>
    <x v="2"/>
    <n v="76"/>
    <n v="11.458002695631301"/>
    <n v="179"/>
    <n v="279"/>
    <n v="65"/>
    <n v="138"/>
    <n v="79"/>
    <n v="166"/>
    <n v="44"/>
    <n v="143"/>
    <n v="75"/>
    <n v="167"/>
    <n v="51"/>
    <n v="1386"/>
  </r>
  <r>
    <s v="5D5EF67E-9067-4146-9AAD-3CD1436A4799"/>
    <s v="CCAEA33D-B3D0-4E16-83EF-CAF984A06E4B"/>
    <n v="1"/>
    <x v="2"/>
    <n v="78"/>
    <n v="12.6014156400761"/>
    <n v="5649"/>
    <n v="35"/>
    <n v="33"/>
    <n v="30"/>
    <n v="25"/>
    <n v="37"/>
    <n v="30"/>
    <n v="32"/>
    <n v="40"/>
    <n v="43"/>
    <n v="32"/>
    <n v="5986"/>
  </r>
  <r>
    <s v="5D5EF67E-9067-4146-9AAD-3CD1436A4799"/>
    <s v="2E973EE8-BB45-481E-828F-66D046595199"/>
    <n v="1"/>
    <x v="2"/>
    <n v="78"/>
    <n v="12.5648354358501"/>
    <n v="1"/>
    <n v="90"/>
    <n v="71"/>
    <n v="70"/>
    <n v="49"/>
    <n v="62"/>
    <n v="63"/>
    <n v="73"/>
    <n v="58"/>
    <n v="65"/>
    <n v="70"/>
    <n v="672"/>
  </r>
  <r>
    <s v="A21A18F9-4CFF-40E5-99F8-4298D5034E0B"/>
    <s v="CA378AEF-CC11-419C-BD4E-A931BC60C4F4"/>
    <n v="1"/>
    <x v="0"/>
    <n v="69"/>
    <n v="11.284623207046399"/>
    <n v="125"/>
    <n v="1136"/>
    <n v="1"/>
    <n v="172"/>
    <n v="1"/>
    <n v="159"/>
    <n v="1"/>
    <n v="72"/>
    <n v="1"/>
    <n v="163"/>
    <n v="1"/>
    <n v="1832"/>
  </r>
  <r>
    <s v="A21A18F9-4CFF-40E5-99F8-4298D5034E0B"/>
    <s v="4480DD1E-F251-40D2-9EDE-499CDB22AEC3"/>
    <n v="8"/>
    <x v="1"/>
    <n v="68"/>
    <s v="NULL"/>
    <n v="0"/>
    <n v="0"/>
    <n v="0"/>
    <n v="0"/>
    <n v="0"/>
    <n v="0"/>
    <n v="0"/>
    <n v="0"/>
    <n v="0"/>
    <n v="1"/>
    <n v="0"/>
    <n v="1"/>
  </r>
  <r>
    <s v="5D5EF67E-9067-4146-9AAD-3CD1436A4799"/>
    <s v="16176E11-3BE2-48FA-AD43-3E2C73047CC8"/>
    <n v="1"/>
    <x v="2"/>
    <n v="76"/>
    <n v="8.6940517927543493"/>
    <n v="0"/>
    <n v="253"/>
    <n v="0"/>
    <n v="108"/>
    <n v="0"/>
    <n v="88"/>
    <n v="0"/>
    <n v="99"/>
    <n v="3"/>
    <n v="95"/>
    <n v="1"/>
    <n v="647"/>
  </r>
  <r>
    <s v="5D5EF67E-9067-4146-9AAD-3CD1436A4799"/>
    <s v="324FEE18-A521-4502-84B6-7FC44D2C1B9B"/>
    <n v="1"/>
    <x v="2"/>
    <n v="69"/>
    <n v="7.7678935905168602"/>
    <n v="113"/>
    <n v="302"/>
    <n v="0"/>
    <n v="239"/>
    <n v="0"/>
    <n v="135"/>
    <n v="0"/>
    <n v="210"/>
    <n v="0"/>
    <n v="233"/>
    <n v="0"/>
    <n v="1232"/>
  </r>
  <r>
    <s v="5D5EF67E-9067-4146-9AAD-3CD1436A4799"/>
    <s v="158F818C-0F7B-4649-A8A1-AFD976BD9295"/>
    <n v="1"/>
    <x v="2"/>
    <n v="76"/>
    <n v="12.527287906098"/>
    <n v="125"/>
    <n v="133"/>
    <n v="129"/>
    <n v="153"/>
    <n v="138"/>
    <n v="122"/>
    <n v="131"/>
    <n v="152"/>
    <n v="147"/>
    <n v="141"/>
    <n v="165"/>
    <n v="1536"/>
  </r>
  <r>
    <s v="A21A18F9-4CFF-40E5-99F8-4298D5034E0B"/>
    <s v="AB23E409-9A9D-453B-84D4-706FF2164AEE"/>
    <n v="1"/>
    <x v="0"/>
    <n v="67"/>
    <n v="11.0004784584939"/>
    <n v="4"/>
    <n v="10"/>
    <n v="0"/>
    <n v="3"/>
    <n v="0"/>
    <n v="1"/>
    <n v="0"/>
    <n v="2"/>
    <n v="0"/>
    <n v="4"/>
    <n v="0"/>
    <n v="24"/>
  </r>
  <r>
    <s v="A21A18F9-4CFF-40E5-99F8-4298D5034E0B"/>
    <s v="8E7DFD7A-16EF-43F8-A768-A3D2A75D61D5"/>
    <n v="1"/>
    <x v="0"/>
    <n v="74"/>
    <n v="11.7477534458629"/>
    <n v="81"/>
    <n v="486"/>
    <n v="0"/>
    <n v="135"/>
    <n v="0"/>
    <n v="88"/>
    <n v="1"/>
    <n v="118"/>
    <n v="1"/>
    <n v="214"/>
    <n v="0"/>
    <n v="1124"/>
  </r>
  <r>
    <s v="5D5EF67E-9067-4146-9AAD-3CD1436A4799"/>
    <s v="3966A9CB-101C-4544-B78C-69EDE7146F61"/>
    <n v="1"/>
    <x v="2"/>
    <n v="76"/>
    <n v="11.253435861069701"/>
    <n v="4249"/>
    <n v="3454"/>
    <n v="488"/>
    <n v="1715"/>
    <n v="210"/>
    <n v="535"/>
    <n v="631"/>
    <n v="579"/>
    <n v="132"/>
    <n v="1291"/>
    <n v="242"/>
    <n v="13526"/>
  </r>
  <r>
    <s v="5D5EF67E-9067-4146-9AAD-3CD1436A4799"/>
    <s v="11F24215-AE75-4674-922F-DF570AD5E298"/>
    <n v="1"/>
    <x v="2"/>
    <n v="84"/>
    <n v="9.3061401609729195"/>
    <n v="2128"/>
    <n v="7644"/>
    <n v="37"/>
    <n v="800"/>
    <n v="25"/>
    <n v="1503"/>
    <n v="17"/>
    <n v="293"/>
    <n v="12"/>
    <n v="2114"/>
    <n v="27"/>
    <n v="14600"/>
  </r>
  <r>
    <s v="A21A18F9-4CFF-40E5-99F8-4298D5034E0B"/>
    <s v="9792C00A-4BEC-4FA8-BCB9-0E717914FB08"/>
    <n v="1"/>
    <x v="0"/>
    <n v="74"/>
    <n v="12.1676641706007"/>
    <n v="420"/>
    <n v="1216"/>
    <n v="0"/>
    <n v="570"/>
    <n v="0"/>
    <n v="486"/>
    <n v="8"/>
    <n v="503"/>
    <n v="1"/>
    <n v="663"/>
    <n v="42"/>
    <n v="3909"/>
  </r>
  <r>
    <s v="5D5EF67E-9067-4146-9AAD-3CD1436A4799"/>
    <s v="1C55FDA4-281A-4CDF-9B8F-2B557EA619BE"/>
    <n v="1"/>
    <x v="2"/>
    <n v="72"/>
    <n v="9.7827806883418909"/>
    <n v="19"/>
    <n v="35"/>
    <n v="32"/>
    <n v="42"/>
    <n v="26"/>
    <n v="33"/>
    <n v="32"/>
    <n v="29"/>
    <n v="31"/>
    <n v="34"/>
    <n v="45"/>
    <n v="358"/>
  </r>
  <r>
    <s v="5D5EF67E-9067-4146-9AAD-3CD1436A4799"/>
    <s v="03FC30A9-AED5-4481-A4F7-4130CD3F0F8C"/>
    <n v="1"/>
    <x v="2"/>
    <n v="76"/>
    <n v="8.4904676910478294"/>
    <n v="260"/>
    <n v="792"/>
    <n v="618"/>
    <n v="874"/>
    <n v="634"/>
    <n v="834"/>
    <n v="653"/>
    <n v="843"/>
    <n v="659"/>
    <n v="952"/>
    <n v="622"/>
    <n v="7741"/>
  </r>
  <r>
    <s v="A21A18F9-4CFF-40E5-99F8-4298D5034E0B"/>
    <s v="1C759950-1CA5-4577-B655-34003C290498"/>
    <n v="10"/>
    <x v="3"/>
    <n v="96"/>
    <s v="NULL"/>
    <n v="0"/>
    <n v="0"/>
    <n v="0"/>
    <n v="0"/>
    <n v="0"/>
    <n v="0"/>
    <n v="0"/>
    <n v="1"/>
    <n v="0"/>
    <n v="0"/>
    <n v="0"/>
    <n v="1"/>
  </r>
  <r>
    <s v="88F343FA-B35D-4C6C-8A9A-DDC3AE08EED7"/>
    <s v="5C87ABD1-0BF1-421C-879B-976A6917A0F5"/>
    <n v="1"/>
    <x v="6"/>
    <n v="73"/>
    <n v="12.5864013240951"/>
    <n v="237"/>
    <n v="107"/>
    <n v="0"/>
    <n v="28"/>
    <n v="0"/>
    <n v="23"/>
    <n v="0"/>
    <n v="14"/>
    <n v="0"/>
    <n v="38"/>
    <n v="0"/>
    <n v="447"/>
  </r>
  <r>
    <s v="5D5EF67E-9067-4146-9AAD-3CD1436A4799"/>
    <s v="CE5856C4-56E0-4AF0-B524-986E3090ABAB"/>
    <n v="1"/>
    <x v="2"/>
    <n v="77"/>
    <n v="10.1137460278195"/>
    <n v="49"/>
    <n v="242"/>
    <n v="214"/>
    <n v="193"/>
    <n v="183"/>
    <n v="191"/>
    <n v="217"/>
    <n v="198"/>
    <n v="228"/>
    <n v="228"/>
    <n v="205"/>
    <n v="2148"/>
  </r>
  <r>
    <s v="A21A18F9-4CFF-40E5-99F8-4298D5034E0B"/>
    <s v="740A6E3D-A610-4648-A590-37814CFDC5B3"/>
    <n v="1"/>
    <x v="0"/>
    <n v="74"/>
    <n v="10.099573090197"/>
    <n v="163"/>
    <n v="298"/>
    <n v="0"/>
    <n v="49"/>
    <n v="0"/>
    <n v="172"/>
    <n v="2"/>
    <n v="293"/>
    <n v="0"/>
    <n v="146"/>
    <n v="1"/>
    <n v="1124"/>
  </r>
  <r>
    <s v="5D5EF67E-9067-4146-9AAD-3CD1436A4799"/>
    <s v="8CCF09FA-12A1-496F-BCA0-C74BE0040573"/>
    <n v="1"/>
    <x v="2"/>
    <n v="81"/>
    <n v="11.6385751765942"/>
    <n v="10"/>
    <n v="54"/>
    <n v="35"/>
    <n v="54"/>
    <n v="38"/>
    <n v="59"/>
    <n v="41"/>
    <n v="60"/>
    <n v="50"/>
    <n v="54"/>
    <n v="52"/>
    <n v="507"/>
  </r>
  <r>
    <s v="88F343FA-B35D-4C6C-8A9A-DDC3AE08EED7"/>
    <s v="E34AA18D-9E78-4780-8488-4F896B400E01"/>
    <n v="1"/>
    <x v="6"/>
    <n v="74"/>
    <n v="9.5394826017826198"/>
    <n v="268"/>
    <n v="128"/>
    <n v="6"/>
    <n v="35"/>
    <n v="6"/>
    <n v="29"/>
    <n v="4"/>
    <n v="13"/>
    <n v="8"/>
    <n v="30"/>
    <n v="4"/>
    <n v="532"/>
  </r>
  <r>
    <s v="A21A18F9-4CFF-40E5-99F8-4298D5034E0B"/>
    <s v="9AF984C0-5905-4FF9-BA99-9D456FC6C821"/>
    <n v="1"/>
    <x v="0"/>
    <n v="69"/>
    <n v="9.2669933816434895"/>
    <n v="1108"/>
    <n v="1302"/>
    <n v="2"/>
    <n v="938"/>
    <n v="1"/>
    <n v="659"/>
    <n v="2"/>
    <n v="526"/>
    <n v="1"/>
    <n v="907"/>
    <n v="5"/>
    <n v="5451"/>
  </r>
  <r>
    <s v="5D5EF67E-9067-4146-9AAD-3CD1436A4799"/>
    <s v="FFC96697-FA57-47D0-96FE-A66A7D85B9AC"/>
    <n v="1"/>
    <x v="2"/>
    <n v="77"/>
    <n v="9.5203008804225302"/>
    <n v="46"/>
    <n v="870"/>
    <n v="70"/>
    <n v="328"/>
    <n v="94"/>
    <n v="190"/>
    <n v="406"/>
    <n v="129"/>
    <n v="92"/>
    <n v="455"/>
    <n v="82"/>
    <n v="2762"/>
  </r>
  <r>
    <s v="A21A18F9-4CFF-40E5-99F8-4298D5034E0B"/>
    <s v="4F980F28-D074-453E-AFB5-D588650344B0"/>
    <n v="1"/>
    <x v="0"/>
    <n v="73"/>
    <n v="12.0278954174657"/>
    <n v="1614"/>
    <n v="5656"/>
    <n v="11"/>
    <n v="1920"/>
    <n v="7"/>
    <n v="1386"/>
    <n v="39"/>
    <n v="1040"/>
    <n v="12"/>
    <n v="2224"/>
    <n v="11"/>
    <n v="13921"/>
  </r>
  <r>
    <s v="A21A18F9-4CFF-40E5-99F8-4298D5034E0B"/>
    <s v="2FF85F3E-CBB1-4593-9759-9365D832B243"/>
    <n v="6"/>
    <x v="4"/>
    <n v="79"/>
    <n v="9.5203586287720299"/>
    <n v="408"/>
    <n v="24"/>
    <n v="0"/>
    <n v="28"/>
    <n v="0"/>
    <n v="5"/>
    <n v="7"/>
    <n v="14"/>
    <n v="0"/>
    <n v="48"/>
    <n v="5"/>
    <n v="539"/>
  </r>
  <r>
    <s v="A21A18F9-4CFF-40E5-99F8-4298D5034E0B"/>
    <s v="8580A1B4-62D7-4A9D-8F87-D4157FF83883"/>
    <n v="8"/>
    <x v="1"/>
    <n v="78"/>
    <n v="7.21110255092798"/>
    <n v="0"/>
    <n v="2"/>
    <n v="0"/>
    <n v="0"/>
    <n v="0"/>
    <n v="1"/>
    <n v="0"/>
    <n v="0"/>
    <n v="0"/>
    <n v="0"/>
    <n v="0"/>
    <n v="3"/>
  </r>
  <r>
    <s v="5D5EF67E-9067-4146-9AAD-3CD1436A4799"/>
    <s v="BAD1C690-8A76-48C0-B512-DD44069DF7B5"/>
    <n v="1"/>
    <x v="2"/>
    <n v="74"/>
    <n v="11.5070827214586"/>
    <n v="43"/>
    <n v="380"/>
    <n v="0"/>
    <n v="176"/>
    <n v="2"/>
    <n v="180"/>
    <n v="5"/>
    <n v="98"/>
    <n v="2"/>
    <n v="158"/>
    <n v="2"/>
    <n v="1046"/>
  </r>
  <r>
    <s v="5D5EF67E-9067-4146-9AAD-3CD1436A4799"/>
    <s v="A4E3B329-0E2E-4644-8ED8-75D1516E1BE9"/>
    <n v="1"/>
    <x v="2"/>
    <n v="61"/>
    <n v="9.6570294185645302"/>
    <n v="4697"/>
    <n v="1058"/>
    <n v="0"/>
    <n v="445"/>
    <n v="2"/>
    <n v="291"/>
    <n v="2"/>
    <n v="297"/>
    <n v="4"/>
    <n v="411"/>
    <n v="0"/>
    <n v="7207"/>
  </r>
  <r>
    <s v="88F343FA-B35D-4C6C-8A9A-DDC3AE08EED7"/>
    <s v="9DC77F23-5A9C-43EC-808F-C4BEF63A763A"/>
    <n v="1"/>
    <x v="6"/>
    <n v="72"/>
    <n v="11.439064702057699"/>
    <n v="173"/>
    <n v="66"/>
    <n v="0"/>
    <n v="22"/>
    <n v="0"/>
    <n v="18"/>
    <n v="0"/>
    <n v="15"/>
    <n v="0"/>
    <n v="38"/>
    <n v="0"/>
    <n v="333"/>
  </r>
  <r>
    <s v="A21A18F9-4CFF-40E5-99F8-4298D5034E0B"/>
    <s v="71D5A375-CAAF-47FD-B7EC-546EDD5923E3"/>
    <n v="3"/>
    <x v="7"/>
    <n v="81"/>
    <n v="60.051592223508599"/>
    <n v="142"/>
    <n v="427"/>
    <n v="1"/>
    <n v="133"/>
    <n v="0"/>
    <n v="139"/>
    <n v="1"/>
    <n v="75"/>
    <n v="0"/>
    <n v="172"/>
    <n v="2"/>
    <n v="1092"/>
  </r>
  <r>
    <s v="A21A18F9-4CFF-40E5-99F8-4298D5034E0B"/>
    <s v="A3ED4121-2835-4158-AD39-CB10503C93B4"/>
    <n v="1"/>
    <x v="0"/>
    <n v="74"/>
    <n v="12.265952561464699"/>
    <n v="205"/>
    <n v="1988"/>
    <n v="14"/>
    <n v="444"/>
    <n v="22"/>
    <n v="524"/>
    <n v="19"/>
    <n v="736"/>
    <n v="22"/>
    <n v="406"/>
    <n v="37"/>
    <n v="4417"/>
  </r>
  <r>
    <s v="A21A18F9-4CFF-40E5-99F8-4298D5034E0B"/>
    <s v="720A2B6B-8B2B-453E-8FCF-8CA2A1C1FAA8"/>
    <n v="1"/>
    <x v="0"/>
    <n v="94"/>
    <s v="NULL"/>
    <n v="0"/>
    <n v="0"/>
    <n v="0"/>
    <n v="0"/>
    <n v="0"/>
    <n v="1"/>
    <n v="0"/>
    <n v="0"/>
    <n v="0"/>
    <n v="0"/>
    <n v="0"/>
    <n v="1"/>
  </r>
  <r>
    <s v="5D5EF67E-9067-4146-9AAD-3CD1436A4799"/>
    <s v="B462B116-6EF9-4964-B145-7BD525CE28C7"/>
    <n v="1"/>
    <x v="2"/>
    <n v="76"/>
    <n v="9.3919677611575292"/>
    <n v="695"/>
    <n v="10243"/>
    <n v="6"/>
    <n v="1618"/>
    <n v="11"/>
    <n v="1343"/>
    <n v="32"/>
    <n v="1298"/>
    <n v="21"/>
    <n v="1671"/>
    <n v="27"/>
    <n v="16965"/>
  </r>
  <r>
    <s v="5D5EF67E-9067-4146-9AAD-3CD1436A4799"/>
    <s v="73D23450-60B1-44BA-BDFF-291F6F9246C9"/>
    <n v="1"/>
    <x v="2"/>
    <n v="80"/>
    <n v="4.0414518843274596"/>
    <n v="0"/>
    <n v="1"/>
    <n v="0"/>
    <n v="0"/>
    <n v="0"/>
    <n v="0"/>
    <n v="1"/>
    <n v="0"/>
    <n v="1"/>
    <n v="0"/>
    <n v="0"/>
    <n v="3"/>
  </r>
  <r>
    <s v="A21A18F9-4CFF-40E5-99F8-4298D5034E0B"/>
    <s v="567B4BCB-B70E-46C0-B4A3-4A12DBC65C31"/>
    <n v="1"/>
    <x v="0"/>
    <n v="73"/>
    <n v="11.262663382257299"/>
    <n v="57"/>
    <n v="273"/>
    <n v="18"/>
    <n v="145"/>
    <n v="18"/>
    <n v="133"/>
    <n v="27"/>
    <n v="82"/>
    <n v="28"/>
    <n v="162"/>
    <n v="18"/>
    <n v="961"/>
  </r>
  <r>
    <s v="A21A18F9-4CFF-40E5-99F8-4298D5034E0B"/>
    <s v="NULL"/>
    <n v="10"/>
    <x v="3"/>
    <n v="99"/>
    <s v="NULL"/>
    <n v="0"/>
    <n v="0"/>
    <n v="0"/>
    <n v="0"/>
    <n v="0"/>
    <n v="0"/>
    <n v="0"/>
    <n v="0"/>
    <n v="0"/>
    <n v="0"/>
    <n v="1"/>
    <n v="1"/>
  </r>
  <r>
    <s v="A21A18F9-4CFF-40E5-99F8-4298D5034E0B"/>
    <s v="F9D616D5-7923-4007-9353-AE06F5677DE6"/>
    <n v="10"/>
    <x v="3"/>
    <n v="76"/>
    <n v="12.469432455598"/>
    <n v="222"/>
    <n v="757"/>
    <n v="0"/>
    <n v="118"/>
    <n v="0"/>
    <n v="116"/>
    <n v="0"/>
    <n v="94"/>
    <n v="3"/>
    <n v="184"/>
    <n v="0"/>
    <n v="1495"/>
  </r>
  <r>
    <s v="5D5EF67E-9067-4146-9AAD-3CD1436A4799"/>
    <s v="7C4F254E-2306-4C40-92B7-3FFC58C1E30A"/>
    <n v="1"/>
    <x v="2"/>
    <n v="68"/>
    <n v="8.8255468720298698"/>
    <n v="138"/>
    <n v="2367"/>
    <n v="4"/>
    <n v="107"/>
    <n v="1"/>
    <n v="60"/>
    <n v="4"/>
    <n v="20"/>
    <n v="3"/>
    <n v="54"/>
    <n v="6"/>
    <n v="2764"/>
  </r>
  <r>
    <s v="A21A18F9-4CFF-40E5-99F8-4298D5034E0B"/>
    <s v="08663FF6-A3FA-44C3-9751-911838F293FA"/>
    <n v="1"/>
    <x v="0"/>
    <n v="80"/>
    <n v="11.384361855515399"/>
    <n v="59"/>
    <n v="244"/>
    <n v="181"/>
    <n v="213"/>
    <n v="173"/>
    <n v="191"/>
    <n v="168"/>
    <n v="191"/>
    <n v="208"/>
    <n v="234"/>
    <n v="200"/>
    <n v="2062"/>
  </r>
  <r>
    <s v="5D5EF67E-9067-4146-9AAD-3CD1436A4799"/>
    <s v="146CE8AD-920F-415F-AAD4-B613331FE8A3"/>
    <n v="1"/>
    <x v="2"/>
    <n v="77"/>
    <n v="7.4080826276424698"/>
    <n v="764"/>
    <n v="1757"/>
    <n v="1"/>
    <n v="1901"/>
    <n v="3"/>
    <n v="549"/>
    <n v="205"/>
    <n v="618"/>
    <n v="1"/>
    <n v="1951"/>
    <n v="8"/>
    <n v="7758"/>
  </r>
  <r>
    <s v="5D5EF67E-9067-4146-9AAD-3CD1436A4799"/>
    <s v="7D05BED8-4B5D-4B44-91D1-D4F11957A335"/>
    <n v="1"/>
    <x v="2"/>
    <n v="78"/>
    <n v="10.7533868665304"/>
    <n v="273"/>
    <n v="1561"/>
    <n v="4"/>
    <n v="1491"/>
    <n v="8"/>
    <n v="969"/>
    <n v="6"/>
    <n v="305"/>
    <n v="9"/>
    <n v="618"/>
    <n v="14"/>
    <n v="5258"/>
  </r>
  <r>
    <s v="A21A18F9-4CFF-40E5-99F8-4298D5034E0B"/>
    <s v="CC70EA78-5728-4312-815F-9ADA91FCDF2F"/>
    <n v="10"/>
    <x v="3"/>
    <n v="60"/>
    <s v="NULL"/>
    <n v="0"/>
    <n v="1"/>
    <n v="0"/>
    <n v="0"/>
    <n v="0"/>
    <n v="0"/>
    <n v="0"/>
    <n v="0"/>
    <n v="0"/>
    <n v="0"/>
    <n v="0"/>
    <n v="1"/>
  </r>
  <r>
    <s v="5D5EF67E-9067-4146-9AAD-3CD1436A4799"/>
    <s v="B5AC80B0-39B2-4D9F-BC7C-087B01CAA5AB"/>
    <n v="1"/>
    <x v="2"/>
    <n v="79"/>
    <n v="11.604055254981199"/>
    <n v="1"/>
    <n v="9"/>
    <n v="7"/>
    <n v="7"/>
    <n v="4"/>
    <n v="7"/>
    <n v="8"/>
    <n v="3"/>
    <n v="4"/>
    <n v="5"/>
    <n v="7"/>
    <n v="62"/>
  </r>
  <r>
    <s v="A21A18F9-4CFF-40E5-99F8-4298D5034E0B"/>
    <s v="DEBAFA7F-42EE-4C0C-A65E-68B68EB12742"/>
    <n v="1"/>
    <x v="0"/>
    <n v="75"/>
    <n v="11.392872210053699"/>
    <n v="120"/>
    <n v="652"/>
    <n v="4"/>
    <n v="579"/>
    <n v="10"/>
    <n v="381"/>
    <n v="7"/>
    <n v="297"/>
    <n v="12"/>
    <n v="618"/>
    <n v="9"/>
    <n v="2689"/>
  </r>
  <r>
    <s v="A21A18F9-4CFF-40E5-99F8-4298D5034E0B"/>
    <s v="4B9A2AE5-9E81-4C65-B505-A5D182F32009"/>
    <n v="8"/>
    <x v="1"/>
    <n v="68"/>
    <n v="12.834749892785601"/>
    <n v="20"/>
    <n v="19"/>
    <n v="1"/>
    <n v="3"/>
    <n v="0"/>
    <n v="3"/>
    <n v="1"/>
    <n v="4"/>
    <n v="0"/>
    <n v="15"/>
    <n v="1"/>
    <n v="67"/>
  </r>
  <r>
    <s v="5D5EF67E-9067-4146-9AAD-3CD1436A4799"/>
    <s v="2B06DA89-7962-4495-B826-8A39E693EC4A"/>
    <n v="1"/>
    <x v="2"/>
    <n v="68"/>
    <n v="13.5107124375218"/>
    <n v="2"/>
    <n v="27"/>
    <n v="46"/>
    <n v="41"/>
    <n v="39"/>
    <n v="35"/>
    <n v="41"/>
    <n v="33"/>
    <n v="31"/>
    <n v="34"/>
    <n v="34"/>
    <n v="363"/>
  </r>
  <r>
    <s v="A21A18F9-4CFF-40E5-99F8-4298D5034E0B"/>
    <s v="B02750AA-FA9B-4A7B-9D1F-46D6873E5EA3"/>
    <n v="6"/>
    <x v="4"/>
    <n v="72"/>
    <n v="13.8505945568611"/>
    <n v="48494"/>
    <n v="4394"/>
    <n v="52"/>
    <n v="1110"/>
    <n v="44"/>
    <n v="1088"/>
    <n v="74"/>
    <n v="1032"/>
    <n v="49"/>
    <n v="1386"/>
    <n v="60"/>
    <n v="57783"/>
  </r>
  <r>
    <s v="5D5EF67E-9067-4146-9AAD-3CD1436A4799"/>
    <s v="9455F672-96A5-4A66-85F5-E72E4C002E2C"/>
    <n v="1"/>
    <x v="2"/>
    <n v="77"/>
    <n v="10.441188227601"/>
    <n v="15"/>
    <n v="548"/>
    <n v="0"/>
    <n v="150"/>
    <n v="1"/>
    <n v="192"/>
    <n v="2"/>
    <n v="136"/>
    <n v="0"/>
    <n v="236"/>
    <n v="1"/>
    <n v="1281"/>
  </r>
  <r>
    <s v="5D5EF67E-9067-4146-9AAD-3CD1436A4799"/>
    <s v="9A64367F-D18B-42A2-9248-34639A540E01"/>
    <n v="1"/>
    <x v="2"/>
    <n v="76"/>
    <n v="12.322864256891799"/>
    <n v="5"/>
    <n v="64"/>
    <n v="64"/>
    <n v="74"/>
    <n v="58"/>
    <n v="75"/>
    <n v="67"/>
    <n v="66"/>
    <n v="62"/>
    <n v="77"/>
    <n v="84"/>
    <n v="696"/>
  </r>
  <r>
    <s v="5D5EF67E-9067-4146-9AAD-3CD1436A4799"/>
    <s v="9E6E78DC-BE43-492F-8B40-D49E37DD6E0D"/>
    <n v="1"/>
    <x v="2"/>
    <n v="53"/>
    <n v="9.06942916916746"/>
    <n v="0"/>
    <n v="9"/>
    <n v="0"/>
    <n v="1"/>
    <n v="0"/>
    <n v="0"/>
    <n v="0"/>
    <n v="0"/>
    <n v="0"/>
    <n v="1"/>
    <n v="0"/>
    <n v="11"/>
  </r>
  <r>
    <s v="5D5EF67E-9067-4146-9AAD-3CD1436A4799"/>
    <s v="270A9B8F-A2CE-40EE-8ABD-1222E3B430DD"/>
    <n v="1"/>
    <x v="2"/>
    <n v="72"/>
    <n v="7.6247637883710899"/>
    <n v="11"/>
    <n v="56"/>
    <n v="1"/>
    <n v="173"/>
    <n v="0"/>
    <n v="116"/>
    <n v="0"/>
    <n v="44"/>
    <n v="2"/>
    <n v="68"/>
    <n v="0"/>
    <n v="471"/>
  </r>
  <r>
    <s v="A21A18F9-4CFF-40E5-99F8-4298D5034E0B"/>
    <s v="E149573D-D703-482A-B4D9-EA463CCDC537"/>
    <n v="1"/>
    <x v="0"/>
    <n v="74"/>
    <n v="12.1179093510854"/>
    <n v="3440"/>
    <n v="7528"/>
    <n v="0"/>
    <n v="1911"/>
    <n v="5"/>
    <n v="1118"/>
    <n v="35"/>
    <n v="1030"/>
    <n v="6"/>
    <n v="2740"/>
    <n v="17"/>
    <n v="17830"/>
  </r>
  <r>
    <s v="5D5EF67E-9067-4146-9AAD-3CD1436A4799"/>
    <s v="85CDA1C9-1676-42BE-A5D9-8D25D7AA73C5"/>
    <n v="1"/>
    <x v="2"/>
    <n v="75"/>
    <n v="9.9574467957006192"/>
    <n v="3"/>
    <n v="97"/>
    <n v="0"/>
    <n v="16"/>
    <n v="0"/>
    <n v="19"/>
    <n v="0"/>
    <n v="11"/>
    <n v="0"/>
    <n v="26"/>
    <n v="0"/>
    <n v="172"/>
  </r>
  <r>
    <s v="5D5EF67E-9067-4146-9AAD-3CD1436A4799"/>
    <s v="0A944BEA-D0D1-481B-B3AE-7B4B77EE2789"/>
    <n v="1"/>
    <x v="2"/>
    <n v="78"/>
    <n v="10.2412131675698"/>
    <n v="245"/>
    <n v="286"/>
    <n v="130"/>
    <n v="212"/>
    <n v="143"/>
    <n v="198"/>
    <n v="88"/>
    <n v="141"/>
    <n v="113"/>
    <n v="259"/>
    <n v="79"/>
    <n v="1894"/>
  </r>
  <r>
    <s v="88F343FA-B35D-4C6C-8A9A-DDC3AE08EED7"/>
    <s v="FD8F2A8D-AC95-4567-9B54-C7BDD7B45BFE"/>
    <n v="1"/>
    <x v="6"/>
    <n v="72"/>
    <n v="11.706840627898501"/>
    <n v="323"/>
    <n v="153"/>
    <n v="0"/>
    <n v="33"/>
    <n v="0"/>
    <n v="43"/>
    <n v="1"/>
    <n v="25"/>
    <n v="0"/>
    <n v="56"/>
    <n v="0"/>
    <n v="635"/>
  </r>
  <r>
    <s v="5D5EF67E-9067-4146-9AAD-3CD1436A4799"/>
    <s v="0E7C248A-A17C-4307-8CD5-B525CD44E133"/>
    <n v="1"/>
    <x v="2"/>
    <n v="74"/>
    <n v="11.4593561820356"/>
    <n v="101"/>
    <n v="711"/>
    <n v="1"/>
    <n v="428"/>
    <n v="2"/>
    <n v="299"/>
    <n v="10"/>
    <n v="301"/>
    <n v="3"/>
    <n v="521"/>
    <n v="4"/>
    <n v="2381"/>
  </r>
  <r>
    <s v="A21A18F9-4CFF-40E5-99F8-4298D5034E0B"/>
    <s v="94C8C233-68E2-409E-99B8-1CD028DA7FCA"/>
    <n v="1"/>
    <x v="0"/>
    <n v="75"/>
    <n v="9.1421274670426396"/>
    <n v="34"/>
    <n v="12"/>
    <n v="0"/>
    <n v="4"/>
    <n v="0"/>
    <n v="3"/>
    <n v="0"/>
    <n v="1"/>
    <n v="0"/>
    <n v="11"/>
    <n v="0"/>
    <n v="65"/>
  </r>
  <r>
    <s v="5D5EF67E-9067-4146-9AAD-3CD1436A4799"/>
    <s v="A7E453DD-826D-4728-BD35-5F4EA33F6F0E"/>
    <n v="1"/>
    <x v="2"/>
    <n v="75"/>
    <n v="8.8637659126268709"/>
    <n v="0"/>
    <n v="7"/>
    <n v="5"/>
    <n v="9"/>
    <n v="8"/>
    <n v="4"/>
    <n v="5"/>
    <n v="11"/>
    <n v="6"/>
    <n v="9"/>
    <n v="1"/>
    <n v="65"/>
  </r>
  <r>
    <s v="A21A18F9-4CFF-40E5-99F8-4298D5034E0B"/>
    <s v="CB06DE95-E7CB-4DB2-8C6C-02FF9A41BC2A"/>
    <n v="1"/>
    <x v="0"/>
    <n v="71"/>
    <n v="10.875584490704499"/>
    <n v="184"/>
    <n v="465"/>
    <n v="0"/>
    <n v="310"/>
    <n v="0"/>
    <n v="219"/>
    <n v="2"/>
    <n v="151"/>
    <n v="0"/>
    <n v="234"/>
    <n v="3"/>
    <n v="1568"/>
  </r>
  <r>
    <s v="A21A18F9-4CFF-40E5-99F8-4298D5034E0B"/>
    <s v="DDB98BCD-16AB-4936-928B-D55259A7738C"/>
    <n v="1"/>
    <x v="0"/>
    <n v="75"/>
    <n v="10.9737293942914"/>
    <n v="21"/>
    <n v="244"/>
    <n v="0"/>
    <n v="82"/>
    <n v="5"/>
    <n v="62"/>
    <n v="2"/>
    <n v="79"/>
    <n v="2"/>
    <n v="129"/>
    <n v="1"/>
    <n v="627"/>
  </r>
  <r>
    <s v="5D5EF67E-9067-4146-9AAD-3CD1436A4799"/>
    <s v="56E07A5C-5840-4C90-95C8-F0DD4F374EAF"/>
    <n v="1"/>
    <x v="2"/>
    <n v="73"/>
    <n v="11.7503529638087"/>
    <n v="267"/>
    <n v="100"/>
    <n v="88"/>
    <n v="93"/>
    <n v="77"/>
    <n v="97"/>
    <n v="66"/>
    <n v="86"/>
    <n v="72"/>
    <n v="81"/>
    <n v="76"/>
    <n v="1103"/>
  </r>
  <r>
    <s v="A21A18F9-4CFF-40E5-99F8-4298D5034E0B"/>
    <s v="9FE0859F-140E-4EB5-A5EF-64C822049BDA"/>
    <n v="10"/>
    <x v="3"/>
    <n v="75"/>
    <n v="14.5875403765441"/>
    <n v="517"/>
    <n v="1354"/>
    <n v="0"/>
    <n v="430"/>
    <n v="0"/>
    <n v="476"/>
    <n v="9"/>
    <n v="190"/>
    <n v="1"/>
    <n v="407"/>
    <n v="2"/>
    <n v="3387"/>
  </r>
  <r>
    <s v="A21A18F9-4CFF-40E5-99F8-4298D5034E0B"/>
    <s v="6CA25296-E288-4DBA-AD1B-359AD844FA4D"/>
    <n v="1"/>
    <x v="0"/>
    <n v="81"/>
    <n v="12.713567170480699"/>
    <n v="177"/>
    <n v="551"/>
    <n v="33"/>
    <n v="352"/>
    <n v="38"/>
    <n v="141"/>
    <n v="27"/>
    <n v="181"/>
    <n v="29"/>
    <n v="406"/>
    <n v="32"/>
    <n v="1967"/>
  </r>
  <r>
    <s v="A21A18F9-4CFF-40E5-99F8-4298D5034E0B"/>
    <s v="6879F56A-DDB1-49C1-AE7D-D05890B9F23A"/>
    <n v="1"/>
    <x v="0"/>
    <n v="79"/>
    <n v="11.45870554163"/>
    <n v="124"/>
    <n v="551"/>
    <n v="0"/>
    <n v="423"/>
    <n v="0"/>
    <n v="372"/>
    <n v="1"/>
    <n v="235"/>
    <n v="0"/>
    <n v="324"/>
    <n v="2"/>
    <n v="2032"/>
  </r>
  <r>
    <s v="A21A18F9-4CFF-40E5-99F8-4298D5034E0B"/>
    <s v="6EF6E2C0-3881-4B01-9094-B5261283FBE7"/>
    <n v="10"/>
    <x v="3"/>
    <n v="60"/>
    <s v="NULL"/>
    <n v="0"/>
    <n v="1"/>
    <n v="0"/>
    <n v="0"/>
    <n v="0"/>
    <n v="0"/>
    <n v="0"/>
    <n v="0"/>
    <n v="0"/>
    <n v="0"/>
    <n v="0"/>
    <n v="1"/>
  </r>
  <r>
    <s v="A21A18F9-4CFF-40E5-99F8-4298D5034E0B"/>
    <s v="E7C4D214-5905-45D6-AD85-ACC56AA46310"/>
    <n v="10"/>
    <x v="3"/>
    <n v="73"/>
    <n v="117.01648006849"/>
    <n v="1187"/>
    <n v="1490"/>
    <n v="1"/>
    <n v="1204"/>
    <n v="2"/>
    <n v="758"/>
    <n v="3"/>
    <n v="537"/>
    <n v="1"/>
    <n v="723"/>
    <n v="1"/>
    <n v="5907"/>
  </r>
  <r>
    <s v="A21A18F9-4CFF-40E5-99F8-4298D5034E0B"/>
    <s v="NULL"/>
    <n v="4"/>
    <x v="8"/>
    <n v="72"/>
    <n v="12.812158290523501"/>
    <n v="584455"/>
    <n v="983477"/>
    <n v="40975"/>
    <n v="356102"/>
    <n v="42100"/>
    <n v="288775"/>
    <n v="44322"/>
    <n v="254772"/>
    <n v="43233"/>
    <n v="390813"/>
    <n v="43339"/>
    <n v="3072396"/>
  </r>
  <r>
    <s v="5D5EF67E-9067-4146-9AAD-3CD1436A4799"/>
    <s v="AF8EB446-F3C7-4A7D-A873-83043321991A"/>
    <n v="1"/>
    <x v="2"/>
    <n v="76"/>
    <n v="9.8831563333213008"/>
    <n v="375"/>
    <n v="81"/>
    <n v="64"/>
    <n v="92"/>
    <n v="69"/>
    <n v="173"/>
    <n v="67"/>
    <n v="121"/>
    <n v="90"/>
    <n v="134"/>
    <n v="85"/>
    <n v="1351"/>
  </r>
  <r>
    <s v="A21A18F9-4CFF-40E5-99F8-4298D5034E0B"/>
    <s v="B1314F0D-2D04-4CA3-BFEE-CCB14C110346"/>
    <n v="1"/>
    <x v="0"/>
    <n v="58"/>
    <s v="NULL"/>
    <n v="0"/>
    <n v="0"/>
    <n v="0"/>
    <n v="0"/>
    <n v="0"/>
    <n v="0"/>
    <n v="0"/>
    <n v="0"/>
    <n v="0"/>
    <n v="1"/>
    <n v="0"/>
    <n v="1"/>
  </r>
  <r>
    <s v="5D5EF67E-9067-4146-9AAD-3CD1436A4799"/>
    <s v="71C70B25-4C59-41BA-9355-913782397A66"/>
    <n v="1"/>
    <x v="2"/>
    <n v="76"/>
    <n v="9.9723680455080803"/>
    <n v="86"/>
    <n v="636"/>
    <n v="26"/>
    <n v="778"/>
    <n v="31"/>
    <n v="556"/>
    <n v="33"/>
    <n v="432"/>
    <n v="16"/>
    <n v="785"/>
    <n v="27"/>
    <n v="3406"/>
  </r>
  <r>
    <s v="A21A18F9-4CFF-40E5-99F8-4298D5034E0B"/>
    <s v="E6E8CFA2-05B1-419F-A18B-FD6D60F91147"/>
    <n v="10"/>
    <x v="3"/>
    <n v="76"/>
    <n v="11.0395951196253"/>
    <n v="6"/>
    <n v="484"/>
    <n v="0"/>
    <n v="287"/>
    <n v="1"/>
    <n v="271"/>
    <n v="2"/>
    <n v="190"/>
    <n v="0"/>
    <n v="312"/>
    <n v="3"/>
    <n v="1556"/>
  </r>
  <r>
    <s v="88F343FA-B35D-4C6C-8A9A-DDC3AE08EED7"/>
    <s v="3D732E2E-E493-48FC-BD06-B3749B0E4F6D"/>
    <n v="1"/>
    <x v="6"/>
    <n v="72"/>
    <n v="11.273856134676199"/>
    <n v="1237"/>
    <n v="551"/>
    <n v="0"/>
    <n v="156"/>
    <n v="0"/>
    <n v="135"/>
    <n v="4"/>
    <n v="67"/>
    <n v="0"/>
    <n v="198"/>
    <n v="0"/>
    <n v="2348"/>
  </r>
  <r>
    <s v="5D5EF67E-9067-4146-9AAD-3CD1436A4799"/>
    <s v="69FF30E0-9894-4D2B-9779-506567C47E04"/>
    <n v="1"/>
    <x v="2"/>
    <n v="65"/>
    <n v="7.7503169398134402"/>
    <n v="5705"/>
    <n v="677"/>
    <n v="252"/>
    <n v="600"/>
    <n v="263"/>
    <n v="462"/>
    <n v="276"/>
    <n v="538"/>
    <n v="375"/>
    <n v="592"/>
    <n v="268"/>
    <n v="10008"/>
  </r>
  <r>
    <s v="5D5EF67E-9067-4146-9AAD-3CD1436A4799"/>
    <s v="93E3E6F8-E6CA-4F85-B967-1CF44B9B7DBD"/>
    <n v="1"/>
    <x v="2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9AF87CFA-0E9B-468F-BEF3-99516550F356"/>
    <n v="8"/>
    <x v="1"/>
    <n v="68"/>
    <s v="NULL"/>
    <n v="0"/>
    <n v="0"/>
    <n v="0"/>
    <n v="0"/>
    <n v="0"/>
    <n v="0"/>
    <n v="0"/>
    <n v="0"/>
    <n v="0"/>
    <n v="1"/>
    <n v="0"/>
    <n v="1"/>
  </r>
  <r>
    <s v="A21A18F9-4CFF-40E5-99F8-4298D5034E0B"/>
    <s v="F615457A-F071-42D4-84DC-F8FC77A74908"/>
    <n v="10"/>
    <x v="3"/>
    <n v="74"/>
    <n v="12.1967608654821"/>
    <n v="3"/>
    <n v="10"/>
    <n v="0"/>
    <n v="9"/>
    <n v="0"/>
    <n v="7"/>
    <n v="0"/>
    <n v="2"/>
    <n v="0"/>
    <n v="13"/>
    <n v="0"/>
    <n v="44"/>
  </r>
  <r>
    <s v="A21A18F9-4CFF-40E5-99F8-4298D5034E0B"/>
    <s v="31BA52BB-C3BA-4E01-9B91-2DF69D647E8F"/>
    <n v="3"/>
    <x v="7"/>
    <n v="75"/>
    <n v="21.039913349306701"/>
    <n v="61"/>
    <n v="5477"/>
    <n v="1"/>
    <n v="2052"/>
    <n v="2"/>
    <n v="1471"/>
    <n v="42"/>
    <n v="1124"/>
    <n v="1"/>
    <n v="1957"/>
    <n v="3"/>
    <n v="12191"/>
  </r>
  <r>
    <s v="A21A18F9-4CFF-40E5-99F8-4298D5034E0B"/>
    <s v="D297AD1A-4854-45B5-BA39-EE6E1BC76397"/>
    <n v="10"/>
    <x v="3"/>
    <n v="75"/>
    <n v="12.839880955652401"/>
    <n v="6"/>
    <n v="289"/>
    <n v="1"/>
    <n v="51"/>
    <n v="3"/>
    <n v="42"/>
    <n v="43"/>
    <n v="20"/>
    <n v="7"/>
    <n v="112"/>
    <n v="15"/>
    <n v="589"/>
  </r>
  <r>
    <s v="5D5EF67E-9067-4146-9AAD-3CD1436A4799"/>
    <s v="72672ABB-8053-4AB9-AEA3-B635A2D659A0"/>
    <n v="1"/>
    <x v="2"/>
    <n v="78"/>
    <n v="9.9000032795481996"/>
    <n v="0"/>
    <n v="12"/>
    <n v="8"/>
    <n v="2"/>
    <n v="7"/>
    <n v="3"/>
    <n v="2"/>
    <n v="3"/>
    <n v="9"/>
    <n v="7"/>
    <n v="3"/>
    <n v="56"/>
  </r>
  <r>
    <s v="A21A18F9-4CFF-40E5-99F8-4298D5034E0B"/>
    <s v="8593EAD5-CF31-4347-99DC-4787C85E2ED8"/>
    <n v="1"/>
    <x v="0"/>
    <n v="70"/>
    <n v="6.8813066311842999"/>
    <n v="3"/>
    <n v="5"/>
    <n v="0"/>
    <n v="6"/>
    <n v="0"/>
    <n v="2"/>
    <n v="0"/>
    <n v="1"/>
    <n v="0"/>
    <n v="1"/>
    <n v="0"/>
    <n v="18"/>
  </r>
  <r>
    <s v="5D5EF67E-9067-4146-9AAD-3CD1436A4799"/>
    <s v="82B854A4-AC8F-44F8-9383-7393D4789588"/>
    <n v="1"/>
    <x v="2"/>
    <n v="81"/>
    <n v="11.735574525862001"/>
    <n v="23"/>
    <n v="1127"/>
    <n v="7"/>
    <n v="102"/>
    <n v="10"/>
    <n v="79"/>
    <n v="5"/>
    <n v="22"/>
    <n v="9"/>
    <n v="86"/>
    <n v="9"/>
    <n v="1479"/>
  </r>
  <r>
    <s v="88F343FA-B35D-4C6C-8A9A-DDC3AE08EED7"/>
    <s v="878C48F4-0E26-4CE0-9BF5-38EB1B1F6574"/>
    <n v="1"/>
    <x v="6"/>
    <n v="75"/>
    <n v="8.5362937176228808"/>
    <n v="255"/>
    <n v="132"/>
    <n v="9"/>
    <n v="27"/>
    <n v="4"/>
    <n v="24"/>
    <n v="4"/>
    <n v="11"/>
    <n v="7"/>
    <n v="30"/>
    <n v="5"/>
    <n v="508"/>
  </r>
  <r>
    <s v="5D5EF67E-9067-4146-9AAD-3CD1436A4799"/>
    <s v="637746E4-D8E8-4BC2-A69C-2A2DA45A6DBD"/>
    <n v="1"/>
    <x v="2"/>
    <n v="74"/>
    <n v="13.114877048604001"/>
    <n v="1"/>
    <n v="11"/>
    <n v="0"/>
    <n v="3"/>
    <n v="0"/>
    <n v="1"/>
    <n v="0"/>
    <n v="3"/>
    <n v="0"/>
    <n v="1"/>
    <n v="0"/>
    <n v="20"/>
  </r>
  <r>
    <s v="A21A18F9-4CFF-40E5-99F8-4298D5034E0B"/>
    <s v="EC83E874-6846-46A5-841B-F0900AE8B03D"/>
    <n v="10"/>
    <x v="3"/>
    <n v="69"/>
    <n v="8.2259751195020403"/>
    <n v="0"/>
    <n v="3"/>
    <n v="0"/>
    <n v="0"/>
    <n v="0"/>
    <n v="0"/>
    <n v="0"/>
    <n v="0"/>
    <n v="0"/>
    <n v="1"/>
    <n v="0"/>
    <n v="4"/>
  </r>
  <r>
    <s v="5D5EF67E-9067-4146-9AAD-3CD1436A4799"/>
    <s v="AE9BC042-38CC-4082-BE39-0C09BCA84A4B"/>
    <n v="1"/>
    <x v="2"/>
    <n v="76"/>
    <n v="11.394660691609801"/>
    <n v="7"/>
    <n v="376"/>
    <n v="5"/>
    <n v="112"/>
    <n v="5"/>
    <n v="124"/>
    <n v="2"/>
    <n v="123"/>
    <n v="2"/>
    <n v="95"/>
    <n v="2"/>
    <n v="853"/>
  </r>
  <r>
    <s v="A21A18F9-4CFF-40E5-99F8-4298D5034E0B"/>
    <s v="FD7102A9-A454-4A1C-B92C-593D972D08E1"/>
    <n v="10"/>
    <x v="3"/>
    <n v="80"/>
    <n v="8.8919439194513092"/>
    <n v="6"/>
    <n v="3"/>
    <n v="0"/>
    <n v="1"/>
    <n v="0"/>
    <n v="1"/>
    <n v="0"/>
    <n v="1"/>
    <n v="0"/>
    <n v="0"/>
    <n v="0"/>
    <n v="12"/>
  </r>
  <r>
    <s v="5D5EF67E-9067-4146-9AAD-3CD1436A4799"/>
    <s v="443D9008-0B6C-4C24-8F04-AC5C2B4A0D32"/>
    <n v="1"/>
    <x v="2"/>
    <n v="77"/>
    <n v="10.2717065615607"/>
    <n v="361"/>
    <n v="2982"/>
    <n v="5"/>
    <n v="1706"/>
    <n v="9"/>
    <n v="3276"/>
    <n v="25"/>
    <n v="2273"/>
    <n v="4"/>
    <n v="1527"/>
    <n v="6"/>
    <n v="12174"/>
  </r>
  <r>
    <s v="5D5EF67E-9067-4146-9AAD-3CD1436A4799"/>
    <s v="F86C639D-F380-44D8-B0EB-95667301E079"/>
    <n v="1"/>
    <x v="2"/>
    <n v="82"/>
    <n v="6.5726706900619902"/>
    <n v="1"/>
    <n v="2"/>
    <n v="0"/>
    <n v="2"/>
    <n v="0"/>
    <n v="2"/>
    <n v="0"/>
    <n v="0"/>
    <n v="0"/>
    <n v="0"/>
    <n v="0"/>
    <n v="7"/>
  </r>
  <r>
    <s v="A21A18F9-4CFF-40E5-99F8-4298D5034E0B"/>
    <s v="E0A577B7-1355-4242-80AF-1E164864C6D6"/>
    <n v="8"/>
    <x v="1"/>
    <n v="71"/>
    <n v="12.952802327358"/>
    <n v="70"/>
    <n v="79"/>
    <n v="0"/>
    <n v="32"/>
    <n v="0"/>
    <n v="17"/>
    <n v="0"/>
    <n v="21"/>
    <n v="0"/>
    <n v="36"/>
    <n v="0"/>
    <n v="255"/>
  </r>
  <r>
    <s v="A21A18F9-4CFF-40E5-99F8-4298D5034E0B"/>
    <s v="A6DE645E-6150-4A22-9E3A-755007B2D18C"/>
    <n v="1"/>
    <x v="0"/>
    <n v="86"/>
    <n v="6.9282032302755097"/>
    <n v="0"/>
    <n v="2"/>
    <n v="0"/>
    <n v="0"/>
    <n v="0"/>
    <n v="0"/>
    <n v="0"/>
    <n v="0"/>
    <n v="0"/>
    <n v="1"/>
    <n v="0"/>
    <n v="3"/>
  </r>
  <r>
    <s v="5D5EF67E-9067-4146-9AAD-3CD1436A4799"/>
    <s v="0D120C45-5E1D-42F6-A894-52239DE9611B"/>
    <n v="1"/>
    <x v="2"/>
    <n v="80"/>
    <n v="12.707343126493299"/>
    <n v="29"/>
    <n v="100"/>
    <n v="86"/>
    <n v="76"/>
    <n v="96"/>
    <n v="75"/>
    <n v="53"/>
    <n v="76"/>
    <n v="77"/>
    <n v="78"/>
    <n v="53"/>
    <n v="799"/>
  </r>
  <r>
    <s v="88F343FA-B35D-4C6C-8A9A-DDC3AE08EED7"/>
    <s v="NULL"/>
    <n v="1"/>
    <x v="6"/>
    <n v="75"/>
    <n v="10.562028199037"/>
    <n v="3925"/>
    <n v="1039"/>
    <n v="18"/>
    <n v="348"/>
    <n v="27"/>
    <n v="285"/>
    <n v="59"/>
    <n v="208"/>
    <n v="26"/>
    <n v="337"/>
    <n v="33"/>
    <n v="6307"/>
  </r>
  <r>
    <s v="5D5EF67E-9067-4146-9AAD-3CD1436A4799"/>
    <s v="BF2F4B91-6DF3-45B9-AEE3-24E6C3A8B06B"/>
    <n v="1"/>
    <x v="2"/>
    <n v="73"/>
    <n v="13.2708536106596"/>
    <n v="3"/>
    <n v="49"/>
    <n v="0"/>
    <n v="27"/>
    <n v="4"/>
    <n v="12"/>
    <n v="4"/>
    <n v="6"/>
    <n v="3"/>
    <n v="18"/>
    <n v="3"/>
    <n v="129"/>
  </r>
  <r>
    <s v="5D5EF67E-9067-4146-9AAD-3CD1436A4799"/>
    <s v="74E6C5D4-8751-4177-8448-93299623C805"/>
    <n v="1"/>
    <x v="2"/>
    <n v="82"/>
    <n v="12.130454681665601"/>
    <n v="26"/>
    <n v="316"/>
    <n v="293"/>
    <n v="323"/>
    <n v="342"/>
    <n v="332"/>
    <n v="303"/>
    <n v="299"/>
    <n v="330"/>
    <n v="320"/>
    <n v="297"/>
    <n v="3181"/>
  </r>
  <r>
    <s v="A21A18F9-4CFF-40E5-99F8-4298D5034E0B"/>
    <s v="5CDF9C9E-5ADE-442D-983F-147DCB6179C6"/>
    <n v="6"/>
    <x v="4"/>
    <n v="84"/>
    <n v="15.106360699655299"/>
    <n v="380"/>
    <n v="34"/>
    <n v="0"/>
    <n v="47"/>
    <n v="0"/>
    <n v="20"/>
    <n v="1"/>
    <n v="19"/>
    <n v="1"/>
    <n v="34"/>
    <n v="3"/>
    <n v="539"/>
  </r>
  <r>
    <s v="5D5EF67E-9067-4146-9AAD-3CD1436A4799"/>
    <s v="FADEC0D1-8ACD-456A-A4A8-9CC65E4D2ABB"/>
    <n v="1"/>
    <x v="2"/>
    <n v="76"/>
    <n v="11.6096498570601"/>
    <n v="778"/>
    <n v="402"/>
    <n v="222"/>
    <n v="275"/>
    <n v="210"/>
    <n v="217"/>
    <n v="189"/>
    <n v="198"/>
    <n v="199"/>
    <n v="270"/>
    <n v="214"/>
    <n v="3174"/>
  </r>
  <r>
    <s v="A21A18F9-4CFF-40E5-99F8-4298D5034E0B"/>
    <s v="6B12B4A9-6019-4B34-BF04-72434B5879A7"/>
    <n v="1"/>
    <x v="0"/>
    <n v="63"/>
    <n v="9.5186340444572508"/>
    <n v="5083"/>
    <n v="2546"/>
    <n v="0"/>
    <n v="717"/>
    <n v="2"/>
    <n v="558"/>
    <n v="6"/>
    <n v="445"/>
    <n v="1"/>
    <n v="878"/>
    <n v="6"/>
    <n v="10242"/>
  </r>
  <r>
    <s v="A21A18F9-4CFF-40E5-99F8-4298D5034E0B"/>
    <s v="264E4800-B658-454F-B116-4A12EE1F53EC"/>
    <n v="1"/>
    <x v="0"/>
    <n v="73"/>
    <n v="11.2164047391071"/>
    <n v="25"/>
    <n v="1363"/>
    <n v="6"/>
    <n v="612"/>
    <n v="6"/>
    <n v="432"/>
    <n v="18"/>
    <n v="438"/>
    <n v="7"/>
    <n v="741"/>
    <n v="13"/>
    <n v="3661"/>
  </r>
  <r>
    <s v="5D5EF67E-9067-4146-9AAD-3CD1436A4799"/>
    <s v="5BFE01BB-7E88-4476-AA90-E5CFDE5AAFED"/>
    <n v="1"/>
    <x v="2"/>
    <n v="75"/>
    <n v="11.4453989578488"/>
    <n v="44"/>
    <n v="1139"/>
    <n v="0"/>
    <n v="180"/>
    <n v="2"/>
    <n v="53"/>
    <n v="6"/>
    <n v="53"/>
    <n v="0"/>
    <n v="247"/>
    <n v="1"/>
    <n v="1725"/>
  </r>
  <r>
    <s v="A21A18F9-4CFF-40E5-99F8-4298D5034E0B"/>
    <s v="0DFC4227-1A30-48DE-8B52-A084BF6BFB12"/>
    <n v="1"/>
    <x v="0"/>
    <n v="74"/>
    <n v="10.912155933341101"/>
    <n v="486"/>
    <n v="2820"/>
    <n v="146"/>
    <n v="2103"/>
    <n v="161"/>
    <n v="3171"/>
    <n v="172"/>
    <n v="1654"/>
    <n v="125"/>
    <n v="1725"/>
    <n v="164"/>
    <n v="12727"/>
  </r>
  <r>
    <s v="5D5EF67E-9067-4146-9AAD-3CD1436A4799"/>
    <s v="B9349914-DB2C-4DBC-B326-D4B0C6BBDCD6"/>
    <n v="1"/>
    <x v="2"/>
    <n v="79"/>
    <n v="10.3106947011362"/>
    <n v="208"/>
    <n v="7601"/>
    <n v="3"/>
    <n v="1189"/>
    <n v="3"/>
    <n v="1001"/>
    <n v="3"/>
    <n v="1071"/>
    <n v="6"/>
    <n v="2526"/>
    <n v="2"/>
    <n v="13613"/>
  </r>
  <r>
    <s v="5D5EF67E-9067-4146-9AAD-3CD1436A4799"/>
    <s v="4EFA74CA-54A0-40CE-8442-BFF61AABFDC3"/>
    <n v="1"/>
    <x v="2"/>
    <n v="78"/>
    <n v="10.7984107298581"/>
    <n v="5"/>
    <n v="15"/>
    <n v="12"/>
    <n v="15"/>
    <n v="10"/>
    <n v="13"/>
    <n v="15"/>
    <n v="9"/>
    <n v="13"/>
    <n v="16"/>
    <n v="9"/>
    <n v="132"/>
  </r>
  <r>
    <s v="A21A18F9-4CFF-40E5-99F8-4298D5034E0B"/>
    <s v="F373DE1A-2946-49B9-876C-048A98C6044D"/>
    <n v="10"/>
    <x v="3"/>
    <n v="74"/>
    <n v="14.070914262080301"/>
    <n v="504"/>
    <n v="1370"/>
    <n v="1"/>
    <n v="700"/>
    <n v="2"/>
    <n v="608"/>
    <n v="5"/>
    <n v="492"/>
    <n v="0"/>
    <n v="711"/>
    <n v="1"/>
    <n v="4394"/>
  </r>
  <r>
    <s v="88F343FA-B35D-4C6C-8A9A-DDC3AE08EED7"/>
    <s v="410F0B79-7E3A-4EEE-A706-9E155B0FFF9B"/>
    <n v="1"/>
    <x v="6"/>
    <n v="55"/>
    <n v="10.9769210150655"/>
    <n v="1210"/>
    <n v="439"/>
    <n v="0"/>
    <n v="112"/>
    <n v="0"/>
    <n v="54"/>
    <n v="0"/>
    <n v="28"/>
    <n v="0"/>
    <n v="72"/>
    <n v="0"/>
    <n v="1915"/>
  </r>
  <r>
    <s v="5D5EF67E-9067-4146-9AAD-3CD1436A4799"/>
    <s v="D141507D-2BA2-45C0-AFF9-32C32452244F"/>
    <n v="1"/>
    <x v="2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4FEA6B52-40FF-454B-99E3-EB8E38E8D7FC"/>
    <n v="1"/>
    <x v="0"/>
    <n v="72"/>
    <n v="11.071160752788201"/>
    <n v="7"/>
    <n v="37"/>
    <n v="0"/>
    <n v="3"/>
    <n v="0"/>
    <n v="8"/>
    <n v="0"/>
    <n v="6"/>
    <n v="0"/>
    <n v="16"/>
    <n v="0"/>
    <n v="77"/>
  </r>
  <r>
    <s v="88F343FA-B35D-4C6C-8A9A-DDC3AE08EED7"/>
    <s v="8E0FE90C-7369-4D92-B020-5EACB1970AC5"/>
    <n v="1"/>
    <x v="6"/>
    <n v="71"/>
    <n v="11.9728528909866"/>
    <n v="42"/>
    <n v="22"/>
    <n v="0"/>
    <n v="3"/>
    <n v="0"/>
    <n v="2"/>
    <n v="0"/>
    <n v="2"/>
    <n v="0"/>
    <n v="7"/>
    <n v="0"/>
    <n v="78"/>
  </r>
  <r>
    <s v="5D5EF67E-9067-4146-9AAD-3CD1436A4799"/>
    <s v="025780CA-5032-4078-8BE2-BD3CF5EF447E"/>
    <n v="1"/>
    <x v="2"/>
    <n v="74"/>
    <n v="10.115869298566"/>
    <n v="2"/>
    <n v="348"/>
    <n v="412"/>
    <n v="354"/>
    <n v="299"/>
    <n v="361"/>
    <n v="335"/>
    <n v="343"/>
    <n v="356"/>
    <n v="399"/>
    <n v="378"/>
    <n v="3587"/>
  </r>
  <r>
    <s v="88F343FA-B35D-4C6C-8A9A-DDC3AE08EED7"/>
    <s v="0B60CF33-7162-4DA7-B2CB-34B7A4884FA8"/>
    <n v="1"/>
    <x v="6"/>
    <n v="70"/>
    <n v="10.9888344200152"/>
    <n v="1328"/>
    <n v="501"/>
    <n v="0"/>
    <n v="188"/>
    <n v="0"/>
    <n v="184"/>
    <n v="0"/>
    <n v="92"/>
    <n v="0"/>
    <n v="225"/>
    <n v="0"/>
    <n v="2518"/>
  </r>
  <r>
    <s v="5D5EF67E-9067-4146-9AAD-3CD1436A4799"/>
    <s v="00125186-6665-4BF0-B211-E02C452B0BA0"/>
    <n v="1"/>
    <x v="2"/>
    <n v="83"/>
    <s v="NULL"/>
    <n v="0"/>
    <n v="0"/>
    <n v="0"/>
    <n v="0"/>
    <n v="1"/>
    <n v="0"/>
    <n v="0"/>
    <n v="0"/>
    <n v="0"/>
    <n v="0"/>
    <n v="0"/>
    <n v="1"/>
  </r>
  <r>
    <s v="5D5EF67E-9067-4146-9AAD-3CD1436A4799"/>
    <s v="32E04C8E-3A34-4B27-960D-C4DA92A4EC05"/>
    <n v="1"/>
    <x v="2"/>
    <n v="79"/>
    <n v="11.657531225474401"/>
    <n v="7"/>
    <n v="65"/>
    <n v="71"/>
    <n v="75"/>
    <n v="74"/>
    <n v="81"/>
    <n v="63"/>
    <n v="72"/>
    <n v="89"/>
    <n v="74"/>
    <n v="78"/>
    <n v="749"/>
  </r>
  <r>
    <s v="5D5EF67E-9067-4146-9AAD-3CD1436A4799"/>
    <s v="3CF83FCB-2427-436B-8328-D4E11A0EF675"/>
    <n v="1"/>
    <x v="2"/>
    <n v="75"/>
    <n v="11.8406069196676"/>
    <n v="54"/>
    <n v="140"/>
    <n v="5"/>
    <n v="52"/>
    <n v="4"/>
    <n v="62"/>
    <n v="5"/>
    <n v="64"/>
    <n v="6"/>
    <n v="38"/>
    <n v="4"/>
    <n v="434"/>
  </r>
  <r>
    <s v="5D5EF67E-9067-4146-9AAD-3CD1436A4799"/>
    <s v="EB8AE977-99AE-46CD-BE5B-F001AC4003C4"/>
    <n v="1"/>
    <x v="2"/>
    <n v="80"/>
    <n v="8.6638720017483095"/>
    <n v="0"/>
    <n v="8"/>
    <n v="0"/>
    <n v="6"/>
    <n v="1"/>
    <n v="4"/>
    <n v="0"/>
    <n v="3"/>
    <n v="0"/>
    <n v="5"/>
    <n v="0"/>
    <n v="27"/>
  </r>
  <r>
    <s v="5D5EF67E-9067-4146-9AAD-3CD1436A4799"/>
    <s v="00AB4242-01D8-4A87-9CDF-72595D29FBE4"/>
    <n v="1"/>
    <x v="2"/>
    <n v="74"/>
    <n v="8.4471443472797194"/>
    <n v="6"/>
    <n v="152"/>
    <n v="44"/>
    <n v="74"/>
    <n v="45"/>
    <n v="47"/>
    <n v="32"/>
    <n v="41"/>
    <n v="49"/>
    <n v="50"/>
    <n v="48"/>
    <n v="588"/>
  </r>
  <r>
    <s v="A21A18F9-4CFF-40E5-99F8-4298D5034E0B"/>
    <s v="6F09257B-4B3C-4ECF-B66E-40681826C6A0"/>
    <n v="6"/>
    <x v="4"/>
    <n v="75"/>
    <n v="12.247063854813801"/>
    <n v="6146"/>
    <n v="293"/>
    <n v="0"/>
    <n v="183"/>
    <n v="0"/>
    <n v="176"/>
    <n v="1"/>
    <n v="151"/>
    <n v="0"/>
    <n v="207"/>
    <n v="0"/>
    <n v="7158"/>
  </r>
  <r>
    <s v="A21A18F9-4CFF-40E5-99F8-4298D5034E0B"/>
    <s v="7836F317-0B25-4B31-B5C5-AA6AB703005C"/>
    <n v="1"/>
    <x v="0"/>
    <n v="71"/>
    <n v="10.13025609108"/>
    <n v="18"/>
    <n v="264"/>
    <n v="0"/>
    <n v="165"/>
    <n v="3"/>
    <n v="68"/>
    <n v="0"/>
    <n v="96"/>
    <n v="56"/>
    <n v="145"/>
    <n v="1"/>
    <n v="816"/>
  </r>
  <r>
    <s v="5D5EF67E-9067-4146-9AAD-3CD1436A4799"/>
    <s v="76A8BB46-75DA-4749-A116-2272766592AF"/>
    <n v="1"/>
    <x v="2"/>
    <n v="76"/>
    <n v="12.5650315409353"/>
    <n v="47"/>
    <n v="73"/>
    <n v="54"/>
    <n v="47"/>
    <n v="55"/>
    <n v="52"/>
    <n v="54"/>
    <n v="51"/>
    <n v="47"/>
    <n v="39"/>
    <n v="46"/>
    <n v="565"/>
  </r>
  <r>
    <s v="A21A18F9-4CFF-40E5-99F8-4298D5034E0B"/>
    <s v="9B6A45CD-6A93-42D2-ABD2-AD3AC399F5E0"/>
    <n v="10"/>
    <x v="3"/>
    <n v="76"/>
    <n v="11.2440564815077"/>
    <n v="13"/>
    <n v="152"/>
    <n v="0"/>
    <n v="61"/>
    <n v="0"/>
    <n v="38"/>
    <n v="2"/>
    <n v="38"/>
    <n v="0"/>
    <n v="67"/>
    <n v="0"/>
    <n v="371"/>
  </r>
  <r>
    <s v="A21A18F9-4CFF-40E5-99F8-4298D5034E0B"/>
    <s v="22B69675-D1C1-4AF8-8158-4DAB80D0784E"/>
    <n v="1"/>
    <x v="0"/>
    <n v="76"/>
    <n v="10.884975376566199"/>
    <n v="1502"/>
    <n v="5129"/>
    <n v="3"/>
    <n v="1630"/>
    <n v="7"/>
    <n v="1494"/>
    <n v="132"/>
    <n v="1395"/>
    <n v="3"/>
    <n v="2160"/>
    <n v="11"/>
    <n v="13466"/>
  </r>
  <r>
    <s v="88F343FA-B35D-4C6C-8A9A-DDC3AE08EED7"/>
    <s v="1D29C088-6E3F-42FA-8CF3-14C16A7B8771"/>
    <n v="1"/>
    <x v="6"/>
    <n v="72"/>
    <n v="12.3531384988841"/>
    <n v="742"/>
    <n v="273"/>
    <n v="0"/>
    <n v="96"/>
    <n v="0"/>
    <n v="100"/>
    <n v="0"/>
    <n v="73"/>
    <n v="0"/>
    <n v="133"/>
    <n v="0"/>
    <n v="1417"/>
  </r>
  <r>
    <s v="5D5EF67E-9067-4146-9AAD-3CD1436A4799"/>
    <s v="9E9749ED-BB1A-4A31-B18B-70D95285A296"/>
    <n v="1"/>
    <x v="2"/>
    <n v="80"/>
    <n v="11.586414693393801"/>
    <n v="18"/>
    <n v="131"/>
    <n v="17"/>
    <n v="78"/>
    <n v="16"/>
    <n v="64"/>
    <n v="9"/>
    <n v="41"/>
    <n v="25"/>
    <n v="125"/>
    <n v="21"/>
    <n v="545"/>
  </r>
  <r>
    <s v="5D5EF67E-9067-4146-9AAD-3CD1436A4799"/>
    <s v="0CE19AB9-EEA7-4A57-BF08-FB386EF52A74"/>
    <n v="1"/>
    <x v="2"/>
    <n v="79"/>
    <n v="11.002448659841001"/>
    <n v="4"/>
    <n v="36"/>
    <n v="32"/>
    <n v="41"/>
    <n v="40"/>
    <n v="39"/>
    <n v="29"/>
    <n v="39"/>
    <n v="41"/>
    <n v="62"/>
    <n v="34"/>
    <n v="397"/>
  </r>
  <r>
    <s v="5D5EF67E-9067-4146-9AAD-3CD1436A4799"/>
    <s v="0F75B7EC-6787-4BA6-9288-769AE3D0890E"/>
    <n v="1"/>
    <x v="2"/>
    <n v="77"/>
    <n v="8.4818679707566798"/>
    <n v="1267"/>
    <n v="4270"/>
    <n v="51"/>
    <n v="703"/>
    <n v="36"/>
    <n v="1333"/>
    <n v="17"/>
    <n v="573"/>
    <n v="19"/>
    <n v="1067"/>
    <n v="23"/>
    <n v="9359"/>
  </r>
  <r>
    <s v="5D5EF67E-9067-4146-9AAD-3CD1436A4799"/>
    <s v="6C13412F-285F-4DB1-9A94-45B53C89B84C"/>
    <n v="1"/>
    <x v="2"/>
    <n v="72"/>
    <n v="9.3050918897195096"/>
    <n v="18"/>
    <n v="88"/>
    <n v="56"/>
    <n v="58"/>
    <n v="53"/>
    <n v="76"/>
    <n v="70"/>
    <n v="61"/>
    <n v="78"/>
    <n v="74"/>
    <n v="60"/>
    <n v="692"/>
  </r>
  <r>
    <s v="5D5EF67E-9067-4146-9AAD-3CD1436A4799"/>
    <s v="49CE1B16-BE81-4164-BE1E-5C6667BA8FD4"/>
    <n v="1"/>
    <x v="2"/>
    <n v="73"/>
    <n v="11.606521379920499"/>
    <n v="13"/>
    <n v="93"/>
    <n v="70"/>
    <n v="109"/>
    <n v="70"/>
    <n v="91"/>
    <n v="74"/>
    <n v="94"/>
    <n v="76"/>
    <n v="80"/>
    <n v="84"/>
    <n v="854"/>
  </r>
  <r>
    <s v="A21A18F9-4CFF-40E5-99F8-4298D5034E0B"/>
    <s v="B52EE78A-CE4D-45C9-A0C2-D1F11C379CC2"/>
    <n v="3"/>
    <x v="7"/>
    <n v="80"/>
    <n v="67.000704667415704"/>
    <n v="7"/>
    <n v="643"/>
    <n v="0"/>
    <n v="154"/>
    <n v="0"/>
    <n v="126"/>
    <n v="1"/>
    <n v="98"/>
    <n v="2"/>
    <n v="265"/>
    <n v="2"/>
    <n v="1298"/>
  </r>
  <r>
    <s v="5D5EF67E-9067-4146-9AAD-3CD1436A4799"/>
    <s v="2A991B10-99C9-4341-BEDD-C00657BA1C11"/>
    <n v="1"/>
    <x v="2"/>
    <n v="57"/>
    <n v="9.5097994422344403"/>
    <n v="1507"/>
    <n v="387"/>
    <n v="29"/>
    <n v="108"/>
    <n v="26"/>
    <n v="121"/>
    <n v="25"/>
    <n v="168"/>
    <n v="23"/>
    <n v="338"/>
    <n v="31"/>
    <n v="2763"/>
  </r>
  <r>
    <s v="5D5EF67E-9067-4146-9AAD-3CD1436A4799"/>
    <s v="B42472C6-85E3-472D-A569-0C2E19BC9914"/>
    <n v="1"/>
    <x v="2"/>
    <n v="79"/>
    <n v="11.3702890932237"/>
    <n v="254"/>
    <n v="1748"/>
    <n v="998"/>
    <n v="1055"/>
    <n v="944"/>
    <n v="1054"/>
    <n v="999"/>
    <n v="1036"/>
    <n v="963"/>
    <n v="1084"/>
    <n v="978"/>
    <n v="11117"/>
  </r>
  <r>
    <s v="5D5EF67E-9067-4146-9AAD-3CD1436A4799"/>
    <s v="B1924625-F0C6-403A-9B23-F6A8431BEFBF"/>
    <n v="1"/>
    <x v="2"/>
    <n v="80"/>
    <n v="12.920031000939799"/>
    <n v="16"/>
    <n v="88"/>
    <n v="86"/>
    <n v="64"/>
    <n v="63"/>
    <n v="74"/>
    <n v="72"/>
    <n v="76"/>
    <n v="63"/>
    <n v="88"/>
    <n v="77"/>
    <n v="767"/>
  </r>
  <r>
    <s v="A21A18F9-4CFF-40E5-99F8-4298D5034E0B"/>
    <s v="7B71052C-F11C-4660-BB15-1661F1C1B836"/>
    <n v="3"/>
    <x v="7"/>
    <n v="76"/>
    <n v="38.312347218486302"/>
    <n v="230"/>
    <n v="1085"/>
    <n v="0"/>
    <n v="239"/>
    <n v="1"/>
    <n v="229"/>
    <n v="14"/>
    <n v="198"/>
    <n v="0"/>
    <n v="330"/>
    <n v="3"/>
    <n v="2329"/>
  </r>
  <r>
    <s v="A21A18F9-4CFF-40E5-99F8-4298D5034E0B"/>
    <s v="2343A2FA-A1D9-4EB6-924F-9E566EA9DBE5"/>
    <n v="10"/>
    <x v="3"/>
    <n v="70"/>
    <n v="14.142135623731001"/>
    <n v="0"/>
    <n v="2"/>
    <n v="0"/>
    <n v="0"/>
    <n v="0"/>
    <n v="0"/>
    <n v="0"/>
    <n v="0"/>
    <n v="0"/>
    <n v="0"/>
    <n v="0"/>
    <n v="2"/>
  </r>
  <r>
    <s v="5D5EF67E-9067-4146-9AAD-3CD1436A4799"/>
    <s v="9EC426CB-57F7-4C71-832D-001B8821F5AD"/>
    <n v="1"/>
    <x v="2"/>
    <n v="78"/>
    <n v="10.477766527647599"/>
    <n v="55"/>
    <n v="530"/>
    <n v="295"/>
    <n v="369"/>
    <n v="319"/>
    <n v="396"/>
    <n v="325"/>
    <n v="379"/>
    <n v="296"/>
    <n v="449"/>
    <n v="326"/>
    <n v="3739"/>
  </r>
  <r>
    <s v="A21A18F9-4CFF-40E5-99F8-4298D5034E0B"/>
    <s v="C77AAFA1-164D-4023-9193-3199B96DA799"/>
    <n v="8"/>
    <x v="1"/>
    <n v="75"/>
    <n v="15.3948043183407"/>
    <n v="1"/>
    <n v="0"/>
    <n v="1"/>
    <n v="2"/>
    <n v="0"/>
    <n v="0"/>
    <n v="0"/>
    <n v="0"/>
    <n v="0"/>
    <n v="0"/>
    <n v="0"/>
    <n v="4"/>
  </r>
  <r>
    <s v="A21A18F9-4CFF-40E5-99F8-4298D5034E0B"/>
    <s v="406D1732-4FED-4E1D-85E2-AB93C61C66A0"/>
    <n v="1"/>
    <x v="0"/>
    <n v="76"/>
    <s v="NULL"/>
    <n v="0"/>
    <n v="0"/>
    <n v="0"/>
    <n v="0"/>
    <n v="0"/>
    <n v="0"/>
    <n v="0"/>
    <n v="1"/>
    <n v="0"/>
    <n v="0"/>
    <n v="0"/>
    <n v="1"/>
  </r>
  <r>
    <s v="5D5EF67E-9067-4146-9AAD-3CD1436A4799"/>
    <s v="0B06519C-9683-4F68-A77F-B8D2A7F92306"/>
    <n v="1"/>
    <x v="2"/>
    <n v="75"/>
    <n v="11.1227163216713"/>
    <n v="37"/>
    <n v="233"/>
    <n v="112"/>
    <n v="173"/>
    <n v="131"/>
    <n v="155"/>
    <n v="128"/>
    <n v="185"/>
    <n v="137"/>
    <n v="171"/>
    <n v="106"/>
    <n v="1568"/>
  </r>
  <r>
    <s v="5D5EF67E-9067-4146-9AAD-3CD1436A4799"/>
    <s v="84E7CEEC-EEC2-4A71-9264-07C0ED058714"/>
    <n v="1"/>
    <x v="2"/>
    <n v="72"/>
    <n v="10.555791860681699"/>
    <n v="86"/>
    <n v="5985"/>
    <n v="0"/>
    <n v="344"/>
    <n v="2"/>
    <n v="166"/>
    <n v="1"/>
    <n v="159"/>
    <n v="1"/>
    <n v="352"/>
    <n v="4"/>
    <n v="7100"/>
  </r>
  <r>
    <s v="5D5EF67E-9067-4146-9AAD-3CD1436A4799"/>
    <s v="31DD1BB2-B7F1-4EB0-8950-0436C8150686"/>
    <n v="1"/>
    <x v="2"/>
    <n v="72"/>
    <n v="10.743429618415799"/>
    <n v="68"/>
    <n v="3846"/>
    <n v="39"/>
    <n v="1536"/>
    <n v="62"/>
    <n v="1098"/>
    <n v="40"/>
    <n v="808"/>
    <n v="52"/>
    <n v="1722"/>
    <n v="59"/>
    <n v="9330"/>
  </r>
  <r>
    <s v="A21A18F9-4CFF-40E5-99F8-4298D5034E0B"/>
    <s v="E296B286-AE0D-4456-94BB-B76129FBF472"/>
    <n v="8"/>
    <x v="1"/>
    <n v="76"/>
    <n v="13.4350288425444"/>
    <n v="0"/>
    <n v="0"/>
    <n v="0"/>
    <n v="0"/>
    <n v="0"/>
    <n v="0"/>
    <n v="0"/>
    <n v="1"/>
    <n v="1"/>
    <n v="0"/>
    <n v="0"/>
    <n v="2"/>
  </r>
  <r>
    <s v="A21A18F9-4CFF-40E5-99F8-4298D5034E0B"/>
    <s v="C99F3AA4-E8A3-40A0-B8AE-87CE8D2FFF50"/>
    <n v="8"/>
    <x v="1"/>
    <n v="60"/>
    <n v="0"/>
    <n v="1"/>
    <n v="2"/>
    <n v="0"/>
    <n v="0"/>
    <n v="0"/>
    <n v="0"/>
    <n v="0"/>
    <n v="0"/>
    <n v="0"/>
    <n v="0"/>
    <n v="0"/>
    <n v="3"/>
  </r>
  <r>
    <s v="5D5EF67E-9067-4146-9AAD-3CD1436A4799"/>
    <s v="437F14A8-444A-4910-9D1E-620C37D7B2B6"/>
    <n v="1"/>
    <x v="2"/>
    <n v="84"/>
    <n v="13.310681516144999"/>
    <n v="403"/>
    <n v="3"/>
    <n v="0"/>
    <n v="1"/>
    <n v="0"/>
    <n v="0"/>
    <n v="1"/>
    <n v="0"/>
    <n v="5"/>
    <n v="1"/>
    <n v="1"/>
    <n v="415"/>
  </r>
  <r>
    <s v="5D5EF67E-9067-4146-9AAD-3CD1436A4799"/>
    <s v="8E10CEFC-DACC-41DE-83C3-CF23F1F37887"/>
    <n v="1"/>
    <x v="2"/>
    <n v="76"/>
    <n v="12.6146166740879"/>
    <n v="103"/>
    <n v="1300"/>
    <n v="0"/>
    <n v="721"/>
    <n v="1"/>
    <n v="436"/>
    <n v="2"/>
    <n v="533"/>
    <n v="1"/>
    <n v="823"/>
    <n v="2"/>
    <n v="3922"/>
  </r>
  <r>
    <s v="A21A18F9-4CFF-40E5-99F8-4298D5034E0B"/>
    <s v="40034151-0689-452B-BDE5-D1D39C15319B"/>
    <n v="192"/>
    <x v="5"/>
    <n v="71"/>
    <n v="11.5393545394707"/>
    <n v="4"/>
    <n v="124"/>
    <n v="1"/>
    <n v="31"/>
    <n v="1"/>
    <n v="19"/>
    <n v="0"/>
    <n v="22"/>
    <n v="1"/>
    <n v="37"/>
    <n v="2"/>
    <n v="242"/>
  </r>
  <r>
    <s v="A21A18F9-4CFF-40E5-99F8-4298D5034E0B"/>
    <s v="7749A305-2BC6-49D0-B217-0E25D0330B13"/>
    <n v="1"/>
    <x v="0"/>
    <n v="77"/>
    <n v="12.973186796508999"/>
    <n v="13"/>
    <n v="71"/>
    <n v="0"/>
    <n v="55"/>
    <n v="0"/>
    <n v="22"/>
    <n v="0"/>
    <n v="15"/>
    <n v="0"/>
    <n v="43"/>
    <n v="0"/>
    <n v="219"/>
  </r>
  <r>
    <s v="A21A18F9-4CFF-40E5-99F8-4298D5034E0B"/>
    <s v="0169FF61-C663-4805-AA8E-1E2329BE20D9"/>
    <n v="10"/>
    <x v="3"/>
    <n v="79"/>
    <n v="159.906097960209"/>
    <n v="338"/>
    <n v="713"/>
    <n v="0"/>
    <n v="524"/>
    <n v="0"/>
    <n v="486"/>
    <n v="0"/>
    <n v="303"/>
    <n v="0"/>
    <n v="493"/>
    <n v="0"/>
    <n v="2857"/>
  </r>
  <r>
    <s v="5D5EF67E-9067-4146-9AAD-3CD1436A4799"/>
    <s v="86E233DE-EAA8-48F5-A705-F7DB84545B42"/>
    <n v="1"/>
    <x v="2"/>
    <n v="77"/>
    <n v="11.2943162504905"/>
    <n v="101"/>
    <n v="2541"/>
    <n v="34"/>
    <n v="834"/>
    <n v="47"/>
    <n v="584"/>
    <n v="14"/>
    <n v="378"/>
    <n v="17"/>
    <n v="569"/>
    <n v="55"/>
    <n v="5174"/>
  </r>
  <r>
    <s v="A21A18F9-4CFF-40E5-99F8-4298D5034E0B"/>
    <s v="9FB87EDD-47D2-4C68-896B-4F0A8F51D121"/>
    <n v="10"/>
    <x v="3"/>
    <n v="72"/>
    <n v="12.0643436247802"/>
    <n v="0"/>
    <n v="20"/>
    <n v="0"/>
    <n v="3"/>
    <n v="0"/>
    <n v="2"/>
    <n v="0"/>
    <n v="5"/>
    <n v="0"/>
    <n v="2"/>
    <n v="0"/>
    <n v="32"/>
  </r>
  <r>
    <s v="5D5EF67E-9067-4146-9AAD-3CD1436A4799"/>
    <s v="85851F18-24F7-40DA-8500-F6C9639C1998"/>
    <n v="1"/>
    <x v="2"/>
    <n v="60"/>
    <n v="8.3113397652072702"/>
    <n v="8831"/>
    <n v="1393"/>
    <n v="0"/>
    <n v="923"/>
    <n v="0"/>
    <n v="631"/>
    <n v="0"/>
    <n v="837"/>
    <n v="0"/>
    <n v="957"/>
    <n v="1"/>
    <n v="13573"/>
  </r>
  <r>
    <s v="A21A18F9-4CFF-40E5-99F8-4298D5034E0B"/>
    <s v="8653FD79-1B80-4132-988C-7200A28994EC"/>
    <n v="8"/>
    <x v="1"/>
    <n v="73"/>
    <n v="14.0973948981852"/>
    <n v="2166"/>
    <n v="3501"/>
    <n v="8"/>
    <n v="2689"/>
    <n v="7"/>
    <n v="2232"/>
    <n v="7"/>
    <n v="1985"/>
    <n v="13"/>
    <n v="1409"/>
    <n v="5"/>
    <n v="14022"/>
  </r>
  <r>
    <s v="5D5EF67E-9067-4146-9AAD-3CD1436A4799"/>
    <s v="3EC8B86A-89CE-4ACF-9D50-09FD35E8C8C2"/>
    <n v="1"/>
    <x v="2"/>
    <n v="72"/>
    <n v="7.2590898637939398"/>
    <n v="19"/>
    <n v="1008"/>
    <n v="1"/>
    <n v="142"/>
    <n v="0"/>
    <n v="135"/>
    <n v="0"/>
    <n v="42"/>
    <n v="0"/>
    <n v="148"/>
    <n v="0"/>
    <n v="1495"/>
  </r>
  <r>
    <s v="A21A18F9-4CFF-40E5-99F8-4298D5034E0B"/>
    <s v="96E45730-C74D-45B4-A691-398DE5E520A6"/>
    <n v="3"/>
    <x v="7"/>
    <n v="71"/>
    <n v="10.8262066186418"/>
    <n v="109"/>
    <n v="1038"/>
    <n v="0"/>
    <n v="305"/>
    <n v="2"/>
    <n v="205"/>
    <n v="89"/>
    <n v="119"/>
    <n v="0"/>
    <n v="304"/>
    <n v="1"/>
    <n v="2172"/>
  </r>
  <r>
    <s v="A21A18F9-4CFF-40E5-99F8-4298D5034E0B"/>
    <s v="ED3658D1-AC5C-4A42-B3C6-2886EDD965FC"/>
    <n v="1"/>
    <x v="0"/>
    <n v="77"/>
    <n v="9.9771369538757"/>
    <n v="126"/>
    <n v="6003"/>
    <n v="6"/>
    <n v="1440"/>
    <n v="5"/>
    <n v="1189"/>
    <n v="6"/>
    <n v="674"/>
    <n v="9"/>
    <n v="2209"/>
    <n v="21"/>
    <n v="11688"/>
  </r>
  <r>
    <s v="A21A18F9-4CFF-40E5-99F8-4298D5034E0B"/>
    <s v="0935ED77-451E-4F39-9BE7-B72FA82F0227"/>
    <n v="10"/>
    <x v="3"/>
    <n v="108"/>
    <s v="NULL"/>
    <n v="1"/>
    <n v="0"/>
    <n v="0"/>
    <n v="0"/>
    <n v="0"/>
    <n v="0"/>
    <n v="0"/>
    <n v="0"/>
    <n v="0"/>
    <n v="1"/>
    <n v="0"/>
    <n v="2"/>
  </r>
  <r>
    <s v="88F343FA-B35D-4C6C-8A9A-DDC3AE08EED7"/>
    <s v="EBDFF860-4D1E-4DF1-93B4-CCA013C3C759"/>
    <n v="1"/>
    <x v="6"/>
    <n v="76"/>
    <n v="11.530272225748901"/>
    <n v="8530"/>
    <n v="3842"/>
    <n v="20"/>
    <n v="1361"/>
    <n v="12"/>
    <n v="998"/>
    <n v="75"/>
    <n v="999"/>
    <n v="11"/>
    <n v="1351"/>
    <n v="12"/>
    <n v="17212"/>
  </r>
  <r>
    <s v="A21A18F9-4CFF-40E5-99F8-4298D5034E0B"/>
    <s v="225F489C-69FE-4A02-8F23-C70734DB05D7"/>
    <n v="10"/>
    <x v="3"/>
    <n v="80"/>
    <n v="25.716402029314601"/>
    <n v="0"/>
    <n v="2"/>
    <n v="0"/>
    <n v="1"/>
    <n v="0"/>
    <n v="0"/>
    <n v="0"/>
    <n v="0"/>
    <n v="0"/>
    <n v="0"/>
    <n v="0"/>
    <n v="3"/>
  </r>
  <r>
    <s v="A21A18F9-4CFF-40E5-99F8-4298D5034E0B"/>
    <s v="B80CC438-D21D-4754-A3A9-590B618EA027"/>
    <n v="1"/>
    <x v="0"/>
    <n v="82"/>
    <n v="11.921289097385801"/>
    <n v="2"/>
    <n v="16"/>
    <n v="15"/>
    <n v="25"/>
    <n v="16"/>
    <n v="24"/>
    <n v="25"/>
    <n v="21"/>
    <n v="21"/>
    <n v="27"/>
    <n v="20"/>
    <n v="212"/>
  </r>
  <r>
    <s v="5D5EF67E-9067-4146-9AAD-3CD1436A4799"/>
    <s v="A2CA2BF0-2AF1-499E-8326-DB5212018960"/>
    <n v="1"/>
    <x v="2"/>
    <n v="76"/>
    <n v="9.7030838526545793"/>
    <n v="17"/>
    <n v="310"/>
    <n v="0"/>
    <n v="192"/>
    <n v="1"/>
    <n v="121"/>
    <n v="0"/>
    <n v="56"/>
    <n v="0"/>
    <n v="197"/>
    <n v="0"/>
    <n v="894"/>
  </r>
  <r>
    <s v="5D5EF67E-9067-4146-9AAD-3CD1436A4799"/>
    <s v="2181B033-1755-4706-A1BC-6A2960481A0C"/>
    <n v="1"/>
    <x v="2"/>
    <n v="74"/>
    <n v="11.3248685196609"/>
    <n v="6023"/>
    <n v="77"/>
    <n v="94"/>
    <n v="80"/>
    <n v="79"/>
    <n v="75"/>
    <n v="75"/>
    <n v="86"/>
    <n v="79"/>
    <n v="67"/>
    <n v="86"/>
    <n v="6821"/>
  </r>
  <r>
    <s v="5D5EF67E-9067-4146-9AAD-3CD1436A4799"/>
    <s v="260CF3D3-E9B7-4C9E-A096-0F05A7B55A3A"/>
    <n v="1"/>
    <x v="2"/>
    <n v="72"/>
    <n v="10.667140141006801"/>
    <n v="0"/>
    <n v="6"/>
    <n v="0"/>
    <n v="3"/>
    <n v="0"/>
    <n v="1"/>
    <n v="0"/>
    <n v="1"/>
    <n v="0"/>
    <n v="1"/>
    <n v="0"/>
    <n v="12"/>
  </r>
  <r>
    <s v="A21A18F9-4CFF-40E5-99F8-4298D5034E0B"/>
    <s v="E63C0DA4-7B0F-4058-BCF3-B945675A80A1"/>
    <n v="1"/>
    <x v="0"/>
    <s v="NULL"/>
    <s v="NULL"/>
    <n v="272"/>
    <n v="0"/>
    <n v="0"/>
    <n v="0"/>
    <n v="0"/>
    <n v="0"/>
    <n v="0"/>
    <n v="0"/>
    <n v="0"/>
    <n v="0"/>
    <n v="0"/>
    <n v="272"/>
  </r>
  <r>
    <s v="5D5EF67E-9067-4146-9AAD-3CD1436A4799"/>
    <s v="7CF8C399-C099-41C9-ADD9-A9D017B1A827"/>
    <n v="1"/>
    <x v="2"/>
    <n v="71"/>
    <n v="10.7004252016329"/>
    <n v="69"/>
    <n v="741"/>
    <n v="175"/>
    <n v="697"/>
    <n v="301"/>
    <n v="607"/>
    <n v="222"/>
    <n v="381"/>
    <n v="249"/>
    <n v="580"/>
    <n v="211"/>
    <n v="4233"/>
  </r>
  <r>
    <s v="5D5EF67E-9067-4146-9AAD-3CD1436A4799"/>
    <s v="152BA4E4-B752-4935-837A-EE3A332619C3"/>
    <n v="1"/>
    <x v="2"/>
    <n v="73"/>
    <n v="6.85746715183324"/>
    <n v="88"/>
    <n v="2200"/>
    <n v="185"/>
    <n v="1612"/>
    <n v="166"/>
    <n v="1115"/>
    <n v="188"/>
    <n v="1031"/>
    <n v="172"/>
    <n v="1021"/>
    <n v="188"/>
    <n v="7966"/>
  </r>
  <r>
    <s v="5D5EF67E-9067-4146-9AAD-3CD1436A4799"/>
    <s v="A28FFB9E-5F4C-493B-B863-C820B96878F6"/>
    <n v="1"/>
    <x v="2"/>
    <n v="78"/>
    <n v="13.092623822848401"/>
    <n v="1519"/>
    <n v="2313"/>
    <n v="525"/>
    <n v="1259"/>
    <n v="638"/>
    <n v="1183"/>
    <n v="464"/>
    <n v="1023"/>
    <n v="504"/>
    <n v="1558"/>
    <n v="494"/>
    <n v="11480"/>
  </r>
  <r>
    <s v="A21A18F9-4CFF-40E5-99F8-4298D5034E0B"/>
    <s v="45B2FCB7-8DB4-4F01-9F86-47E434CFE099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CA2B0D89-3A9A-4F95-A25D-946D86B08B8C"/>
    <n v="1"/>
    <x v="0"/>
    <n v="73"/>
    <n v="11.1365763592328"/>
    <n v="71"/>
    <n v="276"/>
    <n v="0"/>
    <n v="114"/>
    <n v="1"/>
    <n v="136"/>
    <n v="1"/>
    <n v="83"/>
    <n v="2"/>
    <n v="166"/>
    <n v="2"/>
    <n v="852"/>
  </r>
  <r>
    <s v="A21A18F9-4CFF-40E5-99F8-4298D5034E0B"/>
    <s v="81167D44-BE07-4556-BB9A-E352B9916E75"/>
    <n v="1"/>
    <x v="0"/>
    <n v="76"/>
    <n v="12.204641097171701"/>
    <n v="2172"/>
    <n v="6364"/>
    <n v="1"/>
    <n v="1901"/>
    <n v="7"/>
    <n v="1565"/>
    <n v="17"/>
    <n v="1094"/>
    <n v="0"/>
    <n v="2363"/>
    <n v="25"/>
    <n v="15509"/>
  </r>
  <r>
    <s v="A21A18F9-4CFF-40E5-99F8-4298D5034E0B"/>
    <s v="DCD2241B-BC27-4953-92F3-963F6CF8E2F2"/>
    <n v="6"/>
    <x v="4"/>
    <n v="72"/>
    <n v="18.9352014511813"/>
    <n v="27963"/>
    <n v="1776"/>
    <n v="182"/>
    <n v="857"/>
    <n v="190"/>
    <n v="637"/>
    <n v="154"/>
    <n v="405"/>
    <n v="190"/>
    <n v="824"/>
    <n v="166"/>
    <n v="33344"/>
  </r>
  <r>
    <s v="5D5EF67E-9067-4146-9AAD-3CD1436A4799"/>
    <s v="1C8F09FC-CDA1-4808-AE4C-F982D2BC7410"/>
    <n v="1"/>
    <x v="2"/>
    <n v="79"/>
    <n v="11.681377929166199"/>
    <n v="41"/>
    <n v="353"/>
    <n v="0"/>
    <n v="129"/>
    <n v="0"/>
    <n v="63"/>
    <n v="2"/>
    <n v="30"/>
    <n v="0"/>
    <n v="173"/>
    <n v="1"/>
    <n v="792"/>
  </r>
  <r>
    <s v="5D5EF67E-9067-4146-9AAD-3CD1436A4799"/>
    <s v="518E08D3-3852-4A42-A613-94E14E13E88F"/>
    <n v="1"/>
    <x v="2"/>
    <n v="81"/>
    <n v="10.0770084494745"/>
    <n v="2"/>
    <n v="33"/>
    <n v="15"/>
    <n v="17"/>
    <n v="16"/>
    <n v="15"/>
    <n v="21"/>
    <n v="15"/>
    <n v="15"/>
    <n v="25"/>
    <n v="17"/>
    <n v="191"/>
  </r>
  <r>
    <s v="5D5EF67E-9067-4146-9AAD-3CD1436A4799"/>
    <s v="F3C21E60-1AB5-4745-9DC3-7B616C0D1EAD"/>
    <n v="1"/>
    <x v="2"/>
    <n v="67"/>
    <n v="7.49143763229812"/>
    <n v="323"/>
    <n v="108"/>
    <n v="43"/>
    <n v="39"/>
    <n v="26"/>
    <n v="30"/>
    <n v="90"/>
    <n v="24"/>
    <n v="34"/>
    <n v="26"/>
    <n v="15"/>
    <n v="758"/>
  </r>
  <r>
    <s v="5D5EF67E-9067-4146-9AAD-3CD1436A4799"/>
    <s v="2CD55045-55ED-4F2C-B3A7-6CF4084C61D6"/>
    <n v="1"/>
    <x v="2"/>
    <n v="74"/>
    <n v="12.1934941417719"/>
    <n v="74"/>
    <n v="444"/>
    <n v="0"/>
    <n v="177"/>
    <n v="0"/>
    <n v="144"/>
    <n v="0"/>
    <n v="110"/>
    <n v="0"/>
    <n v="197"/>
    <n v="0"/>
    <n v="1146"/>
  </r>
  <r>
    <s v="5D5EF67E-9067-4146-9AAD-3CD1436A4799"/>
    <s v="2CA7A352-64C4-4B58-AB72-8135958FBFB3"/>
    <n v="1"/>
    <x v="2"/>
    <n v="80"/>
    <n v="12.388992921822201"/>
    <n v="33"/>
    <n v="118"/>
    <n v="77"/>
    <n v="87"/>
    <n v="77"/>
    <n v="87"/>
    <n v="62"/>
    <n v="82"/>
    <n v="80"/>
    <n v="82"/>
    <n v="101"/>
    <n v="886"/>
  </r>
  <r>
    <s v="5D5EF67E-9067-4146-9AAD-3CD1436A4799"/>
    <s v="D54BE991-F5E6-4ED4-ABDF-8E9B102B78FC"/>
    <n v="1"/>
    <x v="2"/>
    <n v="58"/>
    <n v="9.9234039945680905"/>
    <n v="6719"/>
    <n v="2774"/>
    <n v="1"/>
    <n v="493"/>
    <n v="2"/>
    <n v="449"/>
    <n v="5"/>
    <n v="328"/>
    <n v="0"/>
    <n v="551"/>
    <n v="2"/>
    <n v="11324"/>
  </r>
  <r>
    <s v="5D5EF67E-9067-4146-9AAD-3CD1436A4799"/>
    <s v="DDAD2F83-338D-4D02-B269-CB112BA1D90E"/>
    <n v="1"/>
    <x v="2"/>
    <n v="80"/>
    <n v="11.0384380460813"/>
    <n v="14"/>
    <n v="198"/>
    <n v="169"/>
    <n v="198"/>
    <n v="183"/>
    <n v="177"/>
    <n v="179"/>
    <n v="187"/>
    <n v="183"/>
    <n v="196"/>
    <n v="175"/>
    <n v="1859"/>
  </r>
  <r>
    <s v="A21A18F9-4CFF-40E5-99F8-4298D5034E0B"/>
    <s v="7F255B0B-14FF-4889-9D07-7FD264F3682E"/>
    <n v="8"/>
    <x v="1"/>
    <n v="59"/>
    <s v="NULL"/>
    <n v="0"/>
    <n v="0"/>
    <n v="0"/>
    <n v="0"/>
    <n v="0"/>
    <n v="0"/>
    <n v="0"/>
    <n v="0"/>
    <n v="0"/>
    <n v="0"/>
    <n v="1"/>
    <n v="1"/>
  </r>
  <r>
    <s v="A21A18F9-4CFF-40E5-99F8-4298D5034E0B"/>
    <s v="AB739BC7-94EF-438A-A1FE-81DBC6525C8F"/>
    <n v="192"/>
    <x v="5"/>
    <n v="74"/>
    <n v="13.710195056694699"/>
    <n v="0"/>
    <n v="45"/>
    <n v="36"/>
    <n v="24"/>
    <n v="38"/>
    <n v="38"/>
    <n v="25"/>
    <n v="36"/>
    <n v="40"/>
    <n v="26"/>
    <n v="29"/>
    <n v="338"/>
  </r>
  <r>
    <s v="5D5EF67E-9067-4146-9AAD-3CD1436A4799"/>
    <s v="B5654BFB-4E9C-44D8-9051-8A12E92BD015"/>
    <n v="1"/>
    <x v="2"/>
    <n v="80"/>
    <n v="11.4738194560656"/>
    <n v="10"/>
    <n v="10"/>
    <n v="14"/>
    <n v="25"/>
    <n v="25"/>
    <n v="25"/>
    <n v="18"/>
    <n v="21"/>
    <n v="16"/>
    <n v="22"/>
    <n v="19"/>
    <n v="205"/>
  </r>
  <r>
    <s v="A21A18F9-4CFF-40E5-99F8-4298D5034E0B"/>
    <s v="82697A0E-0023-4A62-863B-5B82F952BDFA"/>
    <n v="1"/>
    <x v="0"/>
    <n v="74"/>
    <n v="12.0691780730559"/>
    <n v="522"/>
    <n v="2061"/>
    <n v="4"/>
    <n v="851"/>
    <n v="19"/>
    <n v="559"/>
    <n v="8"/>
    <n v="636"/>
    <n v="37"/>
    <n v="736"/>
    <n v="16"/>
    <n v="5449"/>
  </r>
  <r>
    <s v="5D5EF67E-9067-4146-9AAD-3CD1436A4799"/>
    <s v="2E693D57-7F01-4535-944E-966681E389A0"/>
    <n v="1"/>
    <x v="2"/>
    <n v="77"/>
    <n v="12.500384726679201"/>
    <n v="9023"/>
    <n v="87"/>
    <n v="93"/>
    <n v="81"/>
    <n v="82"/>
    <n v="85"/>
    <n v="90"/>
    <n v="87"/>
    <n v="82"/>
    <n v="96"/>
    <n v="90"/>
    <n v="9896"/>
  </r>
  <r>
    <s v="A21A18F9-4CFF-40E5-99F8-4298D5034E0B"/>
    <s v="2130DD36-9274-4593-9314-ED33744D3275"/>
    <n v="10"/>
    <x v="3"/>
    <n v="93"/>
    <n v="4.1633319989323399"/>
    <n v="0"/>
    <n v="1"/>
    <n v="0"/>
    <n v="1"/>
    <n v="0"/>
    <n v="0"/>
    <n v="0"/>
    <n v="0"/>
    <n v="0"/>
    <n v="1"/>
    <n v="0"/>
    <n v="3"/>
  </r>
  <r>
    <s v="A21A18F9-4CFF-40E5-99F8-4298D5034E0B"/>
    <s v="5FC691FC-3577-4152-9E84-C08A0EA511E9"/>
    <n v="8"/>
    <x v="1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410297D2-E117-41FE-9259-CCE07F222B0F"/>
    <n v="1"/>
    <x v="0"/>
    <n v="87"/>
    <n v="9.4981201147535295"/>
    <n v="100"/>
    <n v="5"/>
    <n v="0"/>
    <n v="1"/>
    <n v="0"/>
    <n v="0"/>
    <n v="0"/>
    <n v="0"/>
    <n v="0"/>
    <n v="2"/>
    <n v="0"/>
    <n v="108"/>
  </r>
  <r>
    <s v="A21A18F9-4CFF-40E5-99F8-4298D5034E0B"/>
    <s v="3789E21E-EC08-4C52-8674-28046307E08D"/>
    <n v="8"/>
    <x v="1"/>
    <n v="60"/>
    <n v="3.53553390593274"/>
    <n v="0"/>
    <n v="0"/>
    <n v="0"/>
    <n v="0"/>
    <n v="1"/>
    <n v="0"/>
    <n v="0"/>
    <n v="0"/>
    <n v="0"/>
    <n v="1"/>
    <n v="0"/>
    <n v="2"/>
  </r>
  <r>
    <s v="A21A18F9-4CFF-40E5-99F8-4298D5034E0B"/>
    <s v="52FDE805-173E-43D9-B02A-8F36698C9FC8"/>
    <n v="1"/>
    <x v="0"/>
    <n v="75"/>
    <n v="11.867438804476899"/>
    <n v="290"/>
    <n v="1055"/>
    <n v="136"/>
    <n v="381"/>
    <n v="143"/>
    <n v="415"/>
    <n v="110"/>
    <n v="356"/>
    <n v="144"/>
    <n v="424"/>
    <n v="136"/>
    <n v="3590"/>
  </r>
  <r>
    <s v="5D5EF67E-9067-4146-9AAD-3CD1436A4799"/>
    <s v="16471F64-A2E4-452D-BAE2-67FB7AD62FDB"/>
    <n v="1"/>
    <x v="2"/>
    <n v="79"/>
    <n v="9.2439466382357303"/>
    <n v="0"/>
    <n v="3"/>
    <n v="0"/>
    <n v="2"/>
    <n v="0"/>
    <n v="1"/>
    <n v="0"/>
    <n v="3"/>
    <n v="0"/>
    <n v="5"/>
    <n v="0"/>
    <n v="14"/>
  </r>
  <r>
    <s v="5D5EF67E-9067-4146-9AAD-3CD1436A4799"/>
    <s v="AF891BF2-CF97-426B-BF35-49327BFC3510"/>
    <n v="1"/>
    <x v="2"/>
    <s v="NULL"/>
    <s v="NULL"/>
    <n v="2968"/>
    <n v="0"/>
    <n v="0"/>
    <n v="0"/>
    <n v="0"/>
    <n v="0"/>
    <n v="0"/>
    <n v="0"/>
    <n v="0"/>
    <n v="0"/>
    <n v="0"/>
    <n v="2968"/>
  </r>
  <r>
    <s v="A21A18F9-4CFF-40E5-99F8-4298D5034E0B"/>
    <s v="6E975821-22ED-4F73-AFAE-14726F4F46B9"/>
    <n v="8"/>
    <x v="1"/>
    <n v="70"/>
    <n v="12.2695105098393"/>
    <n v="1518"/>
    <n v="1198"/>
    <n v="839"/>
    <n v="784"/>
    <n v="804"/>
    <n v="814"/>
    <n v="833"/>
    <n v="871"/>
    <n v="826"/>
    <n v="862"/>
    <n v="819"/>
    <n v="10168"/>
  </r>
  <r>
    <s v="A21A18F9-4CFF-40E5-99F8-4298D5034E0B"/>
    <s v="D762D7CA-E983-442D-A08A-86A32D8369EE"/>
    <n v="1"/>
    <x v="0"/>
    <n v="75"/>
    <n v="7.0710678118654799"/>
    <n v="2"/>
    <n v="2"/>
    <n v="0"/>
    <n v="0"/>
    <n v="0"/>
    <n v="0"/>
    <n v="0"/>
    <n v="0"/>
    <n v="0"/>
    <n v="0"/>
    <n v="0"/>
    <n v="4"/>
  </r>
  <r>
    <s v="5D5EF67E-9067-4146-9AAD-3CD1436A4799"/>
    <s v="F19A9C68-8CCE-4B39-833E-721BCA0F7E1C"/>
    <n v="1"/>
    <x v="2"/>
    <n v="80"/>
    <n v="9.4281404916257703"/>
    <n v="0"/>
    <n v="69"/>
    <n v="17"/>
    <n v="109"/>
    <n v="14"/>
    <n v="32"/>
    <n v="15"/>
    <n v="27"/>
    <n v="16"/>
    <n v="31"/>
    <n v="21"/>
    <n v="351"/>
  </r>
  <r>
    <s v="5D5EF67E-9067-4146-9AAD-3CD1436A4799"/>
    <s v="9512F64D-2373-49E1-8748-0852034B2C72"/>
    <n v="1"/>
    <x v="2"/>
    <n v="76"/>
    <n v="7.4431176263713601"/>
    <n v="1"/>
    <n v="4"/>
    <n v="0"/>
    <n v="1"/>
    <n v="2"/>
    <n v="3"/>
    <n v="2"/>
    <n v="2"/>
    <n v="0"/>
    <n v="2"/>
    <n v="0"/>
    <n v="17"/>
  </r>
  <r>
    <s v="A21A18F9-4CFF-40E5-99F8-4298D5034E0B"/>
    <s v="E1C26D4A-76FB-4596-BAF9-EFD819BEA838"/>
    <n v="10"/>
    <x v="3"/>
    <n v="75"/>
    <n v="11.1939889484843"/>
    <n v="2"/>
    <n v="27"/>
    <n v="5"/>
    <n v="19"/>
    <n v="7"/>
    <n v="19"/>
    <n v="12"/>
    <n v="6"/>
    <n v="4"/>
    <n v="23"/>
    <n v="15"/>
    <n v="139"/>
  </r>
  <r>
    <s v="A21A18F9-4CFF-40E5-99F8-4298D5034E0B"/>
    <s v="586184DB-B89E-497F-8C0B-10E5B03EF64C"/>
    <n v="10"/>
    <x v="3"/>
    <n v="60"/>
    <s v="NULL"/>
    <n v="0"/>
    <n v="1"/>
    <n v="0"/>
    <n v="0"/>
    <n v="0"/>
    <n v="0"/>
    <n v="0"/>
    <n v="0"/>
    <n v="0"/>
    <n v="0"/>
    <n v="0"/>
    <n v="1"/>
  </r>
  <r>
    <s v="5D5EF67E-9067-4146-9AAD-3CD1436A4799"/>
    <s v="2E650B89-32E6-4B7F-B1EF-E36EB3CC2E7C"/>
    <n v="1"/>
    <x v="2"/>
    <n v="76"/>
    <n v="12.000355204052401"/>
    <n v="119"/>
    <n v="141"/>
    <n v="135"/>
    <n v="153"/>
    <n v="145"/>
    <n v="126"/>
    <n v="129"/>
    <n v="161"/>
    <n v="144"/>
    <n v="127"/>
    <n v="127"/>
    <n v="1507"/>
  </r>
  <r>
    <s v="A21A18F9-4CFF-40E5-99F8-4298D5034E0B"/>
    <s v="C81DB6CD-2578-4016-A0ED-2A5E3D6CD241"/>
    <n v="10"/>
    <x v="3"/>
    <n v="81"/>
    <n v="13.4944317580815"/>
    <n v="2"/>
    <n v="12"/>
    <n v="12"/>
    <n v="15"/>
    <n v="7"/>
    <n v="14"/>
    <n v="12"/>
    <n v="6"/>
    <n v="14"/>
    <n v="7"/>
    <n v="9"/>
    <n v="110"/>
  </r>
  <r>
    <s v="A21A18F9-4CFF-40E5-99F8-4298D5034E0B"/>
    <s v="768C8F0C-BC4B-45C6-986E-8C433EBF474D"/>
    <n v="1"/>
    <x v="0"/>
    <n v="75"/>
    <n v="11.507327485501801"/>
    <n v="5"/>
    <n v="30"/>
    <n v="0"/>
    <n v="11"/>
    <n v="2"/>
    <n v="8"/>
    <n v="1"/>
    <n v="18"/>
    <n v="0"/>
    <n v="29"/>
    <n v="1"/>
    <n v="105"/>
  </r>
  <r>
    <s v="A21A18F9-4CFF-40E5-99F8-4298D5034E0B"/>
    <s v="88D76EC7-C18E-4C60-9FA9-3C78B83F07B5"/>
    <n v="10"/>
    <x v="3"/>
    <n v="77"/>
    <n v="17.1335135205874"/>
    <n v="1164"/>
    <n v="3148"/>
    <n v="1"/>
    <n v="1320"/>
    <n v="1"/>
    <n v="1142"/>
    <n v="15"/>
    <n v="617"/>
    <n v="1"/>
    <n v="1343"/>
    <n v="0"/>
    <n v="8753"/>
  </r>
  <r>
    <s v="5D5EF67E-9067-4146-9AAD-3CD1436A4799"/>
    <s v="D6816044-4C19-4CD9-B197-CB2338E57C14"/>
    <n v="1"/>
    <x v="2"/>
    <n v="69"/>
    <n v="13.079307204252601"/>
    <n v="1"/>
    <n v="42"/>
    <n v="31"/>
    <n v="36"/>
    <n v="30"/>
    <n v="31"/>
    <n v="20"/>
    <n v="45"/>
    <n v="30"/>
    <n v="64"/>
    <n v="34"/>
    <n v="364"/>
  </r>
  <r>
    <s v="88F343FA-B35D-4C6C-8A9A-DDC3AE08EED7"/>
    <s v="91EC0E2C-74CC-497E-98D3-8C3A173FBF5F"/>
    <n v="1"/>
    <x v="6"/>
    <n v="64"/>
    <n v="6.9282032302755097"/>
    <n v="4"/>
    <n v="2"/>
    <n v="0"/>
    <n v="1"/>
    <n v="0"/>
    <n v="0"/>
    <n v="0"/>
    <n v="0"/>
    <n v="0"/>
    <n v="0"/>
    <n v="0"/>
    <n v="7"/>
  </r>
  <r>
    <s v="A21A18F9-4CFF-40E5-99F8-4298D5034E0B"/>
    <s v="9142BAF4-8D31-4186-A1B6-FF7BD04F85F5"/>
    <n v="1"/>
    <x v="0"/>
    <n v="73"/>
    <n v="11.7557276028879"/>
    <n v="1490"/>
    <n v="5021"/>
    <n v="0"/>
    <n v="1286"/>
    <n v="8"/>
    <n v="897"/>
    <n v="27"/>
    <n v="797"/>
    <n v="6"/>
    <n v="1613"/>
    <n v="6"/>
    <n v="11151"/>
  </r>
  <r>
    <s v="A21A18F9-4CFF-40E5-99F8-4298D5034E0B"/>
    <s v="2C43ED2E-6984-45CF-8B0D-42189C00FEF9"/>
    <n v="3"/>
    <x v="7"/>
    <n v="72"/>
    <n v="23.625175965618102"/>
    <n v="5"/>
    <n v="474"/>
    <n v="0"/>
    <n v="249"/>
    <n v="0"/>
    <n v="234"/>
    <n v="0"/>
    <n v="191"/>
    <n v="0"/>
    <n v="201"/>
    <n v="1"/>
    <n v="1355"/>
  </r>
  <r>
    <s v="5D5EF67E-9067-4146-9AAD-3CD1436A4799"/>
    <s v="75E9059E-0AAE-455F-BCDA-BBE3D1E13F86"/>
    <n v="1"/>
    <x v="2"/>
    <n v="58"/>
    <n v="10.201827396340301"/>
    <n v="7444"/>
    <n v="1945"/>
    <n v="1"/>
    <n v="450"/>
    <n v="0"/>
    <n v="644"/>
    <n v="4"/>
    <n v="481"/>
    <n v="2"/>
    <n v="482"/>
    <n v="1"/>
    <n v="11454"/>
  </r>
  <r>
    <s v="5D5EF67E-9067-4146-9AAD-3CD1436A4799"/>
    <s v="9B09996E-A224-414B-BE3C-4ECE9281906D"/>
    <n v="1"/>
    <x v="2"/>
    <n v="81"/>
    <n v="11.4751361155936"/>
    <n v="1429"/>
    <n v="109"/>
    <n v="125"/>
    <n v="136"/>
    <n v="100"/>
    <n v="102"/>
    <n v="98"/>
    <n v="97"/>
    <n v="108"/>
    <n v="107"/>
    <n v="101"/>
    <n v="2512"/>
  </r>
  <r>
    <s v="5D5EF67E-9067-4146-9AAD-3CD1436A4799"/>
    <s v="E21E996E-3A34-46CF-92D9-284A1651270D"/>
    <n v="1"/>
    <x v="2"/>
    <n v="69"/>
    <n v="9.5290962533944192"/>
    <n v="5"/>
    <n v="1451"/>
    <n v="17"/>
    <n v="146"/>
    <n v="9"/>
    <n v="380"/>
    <n v="9"/>
    <n v="228"/>
    <n v="7"/>
    <n v="156"/>
    <n v="15"/>
    <n v="2423"/>
  </r>
  <r>
    <s v="A21A18F9-4CFF-40E5-99F8-4298D5034E0B"/>
    <s v="8AC3BCC6-FCA2-4DC1-B7CD-E7D9CBF888E9"/>
    <n v="10"/>
    <x v="3"/>
    <n v="77"/>
    <n v="31.3037206658156"/>
    <n v="38"/>
    <n v="113"/>
    <n v="0"/>
    <n v="55"/>
    <n v="0"/>
    <n v="46"/>
    <n v="0"/>
    <n v="48"/>
    <n v="0"/>
    <n v="61"/>
    <n v="0"/>
    <n v="361"/>
  </r>
  <r>
    <s v="A21A18F9-4CFF-40E5-99F8-4298D5034E0B"/>
    <s v="4B555F74-AAA7-4450-8A42-2082B275CF6F"/>
    <n v="192"/>
    <x v="5"/>
    <n v="72"/>
    <n v="20.0473490652411"/>
    <n v="146"/>
    <n v="452"/>
    <n v="0"/>
    <n v="191"/>
    <n v="0"/>
    <n v="189"/>
    <n v="0"/>
    <n v="102"/>
    <n v="0"/>
    <n v="167"/>
    <n v="0"/>
    <n v="1249"/>
  </r>
  <r>
    <s v="A21A18F9-4CFF-40E5-99F8-4298D5034E0B"/>
    <s v="1B4D795A-9FF6-4626-AB2F-3CF68F8B25CC"/>
    <n v="1"/>
    <x v="0"/>
    <n v="88"/>
    <n v="13.811835447143601"/>
    <n v="0"/>
    <n v="2"/>
    <n v="0"/>
    <n v="6"/>
    <n v="0"/>
    <n v="5"/>
    <n v="0"/>
    <n v="6"/>
    <n v="0"/>
    <n v="4"/>
    <n v="0"/>
    <n v="23"/>
  </r>
  <r>
    <s v="A21A18F9-4CFF-40E5-99F8-4298D5034E0B"/>
    <s v="36D90BEA-8B69-4A55-8F2A-AE3C86E3293F"/>
    <n v="1"/>
    <x v="0"/>
    <n v="87"/>
    <n v="10.8692090734493"/>
    <n v="125"/>
    <n v="9"/>
    <n v="0"/>
    <n v="0"/>
    <n v="0"/>
    <n v="2"/>
    <n v="3"/>
    <n v="0"/>
    <n v="0"/>
    <n v="3"/>
    <n v="0"/>
    <n v="142"/>
  </r>
  <r>
    <s v="5D5EF67E-9067-4146-9AAD-3CD1436A4799"/>
    <s v="A19E8DD7-AE56-4A7C-8FA5-2D8554966526"/>
    <n v="1"/>
    <x v="2"/>
    <n v="66"/>
    <n v="8.4456257524193799"/>
    <n v="5585"/>
    <n v="836"/>
    <n v="227"/>
    <n v="390"/>
    <n v="220"/>
    <n v="406"/>
    <n v="212"/>
    <n v="349"/>
    <n v="274"/>
    <n v="545"/>
    <n v="238"/>
    <n v="9282"/>
  </r>
  <r>
    <s v="5D5EF67E-9067-4146-9AAD-3CD1436A4799"/>
    <s v="F8F53CA4-4757-4D5E-ABA1-763338891287"/>
    <n v="1"/>
    <x v="2"/>
    <n v="79"/>
    <n v="10.2423695915182"/>
    <n v="67"/>
    <n v="579"/>
    <n v="501"/>
    <n v="556"/>
    <n v="525"/>
    <n v="556"/>
    <n v="585"/>
    <n v="511"/>
    <n v="516"/>
    <n v="513"/>
    <n v="500"/>
    <n v="5409"/>
  </r>
  <r>
    <s v="88F343FA-B35D-4C6C-8A9A-DDC3AE08EED7"/>
    <s v="E4C6BC47-605C-48D9-A18C-F15D32EA7E4C"/>
    <n v="1"/>
    <x v="6"/>
    <n v="71"/>
    <n v="11.2809240544078"/>
    <n v="643"/>
    <n v="267"/>
    <n v="0"/>
    <n v="74"/>
    <n v="0"/>
    <n v="70"/>
    <n v="1"/>
    <n v="38"/>
    <n v="0"/>
    <n v="98"/>
    <n v="0"/>
    <n v="1191"/>
  </r>
  <r>
    <s v="5D5EF67E-9067-4146-9AAD-3CD1436A4799"/>
    <s v="33581484-B7D8-4C31-958C-454853DDFE78"/>
    <n v="1"/>
    <x v="2"/>
    <n v="74"/>
    <n v="12.145959615253499"/>
    <n v="13"/>
    <n v="50"/>
    <n v="3"/>
    <n v="28"/>
    <n v="10"/>
    <n v="30"/>
    <n v="3"/>
    <n v="17"/>
    <n v="4"/>
    <n v="27"/>
    <n v="3"/>
    <n v="188"/>
  </r>
  <r>
    <s v="5D5EF67E-9067-4146-9AAD-3CD1436A4799"/>
    <s v="NULL"/>
    <n v="1"/>
    <x v="2"/>
    <n v="75"/>
    <n v="11.6236994803887"/>
    <n v="2"/>
    <n v="9"/>
    <n v="0"/>
    <n v="4"/>
    <n v="1"/>
    <n v="2"/>
    <n v="0"/>
    <n v="2"/>
    <n v="0"/>
    <n v="4"/>
    <n v="0"/>
    <n v="24"/>
  </r>
  <r>
    <s v="5D5EF67E-9067-4146-9AAD-3CD1436A4799"/>
    <s v="618AD9FB-2F76-4ED1-97B9-F535D06EC809"/>
    <n v="1"/>
    <x v="2"/>
    <n v="77"/>
    <n v="12.270811654019401"/>
    <n v="8"/>
    <n v="14"/>
    <n v="15"/>
    <n v="18"/>
    <n v="10"/>
    <n v="19"/>
    <n v="8"/>
    <n v="19"/>
    <n v="14"/>
    <n v="21"/>
    <n v="30"/>
    <n v="176"/>
  </r>
  <r>
    <s v="5D5EF67E-9067-4146-9AAD-3CD1436A4799"/>
    <s v="FE31E1C7-7F0F-4319-A3F4-4A7B0907AEAB"/>
    <n v="1"/>
    <x v="2"/>
    <n v="75"/>
    <n v="9.15827809024589"/>
    <n v="33"/>
    <n v="159"/>
    <n v="18"/>
    <n v="175"/>
    <n v="18"/>
    <n v="42"/>
    <n v="14"/>
    <n v="30"/>
    <n v="24"/>
    <n v="117"/>
    <n v="14"/>
    <n v="644"/>
  </r>
  <r>
    <s v="A21A18F9-4CFF-40E5-99F8-4298D5034E0B"/>
    <s v="6BC35214-AB32-4E82-98FA-6D35E273B683"/>
    <n v="10"/>
    <x v="3"/>
    <n v="75"/>
    <n v="12.679161047991901"/>
    <n v="254"/>
    <n v="517"/>
    <n v="0"/>
    <n v="319"/>
    <n v="0"/>
    <n v="284"/>
    <n v="4"/>
    <n v="129"/>
    <n v="1"/>
    <n v="337"/>
    <n v="0"/>
    <n v="1845"/>
  </r>
  <r>
    <s v="A21A18F9-4CFF-40E5-99F8-4298D5034E0B"/>
    <s v="9D5B0583-54D9-45BF-8A13-EEB00037E0B9"/>
    <n v="1"/>
    <x v="0"/>
    <n v="68"/>
    <n v="6.2822501276745104"/>
    <n v="8"/>
    <n v="2"/>
    <n v="0"/>
    <n v="1"/>
    <n v="0"/>
    <n v="1"/>
    <n v="0"/>
    <n v="0"/>
    <n v="0"/>
    <n v="2"/>
    <n v="0"/>
    <n v="14"/>
  </r>
  <r>
    <s v="A21A18F9-4CFF-40E5-99F8-4298D5034E0B"/>
    <s v="AB15E616-104F-421A-9569-813AF2D30CCB"/>
    <n v="3"/>
    <x v="7"/>
    <n v="79"/>
    <n v="12.714276760164401"/>
    <n v="81"/>
    <n v="217"/>
    <n v="0"/>
    <n v="61"/>
    <n v="0"/>
    <n v="55"/>
    <n v="6"/>
    <n v="24"/>
    <n v="1"/>
    <n v="60"/>
    <n v="0"/>
    <n v="505"/>
  </r>
  <r>
    <s v="A21A18F9-4CFF-40E5-99F8-4298D5034E0B"/>
    <s v="6632C863-4187-4D4D-A836-0D24CC176A69"/>
    <n v="10"/>
    <x v="3"/>
    <n v="80"/>
    <n v="146.59481980817699"/>
    <n v="695"/>
    <n v="889"/>
    <n v="0"/>
    <n v="381"/>
    <n v="0"/>
    <n v="224"/>
    <n v="42"/>
    <n v="152"/>
    <n v="0"/>
    <n v="401"/>
    <n v="0"/>
    <n v="2785"/>
  </r>
  <r>
    <s v="A21A18F9-4CFF-40E5-99F8-4298D5034E0B"/>
    <s v="404D502F-2827-4B21-A629-A3BC9695192A"/>
    <n v="10"/>
    <x v="3"/>
    <n v="66"/>
    <n v="6.5489609014628298"/>
    <n v="6"/>
    <n v="3"/>
    <n v="0"/>
    <n v="5"/>
    <n v="0"/>
    <n v="1"/>
    <n v="0"/>
    <n v="2"/>
    <n v="0"/>
    <n v="7"/>
    <n v="0"/>
    <n v="24"/>
  </r>
  <r>
    <s v="5D5EF67E-9067-4146-9AAD-3CD1436A4799"/>
    <s v="09432E36-5AAB-4775-A478-80888E154EB8"/>
    <n v="1"/>
    <x v="2"/>
    <n v="70"/>
    <n v="11.2132400017833"/>
    <n v="13"/>
    <n v="239"/>
    <n v="0"/>
    <n v="103"/>
    <n v="0"/>
    <n v="122"/>
    <n v="0"/>
    <n v="43"/>
    <n v="1"/>
    <n v="113"/>
    <n v="0"/>
    <n v="634"/>
  </r>
  <r>
    <s v="5D5EF67E-9067-4146-9AAD-3CD1436A4799"/>
    <s v="594DC753-5DEF-43E7-8354-779FED3BA389"/>
    <n v="1"/>
    <x v="2"/>
    <n v="73"/>
    <n v="11.3009592758805"/>
    <n v="479"/>
    <n v="2797"/>
    <n v="1"/>
    <n v="314"/>
    <n v="0"/>
    <n v="127"/>
    <n v="1"/>
    <n v="232"/>
    <n v="0"/>
    <n v="514"/>
    <n v="4"/>
    <n v="4469"/>
  </r>
  <r>
    <s v="A21A18F9-4CFF-40E5-99F8-4298D5034E0B"/>
    <s v="C3626E7A-FB83-458B-A72B-77C3720023B5"/>
    <n v="8"/>
    <x v="1"/>
    <n v="66"/>
    <n v="13.764154894748801"/>
    <n v="22"/>
    <n v="11"/>
    <n v="3"/>
    <n v="11"/>
    <n v="13"/>
    <n v="15"/>
    <n v="12"/>
    <n v="9"/>
    <n v="9"/>
    <n v="13"/>
    <n v="14"/>
    <n v="132"/>
  </r>
  <r>
    <s v="5D5EF67E-9067-4146-9AAD-3CD1436A4799"/>
    <s v="2C6EA563-65F0-4529-BDEE-35E792D01694"/>
    <n v="1"/>
    <x v="2"/>
    <n v="76"/>
    <n v="9.2471227108527092"/>
    <n v="1"/>
    <n v="27"/>
    <n v="17"/>
    <n v="16"/>
    <n v="18"/>
    <n v="10"/>
    <n v="12"/>
    <n v="11"/>
    <n v="13"/>
    <n v="19"/>
    <n v="19"/>
    <n v="163"/>
  </r>
  <r>
    <s v="5D5EF67E-9067-4146-9AAD-3CD1436A4799"/>
    <s v="A41FD05F-26D7-4152-9F55-36205CA039ED"/>
    <n v="1"/>
    <x v="2"/>
    <n v="65"/>
    <n v="7.8879915269179799"/>
    <n v="1852"/>
    <n v="212"/>
    <n v="138"/>
    <n v="156"/>
    <n v="127"/>
    <n v="169"/>
    <n v="104"/>
    <n v="182"/>
    <n v="114"/>
    <n v="211"/>
    <n v="120"/>
    <n v="3385"/>
  </r>
  <r>
    <s v="A21A18F9-4CFF-40E5-99F8-4298D5034E0B"/>
    <s v="93F81D5D-00ED-4DB5-B4F0-DE513B460282"/>
    <n v="1"/>
    <x v="0"/>
    <n v="75"/>
    <n v="12.5948110648031"/>
    <n v="3734"/>
    <n v="7371"/>
    <n v="6"/>
    <n v="2127"/>
    <n v="18"/>
    <n v="1438"/>
    <n v="46"/>
    <n v="1417"/>
    <n v="15"/>
    <n v="2438"/>
    <n v="20"/>
    <n v="18630"/>
  </r>
  <r>
    <s v="5D5EF67E-9067-4146-9AAD-3CD1436A4799"/>
    <s v="7DA56FCE-3075-4DF3-8A52-0167530CB35A"/>
    <n v="1"/>
    <x v="2"/>
    <n v="72"/>
    <n v="7.5671405839117396"/>
    <n v="115"/>
    <n v="607"/>
    <n v="0"/>
    <n v="177"/>
    <n v="0"/>
    <n v="205"/>
    <n v="4"/>
    <n v="64"/>
    <n v="0"/>
    <n v="162"/>
    <n v="1"/>
    <n v="1335"/>
  </r>
  <r>
    <s v="5D5EF67E-9067-4146-9AAD-3CD1436A4799"/>
    <s v="045F60EA-319D-4EE3-864B-EAB619C0A748"/>
    <n v="1"/>
    <x v="2"/>
    <n v="83"/>
    <n v="259.98215937808402"/>
    <n v="3786"/>
    <n v="459"/>
    <n v="275"/>
    <n v="298"/>
    <n v="260"/>
    <n v="313"/>
    <n v="302"/>
    <n v="289"/>
    <n v="263"/>
    <n v="367"/>
    <n v="289"/>
    <n v="6901"/>
  </r>
  <r>
    <s v="A21A18F9-4CFF-40E5-99F8-4298D5034E0B"/>
    <s v="ABE1F51F-FBFB-4E41-9B87-FE2192E90831"/>
    <n v="1"/>
    <x v="0"/>
    <n v="74"/>
    <n v="11.980824145542901"/>
    <n v="5"/>
    <n v="116"/>
    <n v="0"/>
    <n v="29"/>
    <n v="0"/>
    <n v="11"/>
    <n v="1"/>
    <n v="25"/>
    <n v="1"/>
    <n v="62"/>
    <n v="0"/>
    <n v="250"/>
  </r>
  <r>
    <s v="A21A18F9-4CFF-40E5-99F8-4298D5034E0B"/>
    <s v="22EA245A-D68C-4079-B778-40950BEE257A"/>
    <n v="1"/>
    <x v="0"/>
    <n v="80"/>
    <n v="11.633873888034501"/>
    <n v="634"/>
    <n v="1518"/>
    <n v="1065"/>
    <n v="1200"/>
    <n v="1013"/>
    <n v="1169"/>
    <n v="1071"/>
    <n v="1189"/>
    <n v="1005"/>
    <n v="1256"/>
    <n v="1059"/>
    <n v="12179"/>
  </r>
  <r>
    <s v="5D5EF67E-9067-4146-9AAD-3CD1436A4799"/>
    <s v="F69F8715-94C8-40DA-A167-80D8200CD395"/>
    <n v="1"/>
    <x v="2"/>
    <n v="77"/>
    <n v="11.692856645174601"/>
    <n v="102"/>
    <n v="1331"/>
    <n v="69"/>
    <n v="715"/>
    <n v="115"/>
    <n v="460"/>
    <n v="109"/>
    <n v="455"/>
    <n v="95"/>
    <n v="652"/>
    <n v="90"/>
    <n v="4193"/>
  </r>
  <r>
    <s v="5D5EF67E-9067-4146-9AAD-3CD1436A4799"/>
    <s v="8CC93D01-9953-4995-AEDA-D9C76895C25E"/>
    <n v="1"/>
    <x v="2"/>
    <n v="75"/>
    <n v="11.6352828066337"/>
    <n v="60"/>
    <n v="90"/>
    <n v="67"/>
    <n v="66"/>
    <n v="84"/>
    <n v="82"/>
    <n v="81"/>
    <n v="87"/>
    <n v="71"/>
    <n v="76"/>
    <n v="74"/>
    <n v="838"/>
  </r>
  <r>
    <s v="A21A18F9-4CFF-40E5-99F8-4298D5034E0B"/>
    <s v="1C7AED27-F4A0-487F-836A-95AF47D09B91"/>
    <n v="10"/>
    <x v="3"/>
    <n v="75"/>
    <n v="12.538837594565599"/>
    <n v="0"/>
    <n v="241"/>
    <n v="1"/>
    <n v="38"/>
    <n v="3"/>
    <n v="30"/>
    <n v="25"/>
    <n v="18"/>
    <n v="4"/>
    <n v="74"/>
    <n v="1"/>
    <n v="435"/>
  </r>
  <r>
    <s v="A21A18F9-4CFF-40E5-99F8-4298D5034E0B"/>
    <s v="E91332CE-F255-4253-8CA1-6D6E9855EB45"/>
    <n v="10"/>
    <x v="3"/>
    <n v="81"/>
    <n v="33.826030575862902"/>
    <n v="2"/>
    <n v="485"/>
    <n v="0"/>
    <n v="104"/>
    <n v="0"/>
    <n v="108"/>
    <n v="0"/>
    <n v="108"/>
    <n v="0"/>
    <n v="133"/>
    <n v="0"/>
    <n v="940"/>
  </r>
  <r>
    <s v="5D5EF67E-9067-4146-9AAD-3CD1436A4799"/>
    <s v="DC947795-50C6-42D5-990D-3D6675566F36"/>
    <n v="1"/>
    <x v="2"/>
    <n v="80"/>
    <n v="10.9986947373216"/>
    <n v="65"/>
    <n v="139"/>
    <n v="141"/>
    <n v="120"/>
    <n v="129"/>
    <n v="143"/>
    <n v="139"/>
    <n v="139"/>
    <n v="120"/>
    <n v="134"/>
    <n v="133"/>
    <n v="1402"/>
  </r>
  <r>
    <s v="5D5EF67E-9067-4146-9AAD-3CD1436A4799"/>
    <s v="F44A76F6-C6A4-4F11-B732-8E0189F9F8CF"/>
    <n v="1"/>
    <x v="2"/>
    <n v="72"/>
    <n v="11.0712427459714"/>
    <n v="72"/>
    <n v="15"/>
    <n v="24"/>
    <n v="26"/>
    <n v="21"/>
    <n v="27"/>
    <n v="23"/>
    <n v="23"/>
    <n v="16"/>
    <n v="18"/>
    <n v="27"/>
    <n v="292"/>
  </r>
  <r>
    <s v="A21A18F9-4CFF-40E5-99F8-4298D5034E0B"/>
    <s v="26870BE8-C03C-484A-BF58-F4E90270624D"/>
    <n v="1"/>
    <x v="0"/>
    <n v="85"/>
    <n v="12.791366135759199"/>
    <n v="172"/>
    <n v="3"/>
    <n v="0"/>
    <n v="1"/>
    <n v="1"/>
    <n v="0"/>
    <n v="1"/>
    <n v="0"/>
    <n v="0"/>
    <n v="0"/>
    <n v="1"/>
    <n v="179"/>
  </r>
  <r>
    <s v="A21A18F9-4CFF-40E5-99F8-4298D5034E0B"/>
    <s v="DCA45E34-0420-4360-90A3-28ABA72600BE"/>
    <n v="8"/>
    <x v="1"/>
    <n v="69"/>
    <n v="7.7974354758471804"/>
    <n v="2"/>
    <n v="2"/>
    <n v="0"/>
    <n v="2"/>
    <n v="0"/>
    <n v="1"/>
    <n v="0"/>
    <n v="0"/>
    <n v="0"/>
    <n v="0"/>
    <n v="0"/>
    <n v="7"/>
  </r>
  <r>
    <s v="88F343FA-B35D-4C6C-8A9A-DDC3AE08EED7"/>
    <s v="204339AA-F87A-48F9-AD8F-05DD9A5A216E"/>
    <n v="1"/>
    <x v="6"/>
    <n v="71"/>
    <n v="9.2813176404461792"/>
    <n v="7"/>
    <n v="1"/>
    <n v="0"/>
    <n v="1"/>
    <n v="0"/>
    <n v="0"/>
    <n v="0"/>
    <n v="0"/>
    <n v="0"/>
    <n v="4"/>
    <n v="1"/>
    <n v="14"/>
  </r>
  <r>
    <s v="5D5EF67E-9067-4146-9AAD-3CD1436A4799"/>
    <s v="CBCF22E3-20A3-4630-87A9-70524C64806A"/>
    <n v="1"/>
    <x v="2"/>
    <n v="74"/>
    <n v="9.9753695116727208"/>
    <n v="3"/>
    <n v="20"/>
    <n v="17"/>
    <n v="23"/>
    <n v="9"/>
    <n v="18"/>
    <n v="11"/>
    <n v="16"/>
    <n v="11"/>
    <n v="17"/>
    <n v="19"/>
    <n v="164"/>
  </r>
  <r>
    <s v="A21A18F9-4CFF-40E5-99F8-4298D5034E0B"/>
    <s v="0114A8FD-4275-4229-971F-DCB1F2AAF655"/>
    <n v="1"/>
    <x v="0"/>
    <n v="77"/>
    <n v="10.6237830805747"/>
    <n v="325"/>
    <n v="3892"/>
    <n v="0"/>
    <n v="739"/>
    <n v="9"/>
    <n v="690"/>
    <n v="39"/>
    <n v="252"/>
    <n v="3"/>
    <n v="922"/>
    <n v="5"/>
    <n v="6876"/>
  </r>
  <r>
    <s v="A21A18F9-4CFF-40E5-99F8-4298D5034E0B"/>
    <s v="C2DB2EC9-2239-48B0-A8A6-45DA3DAC13A5"/>
    <n v="1"/>
    <x v="0"/>
    <n v="82"/>
    <n v="10.103625895895901"/>
    <n v="0"/>
    <n v="16"/>
    <n v="0"/>
    <n v="13"/>
    <n v="0"/>
    <n v="6"/>
    <n v="0"/>
    <n v="4"/>
    <n v="0"/>
    <n v="8"/>
    <n v="0"/>
    <n v="47"/>
  </r>
  <r>
    <s v="A21A18F9-4CFF-40E5-99F8-4298D5034E0B"/>
    <s v="5AC67341-DA25-445D-B72B-ECE5B00E1D55"/>
    <n v="1"/>
    <x v="0"/>
    <n v="76"/>
    <n v="12.086585773262801"/>
    <n v="263"/>
    <n v="1122"/>
    <n v="0"/>
    <n v="411"/>
    <n v="1"/>
    <n v="221"/>
    <n v="0"/>
    <n v="242"/>
    <n v="1"/>
    <n v="679"/>
    <n v="1"/>
    <n v="2941"/>
  </r>
  <r>
    <s v="A21A18F9-4CFF-40E5-99F8-4298D5034E0B"/>
    <s v="55DE1DD6-5355-4B69-893B-F2C04EB46B88"/>
    <n v="10"/>
    <x v="3"/>
    <n v="66"/>
    <n v="6.3770421565696402"/>
    <n v="35"/>
    <n v="1"/>
    <n v="0"/>
    <n v="1"/>
    <n v="0"/>
    <n v="1"/>
    <n v="0"/>
    <n v="1"/>
    <n v="0"/>
    <n v="2"/>
    <n v="0"/>
    <n v="41"/>
  </r>
  <r>
    <s v="5D5EF67E-9067-4146-9AAD-3CD1436A4799"/>
    <s v="F44635C3-01E1-472C-8A39-7E7A350C382B"/>
    <n v="1"/>
    <x v="2"/>
    <n v="68"/>
    <n v="9.8420702557115494"/>
    <n v="55"/>
    <n v="1058"/>
    <n v="1"/>
    <n v="716"/>
    <n v="4"/>
    <n v="668"/>
    <n v="3"/>
    <n v="440"/>
    <n v="14"/>
    <n v="776"/>
    <n v="4"/>
    <n v="3739"/>
  </r>
  <r>
    <s v="88F343FA-B35D-4C6C-8A9A-DDC3AE08EED7"/>
    <s v="94C32BC6-FB4C-44C2-B159-181DB074AE27"/>
    <n v="1"/>
    <x v="6"/>
    <n v="66"/>
    <s v="NULL"/>
    <n v="1"/>
    <n v="0"/>
    <n v="0"/>
    <n v="0"/>
    <n v="0"/>
    <n v="0"/>
    <n v="0"/>
    <n v="1"/>
    <n v="0"/>
    <n v="0"/>
    <n v="0"/>
    <n v="2"/>
  </r>
  <r>
    <s v="A21A18F9-4CFF-40E5-99F8-4298D5034E0B"/>
    <s v="2BBAEB20-251E-4EA1-B9C4-6C919973F9B1"/>
    <n v="1"/>
    <x v="0"/>
    <n v="71"/>
    <n v="11.043287443136199"/>
    <n v="10"/>
    <n v="182"/>
    <n v="0"/>
    <n v="99"/>
    <n v="0"/>
    <n v="71"/>
    <n v="0"/>
    <n v="45"/>
    <n v="0"/>
    <n v="101"/>
    <n v="1"/>
    <n v="509"/>
  </r>
  <r>
    <s v="88F343FA-B35D-4C6C-8A9A-DDC3AE08EED7"/>
    <s v="3F3952A2-E256-4645-B1DD-FE195857D121"/>
    <n v="1"/>
    <x v="6"/>
    <n v="70"/>
    <n v="8.4852813742385695"/>
    <n v="1"/>
    <n v="0"/>
    <n v="0"/>
    <n v="0"/>
    <n v="0"/>
    <n v="1"/>
    <n v="0"/>
    <n v="1"/>
    <n v="0"/>
    <n v="0"/>
    <n v="0"/>
    <n v="3"/>
  </r>
  <r>
    <s v="5D5EF67E-9067-4146-9AAD-3CD1436A4799"/>
    <s v="AB1154BA-161B-472C-AB6F-97863E8369DA"/>
    <n v="1"/>
    <x v="2"/>
    <n v="76"/>
    <n v="12.563927294073901"/>
    <n v="87"/>
    <n v="84"/>
    <n v="65"/>
    <n v="62"/>
    <n v="67"/>
    <n v="65"/>
    <n v="66"/>
    <n v="72"/>
    <n v="53"/>
    <n v="64"/>
    <n v="65"/>
    <n v="750"/>
  </r>
  <r>
    <s v="A21A18F9-4CFF-40E5-99F8-4298D5034E0B"/>
    <s v="7526047E-0000-4338-AA6D-76E599404451"/>
    <n v="6"/>
    <x v="4"/>
    <n v="74"/>
    <n v="14.422205101855999"/>
    <n v="10"/>
    <n v="2"/>
    <n v="0"/>
    <n v="1"/>
    <n v="0"/>
    <n v="0"/>
    <n v="0"/>
    <n v="0"/>
    <n v="0"/>
    <n v="0"/>
    <n v="0"/>
    <n v="13"/>
  </r>
  <r>
    <s v="5D5EF67E-9067-4146-9AAD-3CD1436A4799"/>
    <s v="0529A006-46F9-41F0-A12F-A77F3914AE1E"/>
    <n v="1"/>
    <x v="2"/>
    <n v="79"/>
    <s v="NULL"/>
    <n v="908"/>
    <n v="0"/>
    <n v="0"/>
    <n v="0"/>
    <n v="0"/>
    <n v="0"/>
    <n v="0"/>
    <n v="0"/>
    <n v="0"/>
    <n v="0"/>
    <n v="1"/>
    <n v="909"/>
  </r>
  <r>
    <s v="5D5EF67E-9067-4146-9AAD-3CD1436A4799"/>
    <s v="DF5B88C3-3AC0-4588-B0D7-FA3F03DAD45D"/>
    <n v="1"/>
    <x v="2"/>
    <n v="77"/>
    <n v="11.477176431471699"/>
    <n v="6"/>
    <n v="29"/>
    <n v="26"/>
    <n v="31"/>
    <n v="22"/>
    <n v="25"/>
    <n v="15"/>
    <n v="21"/>
    <n v="25"/>
    <n v="25"/>
    <n v="19"/>
    <n v="244"/>
  </r>
  <r>
    <s v="5D5EF67E-9067-4146-9AAD-3CD1436A4799"/>
    <s v="53DFFD24-74DC-4DF1-8097-F24BBCD31A61"/>
    <n v="1"/>
    <x v="2"/>
    <n v="62"/>
    <n v="8.5616310057570697"/>
    <n v="31"/>
    <n v="16"/>
    <n v="8"/>
    <n v="6"/>
    <n v="6"/>
    <n v="3"/>
    <n v="12"/>
    <n v="5"/>
    <n v="4"/>
    <n v="6"/>
    <n v="13"/>
    <n v="110"/>
  </r>
  <r>
    <s v="A21A18F9-4CFF-40E5-99F8-4298D5034E0B"/>
    <s v="A3498600-35E5-4122-9F5E-03588D3BAD0B"/>
    <n v="1"/>
    <x v="0"/>
    <n v="120"/>
    <s v="NULL"/>
    <n v="0"/>
    <n v="1"/>
    <n v="0"/>
    <n v="0"/>
    <n v="0"/>
    <n v="0"/>
    <n v="0"/>
    <n v="0"/>
    <n v="0"/>
    <n v="0"/>
    <n v="0"/>
    <n v="1"/>
  </r>
  <r>
    <s v="A21A18F9-4CFF-40E5-99F8-4298D5034E0B"/>
    <s v="5FAD9D64-C3D1-45EA-84CF-4098B6FF5A97"/>
    <n v="10"/>
    <x v="3"/>
    <n v="75"/>
    <n v="12.819478988198"/>
    <n v="1076"/>
    <n v="1992"/>
    <n v="2"/>
    <n v="803"/>
    <n v="4"/>
    <n v="725"/>
    <n v="2"/>
    <n v="671"/>
    <n v="3"/>
    <n v="962"/>
    <n v="1"/>
    <n v="6241"/>
  </r>
  <r>
    <s v="A21A18F9-4CFF-40E5-99F8-4298D5034E0B"/>
    <s v="D4C6512A-760F-4AFB-A15F-F9929082557F"/>
    <n v="8"/>
    <x v="1"/>
    <n v="65"/>
    <n v="9.3238046597584496"/>
    <n v="4"/>
    <n v="6"/>
    <n v="0"/>
    <n v="4"/>
    <n v="0"/>
    <n v="1"/>
    <n v="0"/>
    <n v="1"/>
    <n v="0"/>
    <n v="4"/>
    <n v="0"/>
    <n v="20"/>
  </r>
  <r>
    <s v="A21A18F9-4CFF-40E5-99F8-4298D5034E0B"/>
    <s v="F1516575-5767-45A7-A9F2-AD1265B64578"/>
    <n v="1"/>
    <x v="0"/>
    <n v="77"/>
    <n v="12.465981055590399"/>
    <n v="148"/>
    <n v="759"/>
    <n v="0"/>
    <n v="430"/>
    <n v="2"/>
    <n v="275"/>
    <n v="1"/>
    <n v="217"/>
    <n v="0"/>
    <n v="543"/>
    <n v="0"/>
    <n v="2375"/>
  </r>
  <r>
    <s v="A21A18F9-4CFF-40E5-99F8-4298D5034E0B"/>
    <s v="7D7CD721-C9D8-4491-BAA0-0A7BE4558196"/>
    <n v="1"/>
    <x v="0"/>
    <n v="73"/>
    <n v="11.6905609256339"/>
    <n v="444"/>
    <n v="2244"/>
    <n v="0"/>
    <n v="429"/>
    <n v="0"/>
    <n v="310"/>
    <n v="55"/>
    <n v="303"/>
    <n v="1"/>
    <n v="449"/>
    <n v="0"/>
    <n v="4235"/>
  </r>
  <r>
    <s v="A21A18F9-4CFF-40E5-99F8-4298D5034E0B"/>
    <s v="F4EA86A8-1763-4119-9B0A-43F1541AEE70"/>
    <n v="1"/>
    <x v="0"/>
    <n v="71"/>
    <n v="10.6357621810933"/>
    <n v="22"/>
    <n v="113"/>
    <n v="0"/>
    <n v="28"/>
    <n v="0"/>
    <n v="14"/>
    <n v="0"/>
    <n v="13"/>
    <n v="0"/>
    <n v="24"/>
    <n v="0"/>
    <n v="214"/>
  </r>
  <r>
    <s v="5D5EF67E-9067-4146-9AAD-3CD1436A4799"/>
    <s v="1F65D614-A629-434E-A442-B11CD10A7DA3"/>
    <n v="1"/>
    <x v="2"/>
    <n v="73"/>
    <n v="11.265388474979501"/>
    <n v="1136"/>
    <n v="5576"/>
    <n v="36"/>
    <n v="1090"/>
    <n v="28"/>
    <n v="880"/>
    <n v="55"/>
    <n v="585"/>
    <n v="36"/>
    <n v="907"/>
    <n v="39"/>
    <n v="10368"/>
  </r>
  <r>
    <s v="5D5EF67E-9067-4146-9AAD-3CD1436A4799"/>
    <s v="CDDF1E9D-F8E9-4143-B785-B42833952F40"/>
    <n v="1"/>
    <x v="2"/>
    <n v="65"/>
    <n v="8.3609833085613605"/>
    <n v="3378"/>
    <n v="101"/>
    <n v="90"/>
    <n v="112"/>
    <n v="99"/>
    <n v="84"/>
    <n v="100"/>
    <n v="67"/>
    <n v="91"/>
    <n v="106"/>
    <n v="75"/>
    <n v="4303"/>
  </r>
  <r>
    <s v="A21A18F9-4CFF-40E5-99F8-4298D5034E0B"/>
    <s v="8F968C18-BD67-41ED-A710-85012510A917"/>
    <n v="6"/>
    <x v="4"/>
    <n v="68"/>
    <n v="12.611526104718999"/>
    <n v="13406"/>
    <n v="1081"/>
    <n v="28"/>
    <n v="330"/>
    <n v="34"/>
    <n v="233"/>
    <n v="38"/>
    <n v="164"/>
    <n v="31"/>
    <n v="370"/>
    <n v="31"/>
    <n v="15746"/>
  </r>
  <r>
    <s v="5D5EF67E-9067-4146-9AAD-3CD1436A4799"/>
    <s v="BBF71C59-46B2-494B-AEA4-1FDB7E9B1893"/>
    <n v="1"/>
    <x v="2"/>
    <n v="74"/>
    <n v="8.4316086855201196"/>
    <n v="522"/>
    <n v="1094"/>
    <n v="9"/>
    <n v="707"/>
    <n v="5"/>
    <n v="618"/>
    <n v="11"/>
    <n v="797"/>
    <n v="7"/>
    <n v="1137"/>
    <n v="8"/>
    <n v="4915"/>
  </r>
  <r>
    <s v="A21A18F9-4CFF-40E5-99F8-4298D5034E0B"/>
    <s v="BA46098D-6AF8-4BAD-87F0-B0903A7B38E8"/>
    <n v="8"/>
    <x v="1"/>
    <n v="50"/>
    <s v="NULL"/>
    <n v="0"/>
    <n v="1"/>
    <n v="0"/>
    <n v="0"/>
    <n v="0"/>
    <n v="0"/>
    <n v="0"/>
    <n v="0"/>
    <n v="0"/>
    <n v="0"/>
    <n v="0"/>
    <n v="1"/>
  </r>
  <r>
    <s v="A21A18F9-4CFF-40E5-99F8-4298D5034E0B"/>
    <s v="DDA9BF89-6B6F-4324-A49C-A0EBAC85920F"/>
    <n v="10"/>
    <x v="3"/>
    <n v="82"/>
    <n v="5.2915026221291797"/>
    <n v="0"/>
    <n v="1"/>
    <n v="0"/>
    <n v="0"/>
    <n v="0"/>
    <n v="0"/>
    <n v="0"/>
    <n v="0"/>
    <n v="0"/>
    <n v="2"/>
    <n v="0"/>
    <n v="3"/>
  </r>
  <r>
    <s v="A21A18F9-4CFF-40E5-99F8-4298D5034E0B"/>
    <s v="9D6A8F1A-DFD1-4C3E-A236-72A4C4172B88"/>
    <n v="3"/>
    <x v="7"/>
    <n v="76"/>
    <n v="22.6940023156282"/>
    <n v="701"/>
    <n v="3071"/>
    <n v="1"/>
    <n v="1069"/>
    <n v="1"/>
    <n v="856"/>
    <n v="17"/>
    <n v="1211"/>
    <n v="7"/>
    <n v="1827"/>
    <n v="9"/>
    <n v="8770"/>
  </r>
  <r>
    <s v="A21A18F9-4CFF-40E5-99F8-4298D5034E0B"/>
    <s v="B74122FB-126C-490C-BAC2-9FBA76A7DE79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CC48A7B6-6517-4295-BCEE-633CD5D6D6A4"/>
    <n v="1"/>
    <x v="0"/>
    <n v="77"/>
    <n v="11.1000437848211"/>
    <n v="65"/>
    <n v="888"/>
    <n v="4"/>
    <n v="136"/>
    <n v="16"/>
    <n v="69"/>
    <n v="72"/>
    <n v="85"/>
    <n v="2"/>
    <n v="219"/>
    <n v="2"/>
    <n v="1558"/>
  </r>
  <r>
    <s v="A21A18F9-4CFF-40E5-99F8-4298D5034E0B"/>
    <s v="C021A822-384A-4738-A8D0-C2691054B765"/>
    <n v="1"/>
    <x v="0"/>
    <n v="73"/>
    <n v="8.6979233812224894"/>
    <n v="72"/>
    <n v="813"/>
    <n v="2"/>
    <n v="682"/>
    <n v="1"/>
    <n v="583"/>
    <n v="1"/>
    <n v="289"/>
    <n v="2"/>
    <n v="407"/>
    <n v="0"/>
    <n v="2852"/>
  </r>
  <r>
    <s v="A21A18F9-4CFF-40E5-99F8-4298D5034E0B"/>
    <s v="9D322CA4-1A1E-4D1C-AB9E-23FBE0AA44CA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2E87987E-BC1F-4EC5-8267-FD23541324E6"/>
    <n v="1"/>
    <x v="0"/>
    <n v="70"/>
    <s v="NULL"/>
    <n v="0"/>
    <n v="1"/>
    <n v="0"/>
    <n v="0"/>
    <n v="0"/>
    <n v="0"/>
    <n v="0"/>
    <n v="0"/>
    <n v="0"/>
    <n v="0"/>
    <n v="0"/>
    <n v="1"/>
  </r>
  <r>
    <s v="5D5EF67E-9067-4146-9AAD-3CD1436A4799"/>
    <s v="020B4B1A-C068-47E4-A059-4BFB6E88826E"/>
    <n v="1"/>
    <x v="2"/>
    <n v="76"/>
    <n v="14.929596683864499"/>
    <n v="1"/>
    <n v="3"/>
    <n v="1"/>
    <n v="3"/>
    <n v="4"/>
    <n v="7"/>
    <n v="1"/>
    <n v="3"/>
    <n v="3"/>
    <n v="1"/>
    <n v="2"/>
    <n v="29"/>
  </r>
  <r>
    <s v="5D5EF67E-9067-4146-9AAD-3CD1436A4799"/>
    <s v="9BE0CA57-CAB1-4027-8BA6-C1A086ED1361"/>
    <n v="1"/>
    <x v="2"/>
    <n v="81"/>
    <n v="9.28439551074813"/>
    <n v="1"/>
    <n v="2"/>
    <n v="0"/>
    <n v="1"/>
    <n v="0"/>
    <n v="3"/>
    <n v="1"/>
    <n v="0"/>
    <n v="0"/>
    <n v="4"/>
    <n v="0"/>
    <n v="12"/>
  </r>
  <r>
    <s v="5D5EF67E-9067-4146-9AAD-3CD1436A4799"/>
    <s v="64003610-FBAB-44C4-8389-5A2E01437C13"/>
    <n v="1"/>
    <x v="2"/>
    <n v="73"/>
    <n v="10.9012757278433"/>
    <n v="855"/>
    <n v="2257"/>
    <n v="0"/>
    <n v="814"/>
    <n v="0"/>
    <n v="643"/>
    <n v="1"/>
    <n v="542"/>
    <n v="0"/>
    <n v="1118"/>
    <n v="2"/>
    <n v="6232"/>
  </r>
  <r>
    <s v="5D5EF67E-9067-4146-9AAD-3CD1436A4799"/>
    <s v="46BE0BBF-E303-4E20-BBA0-F68C05905BC1"/>
    <n v="1"/>
    <x v="2"/>
    <n v="75"/>
    <n v="5.4187416305369496"/>
    <n v="811"/>
    <n v="857"/>
    <n v="1"/>
    <n v="1040"/>
    <n v="8"/>
    <n v="1041"/>
    <n v="35"/>
    <n v="895"/>
    <n v="14"/>
    <n v="784"/>
    <n v="3"/>
    <n v="5489"/>
  </r>
  <r>
    <s v="A21A18F9-4CFF-40E5-99F8-4298D5034E0B"/>
    <s v="590A072E-B40E-4896-8F49-53E6D82EC862"/>
    <n v="10"/>
    <x v="3"/>
    <n v="72"/>
    <n v="10.7264636220473"/>
    <n v="37"/>
    <n v="79"/>
    <n v="0"/>
    <n v="52"/>
    <n v="0"/>
    <n v="71"/>
    <n v="1"/>
    <n v="40"/>
    <n v="0"/>
    <n v="47"/>
    <n v="0"/>
    <n v="327"/>
  </r>
  <r>
    <s v="A21A18F9-4CFF-40E5-99F8-4298D5034E0B"/>
    <s v="A3926ECF-2B02-4BF5-A26D-4E26F02540E9"/>
    <n v="1"/>
    <x v="0"/>
    <n v="80"/>
    <s v="NULL"/>
    <n v="3"/>
    <n v="1"/>
    <n v="0"/>
    <n v="0"/>
    <n v="0"/>
    <n v="0"/>
    <n v="0"/>
    <n v="0"/>
    <n v="0"/>
    <n v="0"/>
    <n v="0"/>
    <n v="4"/>
  </r>
  <r>
    <s v="A21A18F9-4CFF-40E5-99F8-4298D5034E0B"/>
    <s v="2365B1C5-90FB-4074-A943-CB2C1DF3F7DB"/>
    <n v="1"/>
    <x v="0"/>
    <n v="79"/>
    <n v="14.088045854834499"/>
    <n v="9"/>
    <n v="311"/>
    <n v="1"/>
    <n v="266"/>
    <n v="0"/>
    <n v="75"/>
    <n v="2"/>
    <n v="50"/>
    <n v="3"/>
    <n v="238"/>
    <n v="0"/>
    <n v="955"/>
  </r>
  <r>
    <s v="5D5EF67E-9067-4146-9AAD-3CD1436A4799"/>
    <s v="76CA5204-0A21-491A-AEAE-AF0055766F5C"/>
    <n v="1"/>
    <x v="2"/>
    <n v="77"/>
    <n v="20.265876460824099"/>
    <n v="137"/>
    <n v="245"/>
    <n v="0"/>
    <n v="318"/>
    <n v="1"/>
    <n v="86"/>
    <n v="39"/>
    <n v="125"/>
    <n v="0"/>
    <n v="418"/>
    <n v="1"/>
    <n v="1372"/>
  </r>
  <r>
    <s v="5D5EF67E-9067-4146-9AAD-3CD1436A4799"/>
    <s v="DAF38F51-1BEE-49B2-AEE4-6C24651E378F"/>
    <n v="1"/>
    <x v="2"/>
    <n v="75"/>
    <n v="11.008656173028401"/>
    <n v="297"/>
    <n v="6403"/>
    <n v="36"/>
    <n v="366"/>
    <n v="35"/>
    <n v="335"/>
    <n v="16"/>
    <n v="628"/>
    <n v="27"/>
    <n v="444"/>
    <n v="34"/>
    <n v="8621"/>
  </r>
  <r>
    <s v="5D5EF67E-9067-4146-9AAD-3CD1436A4799"/>
    <s v="198467B0-3DCA-4436-A848-F02F5ED0E01B"/>
    <n v="1"/>
    <x v="2"/>
    <n v="79"/>
    <n v="11.130432942657199"/>
    <n v="1224"/>
    <n v="184"/>
    <n v="181"/>
    <n v="179"/>
    <n v="150"/>
    <n v="184"/>
    <n v="212"/>
    <n v="187"/>
    <n v="170"/>
    <n v="196"/>
    <n v="182"/>
    <n v="3049"/>
  </r>
  <r>
    <s v="5D5EF67E-9067-4146-9AAD-3CD1436A4799"/>
    <s v="760F49AE-D2AE-43C6-9C60-142B88B44776"/>
    <n v="1"/>
    <x v="2"/>
    <n v="77"/>
    <n v="10.6158692587014"/>
    <n v="80"/>
    <n v="170"/>
    <n v="128"/>
    <n v="134"/>
    <n v="109"/>
    <n v="129"/>
    <n v="135"/>
    <n v="134"/>
    <n v="112"/>
    <n v="139"/>
    <n v="113"/>
    <n v="1383"/>
  </r>
  <r>
    <s v="A21A18F9-4CFF-40E5-99F8-4298D5034E0B"/>
    <s v="A595D046-F541-4A7F-8A1F-370476489895"/>
    <n v="1"/>
    <x v="0"/>
    <n v="78"/>
    <n v="11.561870775171901"/>
    <n v="71"/>
    <n v="595"/>
    <n v="0"/>
    <n v="94"/>
    <n v="0"/>
    <n v="98"/>
    <n v="0"/>
    <n v="85"/>
    <n v="0"/>
    <n v="104"/>
    <n v="0"/>
    <n v="1047"/>
  </r>
  <r>
    <s v="5D5EF67E-9067-4146-9AAD-3CD1436A4799"/>
    <s v="A07E01C8-13DB-43C6-B613-2A07C18A3479"/>
    <n v="1"/>
    <x v="2"/>
    <n v="76"/>
    <n v="11.265393772003801"/>
    <n v="875"/>
    <n v="3052"/>
    <n v="463"/>
    <n v="1652"/>
    <n v="152"/>
    <n v="602"/>
    <n v="540"/>
    <n v="519"/>
    <n v="94"/>
    <n v="1288"/>
    <n v="150"/>
    <n v="9387"/>
  </r>
  <r>
    <s v="A21A18F9-4CFF-40E5-99F8-4298D5034E0B"/>
    <s v="E4446787-0AE1-4CCA-A66C-B0AFB55668AB"/>
    <n v="1"/>
    <x v="0"/>
    <n v="70"/>
    <n v="11.3606423617234"/>
    <n v="44"/>
    <n v="2607"/>
    <n v="1"/>
    <n v="444"/>
    <n v="1"/>
    <n v="452"/>
    <n v="3"/>
    <n v="232"/>
    <n v="2"/>
    <n v="445"/>
    <n v="26"/>
    <n v="4257"/>
  </r>
  <r>
    <s v="A21A18F9-4CFF-40E5-99F8-4298D5034E0B"/>
    <s v="9FA926B0-37AF-4246-87E2-CD6467FAB464"/>
    <n v="1"/>
    <x v="0"/>
    <n v="73"/>
    <n v="12.3114151326919"/>
    <n v="1448"/>
    <n v="6155"/>
    <n v="1"/>
    <n v="2065"/>
    <n v="3"/>
    <n v="1365"/>
    <n v="452"/>
    <n v="1085"/>
    <n v="5"/>
    <n v="1961"/>
    <n v="8"/>
    <n v="14548"/>
  </r>
  <r>
    <s v="A21A18F9-4CFF-40E5-99F8-4298D5034E0B"/>
    <s v="995FE429-F4F8-4DE4-8D69-3F7FB607403A"/>
    <n v="3"/>
    <x v="7"/>
    <n v="75"/>
    <n v="22.851771236957202"/>
    <n v="303"/>
    <n v="4917"/>
    <n v="2"/>
    <n v="1057"/>
    <n v="3"/>
    <n v="813"/>
    <n v="36"/>
    <n v="557"/>
    <n v="5"/>
    <n v="1223"/>
    <n v="20"/>
    <n v="8936"/>
  </r>
  <r>
    <s v="A21A18F9-4CFF-40E5-99F8-4298D5034E0B"/>
    <s v="D19BDDCE-4A6D-4DA1-82EA-8EB634F1F209"/>
    <n v="1"/>
    <x v="0"/>
    <n v="68"/>
    <n v="5.1251016250086598"/>
    <n v="2"/>
    <n v="4"/>
    <n v="0"/>
    <n v="1"/>
    <n v="0"/>
    <n v="0"/>
    <n v="0"/>
    <n v="0"/>
    <n v="0"/>
    <n v="1"/>
    <n v="0"/>
    <n v="8"/>
  </r>
  <r>
    <s v="A21A18F9-4CFF-40E5-99F8-4298D5034E0B"/>
    <s v="37EA82D6-F976-4810-9C7E-624F3F7F8B4D"/>
    <n v="10"/>
    <x v="3"/>
    <n v="76"/>
    <n v="10.939663057789"/>
    <n v="363"/>
    <n v="7245"/>
    <n v="5"/>
    <n v="1576"/>
    <n v="4"/>
    <n v="791"/>
    <n v="5"/>
    <n v="536"/>
    <n v="2"/>
    <n v="1390"/>
    <n v="11"/>
    <n v="11928"/>
  </r>
  <r>
    <s v="5D5EF67E-9067-4146-9AAD-3CD1436A4799"/>
    <s v="B0109928-7AFA-4D3D-A603-C802E77D13B9"/>
    <n v="1"/>
    <x v="2"/>
    <n v="67"/>
    <n v="8.4834045980198596"/>
    <n v="972"/>
    <n v="116"/>
    <n v="97"/>
    <n v="102"/>
    <n v="96"/>
    <n v="101"/>
    <n v="89"/>
    <n v="95"/>
    <n v="88"/>
    <n v="109"/>
    <n v="89"/>
    <n v="1954"/>
  </r>
  <r>
    <s v="A21A18F9-4CFF-40E5-99F8-4298D5034E0B"/>
    <s v="78AC6A81-E79B-446E-967E-176200076115"/>
    <n v="3"/>
    <x v="7"/>
    <n v="76"/>
    <n v="10.994842162867"/>
    <n v="448"/>
    <n v="2661"/>
    <n v="0"/>
    <n v="896"/>
    <n v="0"/>
    <n v="490"/>
    <n v="13"/>
    <n v="428"/>
    <n v="0"/>
    <n v="959"/>
    <n v="3"/>
    <n v="5898"/>
  </r>
  <r>
    <s v="A21A18F9-4CFF-40E5-99F8-4298D5034E0B"/>
    <s v="93C080CB-BB2B-4395-9F96-0125C10A550D"/>
    <n v="1"/>
    <x v="0"/>
    <n v="73"/>
    <n v="6.2095751488657998"/>
    <n v="23"/>
    <n v="5"/>
    <n v="0"/>
    <n v="3"/>
    <n v="0"/>
    <n v="4"/>
    <n v="0"/>
    <n v="0"/>
    <n v="0"/>
    <n v="5"/>
    <n v="0"/>
    <n v="40"/>
  </r>
  <r>
    <s v="88F343FA-B35D-4C6C-8A9A-DDC3AE08EED7"/>
    <s v="8357D5C3-73D5-4FD8-B50C-D5F75B5247DB"/>
    <n v="1"/>
    <x v="6"/>
    <n v="71"/>
    <n v="11.9061023675273"/>
    <n v="1295"/>
    <n v="441"/>
    <n v="0"/>
    <n v="167"/>
    <n v="0"/>
    <n v="161"/>
    <n v="0"/>
    <n v="153"/>
    <n v="0"/>
    <n v="240"/>
    <n v="0"/>
    <n v="2457"/>
  </r>
  <r>
    <s v="A21A18F9-4CFF-40E5-99F8-4298D5034E0B"/>
    <s v="AC2588A7-76EB-4729-84DA-2D05C6C379CF"/>
    <n v="1"/>
    <x v="0"/>
    <n v="79"/>
    <n v="11.949689388465"/>
    <n v="767"/>
    <n v="4131"/>
    <n v="21"/>
    <n v="1395"/>
    <n v="26"/>
    <n v="925"/>
    <n v="68"/>
    <n v="875"/>
    <n v="23"/>
    <n v="1819"/>
    <n v="23"/>
    <n v="10073"/>
  </r>
  <r>
    <s v="A21A18F9-4CFF-40E5-99F8-4298D5034E0B"/>
    <s v="9B8C8B8C-442C-4F69-BC04-54F96DF44CBE"/>
    <n v="1"/>
    <x v="0"/>
    <n v="73"/>
    <n v="11.1886673749878"/>
    <n v="1085"/>
    <n v="3700"/>
    <n v="0"/>
    <n v="1104"/>
    <n v="2"/>
    <n v="856"/>
    <n v="4"/>
    <n v="773"/>
    <n v="2"/>
    <n v="1252"/>
    <n v="4"/>
    <n v="8783"/>
  </r>
  <r>
    <s v="A21A18F9-4CFF-40E5-99F8-4298D5034E0B"/>
    <s v="DD319884-E0F4-4B65-B9FE-5F19085FFE25"/>
    <n v="1"/>
    <x v="0"/>
    <n v="69"/>
    <n v="10.470468062208701"/>
    <n v="167"/>
    <n v="1738"/>
    <n v="21"/>
    <n v="2122"/>
    <n v="17"/>
    <n v="1431"/>
    <n v="25"/>
    <n v="973"/>
    <n v="14"/>
    <n v="1876"/>
    <n v="35"/>
    <n v="8419"/>
  </r>
  <r>
    <s v="A21A18F9-4CFF-40E5-99F8-4298D5034E0B"/>
    <s v="B1129E5E-1917-4CA4-8CCC-98FB77C9704F"/>
    <n v="3"/>
    <x v="7"/>
    <n v="76"/>
    <n v="31.301473683930102"/>
    <n v="538"/>
    <n v="3001"/>
    <n v="0"/>
    <n v="588"/>
    <n v="2"/>
    <n v="643"/>
    <n v="38"/>
    <n v="603"/>
    <n v="1"/>
    <n v="888"/>
    <n v="2"/>
    <n v="6306"/>
  </r>
  <r>
    <s v="A21A18F9-4CFF-40E5-99F8-4298D5034E0B"/>
    <s v="EEC1339D-D2B4-4EE0-8BA6-96474740CB2A"/>
    <n v="1"/>
    <x v="0"/>
    <n v="67"/>
    <n v="19.786766512804899"/>
    <n v="42"/>
    <n v="11"/>
    <n v="0"/>
    <n v="8"/>
    <n v="0"/>
    <n v="2"/>
    <n v="0"/>
    <n v="4"/>
    <n v="0"/>
    <n v="3"/>
    <n v="1"/>
    <n v="73"/>
  </r>
  <r>
    <s v="A21A18F9-4CFF-40E5-99F8-4298D5034E0B"/>
    <s v="EF0900AE-F428-43D4-BAB7-7C91E95A3CCF"/>
    <n v="1"/>
    <x v="0"/>
    <n v="71"/>
    <n v="11.4302365920485"/>
    <n v="1168"/>
    <n v="6269"/>
    <n v="7"/>
    <n v="1474"/>
    <n v="22"/>
    <n v="1144"/>
    <n v="35"/>
    <n v="874"/>
    <n v="11"/>
    <n v="2280"/>
    <n v="36"/>
    <n v="13320"/>
  </r>
  <r>
    <s v="A21A18F9-4CFF-40E5-99F8-4298D5034E0B"/>
    <s v="344E8C6A-8AE3-4C70-8F80-2EA4C297D72F"/>
    <n v="1"/>
    <x v="0"/>
    <n v="76"/>
    <n v="16.9705627484771"/>
    <n v="2"/>
    <n v="0"/>
    <n v="0"/>
    <n v="0"/>
    <n v="0"/>
    <n v="1"/>
    <n v="0"/>
    <n v="0"/>
    <n v="0"/>
    <n v="1"/>
    <n v="0"/>
    <n v="4"/>
  </r>
  <r>
    <s v="A21A18F9-4CFF-40E5-99F8-4298D5034E0B"/>
    <s v="2452D39E-ECC0-41DB-B2CE-BA310D441F30"/>
    <n v="3"/>
    <x v="7"/>
    <n v="75"/>
    <n v="28.948276672828399"/>
    <n v="1023"/>
    <n v="5821"/>
    <n v="0"/>
    <n v="1021"/>
    <n v="3"/>
    <n v="964"/>
    <n v="11"/>
    <n v="764"/>
    <n v="2"/>
    <n v="1054"/>
    <n v="5"/>
    <n v="10670"/>
  </r>
  <r>
    <s v="5D5EF67E-9067-4146-9AAD-3CD1436A4799"/>
    <s v="22C468A9-A939-4821-8325-1B7E60489C77"/>
    <n v="1"/>
    <x v="2"/>
    <n v="78"/>
    <n v="12.576872348279201"/>
    <n v="9"/>
    <n v="558"/>
    <n v="135"/>
    <n v="383"/>
    <n v="203"/>
    <n v="273"/>
    <n v="249"/>
    <n v="290"/>
    <n v="191"/>
    <n v="341"/>
    <n v="196"/>
    <n v="2828"/>
  </r>
  <r>
    <s v="A21A18F9-4CFF-40E5-99F8-4298D5034E0B"/>
    <s v="A2D66A49-0BC4-4D38-8B0C-5E383F083A5C"/>
    <n v="1"/>
    <x v="0"/>
    <n v="76"/>
    <n v="11.5570284897561"/>
    <n v="745"/>
    <n v="4021"/>
    <n v="23"/>
    <n v="963"/>
    <n v="29"/>
    <n v="509"/>
    <n v="19"/>
    <n v="681"/>
    <n v="27"/>
    <n v="1529"/>
    <n v="29"/>
    <n v="8575"/>
  </r>
  <r>
    <s v="5D5EF67E-9067-4146-9AAD-3CD1436A4799"/>
    <s v="40B11B35-8541-4F35-BAAB-BC27F767380E"/>
    <n v="1"/>
    <x v="2"/>
    <n v="76"/>
    <n v="12.630747639903699"/>
    <n v="116"/>
    <n v="149"/>
    <n v="112"/>
    <n v="122"/>
    <n v="113"/>
    <n v="99"/>
    <n v="121"/>
    <n v="129"/>
    <n v="116"/>
    <n v="135"/>
    <n v="103"/>
    <n v="1315"/>
  </r>
  <r>
    <s v="A21A18F9-4CFF-40E5-99F8-4298D5034E0B"/>
    <s v="A6D3A7DF-0E3B-4735-87F3-A1DD180A7EC1"/>
    <n v="10"/>
    <x v="3"/>
    <n v="75"/>
    <n v="53.080413207946897"/>
    <n v="2908"/>
    <n v="5101"/>
    <n v="2"/>
    <n v="2435"/>
    <n v="4"/>
    <n v="1826"/>
    <n v="6"/>
    <n v="1549"/>
    <n v="4"/>
    <n v="2354"/>
    <n v="5"/>
    <n v="16197"/>
  </r>
  <r>
    <s v="A21A18F9-4CFF-40E5-99F8-4298D5034E0B"/>
    <s v="C76D190D-8C0C-4A65-878B-3E4EB3C29199"/>
    <n v="6"/>
    <x v="4"/>
    <n v="73"/>
    <n v="12.7329406571215"/>
    <n v="374"/>
    <n v="19"/>
    <n v="2"/>
    <n v="11"/>
    <n v="2"/>
    <n v="17"/>
    <n v="3"/>
    <n v="13"/>
    <n v="2"/>
    <n v="8"/>
    <n v="4"/>
    <n v="455"/>
  </r>
  <r>
    <s v="A21A18F9-4CFF-40E5-99F8-4298D5034E0B"/>
    <s v="7AB156C9-F374-4447-9FD9-46C2C9D01C46"/>
    <n v="6"/>
    <x v="4"/>
    <n v="70"/>
    <s v="NULL"/>
    <n v="4"/>
    <n v="1"/>
    <n v="0"/>
    <n v="0"/>
    <n v="0"/>
    <n v="0"/>
    <n v="0"/>
    <n v="0"/>
    <n v="0"/>
    <n v="0"/>
    <n v="0"/>
    <n v="5"/>
  </r>
  <r>
    <s v="5D5EF67E-9067-4146-9AAD-3CD1436A4799"/>
    <s v="E29B5AD8-707E-48C2-8C94-17E94B703E29"/>
    <n v="1"/>
    <x v="2"/>
    <n v="74"/>
    <n v="10.741817970074299"/>
    <n v="25"/>
    <n v="1065"/>
    <n v="3"/>
    <n v="174"/>
    <n v="4"/>
    <n v="103"/>
    <n v="16"/>
    <n v="46"/>
    <n v="4"/>
    <n v="181"/>
    <n v="7"/>
    <n v="1628"/>
  </r>
  <r>
    <s v="5D5EF67E-9067-4146-9AAD-3CD1436A4799"/>
    <s v="8773151B-84D6-40CB-924F-BEF642B3EF8C"/>
    <n v="1"/>
    <x v="2"/>
    <n v="72"/>
    <n v="14.973225710910899"/>
    <n v="1"/>
    <n v="23"/>
    <n v="24"/>
    <n v="34"/>
    <n v="21"/>
    <n v="25"/>
    <n v="32"/>
    <n v="32"/>
    <n v="23"/>
    <n v="26"/>
    <n v="24"/>
    <n v="265"/>
  </r>
  <r>
    <s v="88F343FA-B35D-4C6C-8A9A-DDC3AE08EED7"/>
    <s v="C7DAAC38-70A3-4C7E-9F01-B2E30BBA42D9"/>
    <n v="1"/>
    <x v="6"/>
    <n v="72"/>
    <n v="11.867957707024299"/>
    <n v="734"/>
    <n v="335"/>
    <n v="0"/>
    <n v="95"/>
    <n v="0"/>
    <n v="84"/>
    <n v="0"/>
    <n v="46"/>
    <n v="0"/>
    <n v="94"/>
    <n v="0"/>
    <n v="1388"/>
  </r>
  <r>
    <s v="A21A18F9-4CFF-40E5-99F8-4298D5034E0B"/>
    <s v="87E9B86D-403D-4B71-82A7-D37C3D01C16F"/>
    <n v="10"/>
    <x v="3"/>
    <n v="78"/>
    <n v="10.980443701640301"/>
    <n v="26"/>
    <n v="203"/>
    <n v="0"/>
    <n v="55"/>
    <n v="0"/>
    <n v="43"/>
    <n v="5"/>
    <n v="41"/>
    <n v="0"/>
    <n v="70"/>
    <n v="0"/>
    <n v="443"/>
  </r>
  <r>
    <s v="5D5EF67E-9067-4146-9AAD-3CD1436A4799"/>
    <s v="217B3CE8-39FD-4E38-85DE-9D0D91CD98FE"/>
    <n v="1"/>
    <x v="2"/>
    <n v="77"/>
    <n v="8.7914842932482902"/>
    <n v="0"/>
    <n v="6"/>
    <n v="3"/>
    <n v="6"/>
    <n v="2"/>
    <n v="5"/>
    <n v="3"/>
    <n v="8"/>
    <n v="3"/>
    <n v="8"/>
    <n v="7"/>
    <n v="51"/>
  </r>
  <r>
    <s v="5D5EF67E-9067-4146-9AAD-3CD1436A4799"/>
    <s v="7FDF27F6-B221-4B62-8091-5A1A4A301874"/>
    <n v="1"/>
    <x v="2"/>
    <n v="78"/>
    <n v="13.344177396669201"/>
    <n v="228"/>
    <n v="669"/>
    <n v="341"/>
    <n v="443"/>
    <n v="358"/>
    <n v="408"/>
    <n v="428"/>
    <n v="417"/>
    <n v="346"/>
    <n v="417"/>
    <n v="383"/>
    <n v="4438"/>
  </r>
  <r>
    <s v="A21A18F9-4CFF-40E5-99F8-4298D5034E0B"/>
    <s v="1A035DD5-951C-4896-B6A0-8A90EC81B3F7"/>
    <n v="6"/>
    <x v="4"/>
    <n v="75"/>
    <n v="12.6321755004839"/>
    <n v="7237"/>
    <n v="485"/>
    <n v="1"/>
    <n v="193"/>
    <n v="0"/>
    <n v="256"/>
    <n v="0"/>
    <n v="215"/>
    <n v="1"/>
    <n v="273"/>
    <n v="1"/>
    <n v="8662"/>
  </r>
  <r>
    <s v="A21A18F9-4CFF-40E5-99F8-4298D5034E0B"/>
    <s v="19B2E44F-BA38-49AB-A08F-8619C1023338"/>
    <n v="1"/>
    <x v="0"/>
    <s v="NULL"/>
    <s v="NULL"/>
    <n v="25"/>
    <n v="0"/>
    <n v="0"/>
    <n v="0"/>
    <n v="0"/>
    <n v="0"/>
    <n v="0"/>
    <n v="0"/>
    <n v="0"/>
    <n v="0"/>
    <n v="0"/>
    <n v="25"/>
  </r>
  <r>
    <s v="5D5EF67E-9067-4146-9AAD-3CD1436A4799"/>
    <s v="C4661454-55FE-405E-8174-ABCD63421346"/>
    <n v="1"/>
    <x v="2"/>
    <n v="87"/>
    <n v="11.9712560472453"/>
    <n v="5"/>
    <n v="7"/>
    <n v="3"/>
    <n v="10"/>
    <n v="6"/>
    <n v="4"/>
    <n v="6"/>
    <n v="0"/>
    <n v="2"/>
    <n v="11"/>
    <n v="5"/>
    <n v="59"/>
  </r>
  <r>
    <s v="A21A18F9-4CFF-40E5-99F8-4298D5034E0B"/>
    <s v="D2E58D83-482F-4586-ABED-35F992C4AF93"/>
    <n v="192"/>
    <x v="5"/>
    <n v="70"/>
    <n v="10.497423867232101"/>
    <n v="17"/>
    <n v="485"/>
    <n v="36"/>
    <n v="167"/>
    <n v="55"/>
    <n v="122"/>
    <n v="49"/>
    <n v="154"/>
    <n v="40"/>
    <n v="240"/>
    <n v="36"/>
    <n v="1402"/>
  </r>
  <r>
    <s v="A21A18F9-4CFF-40E5-99F8-4298D5034E0B"/>
    <s v="DE510BCC-D128-4982-A446-40D2BC2B340C"/>
    <n v="8"/>
    <x v="1"/>
    <n v="60"/>
    <n v="10.658493452515099"/>
    <n v="212"/>
    <n v="46"/>
    <n v="0"/>
    <n v="28"/>
    <n v="0"/>
    <n v="15"/>
    <n v="0"/>
    <n v="14"/>
    <n v="0"/>
    <n v="45"/>
    <n v="0"/>
    <n v="361"/>
  </r>
  <r>
    <s v="A21A18F9-4CFF-40E5-99F8-4298D5034E0B"/>
    <s v="E35E2173-0662-4608-9AA7-7805A8352ABD"/>
    <n v="1"/>
    <x v="0"/>
    <n v="80"/>
    <n v="11.2780363152321"/>
    <n v="215"/>
    <n v="728"/>
    <n v="555"/>
    <n v="635"/>
    <n v="583"/>
    <n v="610"/>
    <n v="581"/>
    <n v="589"/>
    <n v="529"/>
    <n v="634"/>
    <n v="541"/>
    <n v="6200"/>
  </r>
  <r>
    <s v="88F343FA-B35D-4C6C-8A9A-DDC3AE08EED7"/>
    <s v="4ADD3BE0-5EA7-475E-9332-5A54AFCED008"/>
    <n v="1"/>
    <x v="6"/>
    <n v="74"/>
    <n v="9.8094417881195994"/>
    <n v="1847"/>
    <n v="804"/>
    <n v="0"/>
    <n v="391"/>
    <n v="1"/>
    <n v="196"/>
    <n v="0"/>
    <n v="158"/>
    <n v="0"/>
    <n v="291"/>
    <n v="0"/>
    <n v="3688"/>
  </r>
  <r>
    <s v="5D5EF67E-9067-4146-9AAD-3CD1436A4799"/>
    <s v="8F74D84B-9C60-43AC-9605-C7E60F368707"/>
    <n v="1"/>
    <x v="2"/>
    <n v="76"/>
    <n v="9.8923293474441802"/>
    <n v="92"/>
    <n v="324"/>
    <n v="0"/>
    <n v="151"/>
    <n v="0"/>
    <n v="69"/>
    <n v="1"/>
    <n v="48"/>
    <n v="0"/>
    <n v="133"/>
    <n v="0"/>
    <n v="818"/>
  </r>
  <r>
    <s v="5D5EF67E-9067-4146-9AAD-3CD1436A4799"/>
    <s v="870B2E27-86C4-445F-AB37-397CBE4ABC38"/>
    <n v="1"/>
    <x v="2"/>
    <n v="74"/>
    <n v="9.8595233803101205"/>
    <n v="21"/>
    <n v="796"/>
    <n v="0"/>
    <n v="198"/>
    <n v="0"/>
    <n v="164"/>
    <n v="0"/>
    <n v="110"/>
    <n v="1"/>
    <n v="216"/>
    <n v="2"/>
    <n v="1508"/>
  </r>
  <r>
    <s v="88F343FA-B35D-4C6C-8A9A-DDC3AE08EED7"/>
    <s v="192886B9-56EE-48FD-AAD5-43FBA09E0160"/>
    <n v="1"/>
    <x v="6"/>
    <n v="72"/>
    <n v="9.7409609853905295"/>
    <n v="190"/>
    <n v="91"/>
    <n v="0"/>
    <n v="18"/>
    <n v="0"/>
    <n v="12"/>
    <n v="0"/>
    <n v="10"/>
    <n v="0"/>
    <n v="39"/>
    <n v="0"/>
    <n v="360"/>
  </r>
  <r>
    <s v="A21A18F9-4CFF-40E5-99F8-4298D5034E0B"/>
    <s v="BE0B3683-EF04-4353-99E7-A6178D6E5AE5"/>
    <n v="3"/>
    <x v="7"/>
    <n v="85"/>
    <n v="15.112457233566101"/>
    <n v="4"/>
    <n v="3"/>
    <n v="1"/>
    <n v="3"/>
    <n v="0"/>
    <n v="1"/>
    <n v="0"/>
    <n v="2"/>
    <n v="0"/>
    <n v="2"/>
    <n v="0"/>
    <n v="16"/>
  </r>
  <r>
    <s v="5D5EF67E-9067-4146-9AAD-3CD1436A4799"/>
    <s v="D264C09F-7700-4F24-9776-44E15E25F881"/>
    <n v="1"/>
    <x v="2"/>
    <n v="80"/>
    <n v="9.6731772432462506"/>
    <n v="83"/>
    <n v="92"/>
    <n v="0"/>
    <n v="66"/>
    <n v="0"/>
    <n v="7"/>
    <n v="1"/>
    <n v="0"/>
    <n v="0"/>
    <n v="79"/>
    <n v="0"/>
    <n v="328"/>
  </r>
  <r>
    <s v="A21A18F9-4CFF-40E5-99F8-4298D5034E0B"/>
    <s v="95802229-ECEF-4EBC-B846-6F2510169108"/>
    <n v="10"/>
    <x v="3"/>
    <n v="76"/>
    <n v="11.2295938701017"/>
    <n v="135"/>
    <n v="936"/>
    <n v="0"/>
    <n v="296"/>
    <n v="1"/>
    <n v="239"/>
    <n v="2"/>
    <n v="176"/>
    <n v="0"/>
    <n v="324"/>
    <n v="1"/>
    <n v="2110"/>
  </r>
  <r>
    <s v="A21A18F9-4CFF-40E5-99F8-4298D5034E0B"/>
    <s v="1B3AA17E-5FF8-43A4-9B00-B1802E095D0E"/>
    <n v="6"/>
    <x v="4"/>
    <n v="71"/>
    <n v="7.7557407867665997"/>
    <n v="142"/>
    <n v="3"/>
    <n v="1"/>
    <n v="0"/>
    <n v="1"/>
    <n v="3"/>
    <n v="0"/>
    <n v="2"/>
    <n v="0"/>
    <n v="2"/>
    <n v="0"/>
    <n v="154"/>
  </r>
  <r>
    <s v="88F343FA-B35D-4C6C-8A9A-DDC3AE08EED7"/>
    <s v="37DBA7D3-B474-4C0E-B055-81E416A216A5"/>
    <n v="1"/>
    <x v="6"/>
    <n v="71"/>
    <n v="9.2628289415275304"/>
    <n v="11"/>
    <n v="13"/>
    <n v="0"/>
    <n v="0"/>
    <n v="0"/>
    <n v="1"/>
    <n v="0"/>
    <n v="1"/>
    <n v="0"/>
    <n v="1"/>
    <n v="0"/>
    <n v="27"/>
  </r>
  <r>
    <s v="A21A18F9-4CFF-40E5-99F8-4298D5034E0B"/>
    <s v="F6D7B4B2-A32F-4494-A76F-D6405D1087F5"/>
    <n v="1"/>
    <x v="0"/>
    <n v="60"/>
    <n v="8.2359723438790002"/>
    <n v="195"/>
    <n v="51"/>
    <n v="0"/>
    <n v="36"/>
    <n v="0"/>
    <n v="28"/>
    <n v="0"/>
    <n v="35"/>
    <n v="0"/>
    <n v="24"/>
    <n v="0"/>
    <n v="369"/>
  </r>
  <r>
    <s v="A21A18F9-4CFF-40E5-99F8-4298D5034E0B"/>
    <s v="FBF47069-6753-45FF-B46B-5F386E45A7F6"/>
    <n v="3"/>
    <x v="7"/>
    <n v="74"/>
    <n v="10.560000863334199"/>
    <n v="48"/>
    <n v="157"/>
    <n v="0"/>
    <n v="61"/>
    <n v="0"/>
    <n v="24"/>
    <n v="3"/>
    <n v="38"/>
    <n v="0"/>
    <n v="68"/>
    <n v="0"/>
    <n v="399"/>
  </r>
  <r>
    <s v="A21A18F9-4CFF-40E5-99F8-4298D5034E0B"/>
    <s v="B2AB6F3F-6CA5-4807-B012-004824297BAD"/>
    <n v="8"/>
    <x v="1"/>
    <n v="72"/>
    <n v="10.1407674677593"/>
    <n v="24"/>
    <n v="5"/>
    <n v="0"/>
    <n v="1"/>
    <n v="0"/>
    <n v="3"/>
    <n v="0"/>
    <n v="2"/>
    <n v="0"/>
    <n v="1"/>
    <n v="2"/>
    <n v="38"/>
  </r>
  <r>
    <s v="5D5EF67E-9067-4146-9AAD-3CD1436A4799"/>
    <s v="6C863F4E-BA42-4A9D-9B8A-6CF67301CA31"/>
    <n v="1"/>
    <x v="2"/>
    <n v="74"/>
    <n v="10.0226125797295"/>
    <n v="3"/>
    <n v="4"/>
    <n v="0"/>
    <n v="10"/>
    <n v="0"/>
    <n v="5"/>
    <n v="0"/>
    <n v="4"/>
    <n v="0"/>
    <n v="11"/>
    <n v="0"/>
    <n v="37"/>
  </r>
  <r>
    <s v="A21A18F9-4CFF-40E5-99F8-4298D5034E0B"/>
    <s v="47D64752-D80C-4C99-8D81-2ACD09D6FEF5"/>
    <n v="10"/>
    <x v="3"/>
    <n v="72"/>
    <s v="NULL"/>
    <n v="0"/>
    <n v="0"/>
    <n v="0"/>
    <n v="1"/>
    <n v="0"/>
    <n v="0"/>
    <n v="0"/>
    <n v="0"/>
    <n v="0"/>
    <n v="0"/>
    <n v="0"/>
    <n v="1"/>
  </r>
  <r>
    <s v="5D5EF67E-9067-4146-9AAD-3CD1436A4799"/>
    <s v="F6B911DD-275C-4139-9263-6A4576AE70AC"/>
    <n v="1"/>
    <x v="2"/>
    <n v="69"/>
    <n v="12.8238124169768"/>
    <n v="2"/>
    <n v="27"/>
    <n v="19"/>
    <n v="24"/>
    <n v="29"/>
    <n v="30"/>
    <n v="24"/>
    <n v="24"/>
    <n v="26"/>
    <n v="37"/>
    <n v="28"/>
    <n v="270"/>
  </r>
  <r>
    <s v="A21A18F9-4CFF-40E5-99F8-4298D5034E0B"/>
    <s v="CC9196EE-F25C-453F-94C4-B5BF647576BC"/>
    <n v="3"/>
    <x v="7"/>
    <n v="78"/>
    <n v="46.929702196926499"/>
    <n v="79"/>
    <n v="645"/>
    <n v="0"/>
    <n v="83"/>
    <n v="1"/>
    <n v="58"/>
    <n v="12"/>
    <n v="78"/>
    <n v="0"/>
    <n v="114"/>
    <n v="0"/>
    <n v="1070"/>
  </r>
  <r>
    <s v="5D5EF67E-9067-4146-9AAD-3CD1436A4799"/>
    <s v="74E79A2A-1CFF-4BF1-8370-2DA550A3FB9A"/>
    <n v="1"/>
    <x v="2"/>
    <n v="82"/>
    <n v="11.759698184706901"/>
    <n v="171"/>
    <n v="3034"/>
    <n v="1"/>
    <n v="321"/>
    <n v="10"/>
    <n v="335"/>
    <n v="16"/>
    <n v="329"/>
    <n v="10"/>
    <n v="413"/>
    <n v="7"/>
    <n v="4647"/>
  </r>
  <r>
    <s v="A21A18F9-4CFF-40E5-99F8-4298D5034E0B"/>
    <s v="62F14C57-FBFB-4135-B5AC-C8D7273B3C26"/>
    <n v="1"/>
    <x v="0"/>
    <n v="83"/>
    <n v="11.5550791893636"/>
    <n v="252"/>
    <n v="29"/>
    <n v="19"/>
    <n v="31"/>
    <n v="36"/>
    <n v="34"/>
    <n v="30"/>
    <n v="30"/>
    <n v="23"/>
    <n v="35"/>
    <n v="33"/>
    <n v="552"/>
  </r>
  <r>
    <s v="5D5EF67E-9067-4146-9AAD-3CD1436A4799"/>
    <s v="84B97136-6AEA-4932-B4B2-695F5D2C25DE"/>
    <n v="1"/>
    <x v="2"/>
    <n v="75"/>
    <n v="11.077765323722"/>
    <n v="1219"/>
    <n v="3387"/>
    <n v="471"/>
    <n v="1705"/>
    <n v="164"/>
    <n v="533"/>
    <n v="553"/>
    <n v="559"/>
    <n v="69"/>
    <n v="1337"/>
    <n v="187"/>
    <n v="10184"/>
  </r>
  <r>
    <s v="88F343FA-B35D-4C6C-8A9A-DDC3AE08EED7"/>
    <s v="476ACA0E-A20B-46BD-B128-DC72F561FF25"/>
    <n v="1"/>
    <x v="6"/>
    <n v="69"/>
    <n v="9.5375649616370701"/>
    <n v="1513"/>
    <n v="775"/>
    <n v="0"/>
    <n v="172"/>
    <n v="0"/>
    <n v="142"/>
    <n v="0"/>
    <n v="94"/>
    <n v="0"/>
    <n v="303"/>
    <n v="0"/>
    <n v="2999"/>
  </r>
  <r>
    <s v="5D5EF67E-9067-4146-9AAD-3CD1436A4799"/>
    <s v="4D128A65-2B8B-466D-AA6F-D1DE783AE5B6"/>
    <n v="1"/>
    <x v="2"/>
    <n v="78"/>
    <n v="9.7249302516517204"/>
    <n v="102"/>
    <n v="2394"/>
    <n v="0"/>
    <n v="1502"/>
    <n v="6"/>
    <n v="1044"/>
    <n v="3"/>
    <n v="761"/>
    <n v="1"/>
    <n v="2126"/>
    <n v="4"/>
    <n v="7943"/>
  </r>
  <r>
    <s v="A21A18F9-4CFF-40E5-99F8-4298D5034E0B"/>
    <s v="985343A1-03D0-41D0-98F2-9C71C3148166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2A7D807-7EC2-48AD-8B07-D10AC144C3B4"/>
    <n v="10"/>
    <x v="3"/>
    <n v="74"/>
    <n v="16.0753023992843"/>
    <n v="186"/>
    <n v="622"/>
    <n v="0"/>
    <n v="209"/>
    <n v="1"/>
    <n v="262"/>
    <n v="2"/>
    <n v="313"/>
    <n v="0"/>
    <n v="188"/>
    <n v="0"/>
    <n v="1783"/>
  </r>
  <r>
    <s v="A21A18F9-4CFF-40E5-99F8-4298D5034E0B"/>
    <s v="D584CBE0-6110-4DB2-8CDB-3FB8AF465213"/>
    <n v="3"/>
    <x v="7"/>
    <n v="78"/>
    <n v="34.998499367013999"/>
    <n v="217"/>
    <n v="1600"/>
    <n v="0"/>
    <n v="444"/>
    <n v="4"/>
    <n v="294"/>
    <n v="29"/>
    <n v="231"/>
    <n v="1"/>
    <n v="425"/>
    <n v="1"/>
    <n v="3246"/>
  </r>
  <r>
    <s v="A21A18F9-4CFF-40E5-99F8-4298D5034E0B"/>
    <s v="F8CF9B25-54DC-4117-8E29-6E4235B70DFA"/>
    <n v="10"/>
    <x v="3"/>
    <n v="76"/>
    <s v="NULL"/>
    <n v="0"/>
    <n v="0"/>
    <n v="0"/>
    <n v="0"/>
    <n v="0"/>
    <n v="0"/>
    <n v="0"/>
    <n v="1"/>
    <n v="0"/>
    <n v="0"/>
    <n v="0"/>
    <n v="1"/>
  </r>
  <r>
    <s v="A21A18F9-4CFF-40E5-99F8-4298D5034E0B"/>
    <s v="40DCE14D-BDD3-414B-84F9-745E3628A326"/>
    <n v="8"/>
    <x v="1"/>
    <n v="76"/>
    <n v="20.775443379601999"/>
    <n v="0"/>
    <n v="2"/>
    <n v="0"/>
    <n v="2"/>
    <n v="0"/>
    <n v="0"/>
    <n v="0"/>
    <n v="1"/>
    <n v="0"/>
    <n v="2"/>
    <n v="0"/>
    <n v="7"/>
  </r>
  <r>
    <s v="A21A18F9-4CFF-40E5-99F8-4298D5034E0B"/>
    <s v="5373815A-4325-4135-BE60-9B47C50AF91A"/>
    <n v="3"/>
    <x v="7"/>
    <n v="85"/>
    <n v="16.693312034065201"/>
    <n v="1"/>
    <n v="1"/>
    <n v="0"/>
    <n v="0"/>
    <n v="0"/>
    <n v="0"/>
    <n v="0"/>
    <n v="2"/>
    <n v="0"/>
    <n v="1"/>
    <n v="0"/>
    <n v="5"/>
  </r>
  <r>
    <s v="A21A18F9-4CFF-40E5-99F8-4298D5034E0B"/>
    <s v="C716B3E8-0E08-4159-96A6-72872AABC316"/>
    <n v="6"/>
    <x v="4"/>
    <n v="70"/>
    <n v="13.3724288350215"/>
    <n v="32185"/>
    <n v="1841"/>
    <n v="234"/>
    <n v="1007"/>
    <n v="197"/>
    <n v="677"/>
    <n v="188"/>
    <n v="438"/>
    <n v="199"/>
    <n v="1005"/>
    <n v="213"/>
    <n v="38185"/>
  </r>
  <r>
    <s v="5D5EF67E-9067-4146-9AAD-3CD1436A4799"/>
    <s v="F4212CA5-17DB-494D-A9F8-395572F44DF2"/>
    <n v="1"/>
    <x v="2"/>
    <n v="72"/>
    <n v="9.7535259984381"/>
    <n v="15"/>
    <n v="463"/>
    <n v="114"/>
    <n v="210"/>
    <n v="106"/>
    <n v="186"/>
    <n v="73"/>
    <n v="152"/>
    <n v="122"/>
    <n v="190"/>
    <n v="97"/>
    <n v="1728"/>
  </r>
  <r>
    <s v="A21A18F9-4CFF-40E5-99F8-4298D5034E0B"/>
    <s v="703CFF28-BB7F-4D5A-BA2A-3B9D14C05260"/>
    <n v="10"/>
    <x v="3"/>
    <n v="70"/>
    <n v="14.142135623731001"/>
    <n v="0"/>
    <n v="2"/>
    <n v="0"/>
    <n v="0"/>
    <n v="0"/>
    <n v="0"/>
    <n v="0"/>
    <n v="0"/>
    <n v="0"/>
    <n v="0"/>
    <n v="0"/>
    <n v="2"/>
  </r>
  <r>
    <s v="A21A18F9-4CFF-40E5-99F8-4298D5034E0B"/>
    <s v="9E51B3F0-7562-45FA-959D-2AD8097FC39A"/>
    <n v="192"/>
    <x v="5"/>
    <n v="66"/>
    <n v="5.6095157247900103"/>
    <n v="0"/>
    <n v="3"/>
    <n v="0"/>
    <n v="2"/>
    <n v="0"/>
    <n v="0"/>
    <n v="0"/>
    <n v="1"/>
    <n v="0"/>
    <n v="0"/>
    <n v="0"/>
    <n v="6"/>
  </r>
  <r>
    <s v="5D5EF67E-9067-4146-9AAD-3CD1436A4799"/>
    <s v="213DB6C9-850F-4DB5-A066-AA924A063525"/>
    <n v="1"/>
    <x v="2"/>
    <n v="73"/>
    <n v="10.251829105091399"/>
    <n v="0"/>
    <n v="0"/>
    <n v="1"/>
    <n v="3"/>
    <n v="0"/>
    <n v="0"/>
    <n v="1"/>
    <n v="0"/>
    <n v="0"/>
    <n v="0"/>
    <n v="1"/>
    <n v="6"/>
  </r>
  <r>
    <s v="88F343FA-B35D-4C6C-8A9A-DDC3AE08EED7"/>
    <s v="6D663B07-2D60-45AE-AE41-10522518CEFE"/>
    <n v="1"/>
    <x v="6"/>
    <n v="55"/>
    <n v="10.1495633568366"/>
    <n v="1950"/>
    <n v="598"/>
    <n v="0"/>
    <n v="166"/>
    <n v="0"/>
    <n v="63"/>
    <n v="0"/>
    <n v="36"/>
    <n v="0"/>
    <n v="104"/>
    <n v="0"/>
    <n v="2917"/>
  </r>
  <r>
    <s v="A21A18F9-4CFF-40E5-99F8-4298D5034E0B"/>
    <s v="CE9EB366-D550-4509-A415-30217114AFA9"/>
    <n v="10"/>
    <x v="3"/>
    <n v="61"/>
    <n v="8.1231201877776993"/>
    <n v="81"/>
    <n v="24"/>
    <n v="0"/>
    <n v="13"/>
    <n v="0"/>
    <n v="9"/>
    <n v="0"/>
    <n v="7"/>
    <n v="0"/>
    <n v="13"/>
    <n v="0"/>
    <n v="147"/>
  </r>
  <r>
    <s v="A21A18F9-4CFF-40E5-99F8-4298D5034E0B"/>
    <s v="E6A1E2F9-94D6-4815-A233-248B40C4DFAC"/>
    <n v="1"/>
    <x v="0"/>
    <n v="67"/>
    <n v="9.0181774320285903"/>
    <n v="57"/>
    <n v="660"/>
    <n v="0"/>
    <n v="125"/>
    <n v="0"/>
    <n v="92"/>
    <n v="0"/>
    <n v="71"/>
    <n v="1"/>
    <n v="147"/>
    <n v="3"/>
    <n v="1157"/>
  </r>
  <r>
    <s v="88F343FA-B35D-4C6C-8A9A-DDC3AE08EED7"/>
    <s v="6BEFCDE8-C903-48FA-A2A6-D262C657ED26"/>
    <n v="1"/>
    <x v="6"/>
    <n v="76"/>
    <n v="8.4721795063647303"/>
    <n v="85"/>
    <n v="48"/>
    <n v="2"/>
    <n v="6"/>
    <n v="2"/>
    <n v="2"/>
    <n v="0"/>
    <n v="4"/>
    <n v="3"/>
    <n v="15"/>
    <n v="2"/>
    <n v="169"/>
  </r>
  <r>
    <s v="5D5EF67E-9067-4146-9AAD-3CD1436A4799"/>
    <s v="ACFEFB3D-75B1-42BA-A8A7-33E3F324AA71"/>
    <n v="1"/>
    <x v="2"/>
    <n v="80"/>
    <n v="9.6112127835639694"/>
    <n v="288"/>
    <n v="9919"/>
    <n v="8"/>
    <n v="1332"/>
    <n v="22"/>
    <n v="325"/>
    <n v="26"/>
    <n v="452"/>
    <n v="10"/>
    <n v="1070"/>
    <n v="18"/>
    <n v="13470"/>
  </r>
  <r>
    <s v="5D5EF67E-9067-4146-9AAD-3CD1436A4799"/>
    <s v="15C14834-8875-48E1-A4D9-19D8359CBB6A"/>
    <n v="1"/>
    <x v="2"/>
    <n v="78"/>
    <n v="10.5072099844955"/>
    <n v="7871"/>
    <n v="274"/>
    <n v="285"/>
    <n v="273"/>
    <n v="272"/>
    <n v="228"/>
    <n v="251"/>
    <n v="268"/>
    <n v="243"/>
    <n v="286"/>
    <n v="307"/>
    <n v="10558"/>
  </r>
  <r>
    <s v="A21A18F9-4CFF-40E5-99F8-4298D5034E0B"/>
    <s v="64513E8D-7626-4928-B9C0-790676CE1B5A"/>
    <n v="10"/>
    <x v="3"/>
    <n v="88"/>
    <n v="298.49266814556"/>
    <n v="1"/>
    <n v="168"/>
    <n v="16"/>
    <n v="53"/>
    <n v="31"/>
    <n v="39"/>
    <n v="44"/>
    <n v="46"/>
    <n v="29"/>
    <n v="94"/>
    <n v="28"/>
    <n v="549"/>
  </r>
  <r>
    <s v="88F343FA-B35D-4C6C-8A9A-DDC3AE08EED7"/>
    <s v="08663121-43F6-4A2F-8EF7-949AC256B105"/>
    <n v="1"/>
    <x v="6"/>
    <n v="71"/>
    <n v="11.097355593112001"/>
    <n v="1205"/>
    <n v="699"/>
    <n v="0"/>
    <n v="86"/>
    <n v="0"/>
    <n v="102"/>
    <n v="1"/>
    <n v="62"/>
    <n v="0"/>
    <n v="151"/>
    <n v="1"/>
    <n v="2307"/>
  </r>
  <r>
    <s v="5D5EF67E-9067-4146-9AAD-3CD1436A4799"/>
    <s v="3FD4E69D-AAB6-4518-AF59-9A9C135B70B2"/>
    <n v="1"/>
    <x v="2"/>
    <n v="80"/>
    <n v="12.0827098234054"/>
    <n v="7"/>
    <n v="42"/>
    <n v="55"/>
    <n v="31"/>
    <n v="41"/>
    <n v="33"/>
    <n v="35"/>
    <n v="31"/>
    <n v="43"/>
    <n v="45"/>
    <n v="43"/>
    <n v="406"/>
  </r>
  <r>
    <s v="5D5EF67E-9067-4146-9AAD-3CD1436A4799"/>
    <s v="89EA6C42-6F54-407F-8217-D11137A41120"/>
    <n v="1"/>
    <x v="2"/>
    <n v="75"/>
    <n v="10.6621245034809"/>
    <n v="5"/>
    <n v="124"/>
    <n v="0"/>
    <n v="66"/>
    <n v="0"/>
    <n v="82"/>
    <n v="3"/>
    <n v="72"/>
    <n v="1"/>
    <n v="71"/>
    <n v="0"/>
    <n v="424"/>
  </r>
  <r>
    <s v="5D5EF67E-9067-4146-9AAD-3CD1436A4799"/>
    <s v="C7DDCE08-E454-45D7-903F-EAACBCCDA58B"/>
    <n v="1"/>
    <x v="2"/>
    <n v="74"/>
    <n v="9.12836001487487"/>
    <n v="122"/>
    <n v="1998"/>
    <n v="29"/>
    <n v="289"/>
    <n v="13"/>
    <n v="287"/>
    <n v="214"/>
    <n v="118"/>
    <n v="5"/>
    <n v="479"/>
    <n v="45"/>
    <n v="3599"/>
  </r>
  <r>
    <s v="5D5EF67E-9067-4146-9AAD-3CD1436A4799"/>
    <s v="DF325107-5A9F-40A2-B64D-147EDE853FB4"/>
    <n v="1"/>
    <x v="2"/>
    <n v="79"/>
    <n v="10.398200355097"/>
    <n v="30"/>
    <n v="336"/>
    <n v="0"/>
    <n v="156"/>
    <n v="0"/>
    <n v="121"/>
    <n v="0"/>
    <n v="112"/>
    <n v="0"/>
    <n v="213"/>
    <n v="1"/>
    <n v="969"/>
  </r>
  <r>
    <s v="A21A18F9-4CFF-40E5-99F8-4298D5034E0B"/>
    <s v="143FFD9A-2428-4BF0-837C-066CA7F5A5C3"/>
    <n v="192"/>
    <x v="5"/>
    <n v="77"/>
    <n v="13.480315842555701"/>
    <n v="219"/>
    <n v="1696"/>
    <n v="97"/>
    <n v="596"/>
    <n v="95"/>
    <n v="461"/>
    <n v="114"/>
    <n v="494"/>
    <n v="84"/>
    <n v="669"/>
    <n v="117"/>
    <n v="4659"/>
  </r>
  <r>
    <s v="5D5EF67E-9067-4146-9AAD-3CD1436A4799"/>
    <s v="72B250E8-5820-4FB7-9AAB-F5BEC52903CD"/>
    <n v="1"/>
    <x v="2"/>
    <n v="80"/>
    <n v="8.58957798581506"/>
    <n v="0"/>
    <n v="6"/>
    <n v="8"/>
    <n v="3"/>
    <n v="7"/>
    <n v="5"/>
    <n v="6"/>
    <n v="5"/>
    <n v="7"/>
    <n v="8"/>
    <n v="8"/>
    <n v="63"/>
  </r>
  <r>
    <s v="A21A18F9-4CFF-40E5-99F8-4298D5034E0B"/>
    <s v="D5D63CF4-5960-4726-A7A7-08C97776A9FF"/>
    <n v="1"/>
    <x v="0"/>
    <n v="68"/>
    <s v="NULL"/>
    <n v="2"/>
    <n v="0"/>
    <n v="0"/>
    <n v="0"/>
    <n v="0"/>
    <n v="0"/>
    <n v="0"/>
    <n v="0"/>
    <n v="0"/>
    <n v="1"/>
    <n v="0"/>
    <n v="3"/>
  </r>
  <r>
    <s v="5D5EF67E-9067-4146-9AAD-3CD1436A4799"/>
    <s v="5666B6E9-6FD4-4B7A-9AF9-2CCEBE4CF977"/>
    <n v="1"/>
    <x v="2"/>
    <n v="76"/>
    <n v="10.179989397587301"/>
    <n v="12"/>
    <n v="510"/>
    <n v="0"/>
    <n v="281"/>
    <n v="0"/>
    <n v="174"/>
    <n v="1"/>
    <n v="212"/>
    <n v="0"/>
    <n v="281"/>
    <n v="0"/>
    <n v="1471"/>
  </r>
  <r>
    <s v="A21A18F9-4CFF-40E5-99F8-4298D5034E0B"/>
    <s v="3D6B56A5-2D11-4EE5-BC8B-ECFDC6A6DE05"/>
    <n v="192"/>
    <x v="5"/>
    <n v="60"/>
    <n v="17.704316918818002"/>
    <n v="834"/>
    <n v="616"/>
    <n v="4"/>
    <n v="254"/>
    <n v="6"/>
    <n v="191"/>
    <n v="5"/>
    <n v="142"/>
    <n v="5"/>
    <n v="200"/>
    <n v="9"/>
    <n v="2279"/>
  </r>
  <r>
    <s v="5D5EF67E-9067-4146-9AAD-3CD1436A4799"/>
    <s v="4E706E68-5417-472F-8C09-940D8C32C2C7"/>
    <n v="1"/>
    <x v="2"/>
    <n v="78"/>
    <n v="8.4898604708449898"/>
    <n v="348"/>
    <n v="1014"/>
    <n v="0"/>
    <n v="107"/>
    <n v="1"/>
    <n v="163"/>
    <n v="0"/>
    <n v="81"/>
    <n v="0"/>
    <n v="125"/>
    <n v="0"/>
    <n v="1839"/>
  </r>
  <r>
    <s v="A21A18F9-4CFF-40E5-99F8-4298D5034E0B"/>
    <s v="437D2C34-D9AD-4B97-BEED-68438DF1DF7F"/>
    <n v="1"/>
    <x v="0"/>
    <n v="71"/>
    <n v="11.945845998972199"/>
    <n v="855"/>
    <n v="3178"/>
    <n v="0"/>
    <n v="758"/>
    <n v="3"/>
    <n v="473"/>
    <n v="7"/>
    <n v="515"/>
    <n v="3"/>
    <n v="904"/>
    <n v="3"/>
    <n v="6699"/>
  </r>
  <r>
    <s v="5D5EF67E-9067-4146-9AAD-3CD1436A4799"/>
    <s v="222364B1-FE37-4362-8172-4DD4EB119181"/>
    <n v="1"/>
    <x v="2"/>
    <n v="86"/>
    <n v="13.271173693277101"/>
    <n v="39"/>
    <n v="88"/>
    <n v="93"/>
    <n v="84"/>
    <n v="81"/>
    <n v="91"/>
    <n v="92"/>
    <n v="96"/>
    <n v="76"/>
    <n v="99"/>
    <n v="79"/>
    <n v="918"/>
  </r>
  <r>
    <s v="A21A18F9-4CFF-40E5-99F8-4298D5034E0B"/>
    <s v="396B225D-0F43-4C69-9ACB-BFFE0D09C78B"/>
    <n v="10"/>
    <x v="3"/>
    <n v="72"/>
    <n v="10.822746131208801"/>
    <n v="1260"/>
    <n v="1285"/>
    <n v="0"/>
    <n v="1321"/>
    <n v="2"/>
    <n v="948"/>
    <n v="6"/>
    <n v="690"/>
    <n v="1"/>
    <n v="1026"/>
    <n v="0"/>
    <n v="6539"/>
  </r>
  <r>
    <s v="88F343FA-B35D-4C6C-8A9A-DDC3AE08EED7"/>
    <s v="87D96381-891B-4832-A492-0E52215C93FA"/>
    <n v="1"/>
    <x v="6"/>
    <n v="72"/>
    <n v="10.2571271949439"/>
    <n v="1079"/>
    <n v="514"/>
    <n v="0"/>
    <n v="125"/>
    <n v="0"/>
    <n v="131"/>
    <n v="1"/>
    <n v="84"/>
    <n v="0"/>
    <n v="166"/>
    <n v="0"/>
    <n v="2101"/>
  </r>
  <r>
    <s v="A21A18F9-4CFF-40E5-99F8-4298D5034E0B"/>
    <s v="F8DBDB9F-E1CF-4E31-AF76-C90590E802D6"/>
    <n v="1"/>
    <x v="0"/>
    <s v="NULL"/>
    <s v="NULL"/>
    <n v="3"/>
    <n v="0"/>
    <n v="0"/>
    <n v="0"/>
    <n v="0"/>
    <n v="0"/>
    <n v="0"/>
    <n v="0"/>
    <n v="0"/>
    <n v="0"/>
    <n v="0"/>
    <n v="3"/>
  </r>
  <r>
    <s v="5D5EF67E-9067-4146-9AAD-3CD1436A4799"/>
    <s v="6ED904BA-B539-4E6E-A39E-843D22E9C38A"/>
    <n v="1"/>
    <x v="2"/>
    <n v="75"/>
    <n v="10.8965885309314"/>
    <n v="184"/>
    <n v="1972"/>
    <n v="0"/>
    <n v="868"/>
    <n v="1"/>
    <n v="469"/>
    <n v="8"/>
    <n v="327"/>
    <n v="1"/>
    <n v="1428"/>
    <n v="5"/>
    <n v="5263"/>
  </r>
  <r>
    <s v="A21A18F9-4CFF-40E5-99F8-4298D5034E0B"/>
    <s v="DC43724D-3CCB-4A1C-A8C1-ECD73F0701B4"/>
    <n v="1"/>
    <x v="0"/>
    <n v="80"/>
    <n v="10.7549804472534"/>
    <n v="482"/>
    <n v="4411"/>
    <n v="1"/>
    <n v="1858"/>
    <n v="2"/>
    <n v="1345"/>
    <n v="4"/>
    <n v="1616"/>
    <n v="2"/>
    <n v="1871"/>
    <n v="4"/>
    <n v="11596"/>
  </r>
  <r>
    <s v="A21A18F9-4CFF-40E5-99F8-4298D5034E0B"/>
    <s v="E44C2E0D-571A-48DD-AC91-F627D70261BF"/>
    <n v="3"/>
    <x v="7"/>
    <n v="75"/>
    <n v="9.4930850207794304"/>
    <n v="1"/>
    <n v="79"/>
    <n v="0"/>
    <n v="25"/>
    <n v="0"/>
    <n v="24"/>
    <n v="0"/>
    <n v="18"/>
    <n v="0"/>
    <n v="28"/>
    <n v="0"/>
    <n v="175"/>
  </r>
  <r>
    <s v="A21A18F9-4CFF-40E5-99F8-4298D5034E0B"/>
    <s v="10D034FD-3C10-4EC5-AAC6-421D6FB56BDE"/>
    <n v="10"/>
    <x v="3"/>
    <n v="76"/>
    <n v="11.320999667731799"/>
    <n v="105"/>
    <n v="350"/>
    <n v="1"/>
    <n v="180"/>
    <n v="1"/>
    <n v="173"/>
    <n v="19"/>
    <n v="108"/>
    <n v="0"/>
    <n v="198"/>
    <n v="0"/>
    <n v="1136"/>
  </r>
  <r>
    <s v="A21A18F9-4CFF-40E5-99F8-4298D5034E0B"/>
    <s v="6C8842C2-6EEC-4B0B-B364-2B3C98FD9B17"/>
    <n v="8"/>
    <x v="1"/>
    <n v="69"/>
    <n v="13.416470672603801"/>
    <n v="7376"/>
    <n v="5944"/>
    <n v="338"/>
    <n v="2403"/>
    <n v="331"/>
    <n v="1879"/>
    <n v="319"/>
    <n v="1739"/>
    <n v="384"/>
    <n v="2437"/>
    <n v="334"/>
    <n v="23484"/>
  </r>
  <r>
    <s v="5D5EF67E-9067-4146-9AAD-3CD1436A4799"/>
    <s v="386340E4-F3FB-4FEC-AE22-C5BD06EDB87D"/>
    <n v="1"/>
    <x v="2"/>
    <n v="73"/>
    <n v="9.2418611923634"/>
    <n v="20"/>
    <n v="834"/>
    <n v="0"/>
    <n v="346"/>
    <n v="0"/>
    <n v="281"/>
    <n v="0"/>
    <n v="393"/>
    <n v="0"/>
    <n v="528"/>
    <n v="2"/>
    <n v="2404"/>
  </r>
  <r>
    <s v="5D5EF67E-9067-4146-9AAD-3CD1436A4799"/>
    <s v="6B996648-9FCE-4F46-9F38-FFE300C4D72B"/>
    <n v="1"/>
    <x v="2"/>
    <n v="79"/>
    <n v="10.3632651634327"/>
    <n v="1775"/>
    <n v="151"/>
    <n v="171"/>
    <n v="178"/>
    <n v="132"/>
    <n v="164"/>
    <n v="160"/>
    <n v="159"/>
    <n v="143"/>
    <n v="146"/>
    <n v="156"/>
    <n v="3335"/>
  </r>
  <r>
    <s v="A21A18F9-4CFF-40E5-99F8-4298D5034E0B"/>
    <s v="F917ABA8-5464-4047-BABF-EC6AD0D46E32"/>
    <n v="1"/>
    <x v="0"/>
    <n v="79"/>
    <n v="12.365884063509499"/>
    <n v="416"/>
    <n v="2837"/>
    <n v="0"/>
    <n v="797"/>
    <n v="1"/>
    <n v="475"/>
    <n v="1"/>
    <n v="366"/>
    <n v="0"/>
    <n v="753"/>
    <n v="2"/>
    <n v="5649"/>
  </r>
  <r>
    <s v="A21A18F9-4CFF-40E5-99F8-4298D5034E0B"/>
    <s v="EA159814-807C-4BC6-A311-67591A7EC2D2"/>
    <n v="1"/>
    <x v="0"/>
    <n v="72"/>
    <n v="11.156836057279"/>
    <n v="12"/>
    <n v="96"/>
    <n v="1"/>
    <n v="66"/>
    <n v="2"/>
    <n v="44"/>
    <n v="3"/>
    <n v="49"/>
    <n v="2"/>
    <n v="57"/>
    <n v="2"/>
    <n v="334"/>
  </r>
  <r>
    <s v="88F343FA-B35D-4C6C-8A9A-DDC3AE08EED7"/>
    <s v="CB8937B6-7E8A-4D3E-9435-739748D96755"/>
    <n v="1"/>
    <x v="6"/>
    <n v="70"/>
    <n v="11.692636680746601"/>
    <n v="1567"/>
    <n v="527"/>
    <n v="0"/>
    <n v="233"/>
    <n v="0"/>
    <n v="247"/>
    <n v="0"/>
    <n v="176"/>
    <n v="1"/>
    <n v="301"/>
    <n v="0"/>
    <n v="3052"/>
  </r>
  <r>
    <s v="A21A18F9-4CFF-40E5-99F8-4298D5034E0B"/>
    <s v="40A29810-8376-4425-96E9-72240C8E5773"/>
    <n v="1"/>
    <x v="0"/>
    <n v="72"/>
    <n v="12.163731666747999"/>
    <n v="2073"/>
    <n v="3534"/>
    <n v="4"/>
    <n v="1172"/>
    <n v="2"/>
    <n v="788"/>
    <n v="5"/>
    <n v="720"/>
    <n v="3"/>
    <n v="1426"/>
    <n v="6"/>
    <n v="9733"/>
  </r>
  <r>
    <s v="A21A18F9-4CFF-40E5-99F8-4298D5034E0B"/>
    <s v="99E30C06-95A1-4CDA-AFAC-FE65511A2E99"/>
    <n v="1"/>
    <x v="0"/>
    <n v="67"/>
    <n v="7.37171068370571"/>
    <n v="306"/>
    <n v="147"/>
    <n v="0"/>
    <n v="15"/>
    <n v="0"/>
    <n v="26"/>
    <n v="0"/>
    <n v="42"/>
    <n v="0"/>
    <n v="39"/>
    <n v="0"/>
    <n v="575"/>
  </r>
  <r>
    <s v="88F343FA-B35D-4C6C-8A9A-DDC3AE08EED7"/>
    <s v="DAB3A0DE-8694-42D9-A367-397500C31303"/>
    <n v="1"/>
    <x v="6"/>
    <n v="72"/>
    <n v="11.072468095314701"/>
    <n v="613"/>
    <n v="285"/>
    <n v="0"/>
    <n v="68"/>
    <n v="0"/>
    <n v="55"/>
    <n v="0"/>
    <n v="40"/>
    <n v="0"/>
    <n v="84"/>
    <n v="0"/>
    <n v="1145"/>
  </r>
  <r>
    <s v="5D5EF67E-9067-4146-9AAD-3CD1436A4799"/>
    <s v="DE70D99A-9CF7-47E0-BBD7-B42D5661B66F"/>
    <n v="1"/>
    <x v="2"/>
    <n v="69"/>
    <n v="8.7259502012844106"/>
    <n v="227"/>
    <n v="3139"/>
    <n v="153"/>
    <n v="1999"/>
    <n v="239"/>
    <n v="1598"/>
    <n v="432"/>
    <n v="1005"/>
    <n v="111"/>
    <n v="2226"/>
    <n v="147"/>
    <n v="11276"/>
  </r>
  <r>
    <s v="5D5EF67E-9067-4146-9AAD-3CD1436A4799"/>
    <s v="62CBF461-F25A-4FBC-B68E-1AC8B486101E"/>
    <n v="1"/>
    <x v="2"/>
    <n v="78"/>
    <n v="8.6633845835825305"/>
    <n v="132"/>
    <n v="447"/>
    <n v="213"/>
    <n v="937"/>
    <n v="211"/>
    <n v="528"/>
    <n v="192"/>
    <n v="1105"/>
    <n v="187"/>
    <n v="1378"/>
    <n v="216"/>
    <n v="5546"/>
  </r>
  <r>
    <s v="5D5EF67E-9067-4146-9AAD-3CD1436A4799"/>
    <s v="F1693773-0C72-4FF4-9347-51271F5FFE20"/>
    <n v="1"/>
    <x v="2"/>
    <n v="73"/>
    <n v="8.3896054690698705"/>
    <n v="64"/>
    <n v="394"/>
    <n v="288"/>
    <n v="471"/>
    <n v="272"/>
    <n v="370"/>
    <n v="307"/>
    <n v="314"/>
    <n v="295"/>
    <n v="442"/>
    <n v="305"/>
    <n v="3522"/>
  </r>
  <r>
    <s v="5D5EF67E-9067-4146-9AAD-3CD1436A4799"/>
    <s v="CDDA73B3-AF9C-4B79-BAD6-BF3D22003973"/>
    <n v="1"/>
    <x v="2"/>
    <n v="72"/>
    <n v="9.3370667103792009"/>
    <n v="43"/>
    <n v="1555"/>
    <n v="86"/>
    <n v="271"/>
    <n v="92"/>
    <n v="383"/>
    <n v="84"/>
    <n v="209"/>
    <n v="79"/>
    <n v="293"/>
    <n v="68"/>
    <n v="3163"/>
  </r>
  <r>
    <s v="A21A18F9-4CFF-40E5-99F8-4298D5034E0B"/>
    <s v="F046234D-0AD5-4297-8E00-82F73F17DED6"/>
    <n v="192"/>
    <x v="5"/>
    <n v="74"/>
    <n v="16.809074303016299"/>
    <n v="94"/>
    <n v="735"/>
    <n v="291"/>
    <n v="470"/>
    <n v="311"/>
    <n v="439"/>
    <n v="285"/>
    <n v="382"/>
    <n v="296"/>
    <n v="470"/>
    <n v="262"/>
    <n v="4044"/>
  </r>
  <r>
    <s v="A21A18F9-4CFF-40E5-99F8-4298D5034E0B"/>
    <s v="EEDB08BD-6C67-45B1-8DDB-B191B91F2775"/>
    <n v="1"/>
    <x v="0"/>
    <n v="62"/>
    <n v="8.7295108452411707"/>
    <n v="5838"/>
    <n v="1708"/>
    <n v="89"/>
    <n v="1265"/>
    <n v="77"/>
    <n v="1027"/>
    <n v="78"/>
    <n v="1394"/>
    <n v="73"/>
    <n v="979"/>
    <n v="68"/>
    <n v="12596"/>
  </r>
  <r>
    <s v="5D5EF67E-9067-4146-9AAD-3CD1436A4799"/>
    <s v="A050F7EA-039A-4321-9759-903CA966F0C9"/>
    <n v="1"/>
    <x v="2"/>
    <n v="79"/>
    <n v="10.506083285980999"/>
    <n v="50"/>
    <n v="202"/>
    <n v="1"/>
    <n v="164"/>
    <n v="1"/>
    <n v="100"/>
    <n v="6"/>
    <n v="32"/>
    <n v="0"/>
    <n v="200"/>
    <n v="3"/>
    <n v="759"/>
  </r>
  <r>
    <s v="5D5EF67E-9067-4146-9AAD-3CD1436A4799"/>
    <s v="EDD453FC-EBA2-4A89-9F5B-F0043DE8FD97"/>
    <n v="1"/>
    <x v="2"/>
    <n v="76"/>
    <n v="13.348339256984"/>
    <n v="0"/>
    <n v="7"/>
    <n v="6"/>
    <n v="4"/>
    <n v="4"/>
    <n v="6"/>
    <n v="6"/>
    <n v="3"/>
    <n v="6"/>
    <n v="9"/>
    <n v="7"/>
    <n v="58"/>
  </r>
  <r>
    <s v="A21A18F9-4CFF-40E5-99F8-4298D5034E0B"/>
    <s v="621F9D88-8301-4363-8CBB-E1E86595B882"/>
    <n v="1"/>
    <x v="0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E9F06D85-BADB-4026-B704-20F7FC846293"/>
    <n v="1"/>
    <x v="2"/>
    <n v="78"/>
    <n v="13.5311089379588"/>
    <n v="0"/>
    <n v="3"/>
    <n v="2"/>
    <n v="0"/>
    <n v="0"/>
    <n v="0"/>
    <n v="0"/>
    <n v="1"/>
    <n v="0"/>
    <n v="6"/>
    <n v="0"/>
    <n v="12"/>
  </r>
  <r>
    <s v="A21A18F9-4CFF-40E5-99F8-4298D5034E0B"/>
    <s v="DD94D23D-3319-40D1-98C3-6116E13DE910"/>
    <n v="8"/>
    <x v="1"/>
    <n v="71"/>
    <n v="11.7317422422209"/>
    <n v="1167"/>
    <n v="5209"/>
    <n v="618"/>
    <n v="2057"/>
    <n v="659"/>
    <n v="1650"/>
    <n v="574"/>
    <n v="1689"/>
    <n v="601"/>
    <n v="2716"/>
    <n v="643"/>
    <n v="17583"/>
  </r>
  <r>
    <s v="A21A18F9-4CFF-40E5-99F8-4298D5034E0B"/>
    <s v="98F2B01E-7C83-499E-84AD-7328ABBAB2CC"/>
    <n v="8"/>
    <x v="1"/>
    <n v="67"/>
    <n v="12.921172295049001"/>
    <n v="464"/>
    <n v="270"/>
    <n v="94"/>
    <n v="169"/>
    <n v="108"/>
    <n v="145"/>
    <n v="97"/>
    <n v="153"/>
    <n v="117"/>
    <n v="193"/>
    <n v="110"/>
    <n v="1920"/>
  </r>
  <r>
    <s v="5D5EF67E-9067-4146-9AAD-3CD1436A4799"/>
    <s v="A5C0B81D-2C12-404F-B90F-59C8423CE3CF"/>
    <n v="1"/>
    <x v="2"/>
    <n v="78"/>
    <n v="11.7712787155625"/>
    <n v="334"/>
    <n v="144"/>
    <n v="109"/>
    <n v="139"/>
    <n v="121"/>
    <n v="116"/>
    <n v="118"/>
    <n v="133"/>
    <n v="114"/>
    <n v="145"/>
    <n v="118"/>
    <n v="1591"/>
  </r>
  <r>
    <s v="A21A18F9-4CFF-40E5-99F8-4298D5034E0B"/>
    <s v="DBB1C884-1D86-4CDE-A68D-74EAD5DB0831"/>
    <n v="1"/>
    <x v="0"/>
    <n v="74"/>
    <n v="11.7806166677333"/>
    <n v="2686"/>
    <n v="4597"/>
    <n v="1"/>
    <n v="1369"/>
    <n v="5"/>
    <n v="1249"/>
    <n v="6"/>
    <n v="1015"/>
    <n v="4"/>
    <n v="1614"/>
    <n v="4"/>
    <n v="12551"/>
  </r>
  <r>
    <s v="5D5EF67E-9067-4146-9AAD-3CD1436A4799"/>
    <s v="2EC8DB94-1034-4BA1-9A47-0AC7594ADD7B"/>
    <n v="1"/>
    <x v="2"/>
    <n v="77"/>
    <n v="10.856023751974501"/>
    <n v="4"/>
    <n v="66"/>
    <n v="0"/>
    <n v="63"/>
    <n v="0"/>
    <n v="38"/>
    <n v="1"/>
    <n v="25"/>
    <n v="0"/>
    <n v="51"/>
    <n v="0"/>
    <n v="248"/>
  </r>
  <r>
    <s v="A21A18F9-4CFF-40E5-99F8-4298D5034E0B"/>
    <s v="92AB6ECE-6833-49DD-972E-991A96E31C4A"/>
    <n v="10"/>
    <x v="3"/>
    <n v="76"/>
    <n v="21.526274461965102"/>
    <n v="907"/>
    <n v="5080"/>
    <n v="0"/>
    <n v="1177"/>
    <n v="3"/>
    <n v="1377"/>
    <n v="7"/>
    <n v="1029"/>
    <n v="6"/>
    <n v="1431"/>
    <n v="7"/>
    <n v="11027"/>
  </r>
  <r>
    <s v="88F343FA-B35D-4C6C-8A9A-DDC3AE08EED7"/>
    <s v="08F16E19-51D6-4EB2-A4A2-2E1979045607"/>
    <n v="1"/>
    <x v="6"/>
    <n v="70"/>
    <n v="10.8450872576717"/>
    <n v="5476"/>
    <n v="3224"/>
    <n v="0"/>
    <n v="367"/>
    <n v="0"/>
    <n v="357"/>
    <n v="2"/>
    <n v="268"/>
    <n v="1"/>
    <n v="622"/>
    <n v="0"/>
    <n v="10325"/>
  </r>
  <r>
    <s v="5D5EF67E-9067-4146-9AAD-3CD1436A4799"/>
    <s v="DE392AE4-A2A3-4F43-B03C-D46C8862E74E"/>
    <n v="1"/>
    <x v="2"/>
    <n v="61"/>
    <n v="9.7515577874974309"/>
    <n v="99"/>
    <n v="45"/>
    <n v="31"/>
    <n v="39"/>
    <n v="46"/>
    <n v="26"/>
    <n v="43"/>
    <n v="36"/>
    <n v="19"/>
    <n v="29"/>
    <n v="32"/>
    <n v="445"/>
  </r>
  <r>
    <s v="A21A18F9-4CFF-40E5-99F8-4298D5034E0B"/>
    <s v="0DD79D97-7766-4DCF-88BF-F4087A75287E"/>
    <n v="10"/>
    <x v="3"/>
    <n v="76"/>
    <n v="20.181932510990801"/>
    <n v="481"/>
    <n v="1556"/>
    <n v="1"/>
    <n v="531"/>
    <n v="4"/>
    <n v="591"/>
    <n v="6"/>
    <n v="459"/>
    <n v="3"/>
    <n v="672"/>
    <n v="1"/>
    <n v="4305"/>
  </r>
  <r>
    <s v="A21A18F9-4CFF-40E5-99F8-4298D5034E0B"/>
    <s v="77E75C30-9144-485E-8E44-1DA0CC550CAD"/>
    <n v="1"/>
    <x v="0"/>
    <n v="67"/>
    <n v="9.2762905064487295"/>
    <n v="108"/>
    <n v="2099"/>
    <n v="1"/>
    <n v="681"/>
    <n v="0"/>
    <n v="634"/>
    <n v="0"/>
    <n v="460"/>
    <n v="2"/>
    <n v="808"/>
    <n v="2"/>
    <n v="4796"/>
  </r>
  <r>
    <s v="5D5EF67E-9067-4146-9AAD-3CD1436A4799"/>
    <s v="F98FEC10-72E1-4006-8080-F2AB679A70D6"/>
    <n v="1"/>
    <x v="2"/>
    <n v="81"/>
    <n v="12.953122569548"/>
    <n v="1"/>
    <n v="14"/>
    <n v="6"/>
    <n v="11"/>
    <n v="11"/>
    <n v="15"/>
    <n v="14"/>
    <n v="10"/>
    <n v="10"/>
    <n v="12"/>
    <n v="6"/>
    <n v="110"/>
  </r>
  <r>
    <s v="5D5EF67E-9067-4146-9AAD-3CD1436A4799"/>
    <s v="DA2A281D-124C-4EBC-BBD5-51920030A972"/>
    <n v="1"/>
    <x v="2"/>
    <n v="81"/>
    <n v="13.2561261754967"/>
    <n v="72"/>
    <n v="87"/>
    <n v="39"/>
    <n v="64"/>
    <n v="27"/>
    <n v="56"/>
    <n v="28"/>
    <n v="43"/>
    <n v="41"/>
    <n v="119"/>
    <n v="33"/>
    <n v="609"/>
  </r>
  <r>
    <s v="5D5EF67E-9067-4146-9AAD-3CD1436A4799"/>
    <s v="C50F842A-23B6-4A69-8DB2-6EF380450F35"/>
    <n v="1"/>
    <x v="2"/>
    <n v="81"/>
    <n v="9.7719966839904"/>
    <n v="2484"/>
    <n v="9"/>
    <n v="2"/>
    <n v="4"/>
    <n v="2"/>
    <n v="5"/>
    <n v="10"/>
    <n v="3"/>
    <n v="1"/>
    <n v="6"/>
    <n v="3"/>
    <n v="2529"/>
  </r>
  <r>
    <s v="A21A18F9-4CFF-40E5-99F8-4298D5034E0B"/>
    <s v="959269E2-9407-4448-9D97-C8C094891969"/>
    <n v="10"/>
    <x v="3"/>
    <s v="NULL"/>
    <s v="NULL"/>
    <n v="10"/>
    <n v="0"/>
    <n v="0"/>
    <n v="0"/>
    <n v="0"/>
    <n v="0"/>
    <n v="0"/>
    <n v="0"/>
    <n v="0"/>
    <n v="0"/>
    <n v="0"/>
    <n v="10"/>
  </r>
  <r>
    <s v="A21A18F9-4CFF-40E5-99F8-4298D5034E0B"/>
    <s v="D26FD7EE-3F97-4FCC-8040-6B987B08135F"/>
    <n v="192"/>
    <x v="5"/>
    <n v="79"/>
    <n v="11.5947342471604"/>
    <n v="3"/>
    <n v="73"/>
    <n v="68"/>
    <n v="71"/>
    <n v="88"/>
    <n v="70"/>
    <n v="71"/>
    <n v="62"/>
    <n v="79"/>
    <n v="87"/>
    <n v="78"/>
    <n v="750"/>
  </r>
  <r>
    <s v="A21A18F9-4CFF-40E5-99F8-4298D5034E0B"/>
    <s v="230D8013-BF75-498D-A9B7-257571741D65"/>
    <n v="10"/>
    <x v="3"/>
    <n v="68"/>
    <n v="7.3449790979088503"/>
    <n v="2"/>
    <n v="16"/>
    <n v="0"/>
    <n v="9"/>
    <n v="0"/>
    <n v="5"/>
    <n v="0"/>
    <n v="4"/>
    <n v="0"/>
    <n v="6"/>
    <n v="0"/>
    <n v="42"/>
  </r>
  <r>
    <s v="5D5EF67E-9067-4146-9AAD-3CD1436A4799"/>
    <s v="D429F112-1695-4416-99F6-AC49308DD7F9"/>
    <n v="1"/>
    <x v="2"/>
    <n v="72"/>
    <n v="10.5311329829588"/>
    <n v="0"/>
    <n v="1"/>
    <n v="1"/>
    <n v="2"/>
    <n v="0"/>
    <n v="0"/>
    <n v="0"/>
    <n v="2"/>
    <n v="0"/>
    <n v="0"/>
    <n v="1"/>
    <n v="7"/>
  </r>
  <r>
    <s v="A21A18F9-4CFF-40E5-99F8-4298D5034E0B"/>
    <s v="3A6C4F10-CFE4-403E-8989-63F67C4D4882"/>
    <n v="10"/>
    <x v="3"/>
    <n v="76"/>
    <n v="11.848259261529501"/>
    <n v="1003"/>
    <n v="3047"/>
    <n v="1"/>
    <n v="532"/>
    <n v="1"/>
    <n v="386"/>
    <n v="32"/>
    <n v="363"/>
    <n v="2"/>
    <n v="743"/>
    <n v="1"/>
    <n v="6111"/>
  </r>
  <r>
    <s v="5D5EF67E-9067-4146-9AAD-3CD1436A4799"/>
    <s v="9491C0E4-EE23-4544-B27C-EC9DFCFB02CD"/>
    <n v="1"/>
    <x v="2"/>
    <s v="NULL"/>
    <s v="NULL"/>
    <n v="7"/>
    <n v="0"/>
    <n v="0"/>
    <n v="0"/>
    <n v="0"/>
    <n v="0"/>
    <n v="0"/>
    <n v="0"/>
    <n v="0"/>
    <n v="0"/>
    <n v="0"/>
    <n v="7"/>
  </r>
  <r>
    <s v="5D5EF67E-9067-4146-9AAD-3CD1436A4799"/>
    <s v="E5D35B9D-EF6F-4132-AED2-B00CF731344A"/>
    <n v="1"/>
    <x v="2"/>
    <n v="85"/>
    <n v="15.8924959830553"/>
    <n v="1"/>
    <n v="2"/>
    <n v="4"/>
    <n v="1"/>
    <n v="4"/>
    <n v="2"/>
    <n v="2"/>
    <n v="3"/>
    <n v="3"/>
    <n v="4"/>
    <n v="3"/>
    <n v="29"/>
  </r>
  <r>
    <s v="5D5EF67E-9067-4146-9AAD-3CD1436A4799"/>
    <s v="2AFAD88B-A36D-43FF-A190-273E181EC4D3"/>
    <n v="1"/>
    <x v="2"/>
    <n v="73"/>
    <n v="8.0992664900415097"/>
    <n v="17"/>
    <n v="164"/>
    <n v="110"/>
    <n v="190"/>
    <n v="113"/>
    <n v="154"/>
    <n v="121"/>
    <n v="116"/>
    <n v="102"/>
    <n v="174"/>
    <n v="125"/>
    <n v="1386"/>
  </r>
  <r>
    <s v="A21A18F9-4CFF-40E5-99F8-4298D5034E0B"/>
    <s v="798391B7-983F-4E55-9AE7-91A6A170BAD2"/>
    <n v="1"/>
    <x v="0"/>
    <n v="80"/>
    <s v="NULL"/>
    <n v="3"/>
    <n v="1"/>
    <n v="0"/>
    <n v="0"/>
    <n v="0"/>
    <n v="0"/>
    <n v="0"/>
    <n v="0"/>
    <n v="0"/>
    <n v="0"/>
    <n v="0"/>
    <n v="4"/>
  </r>
  <r>
    <s v="5D5EF67E-9067-4146-9AAD-3CD1436A4799"/>
    <s v="19FE8704-004F-4EF1-9B1E-2194C069DFF3"/>
    <n v="1"/>
    <x v="2"/>
    <n v="73"/>
    <n v="10.7206964947868"/>
    <n v="0"/>
    <n v="4"/>
    <n v="0"/>
    <n v="3"/>
    <n v="1"/>
    <n v="2"/>
    <n v="0"/>
    <n v="0"/>
    <n v="0"/>
    <n v="3"/>
    <n v="3"/>
    <n v="16"/>
  </r>
  <r>
    <s v="5D5EF67E-9067-4146-9AAD-3CD1436A4799"/>
    <s v="9C79C1B3-809C-4395-8393-F7E11CCF23BE"/>
    <n v="1"/>
    <x v="2"/>
    <n v="71"/>
    <n v="8.6527816794875498"/>
    <n v="16"/>
    <n v="4026"/>
    <n v="4"/>
    <n v="266"/>
    <n v="1"/>
    <n v="565"/>
    <n v="0"/>
    <n v="128"/>
    <n v="2"/>
    <n v="313"/>
    <n v="2"/>
    <n v="5323"/>
  </r>
  <r>
    <s v="A21A18F9-4CFF-40E5-99F8-4298D5034E0B"/>
    <s v="1A6359C4-B167-4A69-AD5B-8D165F0D42DC"/>
    <n v="10"/>
    <x v="3"/>
    <n v="83"/>
    <n v="11.125020533524699"/>
    <n v="0"/>
    <n v="18"/>
    <n v="0"/>
    <n v="0"/>
    <n v="0"/>
    <n v="1"/>
    <n v="0"/>
    <n v="0"/>
    <n v="0"/>
    <n v="0"/>
    <n v="0"/>
    <n v="19"/>
  </r>
  <r>
    <s v="A21A18F9-4CFF-40E5-99F8-4298D5034E0B"/>
    <s v="8196907D-8B17-43F2-B7CF-7489FC210326"/>
    <n v="6"/>
    <x v="4"/>
    <n v="71"/>
    <n v="24.4031147583779"/>
    <n v="8615"/>
    <n v="664"/>
    <n v="13"/>
    <n v="245"/>
    <n v="15"/>
    <n v="172"/>
    <n v="22"/>
    <n v="113"/>
    <n v="13"/>
    <n v="288"/>
    <n v="30"/>
    <n v="10191"/>
  </r>
  <r>
    <s v="5D5EF67E-9067-4146-9AAD-3CD1436A4799"/>
    <s v="98E4251D-0BA8-449E-9666-A866B0DF84D7"/>
    <n v="1"/>
    <x v="2"/>
    <n v="79"/>
    <n v="12.5048940623871"/>
    <n v="1765"/>
    <n v="1384"/>
    <n v="498"/>
    <n v="1095"/>
    <n v="579"/>
    <n v="1124"/>
    <n v="493"/>
    <n v="756"/>
    <n v="463"/>
    <n v="1309"/>
    <n v="474"/>
    <n v="9940"/>
  </r>
  <r>
    <s v="A21A18F9-4CFF-40E5-99F8-4298D5034E0B"/>
    <s v="5D93F243-E025-48C2-9ED9-D6E20990359E"/>
    <n v="1"/>
    <x v="0"/>
    <n v="73"/>
    <n v="11.2465770291612"/>
    <n v="1087"/>
    <n v="5052"/>
    <n v="3"/>
    <n v="1577"/>
    <n v="4"/>
    <n v="1317"/>
    <n v="12"/>
    <n v="1434"/>
    <n v="8"/>
    <n v="2064"/>
    <n v="20"/>
    <n v="12578"/>
  </r>
  <r>
    <s v="A21A18F9-4CFF-40E5-99F8-4298D5034E0B"/>
    <s v="7EFC7E14-CEB8-47F4-A6AD-ABFC2D1A555D"/>
    <n v="1"/>
    <x v="0"/>
    <n v="77"/>
    <n v="12.644452846029401"/>
    <n v="38"/>
    <n v="505"/>
    <n v="3"/>
    <n v="132"/>
    <n v="5"/>
    <n v="34"/>
    <n v="3"/>
    <n v="71"/>
    <n v="12"/>
    <n v="194"/>
    <n v="6"/>
    <n v="1003"/>
  </r>
  <r>
    <s v="5D5EF67E-9067-4146-9AAD-3CD1436A4799"/>
    <s v="8E4F61FB-B3A3-4FF0-9710-1E89C76733BC"/>
    <n v="1"/>
    <x v="2"/>
    <n v="68"/>
    <n v="8.4061576945542598"/>
    <n v="13"/>
    <n v="1024"/>
    <n v="0"/>
    <n v="374"/>
    <n v="0"/>
    <n v="471"/>
    <n v="8"/>
    <n v="270"/>
    <n v="1"/>
    <n v="385"/>
    <n v="2"/>
    <n v="2548"/>
  </r>
  <r>
    <s v="A21A18F9-4CFF-40E5-99F8-4298D5034E0B"/>
    <s v="18170AFC-B706-4C07-AA06-75D7FB70E4FD"/>
    <n v="6"/>
    <x v="4"/>
    <n v="68"/>
    <n v="11.7089469594173"/>
    <n v="27407"/>
    <n v="3048"/>
    <n v="34"/>
    <n v="618"/>
    <n v="48"/>
    <n v="413"/>
    <n v="57"/>
    <n v="318"/>
    <n v="43"/>
    <n v="618"/>
    <n v="55"/>
    <n v="32659"/>
  </r>
  <r>
    <s v="5D5EF67E-9067-4146-9AAD-3CD1436A4799"/>
    <s v="560ACFCC-BAD5-491A-87D4-01F61DB0B343"/>
    <n v="1"/>
    <x v="2"/>
    <n v="80"/>
    <n v="14.572604217948699"/>
    <n v="2"/>
    <n v="16"/>
    <n v="19"/>
    <n v="20"/>
    <n v="18"/>
    <n v="22"/>
    <n v="22"/>
    <n v="19"/>
    <n v="25"/>
    <n v="27"/>
    <n v="25"/>
    <n v="215"/>
  </r>
  <r>
    <s v="A21A18F9-4CFF-40E5-99F8-4298D5034E0B"/>
    <s v="8776CB83-2AC2-4E68-8D81-F2CB9466257E"/>
    <n v="10"/>
    <x v="3"/>
    <n v="78"/>
    <n v="9.9129544872690296"/>
    <n v="0"/>
    <n v="4"/>
    <n v="0"/>
    <n v="1"/>
    <n v="0"/>
    <n v="0"/>
    <n v="0"/>
    <n v="0"/>
    <n v="0"/>
    <n v="1"/>
    <n v="0"/>
    <n v="6"/>
  </r>
  <r>
    <s v="5D5EF67E-9067-4146-9AAD-3CD1436A4799"/>
    <s v="8DBCC0C8-3233-4776-8E45-D8B232F7B0ED"/>
    <n v="1"/>
    <x v="2"/>
    <n v="74"/>
    <n v="9.77232179620664"/>
    <n v="20"/>
    <n v="118"/>
    <n v="124"/>
    <n v="107"/>
    <n v="152"/>
    <n v="138"/>
    <n v="117"/>
    <n v="121"/>
    <n v="130"/>
    <n v="118"/>
    <n v="119"/>
    <n v="1264"/>
  </r>
  <r>
    <s v="88F343FA-B35D-4C6C-8A9A-DDC3AE08EED7"/>
    <s v="465446DE-1680-42F9-A2E6-8B3C4F2A4B0B"/>
    <n v="1"/>
    <x v="6"/>
    <n v="70"/>
    <n v="12.282100797502"/>
    <n v="72"/>
    <n v="36"/>
    <n v="0"/>
    <n v="8"/>
    <n v="0"/>
    <n v="6"/>
    <n v="0"/>
    <n v="4"/>
    <n v="0"/>
    <n v="11"/>
    <n v="0"/>
    <n v="137"/>
  </r>
  <r>
    <s v="5D5EF67E-9067-4146-9AAD-3CD1436A4799"/>
    <s v="BB3BEF41-04B9-4BA2-800C-CD26A600FA7B"/>
    <n v="1"/>
    <x v="2"/>
    <n v="74"/>
    <n v="11.180655568557601"/>
    <n v="492"/>
    <n v="1782"/>
    <n v="8"/>
    <n v="618"/>
    <n v="5"/>
    <n v="288"/>
    <n v="92"/>
    <n v="248"/>
    <n v="10"/>
    <n v="483"/>
    <n v="21"/>
    <n v="4047"/>
  </r>
  <r>
    <s v="A21A18F9-4CFF-40E5-99F8-4298D5034E0B"/>
    <s v="9CFF1D42-5D13-414F-A397-A8A2CA2BDF4A"/>
    <n v="10"/>
    <x v="3"/>
    <n v="83"/>
    <n v="790.71014191253005"/>
    <n v="1728"/>
    <n v="5340"/>
    <n v="3"/>
    <n v="1447"/>
    <n v="6"/>
    <n v="1098"/>
    <n v="6"/>
    <n v="807"/>
    <n v="6"/>
    <n v="1560"/>
    <n v="6"/>
    <n v="12010"/>
  </r>
  <r>
    <s v="88F343FA-B35D-4C6C-8A9A-DDC3AE08EED7"/>
    <s v="910A5F14-243A-4825-87CF-9E4379996AFE"/>
    <n v="1"/>
    <x v="6"/>
    <n v="76"/>
    <n v="8.8855843334979792"/>
    <n v="3966"/>
    <n v="1499"/>
    <n v="0"/>
    <n v="443"/>
    <n v="0"/>
    <n v="635"/>
    <n v="5"/>
    <n v="437"/>
    <n v="2"/>
    <n v="897"/>
    <n v="1"/>
    <n v="7885"/>
  </r>
  <r>
    <s v="A21A18F9-4CFF-40E5-99F8-4298D5034E0B"/>
    <s v="9FF98D76-81ED-4843-9815-613B87C3E093"/>
    <n v="1"/>
    <x v="0"/>
    <n v="79"/>
    <n v="10.581524088599799"/>
    <n v="24"/>
    <n v="45"/>
    <n v="16"/>
    <n v="60"/>
    <n v="13"/>
    <n v="42"/>
    <n v="11"/>
    <n v="35"/>
    <n v="25"/>
    <n v="40"/>
    <n v="33"/>
    <n v="344"/>
  </r>
  <r>
    <s v="A21A18F9-4CFF-40E5-99F8-4298D5034E0B"/>
    <s v="D36003E1-98DA-4159-A6A3-65CB17D4D406"/>
    <n v="1"/>
    <x v="0"/>
    <n v="77"/>
    <n v="11.615181999342401"/>
    <n v="51"/>
    <n v="3597"/>
    <n v="0"/>
    <n v="851"/>
    <n v="0"/>
    <n v="687"/>
    <n v="10"/>
    <n v="485"/>
    <n v="1"/>
    <n v="1125"/>
    <n v="6"/>
    <n v="6813"/>
  </r>
  <r>
    <s v="A21A18F9-4CFF-40E5-99F8-4298D5034E0B"/>
    <s v="5D6F44C9-B87A-4CED-9012-DED8CD6028F6"/>
    <n v="8"/>
    <x v="1"/>
    <n v="62"/>
    <s v="NULL"/>
    <n v="0"/>
    <n v="0"/>
    <n v="0"/>
    <n v="1"/>
    <n v="0"/>
    <n v="0"/>
    <n v="0"/>
    <n v="0"/>
    <n v="0"/>
    <n v="0"/>
    <n v="0"/>
    <n v="1"/>
  </r>
  <r>
    <s v="A21A18F9-4CFF-40E5-99F8-4298D5034E0B"/>
    <s v="59929CF1-1325-4F98-9B38-6B43115D68E9"/>
    <n v="8"/>
    <x v="1"/>
    <n v="67"/>
    <n v="49.941276681029002"/>
    <n v="8403"/>
    <n v="9347"/>
    <n v="741"/>
    <n v="3325"/>
    <n v="739"/>
    <n v="1997"/>
    <n v="783"/>
    <n v="1975"/>
    <n v="835"/>
    <n v="2712"/>
    <n v="772"/>
    <n v="31629"/>
  </r>
  <r>
    <s v="A21A18F9-4CFF-40E5-99F8-4298D5034E0B"/>
    <s v="727FF5F4-C7EB-4D64-8F81-202FAA10FB14"/>
    <n v="1"/>
    <x v="0"/>
    <n v="83"/>
    <n v="11.948867410601"/>
    <n v="112"/>
    <n v="186"/>
    <n v="0"/>
    <n v="44"/>
    <n v="0"/>
    <n v="47"/>
    <n v="5"/>
    <n v="29"/>
    <n v="0"/>
    <n v="96"/>
    <n v="0"/>
    <n v="519"/>
  </r>
  <r>
    <s v="5D5EF67E-9067-4146-9AAD-3CD1436A4799"/>
    <s v="ADE4AB8B-93B6-44AB-9F0D-066F0CFA7625"/>
    <n v="1"/>
    <x v="2"/>
    <n v="67"/>
    <n v="6.8484957548344996"/>
    <n v="10415"/>
    <n v="1934"/>
    <n v="192"/>
    <n v="368"/>
    <n v="195"/>
    <n v="225"/>
    <n v="1073"/>
    <n v="212"/>
    <n v="246"/>
    <n v="359"/>
    <n v="163"/>
    <n v="15382"/>
  </r>
  <r>
    <s v="5D5EF67E-9067-4146-9AAD-3CD1436A4799"/>
    <s v="7D571144-54EC-4C03-A664-29C9A7C50AE1"/>
    <n v="1"/>
    <x v="2"/>
    <n v="77"/>
    <n v="9.4674000488543495"/>
    <n v="174"/>
    <n v="1478"/>
    <n v="19"/>
    <n v="1202"/>
    <n v="26"/>
    <n v="812"/>
    <n v="38"/>
    <n v="648"/>
    <n v="21"/>
    <n v="965"/>
    <n v="29"/>
    <n v="5412"/>
  </r>
  <r>
    <s v="A21A18F9-4CFF-40E5-99F8-4298D5034E0B"/>
    <s v="060CE474-00C4-4DFD-91B9-A457B4D7C805"/>
    <n v="10"/>
    <x v="3"/>
    <n v="82"/>
    <n v="9.6383315930422402"/>
    <n v="0"/>
    <n v="7"/>
    <n v="0"/>
    <n v="1"/>
    <n v="0"/>
    <n v="0"/>
    <n v="1"/>
    <n v="2"/>
    <n v="0"/>
    <n v="2"/>
    <n v="0"/>
    <n v="13"/>
  </r>
  <r>
    <s v="A21A18F9-4CFF-40E5-99F8-4298D5034E0B"/>
    <s v="9352D2DC-1005-492B-B2EF-499BE917AB9A"/>
    <n v="8"/>
    <x v="1"/>
    <n v="72"/>
    <n v="9.7125348562223106"/>
    <n v="1"/>
    <n v="2"/>
    <n v="0"/>
    <n v="1"/>
    <n v="0"/>
    <n v="0"/>
    <n v="0"/>
    <n v="0"/>
    <n v="0"/>
    <n v="1"/>
    <n v="0"/>
    <n v="5"/>
  </r>
  <r>
    <s v="5D5EF67E-9067-4146-9AAD-3CD1436A4799"/>
    <s v="741B7097-C5D7-4745-951F-D1F8849BD795"/>
    <n v="1"/>
    <x v="2"/>
    <n v="75"/>
    <n v="9.0609597050484005"/>
    <n v="2"/>
    <n v="338"/>
    <n v="79"/>
    <n v="303"/>
    <n v="83"/>
    <n v="176"/>
    <n v="83"/>
    <n v="206"/>
    <n v="75"/>
    <n v="348"/>
    <n v="68"/>
    <n v="1761"/>
  </r>
  <r>
    <s v="5D5EF67E-9067-4146-9AAD-3CD1436A4799"/>
    <s v="68D640F0-713F-4FE7-A096-629BCED0052B"/>
    <n v="1"/>
    <x v="2"/>
    <n v="74"/>
    <n v="9.8683839025656095"/>
    <n v="9"/>
    <n v="1827"/>
    <n v="0"/>
    <n v="805"/>
    <n v="0"/>
    <n v="1710"/>
    <n v="0"/>
    <n v="883"/>
    <n v="0"/>
    <n v="862"/>
    <n v="0"/>
    <n v="6096"/>
  </r>
  <r>
    <s v="5D5EF67E-9067-4146-9AAD-3CD1436A4799"/>
    <s v="DADC7AD2-BB16-4915-A975-8867ACDC11FA"/>
    <n v="1"/>
    <x v="2"/>
    <n v="83"/>
    <n v="10.7990890284345"/>
    <n v="26"/>
    <n v="3283"/>
    <n v="0"/>
    <n v="185"/>
    <n v="1"/>
    <n v="49"/>
    <n v="44"/>
    <n v="46"/>
    <n v="2"/>
    <n v="137"/>
    <n v="0"/>
    <n v="3773"/>
  </r>
  <r>
    <s v="5D5EF67E-9067-4146-9AAD-3CD1436A4799"/>
    <s v="DC0126CC-00A1-4262-A49E-767DF98FC84E"/>
    <n v="1"/>
    <x v="2"/>
    <n v="77"/>
    <n v="12.542987479196499"/>
    <n v="94"/>
    <n v="74"/>
    <n v="68"/>
    <n v="66"/>
    <n v="81"/>
    <n v="68"/>
    <n v="76"/>
    <n v="87"/>
    <n v="51"/>
    <n v="63"/>
    <n v="63"/>
    <n v="791"/>
  </r>
  <r>
    <s v="5D5EF67E-9067-4146-9AAD-3CD1436A4799"/>
    <s v="F7F4B9A2-18E9-4116-ADFF-B8C71C2BB09D"/>
    <n v="1"/>
    <x v="2"/>
    <n v="78"/>
    <n v="12.055246343352399"/>
    <n v="119"/>
    <n v="202"/>
    <n v="150"/>
    <n v="141"/>
    <n v="148"/>
    <n v="179"/>
    <n v="130"/>
    <n v="149"/>
    <n v="153"/>
    <n v="179"/>
    <n v="133"/>
    <n v="1683"/>
  </r>
  <r>
    <s v="5D5EF67E-9067-4146-9AAD-3CD1436A4799"/>
    <s v="A89C65A5-A9E9-456D-B952-0E4F704C9CF1"/>
    <n v="1"/>
    <x v="2"/>
    <n v="77"/>
    <n v="12.6663819830009"/>
    <n v="471"/>
    <n v="554"/>
    <n v="198"/>
    <n v="502"/>
    <n v="251"/>
    <n v="399"/>
    <n v="226"/>
    <n v="403"/>
    <n v="238"/>
    <n v="459"/>
    <n v="213"/>
    <n v="3914"/>
  </r>
  <r>
    <s v="88F343FA-B35D-4C6C-8A9A-DDC3AE08EED7"/>
    <s v="9F799247-C3C8-4D92-A36D-03AACA5C5ADB"/>
    <n v="1"/>
    <x v="6"/>
    <n v="72"/>
    <n v="12.3085976377411"/>
    <n v="995"/>
    <n v="420"/>
    <n v="0"/>
    <n v="109"/>
    <n v="0"/>
    <n v="112"/>
    <n v="0"/>
    <n v="89"/>
    <n v="0"/>
    <n v="127"/>
    <n v="0"/>
    <n v="1852"/>
  </r>
  <r>
    <s v="A21A18F9-4CFF-40E5-99F8-4298D5034E0B"/>
    <s v="E394571B-C4E7-4739-A9E2-ACB009D615B7"/>
    <n v="1"/>
    <x v="0"/>
    <n v="79"/>
    <n v="11.641178475792801"/>
    <n v="125"/>
    <n v="837"/>
    <n v="291"/>
    <n v="417"/>
    <n v="297"/>
    <n v="405"/>
    <n v="309"/>
    <n v="405"/>
    <n v="292"/>
    <n v="444"/>
    <n v="353"/>
    <n v="4175"/>
  </r>
  <r>
    <s v="5D5EF67E-9067-4146-9AAD-3CD1436A4799"/>
    <s v="B464FAFC-896C-4734-84B0-FF91833CD3CF"/>
    <n v="1"/>
    <x v="2"/>
    <n v="77"/>
    <n v="10.6219431596249"/>
    <n v="6"/>
    <n v="270"/>
    <n v="4"/>
    <n v="159"/>
    <n v="6"/>
    <n v="265"/>
    <n v="3"/>
    <n v="179"/>
    <n v="5"/>
    <n v="238"/>
    <n v="3"/>
    <n v="1138"/>
  </r>
  <r>
    <s v="A21A18F9-4CFF-40E5-99F8-4298D5034E0B"/>
    <s v="CF13AB69-9C3E-4EBC-9439-42EA2AE2B743"/>
    <n v="8"/>
    <x v="1"/>
    <n v="68"/>
    <n v="11.0726867948534"/>
    <n v="4205"/>
    <n v="3388"/>
    <n v="15"/>
    <n v="2514"/>
    <n v="21"/>
    <n v="1320"/>
    <n v="22"/>
    <n v="1401"/>
    <n v="15"/>
    <n v="2576"/>
    <n v="23"/>
    <n v="15500"/>
  </r>
  <r>
    <s v="5D5EF67E-9067-4146-9AAD-3CD1436A4799"/>
    <s v="F0627DB8-3277-4ABF-ABF2-0A7001E106CD"/>
    <n v="1"/>
    <x v="2"/>
    <n v="80"/>
    <n v="11.5178765329666"/>
    <n v="238"/>
    <n v="10114"/>
    <n v="4"/>
    <n v="991"/>
    <n v="6"/>
    <n v="1031"/>
    <n v="20"/>
    <n v="839"/>
    <n v="5"/>
    <n v="1143"/>
    <n v="19"/>
    <n v="14410"/>
  </r>
  <r>
    <s v="A21A18F9-4CFF-40E5-99F8-4298D5034E0B"/>
    <s v="B846312A-D76E-464F-B269-9CF15C263C16"/>
    <n v="3"/>
    <x v="7"/>
    <s v="NULL"/>
    <s v="NULL"/>
    <n v="4"/>
    <n v="0"/>
    <n v="0"/>
    <n v="0"/>
    <n v="0"/>
    <n v="0"/>
    <n v="0"/>
    <n v="0"/>
    <n v="0"/>
    <n v="0"/>
    <n v="0"/>
    <n v="4"/>
  </r>
  <r>
    <s v="5D5EF67E-9067-4146-9AAD-3CD1436A4799"/>
    <s v="BADB0040-4437-4E2D-BBAD-D8051B1416E9"/>
    <n v="1"/>
    <x v="2"/>
    <n v="75"/>
    <n v="11.3522599477259"/>
    <n v="78"/>
    <n v="97"/>
    <n v="84"/>
    <n v="72"/>
    <n v="101"/>
    <n v="72"/>
    <n v="89"/>
    <n v="92"/>
    <n v="80"/>
    <n v="89"/>
    <n v="97"/>
    <n v="951"/>
  </r>
  <r>
    <s v="88F343FA-B35D-4C6C-8A9A-DDC3AE08EED7"/>
    <s v="036DE0E6-C54E-48C6-AA2D-9AD491057338"/>
    <n v="1"/>
    <x v="6"/>
    <n v="73"/>
    <n v="12.0388975126285"/>
    <n v="179"/>
    <n v="68"/>
    <n v="0"/>
    <n v="14"/>
    <n v="0"/>
    <n v="28"/>
    <n v="1"/>
    <n v="22"/>
    <n v="0"/>
    <n v="38"/>
    <n v="0"/>
    <n v="350"/>
  </r>
  <r>
    <s v="5D5EF67E-9067-4146-9AAD-3CD1436A4799"/>
    <s v="AC9FDD3F-0283-4870-8FC3-C6CDE4A17422"/>
    <n v="1"/>
    <x v="2"/>
    <n v="58"/>
    <n v="8.2316439750957198"/>
    <n v="10652"/>
    <n v="1575"/>
    <n v="0"/>
    <n v="1491"/>
    <n v="7"/>
    <n v="1036"/>
    <n v="2"/>
    <n v="1063"/>
    <n v="2"/>
    <n v="989"/>
    <n v="2"/>
    <n v="16819"/>
  </r>
  <r>
    <s v="5D5EF67E-9067-4146-9AAD-3CD1436A4799"/>
    <s v="5E2E5448-F6C7-4907-B36B-F6EBC5B24EF2"/>
    <n v="1"/>
    <x v="2"/>
    <n v="76"/>
    <n v="11.1875511704399"/>
    <n v="17"/>
    <n v="546"/>
    <n v="77"/>
    <n v="103"/>
    <n v="86"/>
    <n v="109"/>
    <n v="96"/>
    <n v="114"/>
    <n v="85"/>
    <n v="136"/>
    <n v="94"/>
    <n v="1463"/>
  </r>
  <r>
    <s v="5D5EF67E-9067-4146-9AAD-3CD1436A4799"/>
    <s v="353D62F4-7D36-4CCE-B8A3-7FB07FB7C515"/>
    <n v="1"/>
    <x v="2"/>
    <n v="77"/>
    <n v="13.151902403067099"/>
    <n v="98"/>
    <n v="432"/>
    <n v="307"/>
    <n v="373"/>
    <n v="297"/>
    <n v="305"/>
    <n v="309"/>
    <n v="337"/>
    <n v="289"/>
    <n v="407"/>
    <n v="258"/>
    <n v="3412"/>
  </r>
  <r>
    <s v="5D5EF67E-9067-4146-9AAD-3CD1436A4799"/>
    <s v="4AA3D28E-7964-4F64-B635-E863C2E57357"/>
    <n v="1"/>
    <x v="2"/>
    <n v="77"/>
    <n v="8.9528274556935195"/>
    <n v="50"/>
    <n v="1303"/>
    <n v="1"/>
    <n v="232"/>
    <n v="0"/>
    <n v="258"/>
    <n v="0"/>
    <n v="221"/>
    <n v="1"/>
    <n v="446"/>
    <n v="0"/>
    <n v="2512"/>
  </r>
  <r>
    <s v="5D5EF67E-9067-4146-9AAD-3CD1436A4799"/>
    <s v="B3228557-B18C-46D1-85F0-D663B26E6FEA"/>
    <n v="1"/>
    <x v="2"/>
    <n v="80"/>
    <n v="11.9757783406559"/>
    <n v="1"/>
    <n v="106"/>
    <n v="12"/>
    <n v="19"/>
    <n v="11"/>
    <n v="29"/>
    <n v="11"/>
    <n v="21"/>
    <n v="11"/>
    <n v="41"/>
    <n v="13"/>
    <n v="275"/>
  </r>
  <r>
    <s v="5D5EF67E-9067-4146-9AAD-3CD1436A4799"/>
    <s v="F8133A15-586C-41BB-8AF9-300081C7D4FA"/>
    <n v="1"/>
    <x v="2"/>
    <n v="76"/>
    <n v="12.363450409582599"/>
    <n v="7"/>
    <n v="31"/>
    <n v="28"/>
    <n v="23"/>
    <n v="33"/>
    <n v="19"/>
    <n v="26"/>
    <n v="31"/>
    <n v="31"/>
    <n v="42"/>
    <n v="31"/>
    <n v="302"/>
  </r>
  <r>
    <s v="5D5EF67E-9067-4146-9AAD-3CD1436A4799"/>
    <s v="238527CE-D522-43DE-8E4A-538D815469A2"/>
    <n v="1"/>
    <x v="2"/>
    <n v="76"/>
    <n v="9.5899765843844396"/>
    <n v="103"/>
    <n v="1659"/>
    <n v="356"/>
    <n v="426"/>
    <n v="292"/>
    <n v="556"/>
    <n v="335"/>
    <n v="690"/>
    <n v="359"/>
    <n v="477"/>
    <n v="360"/>
    <n v="5613"/>
  </r>
  <r>
    <s v="A21A18F9-4CFF-40E5-99F8-4298D5034E0B"/>
    <s v="59C42473-EFEA-47EA-8C14-AC8BA326162D"/>
    <n v="1"/>
    <x v="0"/>
    <n v="81"/>
    <n v="11.186644533731901"/>
    <n v="212"/>
    <n v="697"/>
    <n v="577"/>
    <n v="647"/>
    <n v="597"/>
    <n v="616"/>
    <n v="647"/>
    <n v="627"/>
    <n v="589"/>
    <n v="706"/>
    <n v="578"/>
    <n v="6493"/>
  </r>
  <r>
    <s v="A21A18F9-4CFF-40E5-99F8-4298D5034E0B"/>
    <s v="2207C19B-F8C2-4F07-A474-41500535F546"/>
    <n v="10"/>
    <x v="3"/>
    <n v="69"/>
    <n v="8.4550333324287994"/>
    <n v="6"/>
    <n v="40"/>
    <n v="0"/>
    <n v="1"/>
    <n v="0"/>
    <n v="1"/>
    <n v="0"/>
    <n v="0"/>
    <n v="0"/>
    <n v="6"/>
    <n v="0"/>
    <n v="54"/>
  </r>
  <r>
    <s v="5D5EF67E-9067-4146-9AAD-3CD1436A4799"/>
    <s v="B5282CA3-EC76-41BF-A2C9-959DB675B21D"/>
    <n v="1"/>
    <x v="2"/>
    <n v="79"/>
    <n v="10.137402226278599"/>
    <n v="4"/>
    <n v="129"/>
    <n v="125"/>
    <n v="128"/>
    <n v="118"/>
    <n v="137"/>
    <n v="104"/>
    <n v="124"/>
    <n v="134"/>
    <n v="148"/>
    <n v="141"/>
    <n v="1292"/>
  </r>
  <r>
    <s v="88F343FA-B35D-4C6C-8A9A-DDC3AE08EED7"/>
    <s v="DBE2485A-A785-4611-9EA4-B2CF341A45A9"/>
    <n v="1"/>
    <x v="6"/>
    <n v="55"/>
    <n v="9.7052679335603607"/>
    <n v="339"/>
    <n v="104"/>
    <n v="0"/>
    <n v="26"/>
    <n v="0"/>
    <n v="17"/>
    <n v="0"/>
    <n v="5"/>
    <n v="0"/>
    <n v="19"/>
    <n v="0"/>
    <n v="510"/>
  </r>
  <r>
    <s v="5D5EF67E-9067-4146-9AAD-3CD1436A4799"/>
    <s v="6E3EE5A3-F65B-4361-B1A2-CE675E2DF918"/>
    <n v="1"/>
    <x v="2"/>
    <n v="72"/>
    <s v="NULL"/>
    <n v="0"/>
    <n v="0"/>
    <n v="0"/>
    <n v="1"/>
    <n v="0"/>
    <n v="0"/>
    <n v="0"/>
    <n v="0"/>
    <n v="0"/>
    <n v="0"/>
    <n v="0"/>
    <n v="1"/>
  </r>
  <r>
    <s v="5D5EF67E-9067-4146-9AAD-3CD1436A4799"/>
    <s v="60E681A8-D573-4434-BB03-C59A56B655D5"/>
    <n v="1"/>
    <x v="2"/>
    <n v="74"/>
    <n v="10.5144112061441"/>
    <n v="369"/>
    <n v="2749"/>
    <n v="181"/>
    <n v="1552"/>
    <n v="199"/>
    <n v="1034"/>
    <n v="199"/>
    <n v="653"/>
    <n v="217"/>
    <n v="1229"/>
    <n v="190"/>
    <n v="8572"/>
  </r>
  <r>
    <s v="A21A18F9-4CFF-40E5-99F8-4298D5034E0B"/>
    <s v="65969163-83B3-4B2C-894D-CA6B4B196FC1"/>
    <n v="1"/>
    <x v="0"/>
    <n v="75"/>
    <n v="11.6609595892961"/>
    <n v="0"/>
    <n v="126"/>
    <n v="0"/>
    <n v="17"/>
    <n v="0"/>
    <n v="19"/>
    <n v="2"/>
    <n v="17"/>
    <n v="0"/>
    <n v="50"/>
    <n v="0"/>
    <n v="231"/>
  </r>
  <r>
    <s v="88F343FA-B35D-4C6C-8A9A-DDC3AE08EED7"/>
    <s v="B90F7B0B-4922-4291-8787-642E2D0D3769"/>
    <n v="1"/>
    <x v="6"/>
    <n v="68"/>
    <n v="9.3152458809141692"/>
    <n v="682"/>
    <n v="482"/>
    <n v="1"/>
    <n v="39"/>
    <n v="0"/>
    <n v="54"/>
    <n v="0"/>
    <n v="16"/>
    <n v="1"/>
    <n v="88"/>
    <n v="0"/>
    <n v="1363"/>
  </r>
  <r>
    <s v="88F343FA-B35D-4C6C-8A9A-DDC3AE08EED7"/>
    <s v="BC7E1D07-F2D3-40AA-9520-657760286D92"/>
    <n v="1"/>
    <x v="6"/>
    <n v="76"/>
    <n v="8.3165570155979491"/>
    <n v="101"/>
    <n v="53"/>
    <n v="2"/>
    <n v="6"/>
    <n v="5"/>
    <n v="10"/>
    <n v="4"/>
    <n v="2"/>
    <n v="5"/>
    <n v="8"/>
    <n v="4"/>
    <n v="200"/>
  </r>
  <r>
    <s v="88F343FA-B35D-4C6C-8A9A-DDC3AE08EED7"/>
    <s v="0A171403-7712-46E5-9A0A-6C98B9F6F67D"/>
    <n v="1"/>
    <x v="6"/>
    <n v="70"/>
    <n v="10.443980188855701"/>
    <n v="537"/>
    <n v="295"/>
    <n v="0"/>
    <n v="33"/>
    <n v="0"/>
    <n v="40"/>
    <n v="0"/>
    <n v="29"/>
    <n v="0"/>
    <n v="78"/>
    <n v="0"/>
    <n v="1012"/>
  </r>
  <r>
    <s v="5D5EF67E-9067-4146-9AAD-3CD1436A4799"/>
    <s v="15F67A23-1E0B-4E8E-A9CF-39D856D6A137"/>
    <n v="1"/>
    <x v="2"/>
    <n v="73"/>
    <n v="12.73140780074"/>
    <n v="11"/>
    <n v="3"/>
    <n v="1"/>
    <n v="2"/>
    <n v="1"/>
    <n v="3"/>
    <n v="3"/>
    <n v="2"/>
    <n v="3"/>
    <n v="3"/>
    <n v="1"/>
    <n v="33"/>
  </r>
  <r>
    <s v="5D5EF67E-9067-4146-9AAD-3CD1436A4799"/>
    <s v="D1C3CC92-4CDC-4DCC-9A68-869823113841"/>
    <n v="1"/>
    <x v="2"/>
    <n v="70"/>
    <s v="NULL"/>
    <n v="0"/>
    <n v="1"/>
    <n v="0"/>
    <n v="0"/>
    <n v="0"/>
    <n v="0"/>
    <n v="0"/>
    <n v="0"/>
    <n v="0"/>
    <n v="0"/>
    <n v="0"/>
    <n v="1"/>
  </r>
  <r>
    <s v="5D5EF67E-9067-4146-9AAD-3CD1436A4799"/>
    <s v="70C9E29A-19A6-4619-B773-AFD1FE655264"/>
    <n v="1"/>
    <x v="2"/>
    <n v="76"/>
    <n v="9.6804606574213992"/>
    <n v="6"/>
    <n v="332"/>
    <n v="0"/>
    <n v="149"/>
    <n v="0"/>
    <n v="119"/>
    <n v="0"/>
    <n v="125"/>
    <n v="0"/>
    <n v="177"/>
    <n v="0"/>
    <n v="908"/>
  </r>
  <r>
    <s v="5D5EF67E-9067-4146-9AAD-3CD1436A4799"/>
    <s v="997A5958-C06A-4FE6-9AC5-C5F143ED733E"/>
    <n v="1"/>
    <x v="2"/>
    <n v="79"/>
    <n v="13.129692099142099"/>
    <n v="10"/>
    <n v="74"/>
    <n v="50"/>
    <n v="58"/>
    <n v="51"/>
    <n v="51"/>
    <n v="60"/>
    <n v="48"/>
    <n v="41"/>
    <n v="56"/>
    <n v="53"/>
    <n v="552"/>
  </r>
  <r>
    <s v="A21A18F9-4CFF-40E5-99F8-4298D5034E0B"/>
    <s v="7F6874CC-3F27-4D70-A9CD-D0CE2AF426BC"/>
    <n v="192"/>
    <x v="5"/>
    <n v="79"/>
    <n v="10.8193363700825"/>
    <n v="1"/>
    <n v="100"/>
    <n v="95"/>
    <n v="89"/>
    <n v="81"/>
    <n v="78"/>
    <n v="75"/>
    <n v="99"/>
    <n v="82"/>
    <n v="92"/>
    <n v="93"/>
    <n v="885"/>
  </r>
  <r>
    <s v="A21A18F9-4CFF-40E5-99F8-4298D5034E0B"/>
    <s v="A0FD67DA-B032-4A11-BB3E-836DF51D6B5F"/>
    <n v="10"/>
    <x v="3"/>
    <n v="78"/>
    <n v="11.315975390881"/>
    <n v="280"/>
    <n v="925"/>
    <n v="0"/>
    <n v="364"/>
    <n v="1"/>
    <n v="309"/>
    <n v="2"/>
    <n v="176"/>
    <n v="3"/>
    <n v="333"/>
    <n v="0"/>
    <n v="2393"/>
  </r>
  <r>
    <s v="A21A18F9-4CFF-40E5-99F8-4298D5034E0B"/>
    <s v="9FE3CEDC-E049-4D71-8B27-DDFD6864EC80"/>
    <n v="1"/>
    <x v="0"/>
    <n v="75"/>
    <n v="11.8193006155993"/>
    <n v="1915"/>
    <n v="6142"/>
    <n v="0"/>
    <n v="1537"/>
    <n v="3"/>
    <n v="1262"/>
    <n v="5"/>
    <n v="1020"/>
    <n v="5"/>
    <n v="1870"/>
    <n v="20"/>
    <n v="13779"/>
  </r>
  <r>
    <s v="A21A18F9-4CFF-40E5-99F8-4298D5034E0B"/>
    <s v="834392A9-5CC7-4D46-A943-80144FCB8540"/>
    <n v="1"/>
    <x v="0"/>
    <n v="73"/>
    <n v="12.915911544351699"/>
    <n v="435"/>
    <n v="989"/>
    <n v="0"/>
    <n v="248"/>
    <n v="1"/>
    <n v="125"/>
    <n v="15"/>
    <n v="108"/>
    <n v="1"/>
    <n v="346"/>
    <n v="1"/>
    <n v="2269"/>
  </r>
  <r>
    <s v="5D5EF67E-9067-4146-9AAD-3CD1436A4799"/>
    <s v="9C76F76F-E4EF-4EA4-97EB-E66D1BACEE1B"/>
    <n v="1"/>
    <x v="2"/>
    <n v="73"/>
    <n v="11.309594887545501"/>
    <n v="311"/>
    <n v="2023"/>
    <n v="134"/>
    <n v="470"/>
    <n v="160"/>
    <n v="746"/>
    <n v="141"/>
    <n v="494"/>
    <n v="131"/>
    <n v="895"/>
    <n v="146"/>
    <n v="5651"/>
  </r>
  <r>
    <s v="5D5EF67E-9067-4146-9AAD-3CD1436A4799"/>
    <s v="C06DD4D8-FCEF-47DB-898B-E0BEE56CBDB8"/>
    <n v="1"/>
    <x v="2"/>
    <n v="75"/>
    <n v="11.5319249961855"/>
    <n v="0"/>
    <n v="3"/>
    <n v="0"/>
    <n v="5"/>
    <n v="3"/>
    <n v="0"/>
    <n v="1"/>
    <n v="2"/>
    <n v="0"/>
    <n v="3"/>
    <n v="0"/>
    <n v="17"/>
  </r>
  <r>
    <s v="5D5EF67E-9067-4146-9AAD-3CD1436A4799"/>
    <s v="298F8C2B-86DB-4226-A1CB-0F3FA1B14380"/>
    <n v="1"/>
    <x v="2"/>
    <n v="72"/>
    <n v="7.9583819970452803"/>
    <n v="1975"/>
    <n v="1387"/>
    <n v="6"/>
    <n v="559"/>
    <n v="1"/>
    <n v="484"/>
    <n v="37"/>
    <n v="240"/>
    <n v="2"/>
    <n v="495"/>
    <n v="5"/>
    <n v="5191"/>
  </r>
  <r>
    <s v="5D5EF67E-9067-4146-9AAD-3CD1436A4799"/>
    <s v="0B0671D4-362B-4D0C-B5D8-E9EBA541B8E3"/>
    <n v="1"/>
    <x v="2"/>
    <n v="77"/>
    <n v="12.990760587179"/>
    <n v="2"/>
    <n v="39"/>
    <n v="42"/>
    <n v="34"/>
    <n v="33"/>
    <n v="31"/>
    <n v="36"/>
    <n v="42"/>
    <n v="27"/>
    <n v="43"/>
    <n v="40"/>
    <n v="369"/>
  </r>
  <r>
    <s v="5D5EF67E-9067-4146-9AAD-3CD1436A4799"/>
    <s v="E65D6CAF-97B5-46E3-B416-2CFADB44AE43"/>
    <n v="1"/>
    <x v="2"/>
    <n v="77"/>
    <n v="12.1387347356414"/>
    <n v="17"/>
    <n v="227"/>
    <n v="173"/>
    <n v="200"/>
    <n v="161"/>
    <n v="209"/>
    <n v="185"/>
    <n v="231"/>
    <n v="179"/>
    <n v="209"/>
    <n v="150"/>
    <n v="1941"/>
  </r>
  <r>
    <s v="A21A18F9-4CFF-40E5-99F8-4298D5034E0B"/>
    <s v="408F089A-0A33-4478-A6C8-1B6407807441"/>
    <n v="1"/>
    <x v="0"/>
    <n v="80"/>
    <n v="11.3257724895258"/>
    <n v="64"/>
    <n v="1539"/>
    <n v="17"/>
    <n v="1614"/>
    <n v="12"/>
    <n v="959"/>
    <n v="12"/>
    <n v="1059"/>
    <n v="22"/>
    <n v="1718"/>
    <n v="13"/>
    <n v="7029"/>
  </r>
  <r>
    <s v="A21A18F9-4CFF-40E5-99F8-4298D5034E0B"/>
    <s v="AD1B638C-5FBB-4624-9F54-EADB4F8F37D8"/>
    <n v="1"/>
    <x v="0"/>
    <s v="NULL"/>
    <s v="NULL"/>
    <n v="48"/>
    <n v="0"/>
    <n v="0"/>
    <n v="0"/>
    <n v="0"/>
    <n v="0"/>
    <n v="0"/>
    <n v="0"/>
    <n v="0"/>
    <n v="0"/>
    <n v="0"/>
    <n v="48"/>
  </r>
  <r>
    <s v="5D5EF67E-9067-4146-9AAD-3CD1436A4799"/>
    <s v="3B3192CB-DD77-490D-ABBC-1DD0A06598B2"/>
    <n v="1"/>
    <x v="2"/>
    <n v="79"/>
    <n v="13.0231699304627"/>
    <n v="23"/>
    <n v="161"/>
    <n v="157"/>
    <n v="139"/>
    <n v="146"/>
    <n v="163"/>
    <n v="134"/>
    <n v="163"/>
    <n v="140"/>
    <n v="168"/>
    <n v="151"/>
    <n v="1545"/>
  </r>
  <r>
    <s v="5D5EF67E-9067-4146-9AAD-3CD1436A4799"/>
    <s v="4EF00B04-348F-49F9-9BD3-6721F3B83C03"/>
    <n v="1"/>
    <x v="2"/>
    <n v="79"/>
    <n v="12.5603968021141"/>
    <n v="22"/>
    <n v="293"/>
    <n v="309"/>
    <n v="306"/>
    <n v="295"/>
    <n v="267"/>
    <n v="277"/>
    <n v="304"/>
    <n v="302"/>
    <n v="305"/>
    <n v="280"/>
    <n v="2960"/>
  </r>
  <r>
    <s v="5D5EF67E-9067-4146-9AAD-3CD1436A4799"/>
    <s v="859CA1C5-976D-4641-AF97-9B73C7A6C554"/>
    <n v="1"/>
    <x v="2"/>
    <n v="72"/>
    <n v="13.073482904195"/>
    <n v="780"/>
    <n v="405"/>
    <n v="248"/>
    <n v="306"/>
    <n v="241"/>
    <n v="279"/>
    <n v="286"/>
    <n v="274"/>
    <n v="254"/>
    <n v="253"/>
    <n v="257"/>
    <n v="3583"/>
  </r>
  <r>
    <s v="A21A18F9-4CFF-40E5-99F8-4298D5034E0B"/>
    <s v="8C485A59-74B1-47DC-8A91-8A0B22DECEAD"/>
    <n v="1"/>
    <x v="0"/>
    <n v="72"/>
    <n v="11.6076984532381"/>
    <n v="684"/>
    <n v="1470"/>
    <n v="0"/>
    <n v="452"/>
    <n v="1"/>
    <n v="374"/>
    <n v="0"/>
    <n v="268"/>
    <n v="0"/>
    <n v="499"/>
    <n v="1"/>
    <n v="3749"/>
  </r>
  <r>
    <s v="A21A18F9-4CFF-40E5-99F8-4298D5034E0B"/>
    <s v="780815E3-5C50-46C4-9F8F-1221D1FE40F0"/>
    <n v="1"/>
    <x v="0"/>
    <n v="77"/>
    <n v="10.9515018511766"/>
    <n v="31"/>
    <n v="248"/>
    <n v="0"/>
    <n v="212"/>
    <n v="1"/>
    <n v="148"/>
    <n v="1"/>
    <n v="128"/>
    <n v="1"/>
    <n v="209"/>
    <n v="1"/>
    <n v="980"/>
  </r>
  <r>
    <s v="5D5EF67E-9067-4146-9AAD-3CD1436A4799"/>
    <s v="110A1DA5-29E6-4C17-A702-F9083426BEC5"/>
    <n v="1"/>
    <x v="2"/>
    <n v="78"/>
    <n v="12.357260244383999"/>
    <n v="14"/>
    <n v="618"/>
    <n v="0"/>
    <n v="283"/>
    <n v="0"/>
    <n v="150"/>
    <n v="0"/>
    <n v="165"/>
    <n v="0"/>
    <n v="188"/>
    <n v="1"/>
    <n v="1419"/>
  </r>
  <r>
    <s v="5D5EF67E-9067-4146-9AAD-3CD1436A4799"/>
    <s v="87CA24C8-B218-4A74-B25F-28AC33F2BC4A"/>
    <n v="1"/>
    <x v="2"/>
    <n v="69"/>
    <n v="10.317512269137801"/>
    <n v="623"/>
    <n v="5037"/>
    <n v="0"/>
    <n v="202"/>
    <n v="0"/>
    <n v="142"/>
    <n v="6"/>
    <n v="97"/>
    <n v="1"/>
    <n v="311"/>
    <n v="2"/>
    <n v="6421"/>
  </r>
  <r>
    <s v="5D5EF67E-9067-4146-9AAD-3CD1436A4799"/>
    <s v="A8DD462A-75C7-46E7-9FD4-26EC57E311A4"/>
    <n v="1"/>
    <x v="2"/>
    <n v="74"/>
    <n v="13.9070562445212"/>
    <n v="3"/>
    <n v="34"/>
    <n v="20"/>
    <n v="23"/>
    <n v="24"/>
    <n v="22"/>
    <n v="17"/>
    <n v="23"/>
    <n v="18"/>
    <n v="17"/>
    <n v="25"/>
    <n v="226"/>
  </r>
  <r>
    <s v="A21A18F9-4CFF-40E5-99F8-4298D5034E0B"/>
    <s v="2AA0C876-15F9-4CE3-B6C2-BA9D33D9F1B9"/>
    <n v="8"/>
    <x v="1"/>
    <n v="66"/>
    <s v="NULL"/>
    <n v="0"/>
    <n v="0"/>
    <n v="0"/>
    <n v="0"/>
    <n v="0"/>
    <n v="0"/>
    <n v="0"/>
    <n v="1"/>
    <n v="0"/>
    <n v="0"/>
    <n v="0"/>
    <n v="1"/>
  </r>
  <r>
    <s v="A21A18F9-4CFF-40E5-99F8-4298D5034E0B"/>
    <s v="DED87437-A4EC-4864-A06D-B6736467BF64"/>
    <n v="6"/>
    <x v="4"/>
    <n v="87"/>
    <n v="8.7981189212083102"/>
    <n v="105"/>
    <n v="6"/>
    <n v="0"/>
    <n v="4"/>
    <n v="0"/>
    <n v="4"/>
    <n v="0"/>
    <n v="8"/>
    <n v="0"/>
    <n v="8"/>
    <n v="0"/>
    <n v="135"/>
  </r>
  <r>
    <s v="A21A18F9-4CFF-40E5-99F8-4298D5034E0B"/>
    <s v="8FC67B6E-9FFE-49D1-B52B-323AEBC2307A"/>
    <n v="1"/>
    <x v="0"/>
    <n v="71"/>
    <n v="11.618249106076"/>
    <n v="846"/>
    <n v="4051"/>
    <n v="1"/>
    <n v="1547"/>
    <n v="2"/>
    <n v="1270"/>
    <n v="7"/>
    <n v="1217"/>
    <n v="1"/>
    <n v="1812"/>
    <n v="9"/>
    <n v="10763"/>
  </r>
  <r>
    <s v="5D5EF67E-9067-4146-9AAD-3CD1436A4799"/>
    <s v="AF2BBF8A-C877-44EA-B2E0-96E494B706D1"/>
    <n v="1"/>
    <x v="2"/>
    <n v="74"/>
    <n v="12.8390850633197"/>
    <n v="26"/>
    <n v="21"/>
    <n v="0"/>
    <n v="62"/>
    <n v="0"/>
    <n v="46"/>
    <n v="0"/>
    <n v="23"/>
    <n v="0"/>
    <n v="57"/>
    <n v="0"/>
    <n v="235"/>
  </r>
  <r>
    <s v="A21A18F9-4CFF-40E5-99F8-4298D5034E0B"/>
    <s v="FDDCC470-7953-454D-9659-CA6B6A108A27"/>
    <n v="1"/>
    <x v="0"/>
    <n v="75"/>
    <n v="12.478454746533"/>
    <n v="454"/>
    <n v="2244"/>
    <n v="0"/>
    <n v="475"/>
    <n v="0"/>
    <n v="441"/>
    <n v="1"/>
    <n v="318"/>
    <n v="0"/>
    <n v="524"/>
    <n v="2"/>
    <n v="4459"/>
  </r>
  <r>
    <s v="A21A18F9-4CFF-40E5-99F8-4298D5034E0B"/>
    <s v="D32E044D-F969-4D42-8AC5-5EACEC96CE4E"/>
    <n v="1"/>
    <x v="0"/>
    <n v="72"/>
    <n v="10.894741153777099"/>
    <n v="71"/>
    <n v="238"/>
    <n v="0"/>
    <n v="108"/>
    <n v="0"/>
    <n v="73"/>
    <n v="3"/>
    <n v="27"/>
    <n v="5"/>
    <n v="81"/>
    <n v="2"/>
    <n v="608"/>
  </r>
  <r>
    <s v="A21A18F9-4CFF-40E5-99F8-4298D5034E0B"/>
    <s v="69080C73-F487-4CD6-A70F-AAC3DB4F79C4"/>
    <n v="10"/>
    <x v="3"/>
    <n v="80"/>
    <n v="12.027295558636"/>
    <n v="12"/>
    <n v="34"/>
    <n v="0"/>
    <n v="10"/>
    <n v="0"/>
    <n v="3"/>
    <n v="0"/>
    <n v="2"/>
    <n v="0"/>
    <n v="19"/>
    <n v="0"/>
    <n v="80"/>
  </r>
  <r>
    <s v="A21A18F9-4CFF-40E5-99F8-4298D5034E0B"/>
    <s v="60DF0170-2A37-4422-969F-F34D33A0F994"/>
    <n v="10"/>
    <x v="3"/>
    <n v="75"/>
    <n v="19.621927500717"/>
    <n v="104"/>
    <n v="386"/>
    <n v="0"/>
    <n v="183"/>
    <n v="0"/>
    <n v="179"/>
    <n v="7"/>
    <n v="75"/>
    <n v="0"/>
    <n v="172"/>
    <n v="0"/>
    <n v="1106"/>
  </r>
  <r>
    <s v="A21A18F9-4CFF-40E5-99F8-4298D5034E0B"/>
    <s v="BEF56CEB-1C00-4E3E-AC0B-90FAE0455AC9"/>
    <n v="6"/>
    <x v="4"/>
    <n v="76"/>
    <n v="13.5961038033099"/>
    <n v="209"/>
    <n v="26"/>
    <n v="2"/>
    <n v="9"/>
    <n v="1"/>
    <n v="8"/>
    <n v="4"/>
    <n v="2"/>
    <n v="2"/>
    <n v="6"/>
    <n v="8"/>
    <n v="277"/>
  </r>
  <r>
    <s v="A21A18F9-4CFF-40E5-99F8-4298D5034E0B"/>
    <s v="B9149004-E042-403B-A9AC-9FB1D33A34F0"/>
    <n v="8"/>
    <x v="1"/>
    <n v="80"/>
    <s v="NULL"/>
    <n v="1"/>
    <n v="1"/>
    <n v="0"/>
    <n v="0"/>
    <n v="0"/>
    <n v="0"/>
    <n v="0"/>
    <n v="0"/>
    <n v="0"/>
    <n v="0"/>
    <n v="0"/>
    <n v="2"/>
  </r>
  <r>
    <s v="A21A18F9-4CFF-40E5-99F8-4298D5034E0B"/>
    <s v="D54AE4F1-FDC7-4BA4-B31A-15A4C7A5E3A9"/>
    <n v="10"/>
    <x v="3"/>
    <n v="78"/>
    <n v="9.0039673795182402"/>
    <n v="0"/>
    <n v="1"/>
    <n v="0"/>
    <n v="1"/>
    <n v="1"/>
    <n v="2"/>
    <n v="1"/>
    <n v="0"/>
    <n v="0"/>
    <n v="0"/>
    <n v="2"/>
    <n v="8"/>
  </r>
  <r>
    <s v="5D5EF67E-9067-4146-9AAD-3CD1436A4799"/>
    <s v="0F2A288F-69BD-433A-A8D1-805ADF432E27"/>
    <n v="1"/>
    <x v="2"/>
    <n v="77"/>
    <n v="11.1879554603054"/>
    <n v="22"/>
    <n v="19"/>
    <n v="21"/>
    <n v="24"/>
    <n v="24"/>
    <n v="21"/>
    <n v="24"/>
    <n v="26"/>
    <n v="29"/>
    <n v="35"/>
    <n v="19"/>
    <n v="264"/>
  </r>
  <r>
    <s v="A21A18F9-4CFF-40E5-99F8-4298D5034E0B"/>
    <s v="2655B70D-E4F6-45CD-9A64-71C2443194A4"/>
    <n v="8"/>
    <x v="1"/>
    <n v="69"/>
    <n v="8.035634920243"/>
    <n v="8"/>
    <n v="3"/>
    <n v="0"/>
    <n v="0"/>
    <n v="0"/>
    <n v="1"/>
    <n v="0"/>
    <n v="0"/>
    <n v="0"/>
    <n v="3"/>
    <n v="0"/>
    <n v="15"/>
  </r>
  <r>
    <s v="A21A18F9-4CFF-40E5-99F8-4298D5034E0B"/>
    <s v="850451CF-E3D1-4BF2-AECA-FE7FF7A530DD"/>
    <n v="1"/>
    <x v="0"/>
    <n v="79"/>
    <n v="19.714484457776098"/>
    <n v="224"/>
    <n v="21"/>
    <n v="0"/>
    <n v="4"/>
    <n v="0"/>
    <n v="0"/>
    <n v="1"/>
    <n v="4"/>
    <n v="0"/>
    <n v="10"/>
    <n v="0"/>
    <n v="264"/>
  </r>
  <r>
    <s v="5D5EF67E-9067-4146-9AAD-3CD1436A4799"/>
    <s v="84C67C4B-CB4F-4D63-87C8-1563C450E2DA"/>
    <n v="1"/>
    <x v="2"/>
    <n v="76"/>
    <n v="11.8626444148932"/>
    <n v="266"/>
    <n v="3473"/>
    <n v="22"/>
    <n v="804"/>
    <n v="12"/>
    <n v="953"/>
    <n v="17"/>
    <n v="687"/>
    <n v="24"/>
    <n v="1125"/>
    <n v="19"/>
    <n v="7402"/>
  </r>
  <r>
    <s v="A21A18F9-4CFF-40E5-99F8-4298D5034E0B"/>
    <s v="6D7061C3-59D8-472D-B8F7-73B59C1A8F36"/>
    <n v="192"/>
    <x v="5"/>
    <n v="70"/>
    <n v="9.6335780111527001"/>
    <n v="28"/>
    <n v="2841"/>
    <n v="41"/>
    <n v="390"/>
    <n v="51"/>
    <n v="247"/>
    <n v="50"/>
    <n v="198"/>
    <n v="47"/>
    <n v="488"/>
    <n v="44"/>
    <n v="4425"/>
  </r>
  <r>
    <s v="5D5EF67E-9067-4146-9AAD-3CD1436A4799"/>
    <s v="13742944-0DDE-4507-8EA6-740C0360B49B"/>
    <n v="1"/>
    <x v="2"/>
    <n v="77"/>
    <n v="11.0111041346681"/>
    <n v="27"/>
    <n v="639"/>
    <n v="0"/>
    <n v="79"/>
    <n v="0"/>
    <n v="112"/>
    <n v="0"/>
    <n v="76"/>
    <n v="0"/>
    <n v="212"/>
    <n v="0"/>
    <n v="1145"/>
  </r>
  <r>
    <s v="5D5EF67E-9067-4146-9AAD-3CD1436A4799"/>
    <s v="AE2BFA39-B90D-45D7-BBD3-628A9B39F038"/>
    <n v="1"/>
    <x v="2"/>
    <n v="72"/>
    <n v="11.6885211515258"/>
    <n v="4"/>
    <n v="103"/>
    <n v="83"/>
    <n v="103"/>
    <n v="75"/>
    <n v="96"/>
    <n v="92"/>
    <n v="91"/>
    <n v="97"/>
    <n v="83"/>
    <n v="79"/>
    <n v="906"/>
  </r>
  <r>
    <s v="A21A18F9-4CFF-40E5-99F8-4298D5034E0B"/>
    <s v="C01FB1D7-E679-478A-ABD0-46D390EE6321"/>
    <n v="10"/>
    <x v="3"/>
    <n v="76"/>
    <n v="11.761890154819801"/>
    <n v="332"/>
    <n v="974"/>
    <n v="0"/>
    <n v="218"/>
    <n v="0"/>
    <n v="129"/>
    <n v="43"/>
    <n v="106"/>
    <n v="1"/>
    <n v="246"/>
    <n v="2"/>
    <n v="2051"/>
  </r>
  <r>
    <s v="5D5EF67E-9067-4146-9AAD-3CD1436A4799"/>
    <s v="2C3AC286-D68F-4E38-833A-162343150803"/>
    <n v="1"/>
    <x v="2"/>
    <n v="77"/>
    <n v="10.9241744483852"/>
    <n v="5051"/>
    <n v="1362"/>
    <n v="796"/>
    <n v="1049"/>
    <n v="881"/>
    <n v="1086"/>
    <n v="866"/>
    <n v="1045"/>
    <n v="877"/>
    <n v="1178"/>
    <n v="842"/>
    <n v="15033"/>
  </r>
  <r>
    <s v="A21A18F9-4CFF-40E5-99F8-4298D5034E0B"/>
    <s v="D7963B3F-72DC-4E9E-BF95-B38C56C136D4"/>
    <n v="192"/>
    <x v="5"/>
    <n v="75"/>
    <n v="11.8068860912208"/>
    <n v="119"/>
    <n v="3040"/>
    <n v="3"/>
    <n v="460"/>
    <n v="1"/>
    <n v="436"/>
    <n v="13"/>
    <n v="311"/>
    <n v="1"/>
    <n v="520"/>
    <n v="1"/>
    <n v="4907"/>
  </r>
  <r>
    <s v="88F343FA-B35D-4C6C-8A9A-DDC3AE08EED7"/>
    <s v="613B1B23-9F35-401C-A772-7D669F7C71EA"/>
    <n v="1"/>
    <x v="6"/>
    <n v="71"/>
    <n v="11.6683116234233"/>
    <n v="1237"/>
    <n v="559"/>
    <n v="0"/>
    <n v="111"/>
    <n v="1"/>
    <n v="129"/>
    <n v="4"/>
    <n v="84"/>
    <n v="0"/>
    <n v="247"/>
    <n v="2"/>
    <n v="2374"/>
  </r>
  <r>
    <s v="A21A18F9-4CFF-40E5-99F8-4298D5034E0B"/>
    <s v="663C22D0-ABAB-4ABD-B16C-B8442FD05549"/>
    <n v="8"/>
    <x v="1"/>
    <n v="80"/>
    <s v="NULL"/>
    <n v="265"/>
    <n v="1"/>
    <n v="0"/>
    <n v="0"/>
    <n v="0"/>
    <n v="0"/>
    <n v="0"/>
    <n v="0"/>
    <n v="0"/>
    <n v="0"/>
    <n v="0"/>
    <n v="266"/>
  </r>
  <r>
    <s v="5D5EF67E-9067-4146-9AAD-3CD1436A4799"/>
    <s v="DD9DA474-06CF-43C7-848C-8A38CFCFF8A3"/>
    <n v="1"/>
    <x v="2"/>
    <n v="73"/>
    <n v="9.7308612794243494"/>
    <n v="201"/>
    <n v="1345"/>
    <n v="0"/>
    <n v="371"/>
    <n v="2"/>
    <n v="193"/>
    <n v="3"/>
    <n v="183"/>
    <n v="1"/>
    <n v="499"/>
    <n v="2"/>
    <n v="2800"/>
  </r>
  <r>
    <s v="5D5EF67E-9067-4146-9AAD-3CD1436A4799"/>
    <s v="53627ED2-C767-4C35-B991-B9958A24413D"/>
    <n v="1"/>
    <x v="2"/>
    <n v="77"/>
    <n v="9.7215505190525207"/>
    <n v="10"/>
    <n v="507"/>
    <n v="0"/>
    <n v="82"/>
    <n v="0"/>
    <n v="95"/>
    <n v="1"/>
    <n v="78"/>
    <n v="0"/>
    <n v="227"/>
    <n v="0"/>
    <n v="1000"/>
  </r>
  <r>
    <s v="A21A18F9-4CFF-40E5-99F8-4298D5034E0B"/>
    <s v="69D63445-F36C-44B5-8C02-FF12A0D561D2"/>
    <n v="3"/>
    <x v="7"/>
    <n v="76"/>
    <n v="16.6734347214684"/>
    <n v="630"/>
    <n v="5399"/>
    <n v="9"/>
    <n v="1915"/>
    <n v="4"/>
    <n v="1309"/>
    <n v="41"/>
    <n v="2131"/>
    <n v="4"/>
    <n v="3106"/>
    <n v="18"/>
    <n v="14567"/>
  </r>
  <r>
    <s v="5D5EF67E-9067-4146-9AAD-3CD1436A4799"/>
    <s v="D56486B9-C7BF-4B8B-8256-A7802867AAFE"/>
    <n v="1"/>
    <x v="2"/>
    <n v="81"/>
    <n v="11.104807193640699"/>
    <n v="3"/>
    <n v="60"/>
    <n v="0"/>
    <n v="69"/>
    <n v="0"/>
    <n v="115"/>
    <n v="0"/>
    <n v="150"/>
    <n v="0"/>
    <n v="130"/>
    <n v="0"/>
    <n v="527"/>
  </r>
  <r>
    <s v="A21A18F9-4CFF-40E5-99F8-4298D5034E0B"/>
    <s v="E6ADBB17-8582-4A9B-8DEE-D7025D49D8D0"/>
    <n v="1"/>
    <x v="0"/>
    <n v="67"/>
    <n v="11.3296247086832"/>
    <n v="1334"/>
    <n v="50"/>
    <n v="0"/>
    <n v="16"/>
    <n v="0"/>
    <n v="11"/>
    <n v="0"/>
    <n v="6"/>
    <n v="0"/>
    <n v="17"/>
    <n v="0"/>
    <n v="1435"/>
  </r>
  <r>
    <s v="88F343FA-B35D-4C6C-8A9A-DDC3AE08EED7"/>
    <s v="59C88BB7-D64A-4878-928A-8A4857E1CC32"/>
    <n v="1"/>
    <x v="6"/>
    <n v="77"/>
    <n v="8.7355129190947398"/>
    <n v="106"/>
    <n v="62"/>
    <n v="2"/>
    <n v="15"/>
    <n v="0"/>
    <n v="8"/>
    <n v="1"/>
    <n v="2"/>
    <n v="3"/>
    <n v="9"/>
    <n v="2"/>
    <n v="210"/>
  </r>
  <r>
    <s v="5D5EF67E-9067-4146-9AAD-3CD1436A4799"/>
    <s v="2E7086BF-10EE-4A15-94BA-22BD5F6D1C8E"/>
    <n v="1"/>
    <x v="2"/>
    <n v="78"/>
    <n v="8.8553506347900708"/>
    <n v="22"/>
    <n v="366"/>
    <n v="375"/>
    <n v="322"/>
    <n v="403"/>
    <n v="402"/>
    <n v="380"/>
    <n v="363"/>
    <n v="352"/>
    <n v="384"/>
    <n v="308"/>
    <n v="3677"/>
  </r>
  <r>
    <s v="5D5EF67E-9067-4146-9AAD-3CD1436A4799"/>
    <s v="A6A06545-CD48-41A5-A1D9-EBAB30EE8AF4"/>
    <n v="1"/>
    <x v="2"/>
    <n v="73"/>
    <n v="9.7485945935854694"/>
    <n v="85"/>
    <n v="414"/>
    <n v="0"/>
    <n v="254"/>
    <n v="0"/>
    <n v="139"/>
    <n v="0"/>
    <n v="94"/>
    <n v="0"/>
    <n v="141"/>
    <n v="0"/>
    <n v="1127"/>
  </r>
  <r>
    <s v="5D5EF67E-9067-4146-9AAD-3CD1436A4799"/>
    <s v="4218D924-AED2-44C2-AFED-053478C1E2F2"/>
    <n v="1"/>
    <x v="2"/>
    <n v="84"/>
    <n v="12.065955658811699"/>
    <n v="16"/>
    <n v="19"/>
    <n v="23"/>
    <n v="19"/>
    <n v="16"/>
    <n v="23"/>
    <n v="28"/>
    <n v="25"/>
    <n v="27"/>
    <n v="29"/>
    <n v="30"/>
    <n v="255"/>
  </r>
  <r>
    <s v="5D5EF67E-9067-4146-9AAD-3CD1436A4799"/>
    <s v="8CA61689-0974-4DE4-858A-8C19954F08A6"/>
    <n v="1"/>
    <x v="2"/>
    <n v="77"/>
    <n v="11.457602319663099"/>
    <n v="202"/>
    <n v="4450"/>
    <n v="6"/>
    <n v="2419"/>
    <n v="7"/>
    <n v="2006"/>
    <n v="5"/>
    <n v="929"/>
    <n v="11"/>
    <n v="1819"/>
    <n v="4"/>
    <n v="11858"/>
  </r>
  <r>
    <s v="A21A18F9-4CFF-40E5-99F8-4298D5034E0B"/>
    <s v="F25EA43A-26D1-41E9-AC01-E345B12F8A66"/>
    <n v="1"/>
    <x v="0"/>
    <n v="72"/>
    <n v="13.879075033875299"/>
    <n v="1670"/>
    <n v="5246"/>
    <n v="1"/>
    <n v="1300"/>
    <n v="2"/>
    <n v="1073"/>
    <n v="8"/>
    <n v="997"/>
    <n v="5"/>
    <n v="1992"/>
    <n v="3"/>
    <n v="12298"/>
  </r>
  <r>
    <s v="A21A18F9-4CFF-40E5-99F8-4298D5034E0B"/>
    <s v="9536DD16-BEB8-4289-870C-D1B94004B51B"/>
    <n v="1"/>
    <x v="0"/>
    <n v="83"/>
    <n v="11.171003504336101"/>
    <n v="2"/>
    <n v="131"/>
    <n v="112"/>
    <n v="103"/>
    <n v="109"/>
    <n v="111"/>
    <n v="101"/>
    <n v="102"/>
    <n v="122"/>
    <n v="106"/>
    <n v="107"/>
    <n v="1106"/>
  </r>
  <r>
    <s v="A21A18F9-4CFF-40E5-99F8-4298D5034E0B"/>
    <s v="E4D8DEC8-80AF-43B7-BA1F-FAA0A7FDA69A"/>
    <n v="10"/>
    <x v="3"/>
    <n v="77"/>
    <n v="11.071839490809699"/>
    <n v="42"/>
    <n v="204"/>
    <n v="0"/>
    <n v="96"/>
    <n v="0"/>
    <n v="68"/>
    <n v="0"/>
    <n v="45"/>
    <n v="0"/>
    <n v="80"/>
    <n v="0"/>
    <n v="535"/>
  </r>
  <r>
    <s v="5D5EF67E-9067-4146-9AAD-3CD1436A4799"/>
    <s v="327DD2EA-6963-4215-9F82-8072F7C84C6B"/>
    <n v="1"/>
    <x v="2"/>
    <n v="73"/>
    <n v="11.642080611974"/>
    <n v="818"/>
    <n v="2277"/>
    <n v="1"/>
    <n v="1871"/>
    <n v="5"/>
    <n v="1347"/>
    <n v="2"/>
    <n v="775"/>
    <n v="4"/>
    <n v="2159"/>
    <n v="4"/>
    <n v="9263"/>
  </r>
  <r>
    <s v="5D5EF67E-9067-4146-9AAD-3CD1436A4799"/>
    <s v="534D3143-A2A6-4D29-87C6-35E877573FA5"/>
    <n v="1"/>
    <x v="2"/>
    <n v="81"/>
    <n v="9.03911091338178"/>
    <n v="1"/>
    <n v="54"/>
    <n v="0"/>
    <n v="50"/>
    <n v="0"/>
    <n v="15"/>
    <n v="4"/>
    <n v="39"/>
    <n v="0"/>
    <n v="87"/>
    <n v="1"/>
    <n v="251"/>
  </r>
  <r>
    <s v="5D5EF67E-9067-4146-9AAD-3CD1436A4799"/>
    <s v="D47EAC10-9037-40B9-A596-C025A44C2CBD"/>
    <n v="1"/>
    <x v="2"/>
    <n v="76"/>
    <n v="9.5130669275266406"/>
    <n v="2"/>
    <n v="116"/>
    <n v="0"/>
    <n v="37"/>
    <n v="0"/>
    <n v="74"/>
    <n v="0"/>
    <n v="54"/>
    <n v="0"/>
    <n v="40"/>
    <n v="0"/>
    <n v="323"/>
  </r>
  <r>
    <s v="A21A18F9-4CFF-40E5-99F8-4298D5034E0B"/>
    <s v="77FBA62B-FD6E-4FB2-9E5E-A804F38A3416"/>
    <n v="10"/>
    <x v="3"/>
    <n v="78"/>
    <n v="12.292242969303301"/>
    <n v="407"/>
    <n v="1026"/>
    <n v="0"/>
    <n v="147"/>
    <n v="0"/>
    <n v="127"/>
    <n v="0"/>
    <n v="160"/>
    <n v="1"/>
    <n v="197"/>
    <n v="0"/>
    <n v="2065"/>
  </r>
  <r>
    <s v="A21A18F9-4CFF-40E5-99F8-4298D5034E0B"/>
    <s v="27416066-A338-416E-BA04-9E21208708CF"/>
    <n v="1"/>
    <x v="0"/>
    <n v="80"/>
    <n v="13.304937568739501"/>
    <n v="8"/>
    <n v="568"/>
    <n v="2"/>
    <n v="350"/>
    <n v="3"/>
    <n v="171"/>
    <n v="1"/>
    <n v="109"/>
    <n v="2"/>
    <n v="319"/>
    <n v="3"/>
    <n v="1536"/>
  </r>
  <r>
    <s v="5D5EF67E-9067-4146-9AAD-3CD1436A4799"/>
    <s v="E8B26E27-8913-4261-9336-0345AEF60F8B"/>
    <n v="1"/>
    <x v="2"/>
    <n v="78"/>
    <n v="9.8438188482369799"/>
    <n v="126"/>
    <n v="1167"/>
    <n v="801"/>
    <n v="1119"/>
    <n v="884"/>
    <n v="1056"/>
    <n v="832"/>
    <n v="1004"/>
    <n v="867"/>
    <n v="953"/>
    <n v="825"/>
    <n v="9634"/>
  </r>
  <r>
    <s v="A21A18F9-4CFF-40E5-99F8-4298D5034E0B"/>
    <s v="54A7761A-3D87-48B9-8CE7-F2A4BAD6D3CE"/>
    <n v="10"/>
    <x v="3"/>
    <n v="59"/>
    <n v="10.0598210719674"/>
    <n v="5"/>
    <n v="1"/>
    <n v="0"/>
    <n v="2"/>
    <n v="0"/>
    <n v="1"/>
    <n v="0"/>
    <n v="0"/>
    <n v="0"/>
    <n v="1"/>
    <n v="0"/>
    <n v="10"/>
  </r>
  <r>
    <s v="5D5EF67E-9067-4146-9AAD-3CD1436A4799"/>
    <s v="414936EC-1869-45F2-BA45-8A7BCEEDB61C"/>
    <n v="1"/>
    <x v="2"/>
    <n v="74"/>
    <n v="10.995642615776401"/>
    <n v="1273"/>
    <n v="198"/>
    <n v="48"/>
    <n v="153"/>
    <n v="47"/>
    <n v="70"/>
    <n v="39"/>
    <n v="74"/>
    <n v="49"/>
    <n v="139"/>
    <n v="40"/>
    <n v="2130"/>
  </r>
  <r>
    <s v="A21A18F9-4CFF-40E5-99F8-4298D5034E0B"/>
    <s v="B2FBDF07-264F-48EF-A289-D5C95CE71B12"/>
    <n v="10"/>
    <x v="3"/>
    <n v="78"/>
    <n v="17.274426100494601"/>
    <n v="10"/>
    <n v="10"/>
    <n v="0"/>
    <n v="2"/>
    <n v="0"/>
    <n v="3"/>
    <n v="0"/>
    <n v="1"/>
    <n v="0"/>
    <n v="8"/>
    <n v="0"/>
    <n v="34"/>
  </r>
  <r>
    <s v="A21A18F9-4CFF-40E5-99F8-4298D5034E0B"/>
    <s v="619F5618-06CF-452B-9294-2E297FF2D8CB"/>
    <n v="10"/>
    <x v="3"/>
    <n v="73"/>
    <n v="9.2682796131150305"/>
    <n v="13"/>
    <n v="273"/>
    <n v="0"/>
    <n v="71"/>
    <n v="0"/>
    <n v="90"/>
    <n v="0"/>
    <n v="67"/>
    <n v="1"/>
    <n v="72"/>
    <n v="0"/>
    <n v="587"/>
  </r>
  <r>
    <s v="5D5EF67E-9067-4146-9AAD-3CD1436A4799"/>
    <s v="4BD3853A-6634-4541-83B9-92E6FEA77172"/>
    <n v="1"/>
    <x v="2"/>
    <s v="NULL"/>
    <s v="NULL"/>
    <n v="9"/>
    <n v="0"/>
    <n v="0"/>
    <n v="0"/>
    <n v="0"/>
    <n v="0"/>
    <n v="0"/>
    <n v="0"/>
    <n v="0"/>
    <n v="0"/>
    <n v="0"/>
    <n v="9"/>
  </r>
  <r>
    <s v="5D5EF67E-9067-4146-9AAD-3CD1436A4799"/>
    <s v="6E8E7C4B-767D-46D4-A2CD-28CE19EB4CD2"/>
    <n v="1"/>
    <x v="2"/>
    <n v="76"/>
    <n v="11.591788961837899"/>
    <n v="9"/>
    <n v="322"/>
    <n v="0"/>
    <n v="119"/>
    <n v="0"/>
    <n v="93"/>
    <n v="3"/>
    <n v="103"/>
    <n v="0"/>
    <n v="105"/>
    <n v="0"/>
    <n v="754"/>
  </r>
  <r>
    <s v="5D5EF67E-9067-4146-9AAD-3CD1436A4799"/>
    <s v="7973A858-BCF0-446E-9297-4B5B2CE1CB18"/>
    <n v="1"/>
    <x v="2"/>
    <n v="80"/>
    <n v="12.2637677734047"/>
    <n v="0"/>
    <n v="1"/>
    <n v="5"/>
    <n v="1"/>
    <n v="3"/>
    <n v="2"/>
    <n v="0"/>
    <n v="0"/>
    <n v="1"/>
    <n v="0"/>
    <n v="3"/>
    <n v="16"/>
  </r>
  <r>
    <s v="5D5EF67E-9067-4146-9AAD-3CD1436A4799"/>
    <s v="AD97E2C6-A985-44BF-8951-AE307AD44FF1"/>
    <n v="1"/>
    <x v="2"/>
    <n v="74"/>
    <n v="11.4731837441967"/>
    <n v="86"/>
    <n v="155"/>
    <n v="15"/>
    <n v="137"/>
    <n v="26"/>
    <n v="111"/>
    <n v="23"/>
    <n v="87"/>
    <n v="32"/>
    <n v="150"/>
    <n v="19"/>
    <n v="841"/>
  </r>
  <r>
    <s v="A21A18F9-4CFF-40E5-99F8-4298D5034E0B"/>
    <s v="2951CA3B-47B7-42BF-B21C-595C9EF3A83C"/>
    <n v="1"/>
    <x v="0"/>
    <n v="79"/>
    <n v="11.326325263958299"/>
    <n v="257"/>
    <n v="751"/>
    <n v="229"/>
    <n v="450"/>
    <n v="238"/>
    <n v="392"/>
    <n v="271"/>
    <n v="385"/>
    <n v="263"/>
    <n v="653"/>
    <n v="268"/>
    <n v="4157"/>
  </r>
  <r>
    <s v="5D5EF67E-9067-4146-9AAD-3CD1436A4799"/>
    <s v="0EDADE6E-70C3-4AE9-BDF0-0F549DC78D82"/>
    <n v="1"/>
    <x v="2"/>
    <n v="75"/>
    <n v="5.8902188747975002"/>
    <n v="2043"/>
    <n v="782"/>
    <n v="17"/>
    <n v="216"/>
    <n v="15"/>
    <n v="146"/>
    <n v="24"/>
    <n v="658"/>
    <n v="20"/>
    <n v="989"/>
    <n v="16"/>
    <n v="4926"/>
  </r>
  <r>
    <s v="A21A18F9-4CFF-40E5-99F8-4298D5034E0B"/>
    <s v="BC8BB599-495A-4E8E-9123-865F7F8AFE1C"/>
    <n v="6"/>
    <x v="4"/>
    <n v="67"/>
    <n v="18.511257835886401"/>
    <n v="27"/>
    <n v="3"/>
    <n v="0"/>
    <n v="0"/>
    <n v="0"/>
    <n v="0"/>
    <n v="0"/>
    <n v="0"/>
    <n v="0"/>
    <n v="1"/>
    <n v="0"/>
    <n v="31"/>
  </r>
  <r>
    <s v="A21A18F9-4CFF-40E5-99F8-4298D5034E0B"/>
    <s v="FC8FB22F-C6B6-4616-89A1-0DDBCAD0865D"/>
    <n v="10"/>
    <x v="3"/>
    <n v="81"/>
    <n v="14.5666823708804"/>
    <n v="0"/>
    <n v="18"/>
    <n v="0"/>
    <n v="5"/>
    <n v="0"/>
    <n v="2"/>
    <n v="0"/>
    <n v="1"/>
    <n v="0"/>
    <n v="9"/>
    <n v="0"/>
    <n v="35"/>
  </r>
  <r>
    <s v="88F343FA-B35D-4C6C-8A9A-DDC3AE08EED7"/>
    <s v="535519F8-F24E-47CB-A73F-6C314E59F8AF"/>
    <n v="1"/>
    <x v="6"/>
    <n v="72"/>
    <n v="10.9175896146431"/>
    <n v="538"/>
    <n v="245"/>
    <n v="0"/>
    <n v="44"/>
    <n v="0"/>
    <n v="61"/>
    <n v="0"/>
    <n v="30"/>
    <n v="0"/>
    <n v="101"/>
    <n v="0"/>
    <n v="1019"/>
  </r>
  <r>
    <s v="5D5EF67E-9067-4146-9AAD-3CD1436A4799"/>
    <s v="07F3388D-9C91-4CD6-B579-7DC76A91830D"/>
    <n v="1"/>
    <x v="2"/>
    <n v="74"/>
    <n v="14.4078929577114"/>
    <n v="95"/>
    <n v="128"/>
    <n v="74"/>
    <n v="87"/>
    <n v="83"/>
    <n v="99"/>
    <n v="91"/>
    <n v="82"/>
    <n v="89"/>
    <n v="99"/>
    <n v="87"/>
    <n v="1014"/>
  </r>
  <r>
    <s v="A21A18F9-4CFF-40E5-99F8-4298D5034E0B"/>
    <s v="31B73259-EF94-4F05-9528-0486B875D37E"/>
    <n v="10"/>
    <x v="3"/>
    <n v="74"/>
    <s v="NULL"/>
    <n v="0"/>
    <n v="0"/>
    <n v="0"/>
    <n v="0"/>
    <n v="0"/>
    <n v="1"/>
    <n v="0"/>
    <n v="0"/>
    <n v="0"/>
    <n v="0"/>
    <n v="0"/>
    <n v="1"/>
  </r>
  <r>
    <s v="5D5EF67E-9067-4146-9AAD-3CD1436A4799"/>
    <s v="5FF6DFDA-24DC-4420-9F28-6C00F08D2666"/>
    <n v="1"/>
    <x v="2"/>
    <n v="76"/>
    <n v="9.24925703530654"/>
    <n v="1012"/>
    <n v="1327"/>
    <n v="0"/>
    <n v="642"/>
    <n v="1"/>
    <n v="370"/>
    <n v="3"/>
    <n v="298"/>
    <n v="3"/>
    <n v="663"/>
    <n v="3"/>
    <n v="4322"/>
  </r>
  <r>
    <s v="88F343FA-B35D-4C6C-8A9A-DDC3AE08EED7"/>
    <s v="4453350F-26DC-4D39-93B5-4D858FCFF987"/>
    <n v="1"/>
    <x v="6"/>
    <n v="68"/>
    <s v="NULL"/>
    <n v="1"/>
    <n v="0"/>
    <n v="0"/>
    <n v="0"/>
    <n v="0"/>
    <n v="0"/>
    <n v="0"/>
    <n v="0"/>
    <n v="0"/>
    <n v="1"/>
    <n v="0"/>
    <n v="2"/>
  </r>
  <r>
    <s v="5D5EF67E-9067-4146-9AAD-3CD1436A4799"/>
    <s v="9275C44C-F6FB-4D50-AA62-B8AA009FA806"/>
    <n v="1"/>
    <x v="2"/>
    <n v="77"/>
    <n v="9.3857951158553306"/>
    <n v="1"/>
    <n v="34"/>
    <n v="18"/>
    <n v="12"/>
    <n v="22"/>
    <n v="19"/>
    <n v="12"/>
    <n v="13"/>
    <n v="11"/>
    <n v="22"/>
    <n v="11"/>
    <n v="175"/>
  </r>
  <r>
    <s v="A21A18F9-4CFF-40E5-99F8-4298D5034E0B"/>
    <s v="86CD7E8E-F536-4568-99F3-04DA1E137FB7"/>
    <n v="10"/>
    <x v="3"/>
    <n v="70"/>
    <n v="6.1101009266077604"/>
    <n v="0"/>
    <n v="0"/>
    <n v="0"/>
    <n v="1"/>
    <n v="0"/>
    <n v="1"/>
    <n v="0"/>
    <n v="1"/>
    <n v="0"/>
    <n v="0"/>
    <n v="0"/>
    <n v="3"/>
  </r>
  <r>
    <s v="A21A18F9-4CFF-40E5-99F8-4298D5034E0B"/>
    <s v="2D72F34B-82FF-4A6C-9AA9-0B6B44918A9E"/>
    <n v="1"/>
    <x v="0"/>
    <n v="73"/>
    <n v="11.650628688891301"/>
    <n v="869"/>
    <n v="4220"/>
    <n v="3"/>
    <n v="1063"/>
    <n v="0"/>
    <n v="864"/>
    <n v="9"/>
    <n v="722"/>
    <n v="0"/>
    <n v="1407"/>
    <n v="3"/>
    <n v="9160"/>
  </r>
  <r>
    <s v="A21A18F9-4CFF-40E5-99F8-4298D5034E0B"/>
    <s v="14F88C19-4BF7-4006-A327-C5E77A3556F5"/>
    <n v="8"/>
    <x v="1"/>
    <n v="62"/>
    <s v="NULL"/>
    <n v="0"/>
    <n v="0"/>
    <n v="0"/>
    <n v="1"/>
    <n v="0"/>
    <n v="0"/>
    <n v="0"/>
    <n v="0"/>
    <n v="0"/>
    <n v="0"/>
    <n v="0"/>
    <n v="1"/>
  </r>
  <r>
    <s v="5D5EF67E-9067-4146-9AAD-3CD1436A4799"/>
    <s v="E58C9415-B2A4-471C-BA06-945A84AA2372"/>
    <n v="1"/>
    <x v="2"/>
    <n v="81"/>
    <n v="12.575214983152801"/>
    <n v="2"/>
    <n v="26"/>
    <n v="22"/>
    <n v="30"/>
    <n v="33"/>
    <n v="24"/>
    <n v="18"/>
    <n v="28"/>
    <n v="25"/>
    <n v="23"/>
    <n v="22"/>
    <n v="253"/>
  </r>
  <r>
    <s v="5D5EF67E-9067-4146-9AAD-3CD1436A4799"/>
    <s v="0CD57519-7A90-450B-B2A6-516158A5604A"/>
    <n v="1"/>
    <x v="2"/>
    <n v="74"/>
    <n v="10.4605999491638"/>
    <n v="153"/>
    <n v="246"/>
    <n v="0"/>
    <n v="300"/>
    <n v="4"/>
    <n v="211"/>
    <n v="2"/>
    <n v="172"/>
    <n v="6"/>
    <n v="217"/>
    <n v="3"/>
    <n v="1314"/>
  </r>
  <r>
    <s v="A21A18F9-4CFF-40E5-99F8-4298D5034E0B"/>
    <s v="25E67148-F9D4-497A-AE53-25C36DA44FE9"/>
    <n v="1"/>
    <x v="0"/>
    <n v="85"/>
    <n v="17.0782512765993"/>
    <n v="15"/>
    <n v="1"/>
    <n v="0"/>
    <n v="1"/>
    <n v="0"/>
    <n v="1"/>
    <n v="0"/>
    <n v="1"/>
    <n v="0"/>
    <n v="0"/>
    <n v="0"/>
    <n v="19"/>
  </r>
  <r>
    <s v="A21A18F9-4CFF-40E5-99F8-4298D5034E0B"/>
    <s v="47288665-BBE6-4D86-861B-D0564A3FA970"/>
    <n v="3"/>
    <x v="7"/>
    <n v="75"/>
    <n v="28.0719357856904"/>
    <n v="237"/>
    <n v="1857"/>
    <n v="1"/>
    <n v="386"/>
    <n v="1"/>
    <n v="345"/>
    <n v="8"/>
    <n v="255"/>
    <n v="1"/>
    <n v="529"/>
    <n v="3"/>
    <n v="3624"/>
  </r>
  <r>
    <s v="5D5EF67E-9067-4146-9AAD-3CD1436A4799"/>
    <s v="6D993D26-1C5F-4198-9530-2A53B97ACA45"/>
    <n v="1"/>
    <x v="2"/>
    <n v="69"/>
    <n v="8.7993019320687207"/>
    <n v="19"/>
    <n v="692"/>
    <n v="0"/>
    <n v="447"/>
    <n v="0"/>
    <n v="172"/>
    <n v="0"/>
    <n v="127"/>
    <n v="1"/>
    <n v="383"/>
    <n v="3"/>
    <n v="1844"/>
  </r>
  <r>
    <s v="88F343FA-B35D-4C6C-8A9A-DDC3AE08EED7"/>
    <s v="0E982D7F-D6A7-4B23-978B-9F01EC921FB8"/>
    <n v="1"/>
    <x v="6"/>
    <n v="71"/>
    <n v="9.9712354714710294"/>
    <n v="464"/>
    <n v="220"/>
    <n v="0"/>
    <n v="35"/>
    <n v="0"/>
    <n v="49"/>
    <n v="0"/>
    <n v="39"/>
    <n v="0"/>
    <n v="84"/>
    <n v="0"/>
    <n v="891"/>
  </r>
  <r>
    <s v="A21A18F9-4CFF-40E5-99F8-4298D5034E0B"/>
    <s v="8C0C12F0-6921-473C-918A-9E7F0B2E9FAA"/>
    <n v="8"/>
    <x v="1"/>
    <n v="63"/>
    <n v="1.4142135623731"/>
    <n v="0"/>
    <n v="0"/>
    <n v="0"/>
    <n v="1"/>
    <n v="0"/>
    <n v="1"/>
    <n v="0"/>
    <n v="0"/>
    <n v="0"/>
    <n v="0"/>
    <n v="0"/>
    <n v="2"/>
  </r>
  <r>
    <s v="5D5EF67E-9067-4146-9AAD-3CD1436A4799"/>
    <s v="AB4B6300-B59C-482E-882D-C43B7459AF0C"/>
    <n v="1"/>
    <x v="2"/>
    <n v="73"/>
    <n v="10.8041651190537"/>
    <n v="321"/>
    <n v="410"/>
    <n v="322"/>
    <n v="347"/>
    <n v="400"/>
    <n v="374"/>
    <n v="378"/>
    <n v="353"/>
    <n v="356"/>
    <n v="385"/>
    <n v="347"/>
    <n v="3993"/>
  </r>
  <r>
    <s v="A21A18F9-4CFF-40E5-99F8-4298D5034E0B"/>
    <s v="F360CB8D-F2D2-4665-BACF-CFE9D4AA98CE"/>
    <n v="8"/>
    <x v="1"/>
    <n v="74"/>
    <s v="NULL"/>
    <n v="1"/>
    <n v="0"/>
    <n v="0"/>
    <n v="0"/>
    <n v="0"/>
    <n v="1"/>
    <n v="0"/>
    <n v="0"/>
    <n v="0"/>
    <n v="0"/>
    <n v="0"/>
    <n v="2"/>
  </r>
  <r>
    <s v="88F343FA-B35D-4C6C-8A9A-DDC3AE08EED7"/>
    <s v="0791B463-4636-4CBF-BBF6-83DCE63A8B16"/>
    <n v="1"/>
    <x v="6"/>
    <n v="71"/>
    <n v="12.098750953336999"/>
    <n v="1152"/>
    <n v="418"/>
    <n v="0"/>
    <n v="124"/>
    <n v="0"/>
    <n v="162"/>
    <n v="6"/>
    <n v="131"/>
    <n v="0"/>
    <n v="208"/>
    <n v="0"/>
    <n v="2201"/>
  </r>
  <r>
    <s v="A21A18F9-4CFF-40E5-99F8-4298D5034E0B"/>
    <s v="CBA94185-4910-4517-8CAC-272DF0DC32E2"/>
    <n v="3"/>
    <x v="7"/>
    <s v="NULL"/>
    <s v="NULL"/>
    <n v="622"/>
    <n v="0"/>
    <n v="0"/>
    <n v="0"/>
    <n v="0"/>
    <n v="0"/>
    <n v="0"/>
    <n v="0"/>
    <n v="0"/>
    <n v="0"/>
    <n v="0"/>
    <n v="622"/>
  </r>
  <r>
    <s v="A21A18F9-4CFF-40E5-99F8-4298D5034E0B"/>
    <s v="90878FC0-4A59-42C9-B2E7-7D466757EF2F"/>
    <n v="1"/>
    <x v="0"/>
    <n v="77"/>
    <n v="11.8728625665269"/>
    <n v="1251"/>
    <n v="8937"/>
    <n v="85"/>
    <n v="2184"/>
    <n v="110"/>
    <n v="2011"/>
    <n v="297"/>
    <n v="1668"/>
    <n v="92"/>
    <n v="2363"/>
    <n v="94"/>
    <n v="19092"/>
  </r>
  <r>
    <s v="5D5EF67E-9067-4146-9AAD-3CD1436A4799"/>
    <s v="2B545F2D-EDC1-4ED8-A647-1A91D6B643B8"/>
    <n v="1"/>
    <x v="2"/>
    <n v="76"/>
    <n v="8.6221966459561301"/>
    <n v="160"/>
    <n v="199"/>
    <n v="192"/>
    <n v="213"/>
    <n v="205"/>
    <n v="210"/>
    <n v="189"/>
    <n v="207"/>
    <n v="164"/>
    <n v="234"/>
    <n v="196"/>
    <n v="2169"/>
  </r>
  <r>
    <s v="A21A18F9-4CFF-40E5-99F8-4298D5034E0B"/>
    <s v="7EA5F29B-2530-4E28-BF71-DE43F2FF9C9D"/>
    <n v="1"/>
    <x v="0"/>
    <n v="72"/>
    <n v="11.283632590927001"/>
    <n v="348"/>
    <n v="1376"/>
    <n v="0"/>
    <n v="725"/>
    <n v="0"/>
    <n v="396"/>
    <n v="1"/>
    <n v="463"/>
    <n v="0"/>
    <n v="840"/>
    <n v="0"/>
    <n v="4149"/>
  </r>
  <r>
    <s v="A21A18F9-4CFF-40E5-99F8-4298D5034E0B"/>
    <s v="DC0F9C13-ED0E-41E4-8883-217814FE3E06"/>
    <n v="6"/>
    <x v="4"/>
    <n v="73"/>
    <n v="12.826405056237199"/>
    <n v="453"/>
    <n v="6"/>
    <n v="0"/>
    <n v="3"/>
    <n v="0"/>
    <n v="1"/>
    <n v="0"/>
    <n v="3"/>
    <n v="0"/>
    <n v="3"/>
    <n v="0"/>
    <n v="469"/>
  </r>
  <r>
    <s v="A21A18F9-4CFF-40E5-99F8-4298D5034E0B"/>
    <s v="80EC3A55-05DE-4F24-A99F-ABA4D23491AC"/>
    <n v="10"/>
    <x v="3"/>
    <n v="75"/>
    <n v="9.6056493243776693"/>
    <n v="6085"/>
    <n v="12"/>
    <n v="0"/>
    <n v="10"/>
    <n v="0"/>
    <n v="9"/>
    <n v="0"/>
    <n v="3"/>
    <n v="0"/>
    <n v="10"/>
    <n v="0"/>
    <n v="6129"/>
  </r>
  <r>
    <s v="A21A18F9-4CFF-40E5-99F8-4298D5034E0B"/>
    <s v="FD11D7CC-6CBD-4B0E-AC51-0B9EF294AAD4"/>
    <n v="8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6613A663-7486-470C-90D6-6AC795B11C83"/>
    <n v="1"/>
    <x v="2"/>
    <n v="75"/>
    <n v="11.1044071154981"/>
    <n v="18"/>
    <n v="21"/>
    <n v="15"/>
    <n v="26"/>
    <n v="20"/>
    <n v="21"/>
    <n v="19"/>
    <n v="21"/>
    <n v="21"/>
    <n v="24"/>
    <n v="15"/>
    <n v="221"/>
  </r>
  <r>
    <s v="A21A18F9-4CFF-40E5-99F8-4298D5034E0B"/>
    <s v="3CA25C18-53DB-47B1-8C19-53A208416B89"/>
    <n v="1"/>
    <x v="0"/>
    <s v="NULL"/>
    <s v="NULL"/>
    <n v="23"/>
    <n v="0"/>
    <n v="0"/>
    <n v="0"/>
    <n v="0"/>
    <n v="0"/>
    <n v="0"/>
    <n v="0"/>
    <n v="0"/>
    <n v="0"/>
    <n v="0"/>
    <n v="23"/>
  </r>
  <r>
    <s v="5D5EF67E-9067-4146-9AAD-3CD1436A4799"/>
    <s v="C244D3E9-FF6F-4C2E-BC90-C1AE6DBE99EC"/>
    <n v="1"/>
    <x v="2"/>
    <n v="73"/>
    <n v="9.8673428502773906"/>
    <n v="2"/>
    <n v="44"/>
    <n v="36"/>
    <n v="47"/>
    <n v="34"/>
    <n v="45"/>
    <n v="36"/>
    <n v="42"/>
    <n v="50"/>
    <n v="55"/>
    <n v="41"/>
    <n v="432"/>
  </r>
  <r>
    <s v="5D5EF67E-9067-4146-9AAD-3CD1436A4799"/>
    <s v="DF26F848-4C33-4291-BFFC-66D7A501DFE1"/>
    <n v="1"/>
    <x v="2"/>
    <n v="71"/>
    <n v="7.5249486892440398"/>
    <n v="47"/>
    <n v="473"/>
    <n v="13"/>
    <n v="383"/>
    <n v="13"/>
    <n v="344"/>
    <n v="7"/>
    <n v="292"/>
    <n v="13"/>
    <n v="353"/>
    <n v="14"/>
    <n v="1952"/>
  </r>
  <r>
    <s v="A21A18F9-4CFF-40E5-99F8-4298D5034E0B"/>
    <s v="A7F43728-261E-4F93-AE20-6C387E810E38"/>
    <n v="1"/>
    <x v="0"/>
    <n v="80"/>
    <n v="12.140915088997501"/>
    <n v="138"/>
    <n v="2187"/>
    <n v="1"/>
    <n v="887"/>
    <n v="0"/>
    <n v="648"/>
    <n v="14"/>
    <n v="658"/>
    <n v="1"/>
    <n v="1143"/>
    <n v="8"/>
    <n v="5685"/>
  </r>
  <r>
    <s v="5D5EF67E-9067-4146-9AAD-3CD1436A4799"/>
    <s v="254DCA58-B8EE-47BC-8DCF-0F789D01432B"/>
    <n v="1"/>
    <x v="2"/>
    <n v="81"/>
    <n v="12.751230493508499"/>
    <n v="16"/>
    <n v="91"/>
    <n v="88"/>
    <n v="88"/>
    <n v="83"/>
    <n v="79"/>
    <n v="68"/>
    <n v="66"/>
    <n v="92"/>
    <n v="79"/>
    <n v="93"/>
    <n v="843"/>
  </r>
  <r>
    <s v="A21A18F9-4CFF-40E5-99F8-4298D5034E0B"/>
    <s v="0077CEBB-0FDD-4A68-B32A-258B8B765414"/>
    <n v="10"/>
    <x v="3"/>
    <n v="72"/>
    <n v="11.1192418272328"/>
    <n v="132"/>
    <n v="7556"/>
    <n v="4"/>
    <n v="1815"/>
    <n v="0"/>
    <n v="1552"/>
    <n v="13"/>
    <n v="1240"/>
    <n v="1"/>
    <n v="1723"/>
    <n v="3"/>
    <n v="14039"/>
  </r>
  <r>
    <s v="A21A18F9-4CFF-40E5-99F8-4298D5034E0B"/>
    <s v="A89CC9DD-C99B-4FF7-88D2-DCCF585527C6"/>
    <n v="8"/>
    <x v="1"/>
    <n v="70"/>
    <n v="12.411499003509499"/>
    <n v="77"/>
    <n v="4113"/>
    <n v="349"/>
    <n v="3048"/>
    <n v="335"/>
    <n v="2964"/>
    <n v="371"/>
    <n v="2820"/>
    <n v="362"/>
    <n v="3071"/>
    <n v="333"/>
    <n v="17843"/>
  </r>
  <r>
    <s v="A21A18F9-4CFF-40E5-99F8-4298D5034E0B"/>
    <s v="7D59697E-63B8-46A9-B86D-7B9CBCFFF812"/>
    <n v="192"/>
    <x v="5"/>
    <n v="234"/>
    <n v="12149.626444372299"/>
    <n v="51"/>
    <n v="855"/>
    <n v="462"/>
    <n v="671"/>
    <n v="478"/>
    <n v="621"/>
    <n v="507"/>
    <n v="601"/>
    <n v="480"/>
    <n v="663"/>
    <n v="514"/>
    <n v="5908"/>
  </r>
  <r>
    <s v="A21A18F9-4CFF-40E5-99F8-4298D5034E0B"/>
    <s v="DBB7DE18-9EC2-4C67-8FB9-BF68ED1A2B92"/>
    <n v="10"/>
    <x v="3"/>
    <n v="74"/>
    <n v="11.9505419814719"/>
    <n v="255"/>
    <n v="814"/>
    <n v="0"/>
    <n v="160"/>
    <n v="0"/>
    <n v="163"/>
    <n v="9"/>
    <n v="160"/>
    <n v="2"/>
    <n v="206"/>
    <n v="0"/>
    <n v="1769"/>
  </r>
  <r>
    <s v="A21A18F9-4CFF-40E5-99F8-4298D5034E0B"/>
    <s v="850E2778-3778-486B-AC4C-1C1B85CCDE93"/>
    <n v="6"/>
    <x v="4"/>
    <n v="67"/>
    <n v="13.1953212965266"/>
    <n v="31012"/>
    <n v="1827"/>
    <n v="66"/>
    <n v="859"/>
    <n v="69"/>
    <n v="608"/>
    <n v="49"/>
    <n v="356"/>
    <n v="70"/>
    <n v="863"/>
    <n v="73"/>
    <n v="35852"/>
  </r>
  <r>
    <s v="A21A18F9-4CFF-40E5-99F8-4298D5034E0B"/>
    <s v="8B1FA8FC-662E-4FAD-ADC1-1BA04B5335BD"/>
    <n v="192"/>
    <x v="5"/>
    <n v="73"/>
    <n v="12.2028005853062"/>
    <n v="77"/>
    <n v="1646"/>
    <n v="97"/>
    <n v="395"/>
    <n v="124"/>
    <n v="397"/>
    <n v="107"/>
    <n v="272"/>
    <n v="100"/>
    <n v="526"/>
    <n v="106"/>
    <n v="3852"/>
  </r>
  <r>
    <s v="5D5EF67E-9067-4146-9AAD-3CD1436A4799"/>
    <s v="4C18A93C-4F15-450F-A480-AF494ECE00F6"/>
    <n v="1"/>
    <x v="2"/>
    <n v="72"/>
    <n v="9.5938756532794596"/>
    <n v="152"/>
    <n v="195"/>
    <n v="99"/>
    <n v="243"/>
    <n v="119"/>
    <n v="200"/>
    <n v="142"/>
    <n v="211"/>
    <n v="110"/>
    <n v="247"/>
    <n v="131"/>
    <n v="1849"/>
  </r>
  <r>
    <s v="A21A18F9-4CFF-40E5-99F8-4298D5034E0B"/>
    <s v="8FC5B321-96F5-4805-BFA5-2FF1DBEA78A0"/>
    <n v="8"/>
    <x v="1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748717C1-8A03-4B21-B7DD-3E23181CB876"/>
    <n v="1"/>
    <x v="2"/>
    <n v="71"/>
    <n v="9.8919162919783297"/>
    <n v="12"/>
    <n v="533"/>
    <n v="20"/>
    <n v="60"/>
    <n v="13"/>
    <n v="117"/>
    <n v="9"/>
    <n v="55"/>
    <n v="15"/>
    <n v="78"/>
    <n v="6"/>
    <n v="918"/>
  </r>
  <r>
    <s v="5D5EF67E-9067-4146-9AAD-3CD1436A4799"/>
    <s v="B99EF612-EDCC-4125-9F93-DFE9F30961EA"/>
    <n v="1"/>
    <x v="2"/>
    <n v="74"/>
    <n v="10.476502665833999"/>
    <n v="161"/>
    <n v="1601"/>
    <n v="0"/>
    <n v="421"/>
    <n v="2"/>
    <n v="412"/>
    <n v="1"/>
    <n v="327"/>
    <n v="2"/>
    <n v="554"/>
    <n v="1"/>
    <n v="3482"/>
  </r>
  <r>
    <s v="A21A18F9-4CFF-40E5-99F8-4298D5034E0B"/>
    <s v="8FBFC721-5750-4468-99EF-433047E647CF"/>
    <n v="1"/>
    <x v="0"/>
    <n v="76"/>
    <n v="10.6004075997642"/>
    <n v="171"/>
    <n v="1924"/>
    <n v="0"/>
    <n v="1281"/>
    <n v="1"/>
    <n v="965"/>
    <n v="2"/>
    <n v="987"/>
    <n v="2"/>
    <n v="1276"/>
    <n v="0"/>
    <n v="6609"/>
  </r>
  <r>
    <s v="A21A18F9-4CFF-40E5-99F8-4298D5034E0B"/>
    <s v="17399272-01A7-4A9A-B57A-C71E108C5FBA"/>
    <n v="8"/>
    <x v="1"/>
    <n v="72"/>
    <n v="18.865146743158999"/>
    <n v="3190"/>
    <n v="4195"/>
    <n v="3"/>
    <n v="2004"/>
    <n v="2"/>
    <n v="1184"/>
    <n v="4"/>
    <n v="1231"/>
    <n v="6"/>
    <n v="1130"/>
    <n v="2"/>
    <n v="12951"/>
  </r>
  <r>
    <s v="A21A18F9-4CFF-40E5-99F8-4298D5034E0B"/>
    <s v="73A66B7D-5294-42F4-A32A-CEEDFA2DC0B2"/>
    <n v="1"/>
    <x v="0"/>
    <n v="80"/>
    <n v="12.485330137853699"/>
    <n v="80"/>
    <n v="742"/>
    <n v="0"/>
    <n v="306"/>
    <n v="0"/>
    <n v="196"/>
    <n v="0"/>
    <n v="156"/>
    <n v="0"/>
    <n v="249"/>
    <n v="0"/>
    <n v="1729"/>
  </r>
  <r>
    <s v="5D5EF67E-9067-4146-9AAD-3CD1436A4799"/>
    <s v="0297F4A2-EE31-4730-81ED-8ECE828C0A99"/>
    <n v="1"/>
    <x v="2"/>
    <n v="77"/>
    <n v="6.4265076052238701"/>
    <n v="0"/>
    <n v="1"/>
    <n v="0"/>
    <n v="2"/>
    <n v="0"/>
    <n v="0"/>
    <n v="1"/>
    <n v="0"/>
    <n v="0"/>
    <n v="0"/>
    <n v="1"/>
    <n v="5"/>
  </r>
  <r>
    <s v="5D5EF67E-9067-4146-9AAD-3CD1436A4799"/>
    <s v="0ABD0C8F-CAA3-4D70-90B5-C79FD64C5BC0"/>
    <n v="1"/>
    <x v="2"/>
    <n v="76"/>
    <n v="11.403443656424001"/>
    <n v="4"/>
    <n v="31"/>
    <n v="24"/>
    <n v="20"/>
    <n v="25"/>
    <n v="41"/>
    <n v="30"/>
    <n v="38"/>
    <n v="29"/>
    <n v="39"/>
    <n v="39"/>
    <n v="320"/>
  </r>
  <r>
    <s v="A21A18F9-4CFF-40E5-99F8-4298D5034E0B"/>
    <s v="3AD684DE-BC24-4491-A1C9-3A0880FB7908"/>
    <n v="8"/>
    <x v="1"/>
    <n v="68"/>
    <n v="13.2276272306308"/>
    <n v="26"/>
    <n v="39"/>
    <n v="16"/>
    <n v="28"/>
    <n v="17"/>
    <n v="19"/>
    <n v="24"/>
    <n v="22"/>
    <n v="22"/>
    <n v="37"/>
    <n v="10"/>
    <n v="260"/>
  </r>
  <r>
    <s v="5D5EF67E-9067-4146-9AAD-3CD1436A4799"/>
    <s v="317438DF-293A-46F1-8A30-DA4F468F6EE0"/>
    <n v="1"/>
    <x v="2"/>
    <n v="78"/>
    <n v="10.7298647284337"/>
    <n v="50"/>
    <n v="227"/>
    <n v="5"/>
    <n v="60"/>
    <n v="2"/>
    <n v="55"/>
    <n v="13"/>
    <n v="32"/>
    <n v="8"/>
    <n v="80"/>
    <n v="9"/>
    <n v="541"/>
  </r>
  <r>
    <s v="5D5EF67E-9067-4146-9AAD-3CD1436A4799"/>
    <s v="75928F53-5821-4469-AE3F-32375EA77CCE"/>
    <n v="1"/>
    <x v="2"/>
    <n v="67"/>
    <n v="11.0259434322614"/>
    <n v="0"/>
    <n v="2"/>
    <n v="0"/>
    <n v="1"/>
    <n v="0"/>
    <n v="0"/>
    <n v="1"/>
    <n v="0"/>
    <n v="0"/>
    <n v="3"/>
    <n v="0"/>
    <n v="7"/>
  </r>
  <r>
    <s v="A21A18F9-4CFF-40E5-99F8-4298D5034E0B"/>
    <s v="39B10D5B-F9CA-4217-8E4C-2A116C502303"/>
    <n v="8"/>
    <x v="1"/>
    <n v="68"/>
    <n v="15.029178411693101"/>
    <n v="8776"/>
    <n v="8296"/>
    <n v="1076"/>
    <n v="3553"/>
    <n v="1061"/>
    <n v="2571"/>
    <n v="1067"/>
    <n v="2525"/>
    <n v="1120"/>
    <n v="4191"/>
    <n v="1123"/>
    <n v="35359"/>
  </r>
  <r>
    <s v="5D5EF67E-9067-4146-9AAD-3CD1436A4799"/>
    <s v="5B985CB5-54CB-4AC7-A0EF-4A4FA346120D"/>
    <n v="1"/>
    <x v="2"/>
    <n v="85"/>
    <n v="12.825224654350301"/>
    <n v="87"/>
    <n v="94"/>
    <n v="85"/>
    <n v="84"/>
    <n v="58"/>
    <n v="70"/>
    <n v="70"/>
    <n v="65"/>
    <n v="84"/>
    <n v="81"/>
    <n v="74"/>
    <n v="852"/>
  </r>
  <r>
    <s v="A21A18F9-4CFF-40E5-99F8-4298D5034E0B"/>
    <s v="FACE4E68-C6E8-4B10-B21E-321C32A77A39"/>
    <n v="3"/>
    <x v="7"/>
    <n v="75"/>
    <n v="26.487394452774499"/>
    <n v="946"/>
    <n v="4417"/>
    <n v="3"/>
    <n v="787"/>
    <n v="24"/>
    <n v="631"/>
    <n v="228"/>
    <n v="498"/>
    <n v="5"/>
    <n v="1006"/>
    <n v="11"/>
    <n v="8556"/>
  </r>
  <r>
    <s v="A21A18F9-4CFF-40E5-99F8-4298D5034E0B"/>
    <s v="1F70C33E-8183-4FC4-A8C7-1A2200D2FC9E"/>
    <n v="1"/>
    <x v="0"/>
    <n v="72"/>
    <n v="10.4067134882883"/>
    <n v="188"/>
    <n v="541"/>
    <n v="0"/>
    <n v="321"/>
    <n v="0"/>
    <n v="194"/>
    <n v="3"/>
    <n v="63"/>
    <n v="1"/>
    <n v="290"/>
    <n v="2"/>
    <n v="1603"/>
  </r>
  <r>
    <s v="A21A18F9-4CFF-40E5-99F8-4298D5034E0B"/>
    <s v="D850437B-5ACD-4CB2-AF1F-80A52838E4C4"/>
    <n v="1"/>
    <x v="0"/>
    <n v="76"/>
    <n v="10.3629950892311"/>
    <n v="14"/>
    <n v="239"/>
    <n v="3"/>
    <n v="281"/>
    <n v="1"/>
    <n v="101"/>
    <n v="1"/>
    <n v="105"/>
    <n v="5"/>
    <n v="274"/>
    <n v="3"/>
    <n v="1027"/>
  </r>
  <r>
    <s v="A21A18F9-4CFF-40E5-99F8-4298D5034E0B"/>
    <s v="C1E57293-F255-476B-80D4-00B2ADEE47DC"/>
    <n v="1"/>
    <x v="0"/>
    <n v="75"/>
    <n v="12.337397019959299"/>
    <n v="255"/>
    <n v="2102"/>
    <n v="0"/>
    <n v="373"/>
    <n v="1"/>
    <n v="283"/>
    <n v="1"/>
    <n v="264"/>
    <n v="3"/>
    <n v="498"/>
    <n v="0"/>
    <n v="3780"/>
  </r>
  <r>
    <s v="5D5EF67E-9067-4146-9AAD-3CD1436A4799"/>
    <s v="517C91B9-6E47-402B-AE5F-E1C938455C9D"/>
    <n v="1"/>
    <x v="2"/>
    <n v="77"/>
    <n v="12.457114691558299"/>
    <n v="2"/>
    <n v="88"/>
    <n v="0"/>
    <n v="95"/>
    <n v="0"/>
    <n v="76"/>
    <n v="0"/>
    <n v="57"/>
    <n v="0"/>
    <n v="72"/>
    <n v="0"/>
    <n v="390"/>
  </r>
  <r>
    <s v="5D5EF67E-9067-4146-9AAD-3CD1436A4799"/>
    <s v="3D0B8DC1-24D9-4B19-8792-1CC66D50D19E"/>
    <n v="1"/>
    <x v="2"/>
    <n v="76"/>
    <n v="13.183299435261301"/>
    <n v="2"/>
    <n v="238"/>
    <n v="227"/>
    <n v="212"/>
    <n v="228"/>
    <n v="231"/>
    <n v="219"/>
    <n v="242"/>
    <n v="232"/>
    <n v="262"/>
    <n v="201"/>
    <n v="2294"/>
  </r>
  <r>
    <s v="5D5EF67E-9067-4146-9AAD-3CD1436A4799"/>
    <s v="B5BD3143-B0EB-4B38-85AB-AD1080C88A17"/>
    <n v="1"/>
    <x v="2"/>
    <n v="75"/>
    <n v="12.1614884543127"/>
    <n v="12"/>
    <n v="24"/>
    <n v="13"/>
    <n v="24"/>
    <n v="11"/>
    <n v="11"/>
    <n v="14"/>
    <n v="15"/>
    <n v="12"/>
    <n v="14"/>
    <n v="17"/>
    <n v="167"/>
  </r>
  <r>
    <s v="A21A18F9-4CFF-40E5-99F8-4298D5034E0B"/>
    <s v="FAE21257-8777-4F91-A796-1D3ADD71BA67"/>
    <n v="192"/>
    <x v="5"/>
    <n v="78"/>
    <n v="9.8640553917435696"/>
    <n v="18"/>
    <n v="2598"/>
    <n v="10"/>
    <n v="839"/>
    <n v="6"/>
    <n v="584"/>
    <n v="6"/>
    <n v="724"/>
    <n v="5"/>
    <n v="702"/>
    <n v="5"/>
    <n v="5497"/>
  </r>
  <r>
    <s v="5D5EF67E-9067-4146-9AAD-3CD1436A4799"/>
    <s v="8AE37C10-D842-43C3-9A9A-8FDD24E58E24"/>
    <n v="1"/>
    <x v="2"/>
    <n v="72"/>
    <n v="8.8610673545855807"/>
    <n v="4"/>
    <n v="122"/>
    <n v="3"/>
    <n v="28"/>
    <n v="31"/>
    <n v="5"/>
    <n v="17"/>
    <n v="22"/>
    <n v="5"/>
    <n v="103"/>
    <n v="4"/>
    <n v="344"/>
  </r>
  <r>
    <s v="A21A18F9-4CFF-40E5-99F8-4298D5034E0B"/>
    <s v="DB39A575-A465-4651-9DC8-0EDEF41757FB"/>
    <n v="3"/>
    <x v="7"/>
    <n v="75"/>
    <n v="10.5529471305358"/>
    <n v="21"/>
    <n v="174"/>
    <n v="0"/>
    <n v="51"/>
    <n v="0"/>
    <n v="40"/>
    <n v="0"/>
    <n v="47"/>
    <n v="0"/>
    <n v="87"/>
    <n v="0"/>
    <n v="420"/>
  </r>
  <r>
    <s v="A21A18F9-4CFF-40E5-99F8-4298D5034E0B"/>
    <s v="9E41F0FE-520A-46E9-AD38-E3A1C579E40E"/>
    <n v="8"/>
    <x v="1"/>
    <n v="75"/>
    <n v="360.00506794548102"/>
    <n v="4613"/>
    <n v="13394"/>
    <n v="1002"/>
    <n v="2605"/>
    <n v="1029"/>
    <n v="2396"/>
    <n v="1022"/>
    <n v="2071"/>
    <n v="1003"/>
    <n v="2765"/>
    <n v="1102"/>
    <n v="33004"/>
  </r>
  <r>
    <s v="A21A18F9-4CFF-40E5-99F8-4298D5034E0B"/>
    <s v="57349EDC-0BBA-42BE-B656-F35F2226EA0C"/>
    <n v="8"/>
    <x v="1"/>
    <s v="NULL"/>
    <s v="NULL"/>
    <n v="18"/>
    <n v="0"/>
    <n v="0"/>
    <n v="0"/>
    <n v="0"/>
    <n v="0"/>
    <n v="0"/>
    <n v="0"/>
    <n v="0"/>
    <n v="0"/>
    <n v="0"/>
    <n v="18"/>
  </r>
  <r>
    <s v="5D5EF67E-9067-4146-9AAD-3CD1436A4799"/>
    <s v="B5526ED3-50B3-465E-9E9A-91AC3FA25E8B"/>
    <n v="1"/>
    <x v="2"/>
    <n v="73"/>
    <n v="12.1063709768537"/>
    <n v="4"/>
    <n v="105"/>
    <n v="0"/>
    <n v="43"/>
    <n v="0"/>
    <n v="57"/>
    <n v="0"/>
    <n v="27"/>
    <n v="0"/>
    <n v="51"/>
    <n v="0"/>
    <n v="287"/>
  </r>
  <r>
    <s v="A21A18F9-4CFF-40E5-99F8-4298D5034E0B"/>
    <s v="F0AFCDDC-9265-4A1B-808F-BA38F073F18F"/>
    <n v="10"/>
    <x v="3"/>
    <n v="80"/>
    <n v="7.1783989694573496"/>
    <n v="0"/>
    <n v="3"/>
    <n v="0"/>
    <n v="4"/>
    <n v="0"/>
    <n v="2"/>
    <n v="0"/>
    <n v="3"/>
    <n v="0"/>
    <n v="5"/>
    <n v="0"/>
    <n v="17"/>
  </r>
  <r>
    <s v="A21A18F9-4CFF-40E5-99F8-4298D5034E0B"/>
    <s v="33A92FC7-313D-4809-AA44-ECB94626A0BC"/>
    <n v="8"/>
    <x v="1"/>
    <n v="65"/>
    <n v="12.9151074327704"/>
    <n v="5"/>
    <n v="4"/>
    <n v="0"/>
    <n v="0"/>
    <n v="0"/>
    <n v="0"/>
    <n v="0"/>
    <n v="0"/>
    <n v="0"/>
    <n v="1"/>
    <n v="0"/>
    <n v="10"/>
  </r>
  <r>
    <s v="88F343FA-B35D-4C6C-8A9A-DDC3AE08EED7"/>
    <s v="7C2004E0-3006-484E-965E-BE63B640B84C"/>
    <n v="1"/>
    <x v="6"/>
    <n v="70"/>
    <n v="11.5679951698711"/>
    <n v="805"/>
    <n v="313"/>
    <n v="0"/>
    <n v="126"/>
    <n v="0"/>
    <n v="89"/>
    <n v="0"/>
    <n v="56"/>
    <n v="1"/>
    <n v="120"/>
    <n v="0"/>
    <n v="1510"/>
  </r>
  <r>
    <s v="5D5EF67E-9067-4146-9AAD-3CD1436A4799"/>
    <s v="BA2C1747-71AD-4437-86A8-FDB859B06CE5"/>
    <n v="1"/>
    <x v="2"/>
    <n v="85"/>
    <n v="11.639439664351301"/>
    <n v="242"/>
    <n v="3395"/>
    <n v="17"/>
    <n v="998"/>
    <n v="20"/>
    <n v="647"/>
    <n v="27"/>
    <n v="403"/>
    <n v="24"/>
    <n v="645"/>
    <n v="26"/>
    <n v="6444"/>
  </r>
  <r>
    <s v="A21A18F9-4CFF-40E5-99F8-4298D5034E0B"/>
    <s v="6609E51C-79A2-4DAA-8351-BA7A8BE3CD5D"/>
    <n v="1"/>
    <x v="0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148C61FB-3978-4397-BCF6-CF0880936DA0"/>
    <n v="1"/>
    <x v="2"/>
    <n v="79"/>
    <n v="11.8351961520228"/>
    <n v="245"/>
    <n v="374"/>
    <n v="343"/>
    <n v="389"/>
    <n v="357"/>
    <n v="355"/>
    <n v="328"/>
    <n v="365"/>
    <n v="336"/>
    <n v="389"/>
    <n v="394"/>
    <n v="3875"/>
  </r>
  <r>
    <s v="88F343FA-B35D-4C6C-8A9A-DDC3AE08EED7"/>
    <s v="9B07FE6E-03D8-4B4D-A83F-9D91BD99F2EE"/>
    <n v="1"/>
    <x v="6"/>
    <n v="55"/>
    <n v="10.4206458064515"/>
    <n v="2617"/>
    <n v="917"/>
    <n v="0"/>
    <n v="235"/>
    <n v="2"/>
    <n v="105"/>
    <n v="0"/>
    <n v="42"/>
    <n v="0"/>
    <n v="133"/>
    <n v="0"/>
    <n v="4052"/>
  </r>
  <r>
    <s v="A21A18F9-4CFF-40E5-99F8-4298D5034E0B"/>
    <s v="61327BDB-14DB-42E7-AF83-8C2389763BA7"/>
    <n v="8"/>
    <x v="1"/>
    <n v="69"/>
    <n v="12.373151819135201"/>
    <n v="4593"/>
    <n v="5592"/>
    <n v="873"/>
    <n v="5509"/>
    <n v="824"/>
    <n v="3431"/>
    <n v="817"/>
    <n v="4270"/>
    <n v="806"/>
    <n v="7337"/>
    <n v="871"/>
    <n v="34924"/>
  </r>
  <r>
    <s v="5D5EF67E-9067-4146-9AAD-3CD1436A4799"/>
    <s v="0498FDE7-8D64-445A-9EB1-72B069B6C341"/>
    <n v="1"/>
    <x v="2"/>
    <n v="69"/>
    <n v="10.3228348953002"/>
    <n v="16"/>
    <n v="493"/>
    <n v="1"/>
    <n v="4"/>
    <n v="0"/>
    <n v="17"/>
    <n v="0"/>
    <n v="2"/>
    <n v="0"/>
    <n v="5"/>
    <n v="0"/>
    <n v="538"/>
  </r>
  <r>
    <s v="5D5EF67E-9067-4146-9AAD-3CD1436A4799"/>
    <s v="607DB95E-47FB-4D0A-8327-030F7FA0AC3A"/>
    <n v="1"/>
    <x v="2"/>
    <n v="72"/>
    <n v="7.0252456501658802"/>
    <n v="74"/>
    <n v="2166"/>
    <n v="2"/>
    <n v="477"/>
    <n v="4"/>
    <n v="607"/>
    <n v="2"/>
    <n v="184"/>
    <n v="3"/>
    <n v="854"/>
    <n v="2"/>
    <n v="4375"/>
  </r>
  <r>
    <s v="5D5EF67E-9067-4146-9AAD-3CD1436A4799"/>
    <s v="E48F2917-52CC-47AA-B932-12E1CEFA3A39"/>
    <n v="1"/>
    <x v="2"/>
    <n v="75"/>
    <n v="10.9561806470723"/>
    <n v="500"/>
    <n v="424"/>
    <n v="377"/>
    <n v="403"/>
    <n v="413"/>
    <n v="362"/>
    <n v="422"/>
    <n v="425"/>
    <n v="425"/>
    <n v="401"/>
    <n v="372"/>
    <n v="4524"/>
  </r>
  <r>
    <s v="5D5EF67E-9067-4146-9AAD-3CD1436A4799"/>
    <s v="09F109F8-9D44-4151-97FA-B4C616C49E28"/>
    <n v="1"/>
    <x v="2"/>
    <n v="74"/>
    <n v="12.1107003403347"/>
    <n v="1"/>
    <n v="5"/>
    <n v="12"/>
    <n v="6"/>
    <n v="9"/>
    <n v="9"/>
    <n v="10"/>
    <n v="9"/>
    <n v="9"/>
    <n v="18"/>
    <n v="17"/>
    <n v="105"/>
  </r>
  <r>
    <s v="5D5EF67E-9067-4146-9AAD-3CD1436A4799"/>
    <s v="53FC8273-5BD2-4686-AE11-609827C783D6"/>
    <n v="1"/>
    <x v="2"/>
    <n v="76"/>
    <n v="10.6881645587334"/>
    <n v="6275"/>
    <n v="259"/>
    <n v="251"/>
    <n v="248"/>
    <n v="241"/>
    <n v="232"/>
    <n v="232"/>
    <n v="224"/>
    <n v="212"/>
    <n v="251"/>
    <n v="234"/>
    <n v="8659"/>
  </r>
  <r>
    <s v="5D5EF67E-9067-4146-9AAD-3CD1436A4799"/>
    <s v="0B995174-CF91-4EFF-AA35-5729912A2C65"/>
    <n v="1"/>
    <x v="2"/>
    <n v="77"/>
    <n v="9.9757098170947103"/>
    <n v="6782"/>
    <n v="179"/>
    <n v="150"/>
    <n v="222"/>
    <n v="492"/>
    <n v="469"/>
    <n v="343"/>
    <n v="143"/>
    <n v="240"/>
    <n v="229"/>
    <n v="231"/>
    <n v="9480"/>
  </r>
  <r>
    <s v="5D5EF67E-9067-4146-9AAD-3CD1436A4799"/>
    <s v="37B202EA-7A5F-4033-8D27-3748F6E06A2F"/>
    <n v="1"/>
    <x v="2"/>
    <n v="79"/>
    <n v="13.100204062873299"/>
    <n v="2154"/>
    <n v="524"/>
    <n v="404"/>
    <n v="453"/>
    <n v="392"/>
    <n v="400"/>
    <n v="414"/>
    <n v="450"/>
    <n v="443"/>
    <n v="436"/>
    <n v="422"/>
    <n v="6492"/>
  </r>
  <r>
    <s v="A21A18F9-4CFF-40E5-99F8-4298D5034E0B"/>
    <s v="048BB360-4706-4F2E-8E9E-492905AA5571"/>
    <n v="1"/>
    <x v="0"/>
    <n v="76"/>
    <n v="26.162950903902299"/>
    <n v="0"/>
    <n v="0"/>
    <n v="0"/>
    <n v="0"/>
    <n v="0"/>
    <n v="0"/>
    <n v="1"/>
    <n v="0"/>
    <n v="0"/>
    <n v="1"/>
    <n v="0"/>
    <n v="2"/>
  </r>
  <r>
    <s v="A21A18F9-4CFF-40E5-99F8-4298D5034E0B"/>
    <s v="690F3867-D727-4334-A913-9D8C3256F68F"/>
    <n v="10"/>
    <x v="3"/>
    <n v="63"/>
    <n v="14.791889669680501"/>
    <n v="13"/>
    <n v="1"/>
    <n v="0"/>
    <n v="1"/>
    <n v="0"/>
    <n v="2"/>
    <n v="0"/>
    <n v="0"/>
    <n v="0"/>
    <n v="1"/>
    <n v="0"/>
    <n v="18"/>
  </r>
  <r>
    <s v="A21A18F9-4CFF-40E5-99F8-4298D5034E0B"/>
    <s v="24DB5754-1BB9-4EC6-B77A-7F6B1B50D25B"/>
    <n v="3"/>
    <x v="7"/>
    <n v="66"/>
    <s v="NULL"/>
    <n v="0"/>
    <n v="0"/>
    <n v="0"/>
    <n v="0"/>
    <n v="0"/>
    <n v="0"/>
    <n v="0"/>
    <n v="1"/>
    <n v="0"/>
    <n v="0"/>
    <n v="0"/>
    <n v="1"/>
  </r>
  <r>
    <s v="A21A18F9-4CFF-40E5-99F8-4298D5034E0B"/>
    <s v="A3E8A220-1821-4A40-8AFE-0A35C3EDF8C0"/>
    <n v="8"/>
    <x v="1"/>
    <n v="69"/>
    <n v="15.9854727934548"/>
    <n v="5523"/>
    <n v="5137"/>
    <n v="135"/>
    <n v="2096"/>
    <n v="129"/>
    <n v="1628"/>
    <n v="129"/>
    <n v="1358"/>
    <n v="114"/>
    <n v="2533"/>
    <n v="161"/>
    <n v="18943"/>
  </r>
  <r>
    <s v="5D5EF67E-9067-4146-9AAD-3CD1436A4799"/>
    <s v="7DA9CE09-3151-4F1E-AC7B-2970FE269FC5"/>
    <n v="1"/>
    <x v="2"/>
    <n v="73"/>
    <n v="12.1592690959938"/>
    <n v="281"/>
    <n v="104"/>
    <n v="97"/>
    <n v="95"/>
    <n v="90"/>
    <n v="102"/>
    <n v="88"/>
    <n v="105"/>
    <n v="88"/>
    <n v="107"/>
    <n v="82"/>
    <n v="1239"/>
  </r>
  <r>
    <s v="5D5EF67E-9067-4146-9AAD-3CD1436A4799"/>
    <s v="51A0C898-592C-44B5-B839-EA2A4D48D186"/>
    <n v="1"/>
    <x v="2"/>
    <n v="73"/>
    <n v="11.1181456627115"/>
    <n v="11"/>
    <n v="223"/>
    <n v="1"/>
    <n v="121"/>
    <n v="6"/>
    <n v="109"/>
    <n v="2"/>
    <n v="50"/>
    <n v="5"/>
    <n v="117"/>
    <n v="2"/>
    <n v="647"/>
  </r>
  <r>
    <s v="A21A18F9-4CFF-40E5-99F8-4298D5034E0B"/>
    <s v="0EF1108F-B319-4011-85F4-479B64848C2C"/>
    <n v="6"/>
    <x v="4"/>
    <n v="82"/>
    <n v="12.4621560770976"/>
    <n v="573"/>
    <n v="133"/>
    <n v="2"/>
    <n v="26"/>
    <n v="3"/>
    <n v="36"/>
    <n v="2"/>
    <n v="15"/>
    <n v="0"/>
    <n v="47"/>
    <n v="2"/>
    <n v="839"/>
  </r>
  <r>
    <s v="5D5EF67E-9067-4146-9AAD-3CD1436A4799"/>
    <s v="475DB8AC-8A5B-409F-A8BE-05ABBF5F3326"/>
    <n v="1"/>
    <x v="2"/>
    <n v="67"/>
    <n v="8.6217278216871804"/>
    <n v="130"/>
    <n v="2441"/>
    <n v="0"/>
    <n v="110"/>
    <n v="0"/>
    <n v="91"/>
    <n v="4"/>
    <n v="27"/>
    <n v="1"/>
    <n v="68"/>
    <n v="1"/>
    <n v="2873"/>
  </r>
  <r>
    <s v="A21A18F9-4CFF-40E5-99F8-4298D5034E0B"/>
    <s v="3D3CAE08-800E-447F-A495-D9417D7ED792"/>
    <n v="1"/>
    <x v="0"/>
    <n v="81"/>
    <n v="12.1744137988868"/>
    <n v="254"/>
    <n v="2815"/>
    <n v="0"/>
    <n v="935"/>
    <n v="4"/>
    <n v="768"/>
    <n v="8"/>
    <n v="630"/>
    <n v="2"/>
    <n v="915"/>
    <n v="3"/>
    <n v="6334"/>
  </r>
  <r>
    <s v="5D5EF67E-9067-4146-9AAD-3CD1436A4799"/>
    <s v="F19AA7BB-00CE-4433-A31D-89A65003FC00"/>
    <n v="1"/>
    <x v="2"/>
    <n v="78"/>
    <n v="9.5556549388590497"/>
    <n v="0"/>
    <n v="4"/>
    <n v="0"/>
    <n v="3"/>
    <n v="3"/>
    <n v="0"/>
    <n v="1"/>
    <n v="4"/>
    <n v="5"/>
    <n v="4"/>
    <n v="3"/>
    <n v="27"/>
  </r>
  <r>
    <s v="A21A18F9-4CFF-40E5-99F8-4298D5034E0B"/>
    <s v="E13247E3-A6BE-48DF-A0AA-D66E0DD553FB"/>
    <n v="10"/>
    <x v="3"/>
    <n v="79"/>
    <n v="83.694939467159898"/>
    <n v="38"/>
    <n v="3081"/>
    <n v="0"/>
    <n v="1723"/>
    <n v="1"/>
    <n v="1006"/>
    <n v="10"/>
    <n v="830"/>
    <n v="3"/>
    <n v="1307"/>
    <n v="2"/>
    <n v="8001"/>
  </r>
  <r>
    <s v="5D5EF67E-9067-4146-9AAD-3CD1436A4799"/>
    <s v="809C14FE-225E-4BB5-8816-54EDF1BBDC22"/>
    <n v="1"/>
    <x v="2"/>
    <n v="76"/>
    <n v="13.6658771769761"/>
    <n v="43"/>
    <n v="77"/>
    <n v="61"/>
    <n v="57"/>
    <n v="60"/>
    <n v="62"/>
    <n v="62"/>
    <n v="52"/>
    <n v="58"/>
    <n v="59"/>
    <n v="51"/>
    <n v="642"/>
  </r>
  <r>
    <s v="5D5EF67E-9067-4146-9AAD-3CD1436A4799"/>
    <s v="88D496F4-B6A3-42FE-8FA8-99EC08CA95E6"/>
    <n v="1"/>
    <x v="2"/>
    <n v="74"/>
    <n v="12.570461826474901"/>
    <n v="11"/>
    <n v="17"/>
    <n v="12"/>
    <n v="14"/>
    <n v="14"/>
    <n v="22"/>
    <n v="21"/>
    <n v="21"/>
    <n v="17"/>
    <n v="15"/>
    <n v="21"/>
    <n v="185"/>
  </r>
  <r>
    <s v="5D5EF67E-9067-4146-9AAD-3CD1436A4799"/>
    <s v="2BD780FF-7A26-4766-986F-725BBE857FCF"/>
    <n v="1"/>
    <x v="2"/>
    <n v="75"/>
    <n v="13.123927798636499"/>
    <n v="397"/>
    <n v="369"/>
    <n v="3"/>
    <n v="96"/>
    <n v="2"/>
    <n v="109"/>
    <n v="14"/>
    <n v="97"/>
    <n v="6"/>
    <n v="201"/>
    <n v="10"/>
    <n v="1304"/>
  </r>
  <r>
    <s v="5D5EF67E-9067-4146-9AAD-3CD1436A4799"/>
    <s v="06B8E54F-C73D-47FC-9FD0-B32420D788FC"/>
    <n v="1"/>
    <x v="2"/>
    <n v="76"/>
    <n v="13.205376155804201"/>
    <n v="72"/>
    <n v="350"/>
    <n v="292"/>
    <n v="365"/>
    <n v="301"/>
    <n v="369"/>
    <n v="336"/>
    <n v="345"/>
    <n v="326"/>
    <n v="376"/>
    <n v="325"/>
    <n v="3457"/>
  </r>
  <r>
    <s v="A21A18F9-4CFF-40E5-99F8-4298D5034E0B"/>
    <s v="86E02353-880F-4CFC-AC5C-2423FF444F1D"/>
    <n v="10"/>
    <x v="3"/>
    <n v="76"/>
    <n v="11.2819495078641"/>
    <n v="17"/>
    <n v="140"/>
    <n v="0"/>
    <n v="31"/>
    <n v="0"/>
    <n v="39"/>
    <n v="3"/>
    <n v="17"/>
    <n v="0"/>
    <n v="33"/>
    <n v="0"/>
    <n v="280"/>
  </r>
  <r>
    <s v="A21A18F9-4CFF-40E5-99F8-4298D5034E0B"/>
    <s v="2FBB3419-2357-4694-948D-9E7D93D2FA45"/>
    <n v="1"/>
    <x v="0"/>
    <n v="77"/>
    <n v="10.724698790727199"/>
    <n v="55"/>
    <n v="971"/>
    <n v="2"/>
    <n v="713"/>
    <n v="5"/>
    <n v="447"/>
    <n v="2"/>
    <n v="517"/>
    <n v="2"/>
    <n v="701"/>
    <n v="1"/>
    <n v="3416"/>
  </r>
  <r>
    <s v="A21A18F9-4CFF-40E5-99F8-4298D5034E0B"/>
    <s v="3B7FBA8A-5947-4116-8C59-A966578BD55B"/>
    <n v="8"/>
    <x v="1"/>
    <n v="73"/>
    <n v="14.7454776189035"/>
    <n v="6970"/>
    <n v="6813"/>
    <n v="948"/>
    <n v="3142"/>
    <n v="922"/>
    <n v="2782"/>
    <n v="951"/>
    <n v="2360"/>
    <n v="957"/>
    <n v="2906"/>
    <n v="956"/>
    <n v="29707"/>
  </r>
  <r>
    <s v="5D5EF67E-9067-4146-9AAD-3CD1436A4799"/>
    <s v="7D51833F-9338-43B8-9D76-F047BCE9AAD0"/>
    <n v="1"/>
    <x v="2"/>
    <n v="77"/>
    <n v="7.1852964565278903"/>
    <n v="229"/>
    <n v="605"/>
    <n v="1"/>
    <n v="998"/>
    <n v="0"/>
    <n v="275"/>
    <n v="1"/>
    <n v="458"/>
    <n v="2"/>
    <n v="873"/>
    <n v="10"/>
    <n v="3452"/>
  </r>
  <r>
    <s v="88F343FA-B35D-4C6C-8A9A-DDC3AE08EED7"/>
    <s v="204A5CBF-D804-4F57-B07B-E973CB7E6CAD"/>
    <n v="1"/>
    <x v="6"/>
    <n v="75"/>
    <n v="11.9980758647049"/>
    <n v="7161"/>
    <n v="3123"/>
    <n v="0"/>
    <n v="980"/>
    <n v="1"/>
    <n v="830"/>
    <n v="2"/>
    <n v="876"/>
    <n v="4"/>
    <n v="1029"/>
    <n v="4"/>
    <n v="14013"/>
  </r>
  <r>
    <s v="5D5EF67E-9067-4146-9AAD-3CD1436A4799"/>
    <s v="F17A89CA-0903-4107-8011-C2085CBC42D8"/>
    <n v="1"/>
    <x v="2"/>
    <n v="76"/>
    <n v="11.418136491243001"/>
    <n v="362"/>
    <n v="1182"/>
    <n v="1"/>
    <n v="209"/>
    <n v="3"/>
    <n v="150"/>
    <n v="244"/>
    <n v="235"/>
    <n v="1"/>
    <n v="336"/>
    <n v="1"/>
    <n v="2724"/>
  </r>
  <r>
    <s v="5D5EF67E-9067-4146-9AAD-3CD1436A4799"/>
    <s v="2ED42241-D45D-46B8-87A7-FCF826AC1BEB"/>
    <n v="1"/>
    <x v="2"/>
    <n v="74"/>
    <n v="10.210605209507801"/>
    <n v="172"/>
    <n v="1211"/>
    <n v="134"/>
    <n v="783"/>
    <n v="141"/>
    <n v="665"/>
    <n v="126"/>
    <n v="548"/>
    <n v="164"/>
    <n v="656"/>
    <n v="133"/>
    <n v="4733"/>
  </r>
  <r>
    <s v="A21A18F9-4CFF-40E5-99F8-4298D5034E0B"/>
    <s v="9A827E4A-5BE2-4FA8-B881-1982012DA3EC"/>
    <n v="8"/>
    <x v="1"/>
    <n v="65"/>
    <s v="NULL"/>
    <n v="1"/>
    <n v="0"/>
    <n v="0"/>
    <n v="0"/>
    <n v="0"/>
    <n v="0"/>
    <n v="1"/>
    <n v="0"/>
    <n v="0"/>
    <n v="0"/>
    <n v="0"/>
    <n v="2"/>
  </r>
  <r>
    <s v="88F343FA-B35D-4C6C-8A9A-DDC3AE08EED7"/>
    <s v="B525ECA8-7FD2-41C3-BFCE-532B359D3E25"/>
    <n v="1"/>
    <x v="6"/>
    <n v="72"/>
    <n v="9.5108960070617297"/>
    <n v="21"/>
    <n v="11"/>
    <n v="0"/>
    <n v="3"/>
    <n v="0"/>
    <n v="0"/>
    <n v="0"/>
    <n v="4"/>
    <n v="0"/>
    <n v="3"/>
    <n v="0"/>
    <n v="42"/>
  </r>
  <r>
    <s v="5D5EF67E-9067-4146-9AAD-3CD1436A4799"/>
    <s v="57D7CE96-047F-4A65-82E4-9200B41D86AA"/>
    <n v="1"/>
    <x v="2"/>
    <n v="73"/>
    <n v="9.9594457049798297"/>
    <n v="72"/>
    <n v="1495"/>
    <n v="21"/>
    <n v="42"/>
    <n v="20"/>
    <n v="34"/>
    <n v="19"/>
    <n v="39"/>
    <n v="29"/>
    <n v="130"/>
    <n v="29"/>
    <n v="1930"/>
  </r>
  <r>
    <s v="A21A18F9-4CFF-40E5-99F8-4298D5034E0B"/>
    <s v="16FAE6FA-43C6-49C4-B43E-54E2609351BC"/>
    <n v="10"/>
    <x v="3"/>
    <n v="74"/>
    <n v="108.07636387123701"/>
    <n v="820"/>
    <n v="1314"/>
    <n v="2"/>
    <n v="999"/>
    <n v="1"/>
    <n v="854"/>
    <n v="2"/>
    <n v="588"/>
    <n v="1"/>
    <n v="962"/>
    <n v="1"/>
    <n v="5544"/>
  </r>
  <r>
    <s v="A21A18F9-4CFF-40E5-99F8-4298D5034E0B"/>
    <s v="60875F5D-2B26-4C6D-A043-8851B93BED94"/>
    <n v="10"/>
    <x v="3"/>
    <n v="73"/>
    <n v="10.1063370676153"/>
    <n v="36"/>
    <n v="90"/>
    <n v="0"/>
    <n v="44"/>
    <n v="0"/>
    <n v="71"/>
    <n v="1"/>
    <n v="10"/>
    <n v="0"/>
    <n v="45"/>
    <n v="0"/>
    <n v="297"/>
  </r>
  <r>
    <s v="A21A18F9-4CFF-40E5-99F8-4298D5034E0B"/>
    <s v="80E93894-2FDA-4EE0-8F8D-A7601B786140"/>
    <n v="10"/>
    <x v="3"/>
    <n v="72"/>
    <n v="10.1488915650922"/>
    <n v="7"/>
    <n v="4"/>
    <n v="0"/>
    <n v="1"/>
    <n v="0"/>
    <n v="1"/>
    <n v="0"/>
    <n v="3"/>
    <n v="0"/>
    <n v="0"/>
    <n v="0"/>
    <n v="16"/>
  </r>
  <r>
    <s v="A21A18F9-4CFF-40E5-99F8-4298D5034E0B"/>
    <s v="40FD46C6-7740-45F8-8522-753ED75FFE47"/>
    <n v="3"/>
    <x v="7"/>
    <n v="77"/>
    <n v="42.224639362942902"/>
    <n v="11"/>
    <n v="163"/>
    <n v="1"/>
    <n v="26"/>
    <n v="0"/>
    <n v="54"/>
    <n v="2"/>
    <n v="44"/>
    <n v="0"/>
    <n v="66"/>
    <n v="0"/>
    <n v="367"/>
  </r>
  <r>
    <s v="5D5EF67E-9067-4146-9AAD-3CD1436A4799"/>
    <s v="6AC787C5-F933-4FA1-93C4-5AE51C4A175E"/>
    <n v="1"/>
    <x v="2"/>
    <n v="78"/>
    <n v="11.5447998078712"/>
    <n v="756"/>
    <n v="2795"/>
    <n v="930"/>
    <n v="1014"/>
    <n v="950"/>
    <n v="955"/>
    <n v="894"/>
    <n v="951"/>
    <n v="949"/>
    <n v="1107"/>
    <n v="892"/>
    <n v="12193"/>
  </r>
  <r>
    <s v="A21A18F9-4CFF-40E5-99F8-4298D5034E0B"/>
    <s v="C61992CC-D115-4D42-B94F-18AAE3C0BC1F"/>
    <n v="8"/>
    <x v="1"/>
    <s v="NULL"/>
    <s v="NULL"/>
    <n v="3"/>
    <n v="0"/>
    <n v="0"/>
    <n v="0"/>
    <n v="0"/>
    <n v="0"/>
    <n v="0"/>
    <n v="0"/>
    <n v="0"/>
    <n v="0"/>
    <n v="0"/>
    <n v="3"/>
  </r>
  <r>
    <s v="5D5EF67E-9067-4146-9AAD-3CD1436A4799"/>
    <s v="1184CEDF-DE85-4B85-8C5A-228385B03DF7"/>
    <n v="1"/>
    <x v="2"/>
    <n v="75"/>
    <n v="11.2930840054316"/>
    <n v="17"/>
    <n v="84"/>
    <n v="45"/>
    <n v="49"/>
    <n v="35"/>
    <n v="58"/>
    <n v="34"/>
    <n v="42"/>
    <n v="24"/>
    <n v="60"/>
    <n v="43"/>
    <n v="491"/>
  </r>
  <r>
    <s v="5D5EF67E-9067-4146-9AAD-3CD1436A4799"/>
    <s v="2EEE17C6-BE0A-4CEE-8866-1593CD2BD592"/>
    <n v="1"/>
    <x v="2"/>
    <n v="77"/>
    <n v="9.4114915439077897"/>
    <n v="240"/>
    <n v="1574"/>
    <n v="19"/>
    <n v="119"/>
    <n v="24"/>
    <n v="1108"/>
    <n v="34"/>
    <n v="647"/>
    <n v="21"/>
    <n v="560"/>
    <n v="13"/>
    <n v="4359"/>
  </r>
  <r>
    <s v="5D5EF67E-9067-4146-9AAD-3CD1436A4799"/>
    <s v="7F0C1B45-8F76-4732-B5E6-2E150D9E49B4"/>
    <n v="1"/>
    <x v="2"/>
    <n v="80"/>
    <n v="12.5230296504241"/>
    <n v="2"/>
    <n v="17"/>
    <n v="19"/>
    <n v="20"/>
    <n v="12"/>
    <n v="21"/>
    <n v="17"/>
    <n v="28"/>
    <n v="14"/>
    <n v="18"/>
    <n v="31"/>
    <n v="199"/>
  </r>
  <r>
    <s v="88F343FA-B35D-4C6C-8A9A-DDC3AE08EED7"/>
    <s v="BB29DD91-A415-456D-81F1-3E4001A22927"/>
    <n v="1"/>
    <x v="6"/>
    <n v="72"/>
    <n v="10.5047230496195"/>
    <n v="34"/>
    <n v="10"/>
    <n v="0"/>
    <n v="5"/>
    <n v="0"/>
    <n v="5"/>
    <n v="1"/>
    <n v="2"/>
    <n v="0"/>
    <n v="2"/>
    <n v="3"/>
    <n v="62"/>
  </r>
  <r>
    <s v="A21A18F9-4CFF-40E5-99F8-4298D5034E0B"/>
    <s v="69E2429B-DDE9-41CC-8255-F821C738B96E"/>
    <n v="3"/>
    <x v="7"/>
    <n v="73"/>
    <n v="10.404901149468101"/>
    <n v="92"/>
    <n v="1540"/>
    <n v="0"/>
    <n v="401"/>
    <n v="0"/>
    <n v="379"/>
    <n v="5"/>
    <n v="224"/>
    <n v="2"/>
    <n v="347"/>
    <n v="3"/>
    <n v="2993"/>
  </r>
  <r>
    <s v="A21A18F9-4CFF-40E5-99F8-4298D5034E0B"/>
    <s v="DFD73C00-D089-4DDC-B306-7059BDDDCA24"/>
    <n v="10"/>
    <x v="3"/>
    <n v="76"/>
    <n v="11.4086217979269"/>
    <n v="615"/>
    <n v="2443"/>
    <n v="0"/>
    <n v="909"/>
    <n v="3"/>
    <n v="490"/>
    <n v="4"/>
    <n v="361"/>
    <n v="3"/>
    <n v="839"/>
    <n v="2"/>
    <n v="5669"/>
  </r>
  <r>
    <s v="5D5EF67E-9067-4146-9AAD-3CD1436A4799"/>
    <s v="4B975BC9-5FD4-40B4-BEDF-A40B7B209746"/>
    <n v="1"/>
    <x v="2"/>
    <n v="74"/>
    <n v="11.478309067905199"/>
    <n v="816"/>
    <n v="2717"/>
    <n v="1"/>
    <n v="1320"/>
    <n v="4"/>
    <n v="1683"/>
    <n v="4"/>
    <n v="1068"/>
    <n v="1"/>
    <n v="1396"/>
    <n v="1"/>
    <n v="9011"/>
  </r>
  <r>
    <s v="5D5EF67E-9067-4146-9AAD-3CD1436A4799"/>
    <s v="21C1E131-C8F2-4369-B630-62BBDD24B307"/>
    <n v="1"/>
    <x v="2"/>
    <n v="75"/>
    <n v="11.8994930933418"/>
    <n v="2501"/>
    <n v="332"/>
    <n v="343"/>
    <n v="312"/>
    <n v="316"/>
    <n v="330"/>
    <n v="308"/>
    <n v="329"/>
    <n v="331"/>
    <n v="329"/>
    <n v="339"/>
    <n v="5770"/>
  </r>
  <r>
    <s v="88F343FA-B35D-4C6C-8A9A-DDC3AE08EED7"/>
    <s v="024A12D2-C285-4E52-8EB8-42D0FDA90579"/>
    <n v="1"/>
    <x v="6"/>
    <n v="70"/>
    <n v="10.615440142878001"/>
    <n v="540"/>
    <n v="245"/>
    <n v="0"/>
    <n v="66"/>
    <n v="0"/>
    <n v="54"/>
    <n v="0"/>
    <n v="35"/>
    <n v="0"/>
    <n v="73"/>
    <n v="0"/>
    <n v="1013"/>
  </r>
  <r>
    <s v="A21A18F9-4CFF-40E5-99F8-4298D5034E0B"/>
    <s v="8172AB59-137F-4CA9-AD73-A687737B2E46"/>
    <n v="8"/>
    <x v="1"/>
    <n v="62"/>
    <s v="NULL"/>
    <n v="1"/>
    <n v="0"/>
    <n v="0"/>
    <n v="1"/>
    <n v="0"/>
    <n v="0"/>
    <n v="0"/>
    <n v="0"/>
    <n v="0"/>
    <n v="0"/>
    <n v="0"/>
    <n v="2"/>
  </r>
  <r>
    <s v="A21A18F9-4CFF-40E5-99F8-4298D5034E0B"/>
    <s v="AD249B11-D7FF-48BC-B9BE-6D4C219494B7"/>
    <n v="3"/>
    <x v="7"/>
    <n v="77"/>
    <n v="17.589446635735001"/>
    <n v="749"/>
    <n v="6872"/>
    <n v="1"/>
    <n v="620"/>
    <n v="13"/>
    <n v="528"/>
    <n v="489"/>
    <n v="464"/>
    <n v="3"/>
    <n v="865"/>
    <n v="6"/>
    <n v="10610"/>
  </r>
  <r>
    <s v="A21A18F9-4CFF-40E5-99F8-4298D5034E0B"/>
    <s v="C5705EDB-AC2C-49BA-A083-58F62C3CCC51"/>
    <n v="1"/>
    <x v="0"/>
    <n v="78"/>
    <n v="11.0829016691841"/>
    <n v="501"/>
    <n v="2268"/>
    <n v="667"/>
    <n v="1339"/>
    <n v="737"/>
    <n v="1165"/>
    <n v="706"/>
    <n v="1127"/>
    <n v="733"/>
    <n v="1577"/>
    <n v="792"/>
    <n v="11612"/>
  </r>
  <r>
    <s v="5D5EF67E-9067-4146-9AAD-3CD1436A4799"/>
    <s v="7AD616AB-4011-49BC-B297-CE5B4E5551F7"/>
    <n v="1"/>
    <x v="2"/>
    <n v="74"/>
    <n v="6.3710696163872296"/>
    <n v="13"/>
    <n v="3309"/>
    <n v="0"/>
    <n v="241"/>
    <n v="1"/>
    <n v="2443"/>
    <n v="2"/>
    <n v="857"/>
    <n v="4"/>
    <n v="1214"/>
    <n v="2"/>
    <n v="8086"/>
  </r>
  <r>
    <s v="5D5EF67E-9067-4146-9AAD-3CD1436A4799"/>
    <s v="09238F17-A167-446F-97F7-D7AD32B76E98"/>
    <n v="1"/>
    <x v="2"/>
    <n v="79"/>
    <n v="10.5119972154649"/>
    <n v="25"/>
    <n v="198"/>
    <n v="188"/>
    <n v="181"/>
    <n v="171"/>
    <n v="188"/>
    <n v="157"/>
    <n v="178"/>
    <n v="171"/>
    <n v="182"/>
    <n v="159"/>
    <n v="1798"/>
  </r>
  <r>
    <s v="5D5EF67E-9067-4146-9AAD-3CD1436A4799"/>
    <s v="27E5E081-2C3A-4211-ABA1-15F2A5931666"/>
    <n v="1"/>
    <x v="2"/>
    <n v="78"/>
    <n v="9.8243617325337205"/>
    <n v="166"/>
    <n v="2020"/>
    <n v="2"/>
    <n v="833"/>
    <n v="0"/>
    <n v="1190"/>
    <n v="2"/>
    <n v="536"/>
    <n v="1"/>
    <n v="486"/>
    <n v="1"/>
    <n v="5237"/>
  </r>
  <r>
    <s v="5D5EF67E-9067-4146-9AAD-3CD1436A4799"/>
    <s v="C8461507-4AFF-4BDC-B312-5D613881D251"/>
    <n v="1"/>
    <x v="2"/>
    <n v="74"/>
    <n v="11.4477612025229"/>
    <n v="129"/>
    <n v="596"/>
    <n v="100"/>
    <n v="295"/>
    <n v="131"/>
    <n v="249"/>
    <n v="103"/>
    <n v="210"/>
    <n v="121"/>
    <n v="355"/>
    <n v="109"/>
    <n v="2398"/>
  </r>
  <r>
    <s v="5D5EF67E-9067-4146-9AAD-3CD1436A4799"/>
    <s v="8A614A39-F253-4447-A46D-770B5EF85BFA"/>
    <n v="1"/>
    <x v="2"/>
    <n v="78"/>
    <n v="10.895013022910501"/>
    <n v="1349"/>
    <n v="943"/>
    <n v="648"/>
    <n v="669"/>
    <n v="624"/>
    <n v="660"/>
    <n v="611"/>
    <n v="642"/>
    <n v="668"/>
    <n v="765"/>
    <n v="648"/>
    <n v="8227"/>
  </r>
  <r>
    <s v="5D5EF67E-9067-4146-9AAD-3CD1436A4799"/>
    <s v="CAD5849D-24B9-4209-9690-BDEE27CEB3FE"/>
    <n v="1"/>
    <x v="2"/>
    <n v="80"/>
    <n v="10.5126526739518"/>
    <n v="23"/>
    <n v="219"/>
    <n v="2"/>
    <n v="129"/>
    <n v="10"/>
    <n v="97"/>
    <n v="7"/>
    <n v="93"/>
    <n v="4"/>
    <n v="148"/>
    <n v="3"/>
    <n v="735"/>
  </r>
  <r>
    <s v="A21A18F9-4CFF-40E5-99F8-4298D5034E0B"/>
    <s v="ACC86DE0-B89B-474F-8481-2BFD129A7FB5"/>
    <n v="10"/>
    <x v="3"/>
    <n v="77"/>
    <n v="11.662225961753601"/>
    <n v="142"/>
    <n v="520"/>
    <n v="1"/>
    <n v="135"/>
    <n v="0"/>
    <n v="108"/>
    <n v="1"/>
    <n v="94"/>
    <n v="0"/>
    <n v="143"/>
    <n v="1"/>
    <n v="1145"/>
  </r>
  <r>
    <s v="A21A18F9-4CFF-40E5-99F8-4298D5034E0B"/>
    <s v="3F511EA8-915A-4196-93EC-E77B21C14083"/>
    <n v="3"/>
    <x v="7"/>
    <n v="76"/>
    <n v="11.682925845117801"/>
    <n v="3"/>
    <n v="13"/>
    <n v="0"/>
    <n v="6"/>
    <n v="0"/>
    <n v="5"/>
    <n v="0"/>
    <n v="2"/>
    <n v="0"/>
    <n v="9"/>
    <n v="0"/>
    <n v="38"/>
  </r>
  <r>
    <s v="5D5EF67E-9067-4146-9AAD-3CD1436A4799"/>
    <s v="E93EE837-7B19-4904-A11A-425D6C828880"/>
    <n v="1"/>
    <x v="2"/>
    <n v="79"/>
    <n v="8.8521884237548303"/>
    <n v="3925"/>
    <n v="1188"/>
    <n v="13"/>
    <n v="108"/>
    <n v="21"/>
    <n v="59"/>
    <n v="332"/>
    <n v="42"/>
    <n v="19"/>
    <n v="119"/>
    <n v="16"/>
    <n v="5842"/>
  </r>
  <r>
    <s v="A21A18F9-4CFF-40E5-99F8-4298D5034E0B"/>
    <s v="AF437425-7442-415E-82FF-825459F674C4"/>
    <n v="6"/>
    <x v="4"/>
    <n v="70"/>
    <n v="12.460155375870199"/>
    <n v="3597"/>
    <n v="296"/>
    <n v="5"/>
    <n v="99"/>
    <n v="3"/>
    <n v="58"/>
    <n v="2"/>
    <n v="42"/>
    <n v="2"/>
    <n v="89"/>
    <n v="1"/>
    <n v="4194"/>
  </r>
  <r>
    <s v="A21A18F9-4CFF-40E5-99F8-4298D5034E0B"/>
    <s v="7FB1A022-B673-4A0D-ADC5-12EDD1104D51"/>
    <n v="1"/>
    <x v="0"/>
    <n v="75"/>
    <n v="7.0710678118654799"/>
    <n v="0"/>
    <n v="2"/>
    <n v="0"/>
    <n v="0"/>
    <n v="0"/>
    <n v="0"/>
    <n v="0"/>
    <n v="0"/>
    <n v="0"/>
    <n v="0"/>
    <n v="0"/>
    <n v="2"/>
  </r>
  <r>
    <s v="5D5EF67E-9067-4146-9AAD-3CD1436A4799"/>
    <s v="83B2C941-8C08-47CD-A918-BB07949F062A"/>
    <n v="1"/>
    <x v="2"/>
    <n v="74"/>
    <n v="7.4424117565224499"/>
    <n v="2"/>
    <n v="19"/>
    <n v="0"/>
    <n v="0"/>
    <n v="0"/>
    <n v="0"/>
    <n v="5"/>
    <n v="0"/>
    <n v="0"/>
    <n v="0"/>
    <n v="0"/>
    <n v="26"/>
  </r>
  <r>
    <s v="A21A18F9-4CFF-40E5-99F8-4298D5034E0B"/>
    <s v="D5C918B1-4B86-4140-9EA5-02002B8B8A1E"/>
    <n v="10"/>
    <x v="3"/>
    <n v="72"/>
    <n v="11.8842470984504"/>
    <n v="1082"/>
    <n v="1543"/>
    <n v="3"/>
    <n v="1022"/>
    <n v="0"/>
    <n v="850"/>
    <n v="3"/>
    <n v="539"/>
    <n v="1"/>
    <n v="857"/>
    <n v="3"/>
    <n v="5903"/>
  </r>
  <r>
    <s v="5D5EF67E-9067-4146-9AAD-3CD1436A4799"/>
    <s v="98FC0283-F3C2-4017-B393-F92E4530F924"/>
    <n v="1"/>
    <x v="2"/>
    <n v="79"/>
    <n v="10.804950530170901"/>
    <n v="340"/>
    <n v="568"/>
    <n v="538"/>
    <n v="603"/>
    <n v="489"/>
    <n v="621"/>
    <n v="499"/>
    <n v="561"/>
    <n v="538"/>
    <n v="605"/>
    <n v="569"/>
    <n v="5931"/>
  </r>
  <r>
    <s v="5D5EF67E-9067-4146-9AAD-3CD1436A4799"/>
    <s v="7741677C-538D-4A67-9F59-032BDC0F1236"/>
    <n v="1"/>
    <x v="2"/>
    <n v="74"/>
    <n v="10.2910039308496"/>
    <n v="0"/>
    <n v="4"/>
    <n v="0"/>
    <n v="0"/>
    <n v="0"/>
    <n v="1"/>
    <n v="0"/>
    <n v="0"/>
    <n v="0"/>
    <n v="2"/>
    <n v="0"/>
    <n v="7"/>
  </r>
  <r>
    <s v="5D5EF67E-9067-4146-9AAD-3CD1436A4799"/>
    <s v="559D92A8-3814-4312-BF70-E7FE3B13961C"/>
    <n v="1"/>
    <x v="2"/>
    <n v="74"/>
    <n v="10.5404563063012"/>
    <n v="34"/>
    <n v="1399"/>
    <n v="282"/>
    <n v="533"/>
    <n v="270"/>
    <n v="399"/>
    <n v="580"/>
    <n v="356"/>
    <n v="304"/>
    <n v="581"/>
    <n v="273"/>
    <n v="5011"/>
  </r>
  <r>
    <s v="88F343FA-B35D-4C6C-8A9A-DDC3AE08EED7"/>
    <s v="79451CE0-21CB-46CE-B86F-626328C21A00"/>
    <n v="1"/>
    <x v="6"/>
    <n v="70"/>
    <n v="12.1446578182133"/>
    <n v="474"/>
    <n v="216"/>
    <n v="0"/>
    <n v="48"/>
    <n v="0"/>
    <n v="46"/>
    <n v="0"/>
    <n v="30"/>
    <n v="0"/>
    <n v="77"/>
    <n v="0"/>
    <n v="891"/>
  </r>
  <r>
    <s v="A21A18F9-4CFF-40E5-99F8-4298D5034E0B"/>
    <s v="845E4FDF-FFF6-4744-86BE-86F2D06FF342"/>
    <n v="8"/>
    <x v="1"/>
    <n v="72"/>
    <n v="4.4944410108488304"/>
    <n v="2"/>
    <n v="1"/>
    <n v="0"/>
    <n v="0"/>
    <n v="0"/>
    <n v="0"/>
    <n v="0"/>
    <n v="1"/>
    <n v="0"/>
    <n v="2"/>
    <n v="1"/>
    <n v="7"/>
  </r>
  <r>
    <s v="5D5EF67E-9067-4146-9AAD-3CD1436A4799"/>
    <s v="E5259AEB-FB63-4CDF-B9E8-2E55029E45E5"/>
    <n v="1"/>
    <x v="2"/>
    <n v="78"/>
    <n v="11.0355157874769"/>
    <n v="0"/>
    <n v="0"/>
    <n v="5"/>
    <n v="2"/>
    <n v="2"/>
    <n v="2"/>
    <n v="3"/>
    <n v="3"/>
    <n v="3"/>
    <n v="2"/>
    <n v="1"/>
    <n v="23"/>
  </r>
  <r>
    <s v="A21A18F9-4CFF-40E5-99F8-4298D5034E0B"/>
    <s v="AD6FCD15-5B55-401F-995C-91ACC81CE395"/>
    <n v="6"/>
    <x v="4"/>
    <n v="80"/>
    <n v="12.428367755617399"/>
    <n v="311"/>
    <n v="32"/>
    <n v="1"/>
    <n v="30"/>
    <n v="0"/>
    <n v="11"/>
    <n v="1"/>
    <n v="10"/>
    <n v="0"/>
    <n v="36"/>
    <n v="0"/>
    <n v="432"/>
  </r>
  <r>
    <s v="A21A18F9-4CFF-40E5-99F8-4298D5034E0B"/>
    <s v="26EF107F-E63E-4932-974B-D1A61A7AA5E4"/>
    <n v="1"/>
    <x v="0"/>
    <n v="80"/>
    <n v="10.2519389863069"/>
    <n v="81"/>
    <n v="1050"/>
    <n v="0"/>
    <n v="142"/>
    <n v="11"/>
    <n v="187"/>
    <n v="13"/>
    <n v="114"/>
    <n v="3"/>
    <n v="305"/>
    <n v="3"/>
    <n v="1909"/>
  </r>
  <r>
    <s v="5D5EF67E-9067-4146-9AAD-3CD1436A4799"/>
    <s v="62F78CDB-62FE-409D-896D-5B4A1CFFBD20"/>
    <n v="1"/>
    <x v="2"/>
    <n v="66"/>
    <n v="7.9528948623793996"/>
    <n v="7690"/>
    <n v="188"/>
    <n v="143"/>
    <n v="189"/>
    <n v="178"/>
    <n v="193"/>
    <n v="166"/>
    <n v="158"/>
    <n v="161"/>
    <n v="170"/>
    <n v="153"/>
    <n v="9389"/>
  </r>
  <r>
    <s v="A21A18F9-4CFF-40E5-99F8-4298D5034E0B"/>
    <s v="C122130D-171E-499E-B276-AB3E66F866A4"/>
    <n v="1"/>
    <x v="0"/>
    <n v="85"/>
    <n v="13.699148392023"/>
    <n v="0"/>
    <n v="3"/>
    <n v="0"/>
    <n v="1"/>
    <n v="0"/>
    <n v="0"/>
    <n v="0"/>
    <n v="0"/>
    <n v="0"/>
    <n v="0"/>
    <n v="0"/>
    <n v="4"/>
  </r>
  <r>
    <s v="A21A18F9-4CFF-40E5-99F8-4298D5034E0B"/>
    <s v="4B70506C-3021-4EF5-816F-D5D9DA19D24A"/>
    <n v="10"/>
    <x v="3"/>
    <n v="77"/>
    <n v="10.0560428904347"/>
    <n v="883"/>
    <n v="3454"/>
    <n v="1"/>
    <n v="1069"/>
    <n v="1"/>
    <n v="705"/>
    <n v="13"/>
    <n v="303"/>
    <n v="3"/>
    <n v="1071"/>
    <n v="0"/>
    <n v="7503"/>
  </r>
  <r>
    <s v="5D5EF67E-9067-4146-9AAD-3CD1436A4799"/>
    <s v="1F7624DF-51AD-4B92-8D4C-345D03A2E5BA"/>
    <n v="1"/>
    <x v="2"/>
    <n v="79"/>
    <s v="NULL"/>
    <n v="0"/>
    <n v="0"/>
    <n v="0"/>
    <n v="0"/>
    <n v="0"/>
    <n v="0"/>
    <n v="0"/>
    <n v="0"/>
    <n v="0"/>
    <n v="0"/>
    <n v="1"/>
    <n v="1"/>
  </r>
  <r>
    <s v="5D5EF67E-9067-4146-9AAD-3CD1436A4799"/>
    <s v="9BEBAB70-0396-4940-BEEA-3156948CE5CF"/>
    <n v="1"/>
    <x v="2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30A6CDB-0952-4211-9E72-8644B5332120"/>
    <n v="1"/>
    <x v="0"/>
    <n v="76"/>
    <n v="11.2562780273012"/>
    <n v="197"/>
    <n v="841"/>
    <n v="9"/>
    <n v="515"/>
    <n v="12"/>
    <n v="480"/>
    <n v="38"/>
    <n v="304"/>
    <n v="10"/>
    <n v="479"/>
    <n v="13"/>
    <n v="2898"/>
  </r>
  <r>
    <s v="A21A18F9-4CFF-40E5-99F8-4298D5034E0B"/>
    <s v="60833868-6DD2-4C7C-8A19-786B005E6729"/>
    <n v="1"/>
    <x v="0"/>
    <n v="70"/>
    <n v="11.8650474857261"/>
    <n v="40"/>
    <n v="187"/>
    <n v="0"/>
    <n v="52"/>
    <n v="0"/>
    <n v="51"/>
    <n v="1"/>
    <n v="36"/>
    <n v="0"/>
    <n v="82"/>
    <n v="0"/>
    <n v="449"/>
  </r>
  <r>
    <s v="5D5EF67E-9067-4146-9AAD-3CD1436A4799"/>
    <s v="F58E3F8F-137B-43FD-B91F-D4E835806460"/>
    <n v="1"/>
    <x v="2"/>
    <n v="75"/>
    <n v="11.950025348811099"/>
    <n v="81"/>
    <n v="162"/>
    <n v="131"/>
    <n v="152"/>
    <n v="128"/>
    <n v="166"/>
    <n v="144"/>
    <n v="164"/>
    <n v="129"/>
    <n v="179"/>
    <n v="119"/>
    <n v="1555"/>
  </r>
  <r>
    <s v="A21A18F9-4CFF-40E5-99F8-4298D5034E0B"/>
    <s v="6E11D8B4-C095-4BC8-9A0C-693A137BEC20"/>
    <n v="3"/>
    <x v="7"/>
    <n v="73"/>
    <n v="10.375521599501001"/>
    <n v="25"/>
    <n v="174"/>
    <n v="0"/>
    <n v="57"/>
    <n v="0"/>
    <n v="37"/>
    <n v="0"/>
    <n v="25"/>
    <n v="1"/>
    <n v="72"/>
    <n v="0"/>
    <n v="391"/>
  </r>
  <r>
    <s v="A21A18F9-4CFF-40E5-99F8-4298D5034E0B"/>
    <s v="42AF135D-B136-4DED-8ACF-8A4EF4911C50"/>
    <n v="1"/>
    <x v="0"/>
    <n v="73"/>
    <n v="11.8258975864545"/>
    <n v="4630"/>
    <n v="11363"/>
    <n v="3"/>
    <n v="2117"/>
    <n v="7"/>
    <n v="1773"/>
    <n v="8"/>
    <n v="1603"/>
    <n v="4"/>
    <n v="3240"/>
    <n v="6"/>
    <n v="24754"/>
  </r>
  <r>
    <s v="A21A18F9-4CFF-40E5-99F8-4298D5034E0B"/>
    <s v="0D40F786-A8EC-4BC0-94FC-5A2600640C25"/>
    <n v="10"/>
    <x v="3"/>
    <n v="75"/>
    <n v="11.7970280741325"/>
    <n v="212"/>
    <n v="441"/>
    <n v="0"/>
    <n v="142"/>
    <n v="0"/>
    <n v="127"/>
    <n v="6"/>
    <n v="71"/>
    <n v="0"/>
    <n v="126"/>
    <n v="2"/>
    <n v="1128"/>
  </r>
  <r>
    <s v="5D5EF67E-9067-4146-9AAD-3CD1436A4799"/>
    <s v="0C3CF8E2-8DC8-480C-AAC0-BDDF7E01BAE4"/>
    <n v="1"/>
    <x v="2"/>
    <n v="75"/>
    <n v="10.1119047945489"/>
    <n v="260"/>
    <n v="519"/>
    <n v="9"/>
    <n v="322"/>
    <n v="7"/>
    <n v="343"/>
    <n v="19"/>
    <n v="374"/>
    <n v="13"/>
    <n v="509"/>
    <n v="18"/>
    <n v="2393"/>
  </r>
  <r>
    <s v="5D5EF67E-9067-4146-9AAD-3CD1436A4799"/>
    <s v="001F046D-EAB0-49A5-94B7-90945953C2BB"/>
    <n v="1"/>
    <x v="2"/>
    <n v="78"/>
    <n v="11.6238041102702"/>
    <n v="20"/>
    <n v="599"/>
    <n v="79"/>
    <n v="654"/>
    <n v="100"/>
    <n v="290"/>
    <n v="104"/>
    <n v="217"/>
    <n v="94"/>
    <n v="225"/>
    <n v="93"/>
    <n v="2475"/>
  </r>
  <r>
    <s v="A21A18F9-4CFF-40E5-99F8-4298D5034E0B"/>
    <s v="879D2AEB-3327-4F42-B393-841ECFAFD08F"/>
    <n v="1"/>
    <x v="0"/>
    <n v="76"/>
    <n v="13.131516034485999"/>
    <n v="154"/>
    <n v="1221"/>
    <n v="0"/>
    <n v="296"/>
    <n v="1"/>
    <n v="278"/>
    <n v="1"/>
    <n v="166"/>
    <n v="2"/>
    <n v="280"/>
    <n v="3"/>
    <n v="2402"/>
  </r>
  <r>
    <s v="88F343FA-B35D-4C6C-8A9A-DDC3AE08EED7"/>
    <s v="EE87860E-7A20-499C-B6B2-012B89C7048C"/>
    <n v="1"/>
    <x v="6"/>
    <n v="78"/>
    <n v="9.5675421159494896"/>
    <n v="6427"/>
    <n v="2251"/>
    <n v="2"/>
    <n v="1125"/>
    <n v="1"/>
    <n v="1356"/>
    <n v="8"/>
    <n v="951"/>
    <n v="4"/>
    <n v="1884"/>
    <n v="3"/>
    <n v="14012"/>
  </r>
  <r>
    <s v="5D5EF67E-9067-4146-9AAD-3CD1436A4799"/>
    <s v="A59493C9-84D6-4F38-83CA-4EAB869B4569"/>
    <n v="1"/>
    <x v="2"/>
    <n v="80"/>
    <n v="9.3961448286214804"/>
    <n v="246"/>
    <n v="6967"/>
    <n v="0"/>
    <n v="858"/>
    <n v="1"/>
    <n v="1674"/>
    <n v="3"/>
    <n v="1057"/>
    <n v="3"/>
    <n v="1511"/>
    <n v="3"/>
    <n v="12323"/>
  </r>
  <r>
    <s v="5D5EF67E-9067-4146-9AAD-3CD1436A4799"/>
    <s v="DCA1DFD5-193F-479F-AFDC-203A920BD62C"/>
    <n v="1"/>
    <x v="2"/>
    <n v="77"/>
    <n v="10.3890729641974"/>
    <n v="2"/>
    <n v="91"/>
    <n v="0"/>
    <n v="25"/>
    <n v="2"/>
    <n v="7"/>
    <n v="0"/>
    <n v="4"/>
    <n v="0"/>
    <n v="27"/>
    <n v="0"/>
    <n v="158"/>
  </r>
  <r>
    <s v="A21A18F9-4CFF-40E5-99F8-4298D5034E0B"/>
    <s v="5E15A590-A8C6-4079-8DC0-FAE63233F496"/>
    <n v="10"/>
    <x v="3"/>
    <n v="71"/>
    <n v="8.6441178235179095"/>
    <n v="4"/>
    <n v="8"/>
    <n v="0"/>
    <n v="15"/>
    <n v="0"/>
    <n v="11"/>
    <n v="0"/>
    <n v="2"/>
    <n v="0"/>
    <n v="10"/>
    <n v="0"/>
    <n v="50"/>
  </r>
  <r>
    <s v="A21A18F9-4CFF-40E5-99F8-4298D5034E0B"/>
    <s v="C5640F23-3533-47DC-9406-D155BEB712DF"/>
    <n v="1"/>
    <x v="0"/>
    <n v="76"/>
    <n v="11.369923244550399"/>
    <n v="3256"/>
    <n v="6097"/>
    <n v="2"/>
    <n v="2250"/>
    <n v="6"/>
    <n v="1803"/>
    <n v="18"/>
    <n v="1281"/>
    <n v="4"/>
    <n v="3078"/>
    <n v="10"/>
    <n v="17805"/>
  </r>
  <r>
    <s v="5D5EF67E-9067-4146-9AAD-3CD1436A4799"/>
    <s v="6E75AAA0-DEEC-4DA3-815F-787484215DB7"/>
    <n v="1"/>
    <x v="2"/>
    <n v="72"/>
    <n v="10.7605964458862"/>
    <n v="298"/>
    <n v="2325"/>
    <n v="98"/>
    <n v="1489"/>
    <n v="115"/>
    <n v="1484"/>
    <n v="138"/>
    <n v="472"/>
    <n v="119"/>
    <n v="883"/>
    <n v="139"/>
    <n v="7560"/>
  </r>
  <r>
    <s v="5D5EF67E-9067-4146-9AAD-3CD1436A4799"/>
    <s v="6810B1E3-275A-48CF-ABC9-51FA38626AEE"/>
    <n v="1"/>
    <x v="2"/>
    <n v="74"/>
    <n v="11.457054055175099"/>
    <n v="814"/>
    <n v="1369"/>
    <n v="0"/>
    <n v="521"/>
    <n v="1"/>
    <n v="504"/>
    <n v="0"/>
    <n v="390"/>
    <n v="0"/>
    <n v="370"/>
    <n v="1"/>
    <n v="3970"/>
  </r>
  <r>
    <s v="5D5EF67E-9067-4146-9AAD-3CD1436A4799"/>
    <s v="9C66BB09-53ED-494B-B294-8D21DD99CF28"/>
    <n v="1"/>
    <x v="2"/>
    <n v="79"/>
    <n v="11.0837230225518"/>
    <n v="26"/>
    <n v="242"/>
    <n v="215"/>
    <n v="213"/>
    <n v="180"/>
    <n v="207"/>
    <n v="178"/>
    <n v="177"/>
    <n v="179"/>
    <n v="223"/>
    <n v="180"/>
    <n v="2020"/>
  </r>
  <r>
    <s v="5D5EF67E-9067-4146-9AAD-3CD1436A4799"/>
    <s v="F92A7595-5A8F-4C3C-8706-23257DF83520"/>
    <n v="1"/>
    <x v="2"/>
    <n v="73"/>
    <n v="10.6390058713305"/>
    <n v="428"/>
    <n v="797"/>
    <n v="0"/>
    <n v="489"/>
    <n v="0"/>
    <n v="362"/>
    <n v="1"/>
    <n v="282"/>
    <n v="0"/>
    <n v="448"/>
    <n v="0"/>
    <n v="2807"/>
  </r>
  <r>
    <s v="A21A18F9-4CFF-40E5-99F8-4298D5034E0B"/>
    <s v="5F46C06D-142C-41CA-B93C-CAE83816DFD6"/>
    <n v="10"/>
    <x v="3"/>
    <n v="75"/>
    <n v="24.5816750555786"/>
    <n v="203"/>
    <n v="845"/>
    <n v="1"/>
    <n v="175"/>
    <n v="2"/>
    <n v="300"/>
    <n v="1"/>
    <n v="289"/>
    <n v="1"/>
    <n v="234"/>
    <n v="0"/>
    <n v="2051"/>
  </r>
  <r>
    <s v="A21A18F9-4CFF-40E5-99F8-4298D5034E0B"/>
    <s v="18986B55-17B5-4AF1-8803-F937365FEB91"/>
    <n v="10"/>
    <x v="3"/>
    <n v="75"/>
    <n v="245.56810142219399"/>
    <n v="472"/>
    <n v="312"/>
    <n v="0"/>
    <n v="116"/>
    <n v="0"/>
    <n v="52"/>
    <n v="3"/>
    <n v="24"/>
    <n v="0"/>
    <n v="97"/>
    <n v="0"/>
    <n v="1077"/>
  </r>
  <r>
    <s v="A21A18F9-4CFF-40E5-99F8-4298D5034E0B"/>
    <s v="D498D072-041A-43C3-8C44-EB1F4C2AC758"/>
    <n v="3"/>
    <x v="7"/>
    <n v="73"/>
    <n v="10.060216950173601"/>
    <n v="4"/>
    <n v="79"/>
    <n v="0"/>
    <n v="40"/>
    <n v="0"/>
    <n v="32"/>
    <n v="0"/>
    <n v="38"/>
    <n v="1"/>
    <n v="45"/>
    <n v="0"/>
    <n v="239"/>
  </r>
  <r>
    <s v="A21A18F9-4CFF-40E5-99F8-4298D5034E0B"/>
    <s v="A877615D-4509-4CC6-9772-2D7BE347714F"/>
    <n v="1"/>
    <x v="0"/>
    <n v="75"/>
    <n v="11.2682521736255"/>
    <n v="1045"/>
    <n v="12090"/>
    <n v="184"/>
    <n v="1837"/>
    <n v="238"/>
    <n v="1458"/>
    <n v="323"/>
    <n v="1226"/>
    <n v="108"/>
    <n v="1654"/>
    <n v="344"/>
    <n v="20513"/>
  </r>
  <r>
    <s v="5D5EF67E-9067-4146-9AAD-3CD1436A4799"/>
    <s v="D537857A-76E8-4253-9BE9-E75F6ECC3196"/>
    <n v="1"/>
    <x v="2"/>
    <n v="69"/>
    <n v="7.6140302696462401"/>
    <n v="187"/>
    <n v="1437"/>
    <n v="0"/>
    <n v="839"/>
    <n v="0"/>
    <n v="634"/>
    <n v="0"/>
    <n v="1045"/>
    <n v="0"/>
    <n v="1153"/>
    <n v="1"/>
    <n v="5296"/>
  </r>
  <r>
    <s v="5D5EF67E-9067-4146-9AAD-3CD1436A4799"/>
    <s v="F0AB1F05-C4B8-466E-B2BC-FF260EF46522"/>
    <n v="1"/>
    <x v="2"/>
    <n v="79"/>
    <n v="12.9456228553972"/>
    <n v="2"/>
    <n v="30"/>
    <n v="24"/>
    <n v="21"/>
    <n v="26"/>
    <n v="32"/>
    <n v="23"/>
    <n v="24"/>
    <n v="21"/>
    <n v="20"/>
    <n v="26"/>
    <n v="249"/>
  </r>
  <r>
    <s v="A21A18F9-4CFF-40E5-99F8-4298D5034E0B"/>
    <s v="6D91A773-2228-432C-A01D-05ADAA950458"/>
    <n v="6"/>
    <x v="4"/>
    <n v="76"/>
    <n v="11.264281337556699"/>
    <n v="9839"/>
    <n v="733"/>
    <n v="0"/>
    <n v="284"/>
    <n v="2"/>
    <n v="346"/>
    <n v="1"/>
    <n v="284"/>
    <n v="3"/>
    <n v="409"/>
    <n v="0"/>
    <n v="11901"/>
  </r>
  <r>
    <s v="A21A18F9-4CFF-40E5-99F8-4298D5034E0B"/>
    <s v="28AA29DE-48F9-4CE7-BF2D-1BC7DEFFD6D5"/>
    <n v="10"/>
    <x v="3"/>
    <n v="76"/>
    <n v="12.645451143257599"/>
    <n v="3"/>
    <n v="34"/>
    <n v="0"/>
    <n v="15"/>
    <n v="0"/>
    <n v="8"/>
    <n v="1"/>
    <n v="11"/>
    <n v="0"/>
    <n v="14"/>
    <n v="0"/>
    <n v="86"/>
  </r>
  <r>
    <s v="A21A18F9-4CFF-40E5-99F8-4298D5034E0B"/>
    <s v="C989E427-D3C4-4EAB-B5FF-A068C4E8D1E2"/>
    <n v="10"/>
    <x v="3"/>
    <n v="75"/>
    <n v="12.2941380567585"/>
    <n v="70"/>
    <n v="387"/>
    <n v="0"/>
    <n v="142"/>
    <n v="0"/>
    <n v="101"/>
    <n v="74"/>
    <n v="57"/>
    <n v="1"/>
    <n v="137"/>
    <n v="0"/>
    <n v="971"/>
  </r>
  <r>
    <s v="5D5EF67E-9067-4146-9AAD-3CD1436A4799"/>
    <s v="1D9716E3-6AA3-4B90-BEE7-BC40E17E0C69"/>
    <n v="1"/>
    <x v="2"/>
    <n v="74"/>
    <n v="10.314893849191501"/>
    <n v="264"/>
    <n v="773"/>
    <n v="126"/>
    <n v="1341"/>
    <n v="116"/>
    <n v="282"/>
    <n v="82"/>
    <n v="328"/>
    <n v="104"/>
    <n v="1593"/>
    <n v="91"/>
    <n v="5100"/>
  </r>
  <r>
    <s v="5D5EF67E-9067-4146-9AAD-3CD1436A4799"/>
    <s v="E18D99E7-AEE7-4375-B160-825A5B9D1BF5"/>
    <n v="1"/>
    <x v="2"/>
    <n v="88"/>
    <s v="NULL"/>
    <n v="0"/>
    <n v="0"/>
    <n v="0"/>
    <n v="0"/>
    <n v="0"/>
    <n v="0"/>
    <n v="0"/>
    <n v="0"/>
    <n v="0"/>
    <n v="1"/>
    <n v="0"/>
    <n v="1"/>
  </r>
  <r>
    <s v="5D5EF67E-9067-4146-9AAD-3CD1436A4799"/>
    <s v="1706B461-A02B-455C-83FC-B8E539724675"/>
    <n v="1"/>
    <x v="2"/>
    <n v="72"/>
    <n v="9.6532853338329296"/>
    <n v="127"/>
    <n v="1414"/>
    <n v="775"/>
    <n v="1396"/>
    <n v="436"/>
    <n v="1083"/>
    <n v="512"/>
    <n v="908"/>
    <n v="537"/>
    <n v="1679"/>
    <n v="668"/>
    <n v="9535"/>
  </r>
  <r>
    <s v="A21A18F9-4CFF-40E5-99F8-4298D5034E0B"/>
    <s v="A926ACB7-208C-4531-B62B-4BC5347F59F1"/>
    <n v="192"/>
    <x v="5"/>
    <n v="79"/>
    <n v="10.138415657083399"/>
    <n v="1"/>
    <n v="16"/>
    <n v="24"/>
    <n v="16"/>
    <n v="17"/>
    <n v="9"/>
    <n v="14"/>
    <n v="14"/>
    <n v="14"/>
    <n v="9"/>
    <n v="17"/>
    <n v="151"/>
  </r>
  <r>
    <s v="5D5EF67E-9067-4146-9AAD-3CD1436A4799"/>
    <s v="D1C7F985-74A1-47F2-A6B8-AD9E97F437EC"/>
    <n v="1"/>
    <x v="2"/>
    <n v="70"/>
    <n v="12.218757035951"/>
    <n v="7"/>
    <n v="1253"/>
    <n v="0"/>
    <n v="99"/>
    <n v="1"/>
    <n v="35"/>
    <n v="0"/>
    <n v="47"/>
    <n v="0"/>
    <n v="106"/>
    <n v="5"/>
    <n v="1553"/>
  </r>
  <r>
    <s v="A21A18F9-4CFF-40E5-99F8-4298D5034E0B"/>
    <s v="6BD34AEC-D326-4898-8555-3A668D759C7C"/>
    <n v="1"/>
    <x v="0"/>
    <s v="NULL"/>
    <s v="NULL"/>
    <n v="6"/>
    <n v="0"/>
    <n v="0"/>
    <n v="0"/>
    <n v="0"/>
    <n v="0"/>
    <n v="0"/>
    <n v="0"/>
    <n v="0"/>
    <n v="0"/>
    <n v="0"/>
    <n v="6"/>
  </r>
  <r>
    <s v="A21A18F9-4CFF-40E5-99F8-4298D5034E0B"/>
    <s v="C44A6CFB-C95C-4379-A8A4-BD80A17AE40A"/>
    <n v="3"/>
    <x v="7"/>
    <n v="76"/>
    <n v="11.1965823576042"/>
    <n v="10"/>
    <n v="168"/>
    <n v="0"/>
    <n v="63"/>
    <n v="1"/>
    <n v="74"/>
    <n v="0"/>
    <n v="66"/>
    <n v="1"/>
    <n v="76"/>
    <n v="0"/>
    <n v="459"/>
  </r>
  <r>
    <s v="A21A18F9-4CFF-40E5-99F8-4298D5034E0B"/>
    <s v="AF653C36-7D68-4353-97E3-B7D276A6702C"/>
    <n v="8"/>
    <x v="1"/>
    <n v="62"/>
    <n v="12.567076499327699"/>
    <n v="32"/>
    <n v="45"/>
    <n v="0"/>
    <n v="11"/>
    <n v="0"/>
    <n v="11"/>
    <n v="0"/>
    <n v="20"/>
    <n v="0"/>
    <n v="11"/>
    <n v="0"/>
    <n v="130"/>
  </r>
  <r>
    <s v="5D5EF67E-9067-4146-9AAD-3CD1436A4799"/>
    <s v="A87666DD-BFCD-446F-9492-15F8AB6E8DD7"/>
    <n v="1"/>
    <x v="2"/>
    <n v="55"/>
    <n v="10.8593545603779"/>
    <n v="8219"/>
    <n v="3514"/>
    <n v="0"/>
    <n v="368"/>
    <n v="0"/>
    <n v="272"/>
    <n v="6"/>
    <n v="198"/>
    <n v="1"/>
    <n v="306"/>
    <n v="1"/>
    <n v="12885"/>
  </r>
  <r>
    <s v="88F343FA-B35D-4C6C-8A9A-DDC3AE08EED7"/>
    <s v="A1726D3C-618A-46C1-9277-2131BB020A11"/>
    <n v="1"/>
    <x v="6"/>
    <n v="55"/>
    <n v="10.437840139551099"/>
    <n v="1069"/>
    <n v="378"/>
    <n v="0"/>
    <n v="89"/>
    <n v="0"/>
    <n v="47"/>
    <n v="0"/>
    <n v="18"/>
    <n v="0"/>
    <n v="51"/>
    <n v="0"/>
    <n v="1653"/>
  </r>
  <r>
    <s v="A21A18F9-4CFF-40E5-99F8-4298D5034E0B"/>
    <s v="7D7B3136-974E-474A-9A6A-31E4ACCD0C54"/>
    <n v="10"/>
    <x v="3"/>
    <n v="79"/>
    <n v="11.448256943051"/>
    <n v="8"/>
    <n v="308"/>
    <n v="0"/>
    <n v="279"/>
    <n v="0"/>
    <n v="307"/>
    <n v="0"/>
    <n v="258"/>
    <n v="0"/>
    <n v="267"/>
    <n v="0"/>
    <n v="1427"/>
  </r>
  <r>
    <s v="A21A18F9-4CFF-40E5-99F8-4298D5034E0B"/>
    <s v="B6504E27-C701-4493-9FE9-587928E681B4"/>
    <n v="10"/>
    <x v="3"/>
    <n v="81"/>
    <n v="15.8705500526717"/>
    <n v="4"/>
    <n v="15"/>
    <n v="0"/>
    <n v="6"/>
    <n v="0"/>
    <n v="8"/>
    <n v="0"/>
    <n v="3"/>
    <n v="0"/>
    <n v="8"/>
    <n v="0"/>
    <n v="44"/>
  </r>
  <r>
    <s v="88F343FA-B35D-4C6C-8A9A-DDC3AE08EED7"/>
    <s v="8141DA3B-7027-4BD0-AFA4-421B7483CE3A"/>
    <n v="1"/>
    <x v="6"/>
    <n v="72"/>
    <n v="13.557512671398699"/>
    <n v="168"/>
    <n v="78"/>
    <n v="0"/>
    <n v="19"/>
    <n v="0"/>
    <n v="22"/>
    <n v="0"/>
    <n v="14"/>
    <n v="0"/>
    <n v="29"/>
    <n v="0"/>
    <n v="330"/>
  </r>
  <r>
    <s v="5D5EF67E-9067-4146-9AAD-3CD1436A4799"/>
    <s v="53F8B9A3-3BFF-46D8-9DD9-088B482F4210"/>
    <n v="1"/>
    <x v="2"/>
    <n v="75"/>
    <n v="12.152113659194001"/>
    <n v="65"/>
    <n v="65"/>
    <n v="67"/>
    <n v="65"/>
    <n v="58"/>
    <n v="72"/>
    <n v="60"/>
    <n v="70"/>
    <n v="68"/>
    <n v="66"/>
    <n v="72"/>
    <n v="728"/>
  </r>
  <r>
    <s v="A21A18F9-4CFF-40E5-99F8-4298D5034E0B"/>
    <s v="16263BB3-9F6A-4F1A-822C-E3D80BB70210"/>
    <n v="10"/>
    <x v="3"/>
    <n v="80"/>
    <n v="13.7113092008021"/>
    <n v="0"/>
    <n v="3"/>
    <n v="0"/>
    <n v="3"/>
    <n v="0"/>
    <n v="0"/>
    <n v="0"/>
    <n v="0"/>
    <n v="0"/>
    <n v="3"/>
    <n v="0"/>
    <n v="9"/>
  </r>
  <r>
    <s v="A21A18F9-4CFF-40E5-99F8-4298D5034E0B"/>
    <s v="6C8AF5D7-3AC4-40A4-A228-9A2E73D44D5E"/>
    <n v="1"/>
    <x v="0"/>
    <n v="64"/>
    <n v="8.8145996851647492"/>
    <n v="12"/>
    <n v="1458"/>
    <n v="0"/>
    <n v="418"/>
    <n v="1"/>
    <n v="320"/>
    <n v="2"/>
    <n v="312"/>
    <n v="1"/>
    <n v="533"/>
    <n v="4"/>
    <n v="3061"/>
  </r>
  <r>
    <s v="5D5EF67E-9067-4146-9AAD-3CD1436A4799"/>
    <s v="CAFE301A-6447-4D28-8C2E-DDA7905FB125"/>
    <n v="1"/>
    <x v="2"/>
    <n v="74"/>
    <n v="10.432521692496"/>
    <n v="105"/>
    <n v="4140"/>
    <n v="184"/>
    <n v="1646"/>
    <n v="187"/>
    <n v="1899"/>
    <n v="211"/>
    <n v="1746"/>
    <n v="213"/>
    <n v="1390"/>
    <n v="208"/>
    <n v="11929"/>
  </r>
  <r>
    <s v="A21A18F9-4CFF-40E5-99F8-4298D5034E0B"/>
    <s v="65C43040-BF2D-4E42-A4F1-8477E918896E"/>
    <n v="10"/>
    <x v="3"/>
    <n v="74"/>
    <n v="11.2250791618373"/>
    <n v="292"/>
    <n v="1327"/>
    <n v="0"/>
    <n v="598"/>
    <n v="0"/>
    <n v="349"/>
    <n v="1"/>
    <n v="280"/>
    <n v="0"/>
    <n v="642"/>
    <n v="1"/>
    <n v="3490"/>
  </r>
  <r>
    <s v="88F343FA-B35D-4C6C-8A9A-DDC3AE08EED7"/>
    <s v="221176DB-4E41-4EAF-AFD3-439CE48D0D73"/>
    <n v="1"/>
    <x v="6"/>
    <n v="71"/>
    <n v="11.6801663966408"/>
    <n v="1090"/>
    <n v="515"/>
    <n v="0"/>
    <n v="97"/>
    <n v="0"/>
    <n v="87"/>
    <n v="2"/>
    <n v="74"/>
    <n v="0"/>
    <n v="173"/>
    <n v="1"/>
    <n v="2039"/>
  </r>
  <r>
    <s v="88F343FA-B35D-4C6C-8A9A-DDC3AE08EED7"/>
    <s v="7DDA58DF-B4C6-4EC1-BDE8-78260C63683E"/>
    <n v="1"/>
    <x v="6"/>
    <n v="73"/>
    <n v="10.6709857320607"/>
    <n v="3770"/>
    <n v="1390"/>
    <n v="1"/>
    <n v="850"/>
    <n v="2"/>
    <n v="547"/>
    <n v="10"/>
    <n v="294"/>
    <n v="2"/>
    <n v="543"/>
    <n v="1"/>
    <n v="7410"/>
  </r>
  <r>
    <s v="A21A18F9-4CFF-40E5-99F8-4298D5034E0B"/>
    <s v="1623D31F-C79D-4477-8408-070CC2B3043C"/>
    <n v="3"/>
    <x v="7"/>
    <n v="71"/>
    <n v="33.235824657414497"/>
    <n v="5"/>
    <n v="158"/>
    <n v="16"/>
    <n v="41"/>
    <n v="7"/>
    <n v="25"/>
    <n v="66"/>
    <n v="15"/>
    <n v="7"/>
    <n v="38"/>
    <n v="18"/>
    <n v="396"/>
  </r>
  <r>
    <s v="A21A18F9-4CFF-40E5-99F8-4298D5034E0B"/>
    <s v="D3B3E18D-62E2-4777-8B5D-82F7CE12169B"/>
    <n v="3"/>
    <x v="7"/>
    <n v="76"/>
    <n v="7.21110255092798"/>
    <n v="1"/>
    <n v="0"/>
    <n v="0"/>
    <n v="1"/>
    <n v="0"/>
    <n v="0"/>
    <n v="0"/>
    <n v="0"/>
    <n v="0"/>
    <n v="2"/>
    <n v="0"/>
    <n v="4"/>
  </r>
  <r>
    <s v="A21A18F9-4CFF-40E5-99F8-4298D5034E0B"/>
    <s v="E2D1ADB2-B261-485E-AE39-312EFE1F978F"/>
    <n v="1"/>
    <x v="0"/>
    <n v="90"/>
    <s v="NULL"/>
    <n v="0"/>
    <n v="1"/>
    <n v="0"/>
    <n v="0"/>
    <n v="0"/>
    <n v="0"/>
    <n v="0"/>
    <n v="0"/>
    <n v="0"/>
    <n v="0"/>
    <n v="0"/>
    <n v="1"/>
  </r>
  <r>
    <s v="A21A18F9-4CFF-40E5-99F8-4298D5034E0B"/>
    <s v="FE86A76B-91C2-4E85-B2A6-3593180F2CF0"/>
    <n v="192"/>
    <x v="5"/>
    <n v="75"/>
    <n v="9.8657657246325297"/>
    <n v="0"/>
    <n v="1"/>
    <n v="0"/>
    <n v="1"/>
    <n v="0"/>
    <n v="1"/>
    <n v="0"/>
    <n v="0"/>
    <n v="0"/>
    <n v="0"/>
    <n v="0"/>
    <n v="3"/>
  </r>
  <r>
    <s v="5D5EF67E-9067-4146-9AAD-3CD1436A4799"/>
    <s v="7445AFA1-C531-4780-9194-AEB7D875167D"/>
    <n v="1"/>
    <x v="2"/>
    <n v="80"/>
    <n v="9.3937266926379301"/>
    <n v="103"/>
    <n v="252"/>
    <n v="89"/>
    <n v="127"/>
    <n v="53"/>
    <n v="140"/>
    <n v="53"/>
    <n v="162"/>
    <n v="65"/>
    <n v="193"/>
    <n v="95"/>
    <n v="1332"/>
  </r>
  <r>
    <s v="A21A18F9-4CFF-40E5-99F8-4298D5034E0B"/>
    <s v="DCF9C134-3007-4BB9-8D71-69C0686FBF42"/>
    <n v="10"/>
    <x v="3"/>
    <n v="92"/>
    <s v="NULL"/>
    <n v="1"/>
    <n v="0"/>
    <n v="0"/>
    <n v="1"/>
    <n v="0"/>
    <n v="0"/>
    <n v="0"/>
    <n v="0"/>
    <n v="0"/>
    <n v="0"/>
    <n v="0"/>
    <n v="2"/>
  </r>
  <r>
    <s v="A21A18F9-4CFF-40E5-99F8-4298D5034E0B"/>
    <s v="482715B5-6AB8-41B7-8CD3-5F81BA03D668"/>
    <n v="3"/>
    <x v="7"/>
    <n v="72"/>
    <n v="10.9646550837787"/>
    <n v="1"/>
    <n v="35"/>
    <n v="1"/>
    <n v="11"/>
    <n v="0"/>
    <n v="3"/>
    <n v="0"/>
    <n v="8"/>
    <n v="0"/>
    <n v="10"/>
    <n v="0"/>
    <n v="69"/>
  </r>
  <r>
    <s v="A21A18F9-4CFF-40E5-99F8-4298D5034E0B"/>
    <s v="9AAF0B7C-33FB-4541-88D3-ED4A1E380AA8"/>
    <n v="1"/>
    <x v="0"/>
    <n v="72"/>
    <n v="12.057019344041199"/>
    <n v="1003"/>
    <n v="5501"/>
    <n v="4"/>
    <n v="1082"/>
    <n v="4"/>
    <n v="572"/>
    <n v="36"/>
    <n v="553"/>
    <n v="10"/>
    <n v="1076"/>
    <n v="13"/>
    <n v="9854"/>
  </r>
  <r>
    <s v="A21A18F9-4CFF-40E5-99F8-4298D5034E0B"/>
    <s v="AD1DCC2A-39B7-42CE-B5DC-DF31AF866FBE"/>
    <n v="1"/>
    <x v="0"/>
    <n v="72"/>
    <n v="11.4542568506211"/>
    <n v="0"/>
    <n v="2"/>
    <n v="0"/>
    <n v="1"/>
    <n v="0"/>
    <n v="1"/>
    <n v="0"/>
    <n v="0"/>
    <n v="0"/>
    <n v="1"/>
    <n v="0"/>
    <n v="5"/>
  </r>
  <r>
    <s v="A21A18F9-4CFF-40E5-99F8-4298D5034E0B"/>
    <s v="6A2C0A01-E40A-4C78-9C9D-ECB3D2B4A3C4"/>
    <n v="1"/>
    <x v="0"/>
    <n v="75"/>
    <n v="10.230457819248301"/>
    <n v="337"/>
    <n v="760"/>
    <n v="2"/>
    <n v="414"/>
    <n v="2"/>
    <n v="258"/>
    <n v="11"/>
    <n v="148"/>
    <n v="2"/>
    <n v="683"/>
    <n v="2"/>
    <n v="2619"/>
  </r>
  <r>
    <s v="88F343FA-B35D-4C6C-8A9A-DDC3AE08EED7"/>
    <s v="B18C3ECB-D2E5-42D9-B8BA-02EE1441C0FE"/>
    <n v="1"/>
    <x v="6"/>
    <n v="73"/>
    <n v="11.9587251527834"/>
    <n v="495"/>
    <n v="225"/>
    <n v="0"/>
    <n v="54"/>
    <n v="0"/>
    <n v="49"/>
    <n v="0"/>
    <n v="28"/>
    <n v="0"/>
    <n v="82"/>
    <n v="0"/>
    <n v="933"/>
  </r>
  <r>
    <s v="A21A18F9-4CFF-40E5-99F8-4298D5034E0B"/>
    <s v="9B21C1D3-7E7A-4DA1-8D3C-73658ACF5DA3"/>
    <n v="10"/>
    <x v="3"/>
    <n v="76"/>
    <n v="100.739382220518"/>
    <n v="784"/>
    <n v="2522"/>
    <n v="1"/>
    <n v="1082"/>
    <n v="2"/>
    <n v="1049"/>
    <n v="55"/>
    <n v="585"/>
    <n v="2"/>
    <n v="1071"/>
    <n v="2"/>
    <n v="7155"/>
  </r>
  <r>
    <s v="A21A18F9-4CFF-40E5-99F8-4298D5034E0B"/>
    <s v="5EF4357C-C416-4095-BD48-39803FBF05CA"/>
    <n v="1"/>
    <x v="0"/>
    <n v="77"/>
    <n v="12.7131002571287"/>
    <n v="69"/>
    <n v="221"/>
    <n v="35"/>
    <n v="87"/>
    <n v="29"/>
    <n v="83"/>
    <n v="31"/>
    <n v="60"/>
    <n v="39"/>
    <n v="101"/>
    <n v="32"/>
    <n v="787"/>
  </r>
  <r>
    <s v="5D5EF67E-9067-4146-9AAD-3CD1436A4799"/>
    <s v="E67C1D6A-9BEE-4149-83EE-3B6B795B2B79"/>
    <n v="1"/>
    <x v="2"/>
    <n v="81"/>
    <n v="10.7340987031416"/>
    <n v="22"/>
    <n v="296"/>
    <n v="0"/>
    <n v="163"/>
    <n v="0"/>
    <n v="115"/>
    <n v="3"/>
    <n v="80"/>
    <n v="1"/>
    <n v="330"/>
    <n v="1"/>
    <n v="1011"/>
  </r>
  <r>
    <s v="A21A18F9-4CFF-40E5-99F8-4298D5034E0B"/>
    <s v="1315B1B6-E507-4F2E-B5B4-9ABB5B216739"/>
    <n v="10"/>
    <x v="3"/>
    <n v="75"/>
    <n v="10.8124894996675"/>
    <n v="70"/>
    <n v="674"/>
    <n v="0"/>
    <n v="267"/>
    <n v="0"/>
    <n v="215"/>
    <n v="1"/>
    <n v="149"/>
    <n v="0"/>
    <n v="237"/>
    <n v="1"/>
    <n v="1614"/>
  </r>
  <r>
    <s v="5D5EF67E-9067-4146-9AAD-3CD1436A4799"/>
    <s v="52DA31E4-FC8C-4135-BD07-B8D8950EB49A"/>
    <n v="1"/>
    <x v="2"/>
    <n v="73"/>
    <n v="9.0616369100769791"/>
    <n v="24"/>
    <n v="984"/>
    <n v="48"/>
    <n v="112"/>
    <n v="43"/>
    <n v="54"/>
    <n v="310"/>
    <n v="57"/>
    <n v="50"/>
    <n v="93"/>
    <n v="41"/>
    <n v="1816"/>
  </r>
  <r>
    <s v="5D5EF67E-9067-4146-9AAD-3CD1436A4799"/>
    <s v="34541B1B-DC78-4E63-B7BC-199CF856C575"/>
    <n v="1"/>
    <x v="2"/>
    <n v="79"/>
    <n v="11.789756455464"/>
    <n v="24"/>
    <n v="672"/>
    <n v="159"/>
    <n v="484"/>
    <n v="170"/>
    <n v="470"/>
    <n v="209"/>
    <n v="425"/>
    <n v="152"/>
    <n v="459"/>
    <n v="142"/>
    <n v="3366"/>
  </r>
  <r>
    <s v="5D5EF67E-9067-4146-9AAD-3CD1436A4799"/>
    <s v="726AEA5F-BEB0-4993-8E02-D6E8632524D6"/>
    <n v="1"/>
    <x v="2"/>
    <n v="77"/>
    <n v="12.875659643624999"/>
    <n v="3"/>
    <n v="26"/>
    <n v="26"/>
    <n v="23"/>
    <n v="25"/>
    <n v="23"/>
    <n v="32"/>
    <n v="28"/>
    <n v="19"/>
    <n v="25"/>
    <n v="34"/>
    <n v="264"/>
  </r>
  <r>
    <s v="5D5EF67E-9067-4146-9AAD-3CD1436A4799"/>
    <s v="648F9A60-A893-4AC6-A35A-34E50D1CCB94"/>
    <n v="1"/>
    <x v="2"/>
    <n v="77"/>
    <n v="10.732985346693001"/>
    <n v="180"/>
    <n v="32"/>
    <n v="4"/>
    <n v="43"/>
    <n v="6"/>
    <n v="31"/>
    <n v="6"/>
    <n v="24"/>
    <n v="2"/>
    <n v="27"/>
    <n v="4"/>
    <n v="359"/>
  </r>
  <r>
    <s v="A21A18F9-4CFF-40E5-99F8-4298D5034E0B"/>
    <s v="5BAFE51A-AE13-4C5A-9CC2-F8C780D7629C"/>
    <n v="1"/>
    <x v="0"/>
    <n v="77"/>
    <n v="11.415732390158499"/>
    <n v="56"/>
    <n v="142"/>
    <n v="50"/>
    <n v="88"/>
    <n v="62"/>
    <n v="62"/>
    <n v="58"/>
    <n v="68"/>
    <n v="47"/>
    <n v="114"/>
    <n v="65"/>
    <n v="812"/>
  </r>
  <r>
    <s v="5D5EF67E-9067-4146-9AAD-3CD1436A4799"/>
    <s v="2EEB52AC-1245-402A-8C99-3A5253B8AD3B"/>
    <n v="1"/>
    <x v="2"/>
    <n v="72"/>
    <n v="8.7188906907179096"/>
    <n v="46"/>
    <n v="5018"/>
    <n v="1"/>
    <n v="668"/>
    <n v="1"/>
    <n v="291"/>
    <n v="0"/>
    <n v="563"/>
    <n v="2"/>
    <n v="544"/>
    <n v="10"/>
    <n v="7144"/>
  </r>
  <r>
    <s v="A21A18F9-4CFF-40E5-99F8-4298D5034E0B"/>
    <s v="628E290F-112A-4E7A-813D-458A86C56F5D"/>
    <n v="8"/>
    <x v="1"/>
    <n v="68"/>
    <n v="19.4637753902127"/>
    <n v="10247"/>
    <n v="12152"/>
    <n v="1219"/>
    <n v="5493"/>
    <n v="1199"/>
    <n v="3631"/>
    <n v="1288"/>
    <n v="3465"/>
    <n v="1199"/>
    <n v="4819"/>
    <n v="1222"/>
    <n v="45934"/>
  </r>
  <r>
    <s v="5D5EF67E-9067-4146-9AAD-3CD1436A4799"/>
    <s v="A58E1D30-404D-485D-9228-54FFB4C5E7DD"/>
    <n v="1"/>
    <x v="2"/>
    <n v="78"/>
    <n v="10.9318644988545"/>
    <n v="85"/>
    <n v="298"/>
    <n v="265"/>
    <n v="266"/>
    <n v="297"/>
    <n v="296"/>
    <n v="286"/>
    <n v="283"/>
    <n v="306"/>
    <n v="288"/>
    <n v="280"/>
    <n v="2950"/>
  </r>
  <r>
    <s v="A21A18F9-4CFF-40E5-99F8-4298D5034E0B"/>
    <s v="2A6E5191-88DC-4A39-B065-53B1585668C9"/>
    <n v="1"/>
    <x v="0"/>
    <n v="78"/>
    <n v="12.1783910103127"/>
    <n v="85"/>
    <n v="150"/>
    <n v="92"/>
    <n v="145"/>
    <n v="99"/>
    <n v="124"/>
    <n v="120"/>
    <n v="112"/>
    <n v="102"/>
    <n v="146"/>
    <n v="105"/>
    <n v="1280"/>
  </r>
  <r>
    <s v="A21A18F9-4CFF-40E5-99F8-4298D5034E0B"/>
    <s v="33918710-C673-4AE3-8518-F55D4957748B"/>
    <n v="10"/>
    <x v="3"/>
    <n v="66"/>
    <n v="116.344997999092"/>
    <n v="3052"/>
    <n v="1089"/>
    <n v="0"/>
    <n v="568"/>
    <n v="2"/>
    <n v="443"/>
    <n v="0"/>
    <n v="344"/>
    <n v="1"/>
    <n v="552"/>
    <n v="0"/>
    <n v="6052"/>
  </r>
  <r>
    <s v="5D5EF67E-9067-4146-9AAD-3CD1436A4799"/>
    <s v="0A65216F-6C32-40AC-B90C-D428F6E0F180"/>
    <n v="1"/>
    <x v="2"/>
    <n v="76"/>
    <n v="12.104366413592601"/>
    <n v="6"/>
    <n v="12"/>
    <n v="13"/>
    <n v="10"/>
    <n v="15"/>
    <n v="11"/>
    <n v="11"/>
    <n v="12"/>
    <n v="17"/>
    <n v="21"/>
    <n v="14"/>
    <n v="142"/>
  </r>
  <r>
    <s v="5D5EF67E-9067-4146-9AAD-3CD1436A4799"/>
    <s v="14AAB122-F351-4E0F-875E-09CEF6311CFD"/>
    <n v="1"/>
    <x v="2"/>
    <n v="78"/>
    <n v="11.067476186895099"/>
    <n v="3"/>
    <n v="72"/>
    <n v="57"/>
    <n v="104"/>
    <n v="48"/>
    <n v="75"/>
    <n v="44"/>
    <n v="71"/>
    <n v="53"/>
    <n v="90"/>
    <n v="62"/>
    <n v="679"/>
  </r>
  <r>
    <s v="5D5EF67E-9067-4146-9AAD-3CD1436A4799"/>
    <s v="6F9F7FA8-F505-44B9-9577-736C612F13B5"/>
    <n v="1"/>
    <x v="2"/>
    <n v="77"/>
    <n v="10.047692770459999"/>
    <n v="7"/>
    <n v="361"/>
    <n v="0"/>
    <n v="221"/>
    <n v="1"/>
    <n v="168"/>
    <n v="0"/>
    <n v="181"/>
    <n v="0"/>
    <n v="176"/>
    <n v="0"/>
    <n v="1115"/>
  </r>
  <r>
    <s v="5D5EF67E-9067-4146-9AAD-3CD1436A4799"/>
    <s v="7E88FF3F-23B2-465C-81CA-169E90FD24B0"/>
    <n v="1"/>
    <x v="2"/>
    <n v="76"/>
    <n v="7.7925467384313603"/>
    <n v="91"/>
    <n v="124"/>
    <n v="0"/>
    <n v="139"/>
    <n v="2"/>
    <n v="66"/>
    <n v="0"/>
    <n v="140"/>
    <n v="1"/>
    <n v="207"/>
    <n v="3"/>
    <n v="773"/>
  </r>
  <r>
    <s v="A21A18F9-4CFF-40E5-99F8-4298D5034E0B"/>
    <s v="0AA4BB31-F36D-47E7-BE16-4FA85A1115C9"/>
    <n v="8"/>
    <x v="1"/>
    <s v="NULL"/>
    <s v="NULL"/>
    <n v="2"/>
    <n v="0"/>
    <n v="0"/>
    <n v="0"/>
    <n v="0"/>
    <n v="0"/>
    <n v="0"/>
    <n v="0"/>
    <n v="0"/>
    <n v="0"/>
    <n v="0"/>
    <n v="2"/>
  </r>
  <r>
    <s v="A21A18F9-4CFF-40E5-99F8-4298D5034E0B"/>
    <s v="054B9583-893A-49CE-B44D-763712E0990E"/>
    <n v="10"/>
    <x v="3"/>
    <n v="79"/>
    <n v="8.2259751195020403"/>
    <n v="1"/>
    <n v="3"/>
    <n v="0"/>
    <n v="0"/>
    <n v="0"/>
    <n v="0"/>
    <n v="0"/>
    <n v="0"/>
    <n v="0"/>
    <n v="1"/>
    <n v="0"/>
    <n v="5"/>
  </r>
  <r>
    <s v="A21A18F9-4CFF-40E5-99F8-4298D5034E0B"/>
    <s v="519866B9-6499-401C-A17D-6287E553D03F"/>
    <n v="8"/>
    <x v="1"/>
    <n v="70"/>
    <n v="13.7104839471586"/>
    <n v="9401"/>
    <n v="6287"/>
    <n v="736"/>
    <n v="3453"/>
    <n v="680"/>
    <n v="2914"/>
    <n v="746"/>
    <n v="2414"/>
    <n v="772"/>
    <n v="3017"/>
    <n v="675"/>
    <n v="31095"/>
  </r>
  <r>
    <s v="A21A18F9-4CFF-40E5-99F8-4298D5034E0B"/>
    <s v="AE052F7B-A33A-4139-8479-7C4E4C66427E"/>
    <n v="1"/>
    <x v="0"/>
    <n v="69"/>
    <n v="13.592561250376299"/>
    <n v="321"/>
    <n v="53"/>
    <n v="0"/>
    <n v="11"/>
    <n v="0"/>
    <n v="10"/>
    <n v="0"/>
    <n v="4"/>
    <n v="0"/>
    <n v="14"/>
    <n v="0"/>
    <n v="415"/>
  </r>
  <r>
    <s v="A21A18F9-4CFF-40E5-99F8-4298D5034E0B"/>
    <s v="660F1831-F78B-4E89-8E8D-4F27DD0DB100"/>
    <n v="10"/>
    <x v="3"/>
    <n v="74"/>
    <n v="12.4384294208594"/>
    <n v="36"/>
    <n v="262"/>
    <n v="0"/>
    <n v="19"/>
    <n v="0"/>
    <n v="13"/>
    <n v="0"/>
    <n v="9"/>
    <n v="0"/>
    <n v="42"/>
    <n v="0"/>
    <n v="381"/>
  </r>
  <r>
    <s v="5D5EF67E-9067-4146-9AAD-3CD1436A4799"/>
    <s v="A193AE7C-5631-4C97-92D5-304EF94D0872"/>
    <n v="1"/>
    <x v="2"/>
    <n v="76"/>
    <n v="9.1506807929442502"/>
    <n v="141"/>
    <n v="245"/>
    <n v="0"/>
    <n v="95"/>
    <n v="1"/>
    <n v="82"/>
    <n v="0"/>
    <n v="38"/>
    <n v="2"/>
    <n v="162"/>
    <n v="0"/>
    <n v="766"/>
  </r>
  <r>
    <s v="5D5EF67E-9067-4146-9AAD-3CD1436A4799"/>
    <s v="4BF74F32-B42A-4991-9412-255409D9CFBD"/>
    <n v="1"/>
    <x v="2"/>
    <n v="78"/>
    <n v="10.147883121539"/>
    <n v="39"/>
    <n v="779"/>
    <n v="0"/>
    <n v="270"/>
    <n v="0"/>
    <n v="107"/>
    <n v="0"/>
    <n v="56"/>
    <n v="1"/>
    <n v="433"/>
    <n v="0"/>
    <n v="1685"/>
  </r>
  <r>
    <s v="A21A18F9-4CFF-40E5-99F8-4298D5034E0B"/>
    <s v="11EEF2BF-5214-4CF7-9DAB-ED2A4337CD72"/>
    <n v="8"/>
    <x v="1"/>
    <n v="72"/>
    <n v="5.2915026221291797"/>
    <n v="2"/>
    <n v="3"/>
    <n v="0"/>
    <n v="1"/>
    <n v="0"/>
    <n v="2"/>
    <n v="0"/>
    <n v="0"/>
    <n v="0"/>
    <n v="3"/>
    <n v="0"/>
    <n v="11"/>
  </r>
  <r>
    <s v="A21A18F9-4CFF-40E5-99F8-4298D5034E0B"/>
    <s v="CC5EB773-5CEC-44A8-946A-6D080347AF52"/>
    <n v="8"/>
    <x v="1"/>
    <n v="66"/>
    <n v="12.5386727071362"/>
    <n v="694"/>
    <n v="486"/>
    <n v="145"/>
    <n v="191"/>
    <n v="144"/>
    <n v="169"/>
    <n v="173"/>
    <n v="175"/>
    <n v="155"/>
    <n v="193"/>
    <n v="154"/>
    <n v="2679"/>
  </r>
  <r>
    <s v="5D5EF67E-9067-4146-9AAD-3CD1436A4799"/>
    <s v="3D071DF4-B87E-439B-853E-40DB82C0108F"/>
    <n v="1"/>
    <x v="2"/>
    <n v="77"/>
    <n v="11.4030170648658"/>
    <n v="394"/>
    <n v="452"/>
    <n v="55"/>
    <n v="245"/>
    <n v="56"/>
    <n v="259"/>
    <n v="53"/>
    <n v="202"/>
    <n v="47"/>
    <n v="259"/>
    <n v="56"/>
    <n v="2078"/>
  </r>
  <r>
    <s v="5D5EF67E-9067-4146-9AAD-3CD1436A4799"/>
    <s v="5B5E91CD-A072-4060-9E1C-A0A384BAC3E5"/>
    <n v="1"/>
    <x v="2"/>
    <n v="76"/>
    <n v="9.5576139737326198"/>
    <n v="17"/>
    <n v="483"/>
    <n v="0"/>
    <n v="262"/>
    <n v="1"/>
    <n v="81"/>
    <n v="4"/>
    <n v="174"/>
    <n v="2"/>
    <n v="244"/>
    <n v="1"/>
    <n v="1269"/>
  </r>
  <r>
    <s v="A21A18F9-4CFF-40E5-99F8-4298D5034E0B"/>
    <s v="9943BFB6-5D91-428B-ABC4-318DAE9033B5"/>
    <n v="8"/>
    <x v="1"/>
    <n v="73"/>
    <n v="8.6534590159760203"/>
    <n v="9"/>
    <n v="6"/>
    <n v="0"/>
    <n v="1"/>
    <n v="0"/>
    <n v="1"/>
    <n v="0"/>
    <n v="5"/>
    <n v="0"/>
    <n v="4"/>
    <n v="0"/>
    <n v="26"/>
  </r>
  <r>
    <s v="5D5EF67E-9067-4146-9AAD-3CD1436A4799"/>
    <s v="6878230B-BB6D-4614-90D8-0DC23CE3F82E"/>
    <n v="1"/>
    <x v="2"/>
    <n v="79"/>
    <n v="12.0287672471758"/>
    <n v="455"/>
    <n v="4602"/>
    <n v="42"/>
    <n v="103"/>
    <n v="55"/>
    <n v="89"/>
    <n v="68"/>
    <n v="208"/>
    <n v="58"/>
    <n v="825"/>
    <n v="64"/>
    <n v="6569"/>
  </r>
  <r>
    <s v="A21A18F9-4CFF-40E5-99F8-4298D5034E0B"/>
    <s v="D69AF373-C009-46FB-991F-B9AD97314A33"/>
    <n v="1"/>
    <x v="0"/>
    <n v="77"/>
    <n v="11.8937200974012"/>
    <n v="433"/>
    <n v="1835"/>
    <n v="2"/>
    <n v="1228"/>
    <n v="2"/>
    <n v="660"/>
    <n v="12"/>
    <n v="651"/>
    <n v="8"/>
    <n v="1220"/>
    <n v="12"/>
    <n v="6063"/>
  </r>
  <r>
    <s v="A21A18F9-4CFF-40E5-99F8-4298D5034E0B"/>
    <s v="CB5AF2BC-DF2F-4AAF-8F08-A366ED3459D1"/>
    <n v="1"/>
    <x v="0"/>
    <n v="80"/>
    <n v="10.1007808560933"/>
    <n v="10"/>
    <n v="129"/>
    <n v="0"/>
    <n v="53"/>
    <n v="7"/>
    <n v="29"/>
    <n v="4"/>
    <n v="27"/>
    <n v="0"/>
    <n v="71"/>
    <n v="0"/>
    <n v="330"/>
  </r>
  <r>
    <s v="88F343FA-B35D-4C6C-8A9A-DDC3AE08EED7"/>
    <s v="74AB764A-500F-4B6F-BE15-110EE4B5C90F"/>
    <n v="1"/>
    <x v="6"/>
    <n v="74"/>
    <n v="9.7995142756267004"/>
    <n v="796"/>
    <n v="345"/>
    <n v="1"/>
    <n v="116"/>
    <n v="0"/>
    <n v="103"/>
    <n v="1"/>
    <n v="74"/>
    <n v="0"/>
    <n v="137"/>
    <n v="0"/>
    <n v="1573"/>
  </r>
  <r>
    <s v="A21A18F9-4CFF-40E5-99F8-4298D5034E0B"/>
    <s v="35544C6A-E896-44F8-9C9E-255D6318ED7D"/>
    <n v="1"/>
    <x v="0"/>
    <s v="NULL"/>
    <s v="NULL"/>
    <n v="4"/>
    <n v="0"/>
    <n v="0"/>
    <n v="0"/>
    <n v="0"/>
    <n v="0"/>
    <n v="0"/>
    <n v="0"/>
    <n v="0"/>
    <n v="0"/>
    <n v="0"/>
    <n v="4"/>
  </r>
  <r>
    <s v="A21A18F9-4CFF-40E5-99F8-4298D5034E0B"/>
    <s v="AB98EA21-695A-426F-8F50-8A125C3FDC41"/>
    <n v="192"/>
    <x v="5"/>
    <n v="80"/>
    <n v="11.3739248122682"/>
    <n v="3"/>
    <n v="30"/>
    <n v="29"/>
    <n v="22"/>
    <n v="33"/>
    <n v="24"/>
    <n v="20"/>
    <n v="24"/>
    <n v="29"/>
    <n v="28"/>
    <n v="22"/>
    <n v="264"/>
  </r>
  <r>
    <s v="5D5EF67E-9067-4146-9AAD-3CD1436A4799"/>
    <s v="A2604194-AD7A-44D5-B2EA-0DC5FC145BDE"/>
    <n v="1"/>
    <x v="2"/>
    <n v="82"/>
    <n v="11.184929114509901"/>
    <n v="895"/>
    <n v="2398"/>
    <n v="183"/>
    <n v="731"/>
    <n v="185"/>
    <n v="216"/>
    <n v="147"/>
    <n v="246"/>
    <n v="194"/>
    <n v="777"/>
    <n v="188"/>
    <n v="6160"/>
  </r>
  <r>
    <s v="A21A18F9-4CFF-40E5-99F8-4298D5034E0B"/>
    <s v="6A389E16-805B-4E87-8115-8CC0EA901BF3"/>
    <n v="1"/>
    <x v="0"/>
    <n v="75"/>
    <n v="11.7486711301482"/>
    <n v="25"/>
    <n v="53"/>
    <n v="11"/>
    <n v="36"/>
    <n v="17"/>
    <n v="29"/>
    <n v="13"/>
    <n v="22"/>
    <n v="7"/>
    <n v="36"/>
    <n v="8"/>
    <n v="257"/>
  </r>
  <r>
    <s v="5D5EF67E-9067-4146-9AAD-3CD1436A4799"/>
    <s v="63608EC8-2C6E-40A3-96BC-A13231D08D7B"/>
    <n v="1"/>
    <x v="2"/>
    <n v="73"/>
    <n v="11.855755105144301"/>
    <n v="31"/>
    <n v="181"/>
    <n v="103"/>
    <n v="276"/>
    <n v="104"/>
    <n v="140"/>
    <n v="78"/>
    <n v="102"/>
    <n v="101"/>
    <n v="166"/>
    <n v="113"/>
    <n v="1395"/>
  </r>
  <r>
    <s v="5D5EF67E-9067-4146-9AAD-3CD1436A4799"/>
    <s v="622015BE-B478-4919-A183-E8E6DD66A0A8"/>
    <n v="1"/>
    <x v="2"/>
    <n v="72"/>
    <n v="10.672122300398801"/>
    <n v="73"/>
    <n v="1026"/>
    <n v="1"/>
    <n v="68"/>
    <n v="0"/>
    <n v="96"/>
    <n v="1"/>
    <n v="90"/>
    <n v="0"/>
    <n v="148"/>
    <n v="2"/>
    <n v="1505"/>
  </r>
  <r>
    <s v="A21A18F9-4CFF-40E5-99F8-4298D5034E0B"/>
    <s v="D7D81C09-3E3F-4791-A3E4-391F2487DE87"/>
    <n v="10"/>
    <x v="3"/>
    <n v="75"/>
    <n v="160.54672145856901"/>
    <n v="605"/>
    <n v="961"/>
    <n v="1"/>
    <n v="837"/>
    <n v="1"/>
    <n v="671"/>
    <n v="29"/>
    <n v="465"/>
    <n v="0"/>
    <n v="767"/>
    <n v="1"/>
    <n v="4338"/>
  </r>
  <r>
    <s v="5D5EF67E-9067-4146-9AAD-3CD1436A4799"/>
    <s v="D0590AD3-9100-4EA2-AD61-99E31CECE16B"/>
    <n v="1"/>
    <x v="2"/>
    <n v="87"/>
    <n v="1.4142135623731"/>
    <n v="0"/>
    <n v="0"/>
    <n v="0"/>
    <n v="0"/>
    <n v="0"/>
    <n v="0"/>
    <n v="0"/>
    <n v="1"/>
    <n v="0"/>
    <n v="1"/>
    <n v="0"/>
    <n v="2"/>
  </r>
  <r>
    <s v="5D5EF67E-9067-4146-9AAD-3CD1436A4799"/>
    <s v="D2B204C4-BFC7-486B-9C8F-38FF5DA05D25"/>
    <n v="1"/>
    <x v="2"/>
    <n v="73"/>
    <n v="11.2657215124035"/>
    <n v="295"/>
    <n v="541"/>
    <n v="7"/>
    <n v="283"/>
    <n v="10"/>
    <n v="144"/>
    <n v="14"/>
    <n v="81"/>
    <n v="5"/>
    <n v="366"/>
    <n v="36"/>
    <n v="1782"/>
  </r>
  <r>
    <s v="A21A18F9-4CFF-40E5-99F8-4298D5034E0B"/>
    <s v="D4A2CB9C-CD55-4A19-8552-F17CC9041475"/>
    <n v="1"/>
    <x v="0"/>
    <n v="71"/>
    <n v="11.570635165660301"/>
    <n v="1405"/>
    <n v="4917"/>
    <n v="11"/>
    <n v="929"/>
    <n v="17"/>
    <n v="583"/>
    <n v="19"/>
    <n v="587"/>
    <n v="15"/>
    <n v="1152"/>
    <n v="22"/>
    <n v="9657"/>
  </r>
  <r>
    <s v="A21A18F9-4CFF-40E5-99F8-4298D5034E0B"/>
    <s v="AA9CAE38-5FB8-4BAE-8DF3-85E0CA53709B"/>
    <n v="10"/>
    <x v="3"/>
    <n v="90"/>
    <s v="NULL"/>
    <n v="0"/>
    <n v="1"/>
    <n v="0"/>
    <n v="0"/>
    <n v="0"/>
    <n v="0"/>
    <n v="0"/>
    <n v="0"/>
    <n v="0"/>
    <n v="0"/>
    <n v="0"/>
    <n v="1"/>
  </r>
  <r>
    <s v="88F343FA-B35D-4C6C-8A9A-DDC3AE08EED7"/>
    <s v="65E59B9C-8B70-4BEF-94A4-B225EDCD7432"/>
    <n v="1"/>
    <x v="6"/>
    <n v="72"/>
    <n v="10.7343541878514"/>
    <n v="7531"/>
    <n v="3882"/>
    <n v="1"/>
    <n v="1152"/>
    <n v="0"/>
    <n v="858"/>
    <n v="12"/>
    <n v="477"/>
    <n v="5"/>
    <n v="1112"/>
    <n v="2"/>
    <n v="15033"/>
  </r>
  <r>
    <s v="A21A18F9-4CFF-40E5-99F8-4298D5034E0B"/>
    <s v="FC0C5C6C-4FAC-4DE6-B7A1-AC28890657F2"/>
    <n v="192"/>
    <x v="5"/>
    <n v="76"/>
    <n v="9.9069261704721594"/>
    <n v="0"/>
    <n v="5"/>
    <n v="0"/>
    <n v="1"/>
    <n v="0"/>
    <n v="8"/>
    <n v="0"/>
    <n v="4"/>
    <n v="0"/>
    <n v="4"/>
    <n v="0"/>
    <n v="22"/>
  </r>
  <r>
    <s v="A21A18F9-4CFF-40E5-99F8-4298D5034E0B"/>
    <s v="A81EAEFD-023B-4A2D-B45D-5B0C844C554D"/>
    <n v="1"/>
    <x v="0"/>
    <n v="66"/>
    <n v="7.7235952471143596"/>
    <n v="91"/>
    <n v="45"/>
    <n v="0"/>
    <n v="5"/>
    <n v="0"/>
    <n v="6"/>
    <n v="0"/>
    <n v="7"/>
    <n v="0"/>
    <n v="8"/>
    <n v="0"/>
    <n v="162"/>
  </r>
  <r>
    <s v="5D5EF67E-9067-4146-9AAD-3CD1436A4799"/>
    <s v="C5BF9560-CFA7-4554-A013-2838F74171CF"/>
    <n v="1"/>
    <x v="2"/>
    <n v="80"/>
    <n v="11.4084397329919"/>
    <n v="114"/>
    <n v="202"/>
    <n v="156"/>
    <n v="160"/>
    <n v="164"/>
    <n v="184"/>
    <n v="178"/>
    <n v="165"/>
    <n v="169"/>
    <n v="180"/>
    <n v="182"/>
    <n v="1854"/>
  </r>
  <r>
    <s v="A21A18F9-4CFF-40E5-99F8-4298D5034E0B"/>
    <s v="758B4A78-A29F-4FB3-BA22-75891861E691"/>
    <n v="10"/>
    <x v="3"/>
    <n v="69"/>
    <n v="9.4133218376577208"/>
    <n v="30"/>
    <n v="25"/>
    <n v="0"/>
    <n v="2"/>
    <n v="0"/>
    <n v="7"/>
    <n v="0"/>
    <n v="6"/>
    <n v="0"/>
    <n v="6"/>
    <n v="0"/>
    <n v="76"/>
  </r>
  <r>
    <s v="5D5EF67E-9067-4146-9AAD-3CD1436A4799"/>
    <s v="0B583875-BB4F-47D6-BBA8-C9B2262F3D4D"/>
    <n v="1"/>
    <x v="2"/>
    <n v="79"/>
    <n v="1.4142135623731"/>
    <n v="0"/>
    <n v="1"/>
    <n v="0"/>
    <n v="0"/>
    <n v="0"/>
    <n v="0"/>
    <n v="0"/>
    <n v="0"/>
    <n v="0"/>
    <n v="1"/>
    <n v="0"/>
    <n v="2"/>
  </r>
  <r>
    <s v="5D5EF67E-9067-4146-9AAD-3CD1436A4799"/>
    <s v="BF8B40F5-D6E6-41EC-BE89-C25E00F0775E"/>
    <n v="1"/>
    <x v="2"/>
    <n v="79"/>
    <n v="10.6416350942965"/>
    <n v="29"/>
    <n v="130"/>
    <n v="104"/>
    <n v="116"/>
    <n v="100"/>
    <n v="126"/>
    <n v="105"/>
    <n v="121"/>
    <n v="127"/>
    <n v="115"/>
    <n v="110"/>
    <n v="1183"/>
  </r>
  <r>
    <s v="5D5EF67E-9067-4146-9AAD-3CD1436A4799"/>
    <s v="E6A48012-2682-4C83-8153-548E655C5194"/>
    <n v="1"/>
    <x v="2"/>
    <n v="75"/>
    <n v="12.1401749995835"/>
    <n v="128"/>
    <n v="376"/>
    <n v="249"/>
    <n v="318"/>
    <n v="293"/>
    <n v="412"/>
    <n v="300"/>
    <n v="335"/>
    <n v="280"/>
    <n v="346"/>
    <n v="286"/>
    <n v="3323"/>
  </r>
  <r>
    <s v="88F343FA-B35D-4C6C-8A9A-DDC3AE08EED7"/>
    <s v="4170048C-9081-4D1C-B7B6-F96AF6EC51F4"/>
    <n v="1"/>
    <x v="6"/>
    <n v="71"/>
    <n v="10.2903212348831"/>
    <n v="183"/>
    <n v="84"/>
    <n v="0"/>
    <n v="15"/>
    <n v="0"/>
    <n v="29"/>
    <n v="1"/>
    <n v="14"/>
    <n v="0"/>
    <n v="30"/>
    <n v="0"/>
    <n v="356"/>
  </r>
  <r>
    <s v="5D5EF67E-9067-4146-9AAD-3CD1436A4799"/>
    <s v="EBBA935F-6134-4935-B359-189F0AAEBBB4"/>
    <n v="1"/>
    <x v="2"/>
    <n v="67"/>
    <n v="13.1919588302032"/>
    <n v="0"/>
    <n v="2"/>
    <n v="0"/>
    <n v="1"/>
    <n v="2"/>
    <n v="2"/>
    <n v="0"/>
    <n v="2"/>
    <n v="0"/>
    <n v="0"/>
    <n v="0"/>
    <n v="9"/>
  </r>
  <r>
    <s v="5D5EF67E-9067-4146-9AAD-3CD1436A4799"/>
    <s v="9855D2E8-8917-4634-8F5D-A21470731C4F"/>
    <n v="1"/>
    <x v="2"/>
    <n v="73"/>
    <n v="10.6826457263675"/>
    <n v="163"/>
    <n v="321"/>
    <n v="268"/>
    <n v="302"/>
    <n v="299"/>
    <n v="289"/>
    <n v="261"/>
    <n v="281"/>
    <n v="307"/>
    <n v="301"/>
    <n v="294"/>
    <n v="3086"/>
  </r>
  <r>
    <s v="5D5EF67E-9067-4146-9AAD-3CD1436A4799"/>
    <s v="07B2C482-8919-43F8-B272-C4512195EAD6"/>
    <n v="1"/>
    <x v="2"/>
    <n v="73"/>
    <n v="10.3302047346446"/>
    <n v="54"/>
    <n v="1632"/>
    <n v="1"/>
    <n v="1372"/>
    <n v="1"/>
    <n v="182"/>
    <n v="59"/>
    <n v="100"/>
    <n v="4"/>
    <n v="759"/>
    <n v="3"/>
    <n v="4167"/>
  </r>
  <r>
    <s v="5D5EF67E-9067-4146-9AAD-3CD1436A4799"/>
    <s v="8AFD4A19-0323-4103-A8F7-8E67EDF620A1"/>
    <n v="1"/>
    <x v="2"/>
    <n v="84"/>
    <n v="10.7894029006832"/>
    <n v="3"/>
    <n v="27"/>
    <n v="0"/>
    <n v="29"/>
    <n v="0"/>
    <n v="19"/>
    <n v="0"/>
    <n v="6"/>
    <n v="0"/>
    <n v="26"/>
    <n v="0"/>
    <n v="110"/>
  </r>
  <r>
    <s v="5D5EF67E-9067-4146-9AAD-3CD1436A4799"/>
    <s v="E1120BCA-515E-4BAA-A5BE-931EB6B5B5CA"/>
    <n v="1"/>
    <x v="2"/>
    <n v="75"/>
    <n v="10.6636835361594"/>
    <n v="183"/>
    <n v="2588"/>
    <n v="11"/>
    <n v="2218"/>
    <n v="12"/>
    <n v="811"/>
    <n v="14"/>
    <n v="1398"/>
    <n v="16"/>
    <n v="2155"/>
    <n v="15"/>
    <n v="9421"/>
  </r>
  <r>
    <s v="5D5EF67E-9067-4146-9AAD-3CD1436A4799"/>
    <s v="88E58E10-A981-4867-BFF9-14898AC79248"/>
    <n v="1"/>
    <x v="2"/>
    <n v="75"/>
    <n v="12.0058289467555"/>
    <n v="1"/>
    <n v="4"/>
    <n v="5"/>
    <n v="5"/>
    <n v="2"/>
    <n v="3"/>
    <n v="4"/>
    <n v="3"/>
    <n v="0"/>
    <n v="4"/>
    <n v="4"/>
    <n v="35"/>
  </r>
  <r>
    <s v="A21A18F9-4CFF-40E5-99F8-4298D5034E0B"/>
    <s v="472D9507-05F0-4E7C-A4CC-A3ADE10EB678"/>
    <n v="8"/>
    <x v="1"/>
    <n v="82"/>
    <n v="6.4291005073286804"/>
    <n v="4"/>
    <n v="2"/>
    <n v="0"/>
    <n v="0"/>
    <n v="0"/>
    <n v="0"/>
    <n v="0"/>
    <n v="0"/>
    <n v="0"/>
    <n v="1"/>
    <n v="0"/>
    <n v="7"/>
  </r>
  <r>
    <s v="A21A18F9-4CFF-40E5-99F8-4298D5034E0B"/>
    <s v="F38FF52C-DE54-4F9F-8A26-B42AF9CBB212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1F51DE9F-47D8-48BF-8A2F-C9CF311DA256"/>
    <n v="1"/>
    <x v="0"/>
    <n v="83"/>
    <n v="9.4372872429896795"/>
    <n v="11"/>
    <n v="414"/>
    <n v="1"/>
    <n v="171"/>
    <n v="1"/>
    <n v="151"/>
    <n v="2"/>
    <n v="120"/>
    <n v="1"/>
    <n v="171"/>
    <n v="0"/>
    <n v="1043"/>
  </r>
  <r>
    <s v="A21A18F9-4CFF-40E5-99F8-4298D5034E0B"/>
    <s v="E71569A2-5F25-4456-B25C-07FD96131E3E"/>
    <n v="1"/>
    <x v="0"/>
    <n v="76"/>
    <n v="11.666157216418"/>
    <n v="1712"/>
    <n v="4054"/>
    <n v="0"/>
    <n v="971"/>
    <n v="1"/>
    <n v="865"/>
    <n v="3"/>
    <n v="721"/>
    <n v="2"/>
    <n v="1446"/>
    <n v="4"/>
    <n v="9779"/>
  </r>
  <r>
    <s v="5D5EF67E-9067-4146-9AAD-3CD1436A4799"/>
    <s v="1E579944-1C3C-427E-B846-4C395FC49491"/>
    <n v="1"/>
    <x v="2"/>
    <n v="80"/>
    <n v="12.5034741705611"/>
    <n v="19"/>
    <n v="86"/>
    <n v="63"/>
    <n v="62"/>
    <n v="49"/>
    <n v="60"/>
    <n v="68"/>
    <n v="59"/>
    <n v="40"/>
    <n v="71"/>
    <n v="43"/>
    <n v="620"/>
  </r>
  <r>
    <s v="5D5EF67E-9067-4146-9AAD-3CD1436A4799"/>
    <s v="18FE7778-8C49-4F40-AA0C-A82F7CDAB53B"/>
    <n v="1"/>
    <x v="2"/>
    <n v="76"/>
    <n v="11.7185350258738"/>
    <n v="299"/>
    <n v="1232"/>
    <n v="13"/>
    <n v="139"/>
    <n v="20"/>
    <n v="99"/>
    <n v="277"/>
    <n v="212"/>
    <n v="23"/>
    <n v="261"/>
    <n v="12"/>
    <n v="2587"/>
  </r>
  <r>
    <s v="5D5EF67E-9067-4146-9AAD-3CD1436A4799"/>
    <s v="80392384-C00B-49C9-994D-A4C9B0111CF2"/>
    <n v="1"/>
    <x v="2"/>
    <n v="80"/>
    <n v="12.9013190359349"/>
    <n v="2"/>
    <n v="128"/>
    <n v="17"/>
    <n v="58"/>
    <n v="29"/>
    <n v="33"/>
    <n v="35"/>
    <n v="40"/>
    <n v="29"/>
    <n v="75"/>
    <n v="31"/>
    <n v="477"/>
  </r>
  <r>
    <s v="A21A18F9-4CFF-40E5-99F8-4298D5034E0B"/>
    <s v="EC295F25-94AF-484D-BA36-E0E0741A0706"/>
    <n v="10"/>
    <x v="3"/>
    <n v="74"/>
    <n v="16.0437522575473"/>
    <n v="2026"/>
    <n v="3642"/>
    <n v="1"/>
    <n v="1250"/>
    <n v="5"/>
    <n v="878"/>
    <n v="188"/>
    <n v="771"/>
    <n v="6"/>
    <n v="1275"/>
    <n v="4"/>
    <n v="10051"/>
  </r>
  <r>
    <s v="A21A18F9-4CFF-40E5-99F8-4298D5034E0B"/>
    <s v="666975CC-53E9-4D09-A65F-3AA6A879CEEE"/>
    <n v="1"/>
    <x v="0"/>
    <n v="72"/>
    <n v="11.630525326946399"/>
    <n v="68"/>
    <n v="260"/>
    <n v="0"/>
    <n v="111"/>
    <n v="1"/>
    <n v="87"/>
    <n v="1"/>
    <n v="55"/>
    <n v="0"/>
    <n v="156"/>
    <n v="0"/>
    <n v="739"/>
  </r>
  <r>
    <s v="A21A18F9-4CFF-40E5-99F8-4298D5034E0B"/>
    <s v="1A24F25B-46BA-4739-89AA-760C61A071C0"/>
    <n v="1"/>
    <x v="0"/>
    <n v="80"/>
    <n v="12.910739410205201"/>
    <n v="33"/>
    <n v="14"/>
    <n v="0"/>
    <n v="3"/>
    <n v="2"/>
    <n v="3"/>
    <n v="0"/>
    <n v="2"/>
    <n v="1"/>
    <n v="4"/>
    <n v="0"/>
    <n v="62"/>
  </r>
  <r>
    <s v="5D5EF67E-9067-4146-9AAD-3CD1436A4799"/>
    <s v="1950FD4B-6DBA-41B6-BF8D-7764CB200078"/>
    <n v="1"/>
    <x v="2"/>
    <n v="78"/>
    <n v="10.4037099732765"/>
    <n v="23"/>
    <n v="29"/>
    <n v="8"/>
    <n v="16"/>
    <n v="8"/>
    <n v="15"/>
    <n v="9"/>
    <n v="20"/>
    <n v="13"/>
    <n v="21"/>
    <n v="11"/>
    <n v="173"/>
  </r>
  <r>
    <s v="A21A18F9-4CFF-40E5-99F8-4298D5034E0B"/>
    <s v="3FDFC5A2-9197-459C-90CA-2D03072871BA"/>
    <n v="10"/>
    <x v="3"/>
    <n v="64"/>
    <n v="5.9858740239573702"/>
    <n v="67"/>
    <n v="6"/>
    <n v="0"/>
    <n v="9"/>
    <n v="0"/>
    <n v="8"/>
    <n v="0"/>
    <n v="2"/>
    <n v="0"/>
    <n v="3"/>
    <n v="0"/>
    <n v="95"/>
  </r>
  <r>
    <s v="5D5EF67E-9067-4146-9AAD-3CD1436A4799"/>
    <s v="83C8C3FE-2CE7-42F9-BD73-40A59812F57A"/>
    <n v="1"/>
    <x v="2"/>
    <n v="76"/>
    <n v="12.238884138650199"/>
    <n v="7618"/>
    <n v="65"/>
    <n v="62"/>
    <n v="57"/>
    <n v="56"/>
    <n v="47"/>
    <n v="60"/>
    <n v="68"/>
    <n v="62"/>
    <n v="60"/>
    <n v="70"/>
    <n v="8225"/>
  </r>
  <r>
    <s v="88F343FA-B35D-4C6C-8A9A-DDC3AE08EED7"/>
    <s v="7959298B-210B-4671-98A6-64658AE74659"/>
    <n v="1"/>
    <x v="6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C308FD34-ABEF-4956-A1ED-9F587CAEFC8A"/>
    <n v="1"/>
    <x v="0"/>
    <n v="59"/>
    <n v="8.7417163263210291"/>
    <n v="137"/>
    <n v="27"/>
    <n v="0"/>
    <n v="28"/>
    <n v="0"/>
    <n v="21"/>
    <n v="2"/>
    <n v="23"/>
    <n v="0"/>
    <n v="17"/>
    <n v="1"/>
    <n v="256"/>
  </r>
  <r>
    <s v="5D5EF67E-9067-4146-9AAD-3CD1436A4799"/>
    <s v="B35DB0AF-3EE4-4DA1-8D88-6AFA20D905A4"/>
    <n v="1"/>
    <x v="2"/>
    <n v="79"/>
    <n v="13.1617592076589"/>
    <n v="784"/>
    <n v="382"/>
    <n v="183"/>
    <n v="149"/>
    <n v="128"/>
    <n v="152"/>
    <n v="157"/>
    <n v="138"/>
    <n v="147"/>
    <n v="196"/>
    <n v="125"/>
    <n v="2541"/>
  </r>
  <r>
    <s v="5D5EF67E-9067-4146-9AAD-3CD1436A4799"/>
    <s v="1232A3D3-FF2A-4AD7-880F-1DC302ED61B5"/>
    <n v="1"/>
    <x v="2"/>
    <n v="78"/>
    <n v="11.3217154751531"/>
    <n v="50"/>
    <n v="629"/>
    <n v="503"/>
    <n v="686"/>
    <n v="582"/>
    <n v="521"/>
    <n v="521"/>
    <n v="592"/>
    <n v="514"/>
    <n v="724"/>
    <n v="520"/>
    <n v="5842"/>
  </r>
  <r>
    <s v="5D5EF67E-9067-4146-9AAD-3CD1436A4799"/>
    <s v="8DAE671D-A797-43FE-AB81-F62E194E2C3E"/>
    <n v="1"/>
    <x v="2"/>
    <n v="80"/>
    <n v="12.585637621932699"/>
    <n v="45"/>
    <n v="82"/>
    <n v="60"/>
    <n v="88"/>
    <n v="69"/>
    <n v="75"/>
    <n v="70"/>
    <n v="71"/>
    <n v="71"/>
    <n v="82"/>
    <n v="74"/>
    <n v="787"/>
  </r>
  <r>
    <s v="5D5EF67E-9067-4146-9AAD-3CD1436A4799"/>
    <s v="19A01097-7A3F-40E4-9B91-348AD1AE75D3"/>
    <n v="1"/>
    <x v="2"/>
    <n v="62"/>
    <n v="7.6448112024513097"/>
    <n v="629"/>
    <n v="78"/>
    <n v="49"/>
    <n v="54"/>
    <n v="65"/>
    <n v="74"/>
    <n v="51"/>
    <n v="52"/>
    <n v="62"/>
    <n v="73"/>
    <n v="55"/>
    <n v="1242"/>
  </r>
  <r>
    <s v="88F343FA-B35D-4C6C-8A9A-DDC3AE08EED7"/>
    <s v="286E2EF1-3DE0-4AA5-9E95-A45DF338309D"/>
    <n v="1"/>
    <x v="6"/>
    <n v="72"/>
    <n v="11.0445255756366"/>
    <n v="1125"/>
    <n v="606"/>
    <n v="0"/>
    <n v="77"/>
    <n v="0"/>
    <n v="100"/>
    <n v="0"/>
    <n v="93"/>
    <n v="0"/>
    <n v="150"/>
    <n v="0"/>
    <n v="2151"/>
  </r>
  <r>
    <s v="A21A18F9-4CFF-40E5-99F8-4298D5034E0B"/>
    <s v="97BF47EA-6DD9-4DB8-8D4C-AD2568D036DA"/>
    <n v="10"/>
    <x v="3"/>
    <n v="80"/>
    <n v="12.7838483035318"/>
    <n v="10"/>
    <n v="719"/>
    <n v="0"/>
    <n v="220"/>
    <n v="0"/>
    <n v="162"/>
    <n v="0"/>
    <n v="120"/>
    <n v="0"/>
    <n v="190"/>
    <n v="0"/>
    <n v="1421"/>
  </r>
  <r>
    <s v="A21A18F9-4CFF-40E5-99F8-4298D5034E0B"/>
    <s v="A7FB12BB-5444-4EFC-9B50-294DE6FC89C1"/>
    <n v="192"/>
    <x v="5"/>
    <n v="75"/>
    <n v="12.2861191687855"/>
    <n v="38"/>
    <n v="1165"/>
    <n v="432"/>
    <n v="574"/>
    <n v="424"/>
    <n v="530"/>
    <n v="418"/>
    <n v="514"/>
    <n v="404"/>
    <n v="617"/>
    <n v="398"/>
    <n v="5514"/>
  </r>
  <r>
    <s v="A21A18F9-4CFF-40E5-99F8-4298D5034E0B"/>
    <s v="FC3CB6ED-1A63-4744-AF71-EE3463855CBD"/>
    <n v="10"/>
    <x v="3"/>
    <n v="68"/>
    <n v="10.689558768567901"/>
    <n v="0"/>
    <n v="4"/>
    <n v="0"/>
    <n v="1"/>
    <n v="0"/>
    <n v="0"/>
    <n v="0"/>
    <n v="0"/>
    <n v="0"/>
    <n v="1"/>
    <n v="0"/>
    <n v="6"/>
  </r>
  <r>
    <s v="5D5EF67E-9067-4146-9AAD-3CD1436A4799"/>
    <s v="82C68866-48DF-4944-BC39-17E84D9991E0"/>
    <n v="1"/>
    <x v="2"/>
    <n v="77"/>
    <n v="9.5634267067718497"/>
    <n v="4"/>
    <n v="397"/>
    <n v="0"/>
    <n v="93"/>
    <n v="2"/>
    <n v="62"/>
    <n v="0"/>
    <n v="41"/>
    <n v="0"/>
    <n v="133"/>
    <n v="1"/>
    <n v="733"/>
  </r>
  <r>
    <s v="5D5EF67E-9067-4146-9AAD-3CD1436A4799"/>
    <s v="BBF4CF44-0ABB-4A36-AD9F-1E04FE677EA9"/>
    <n v="1"/>
    <x v="2"/>
    <n v="77"/>
    <n v="10.4668854892562"/>
    <n v="30"/>
    <n v="511"/>
    <n v="6"/>
    <n v="169"/>
    <n v="7"/>
    <n v="204"/>
    <n v="9"/>
    <n v="191"/>
    <n v="4"/>
    <n v="153"/>
    <n v="8"/>
    <n v="1292"/>
  </r>
  <r>
    <s v="A21A18F9-4CFF-40E5-99F8-4298D5034E0B"/>
    <s v="NULL"/>
    <n v="3"/>
    <x v="7"/>
    <n v="82"/>
    <n v="63.364902855545701"/>
    <n v="97"/>
    <n v="113"/>
    <n v="0"/>
    <n v="61"/>
    <n v="1"/>
    <n v="34"/>
    <n v="6"/>
    <n v="57"/>
    <n v="0"/>
    <n v="66"/>
    <n v="4"/>
    <n v="439"/>
  </r>
  <r>
    <s v="5D5EF67E-9067-4146-9AAD-3CD1436A4799"/>
    <s v="3897BCA4-C90E-40CA-A12E-FA582E377DBA"/>
    <n v="1"/>
    <x v="2"/>
    <n v="79"/>
    <n v="13.1929321653489"/>
    <n v="2"/>
    <n v="4"/>
    <n v="8"/>
    <n v="7"/>
    <n v="5"/>
    <n v="7"/>
    <n v="5"/>
    <n v="5"/>
    <n v="2"/>
    <n v="6"/>
    <n v="5"/>
    <n v="56"/>
  </r>
  <r>
    <s v="5D5EF67E-9067-4146-9AAD-3CD1436A4799"/>
    <s v="84D1BE60-1A27-4487-BECA-395F7EF1B2C1"/>
    <n v="1"/>
    <x v="2"/>
    <n v="75"/>
    <n v="9.6731575778711303"/>
    <n v="22"/>
    <n v="2314"/>
    <n v="1"/>
    <n v="330"/>
    <n v="0"/>
    <n v="154"/>
    <n v="6"/>
    <n v="166"/>
    <n v="0"/>
    <n v="315"/>
    <n v="1"/>
    <n v="3309"/>
  </r>
  <r>
    <s v="5D5EF67E-9067-4146-9AAD-3CD1436A4799"/>
    <s v="66E19900-634D-4F7E-9018-D4F8E77263AD"/>
    <n v="1"/>
    <x v="2"/>
    <n v="81"/>
    <n v="10.337303733800599"/>
    <n v="0"/>
    <n v="6"/>
    <n v="0"/>
    <n v="1"/>
    <n v="1"/>
    <n v="3"/>
    <n v="4"/>
    <n v="5"/>
    <n v="3"/>
    <n v="6"/>
    <n v="4"/>
    <n v="33"/>
  </r>
  <r>
    <s v="A21A18F9-4CFF-40E5-99F8-4298D5034E0B"/>
    <s v="549983E1-2FC3-4DE1-AF15-1EB8CC2A5518"/>
    <n v="1"/>
    <x v="0"/>
    <n v="71"/>
    <n v="12.4880053010568"/>
    <n v="265"/>
    <n v="686"/>
    <n v="0"/>
    <n v="220"/>
    <n v="2"/>
    <n v="132"/>
    <n v="0"/>
    <n v="118"/>
    <n v="1"/>
    <n v="197"/>
    <n v="1"/>
    <n v="1622"/>
  </r>
  <r>
    <s v="5D5EF67E-9067-4146-9AAD-3CD1436A4799"/>
    <s v="728140FF-2A29-4AE2-BE5E-0BF89A912D11"/>
    <n v="1"/>
    <x v="2"/>
    <n v="75"/>
    <n v="8.6101056964846503"/>
    <n v="66"/>
    <n v="1418"/>
    <n v="4"/>
    <n v="1477"/>
    <n v="5"/>
    <n v="1488"/>
    <n v="18"/>
    <n v="1570"/>
    <n v="10"/>
    <n v="1244"/>
    <n v="5"/>
    <n v="7305"/>
  </r>
  <r>
    <s v="5D5EF67E-9067-4146-9AAD-3CD1436A4799"/>
    <s v="F72BF360-8ADF-4A75-8898-3727DE019C43"/>
    <n v="1"/>
    <x v="2"/>
    <n v="78"/>
    <n v="11.2402567336181"/>
    <n v="1370"/>
    <n v="924"/>
    <n v="898"/>
    <n v="926"/>
    <n v="917"/>
    <n v="926"/>
    <n v="938"/>
    <n v="950"/>
    <n v="969"/>
    <n v="964"/>
    <n v="926"/>
    <n v="10708"/>
  </r>
  <r>
    <s v="A21A18F9-4CFF-40E5-99F8-4298D5034E0B"/>
    <s v="EA972DE4-810A-4796-B2D2-CBC3B47AF19A"/>
    <n v="3"/>
    <x v="7"/>
    <n v="80"/>
    <n v="10.9982661658702"/>
    <n v="71"/>
    <n v="19"/>
    <n v="19"/>
    <n v="30"/>
    <n v="23"/>
    <n v="31"/>
    <n v="28"/>
    <n v="24"/>
    <n v="19"/>
    <n v="29"/>
    <n v="36"/>
    <n v="329"/>
  </r>
  <r>
    <s v="A21A18F9-4CFF-40E5-99F8-4298D5034E0B"/>
    <s v="90F079FC-FDC5-4583-938C-4CB6A1DAEB24"/>
    <n v="10"/>
    <x v="3"/>
    <n v="68"/>
    <n v="5.4739050378716003"/>
    <n v="24"/>
    <n v="3"/>
    <n v="0"/>
    <n v="1"/>
    <n v="0"/>
    <n v="2"/>
    <n v="0"/>
    <n v="0"/>
    <n v="0"/>
    <n v="5"/>
    <n v="0"/>
    <n v="35"/>
  </r>
  <r>
    <s v="A21A18F9-4CFF-40E5-99F8-4298D5034E0B"/>
    <s v="D05DAC39-DF58-4A86-ABDB-C3BCE88123A2"/>
    <n v="192"/>
    <x v="5"/>
    <n v="74"/>
    <n v="86.731260973570201"/>
    <n v="156"/>
    <n v="3435"/>
    <n v="15"/>
    <n v="1310"/>
    <n v="18"/>
    <n v="822"/>
    <n v="24"/>
    <n v="601"/>
    <n v="17"/>
    <n v="1217"/>
    <n v="13"/>
    <n v="7630"/>
  </r>
  <r>
    <s v="5D5EF67E-9067-4146-9AAD-3CD1436A4799"/>
    <s v="03E975FD-8207-4A77-91FC-B394ADB9B814"/>
    <n v="1"/>
    <x v="2"/>
    <n v="75"/>
    <n v="12.710838686183299"/>
    <n v="34"/>
    <n v="54"/>
    <n v="50"/>
    <n v="57"/>
    <n v="53"/>
    <n v="52"/>
    <n v="53"/>
    <n v="65"/>
    <n v="53"/>
    <n v="51"/>
    <n v="49"/>
    <n v="571"/>
  </r>
  <r>
    <s v="A21A18F9-4CFF-40E5-99F8-4298D5034E0B"/>
    <s v="CCC15B44-20BF-432B-948A-54E5C9E44EEB"/>
    <n v="8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47055778-56E6-4FAC-8410-E74679689E3C"/>
    <n v="1"/>
    <x v="2"/>
    <n v="78"/>
    <n v="10.898541530499299"/>
    <n v="52"/>
    <n v="243"/>
    <n v="235"/>
    <n v="249"/>
    <n v="233"/>
    <n v="229"/>
    <n v="209"/>
    <n v="268"/>
    <n v="246"/>
    <n v="240"/>
    <n v="253"/>
    <n v="2457"/>
  </r>
  <r>
    <s v="A21A18F9-4CFF-40E5-99F8-4298D5034E0B"/>
    <s v="ECF95424-DEE5-4EB4-8001-576C153200EC"/>
    <n v="1"/>
    <x v="0"/>
    <n v="66"/>
    <n v="8.2296641683781893"/>
    <n v="346"/>
    <n v="98"/>
    <n v="58"/>
    <n v="90"/>
    <n v="67"/>
    <n v="72"/>
    <n v="55"/>
    <n v="68"/>
    <n v="57"/>
    <n v="79"/>
    <n v="54"/>
    <n v="1044"/>
  </r>
  <r>
    <s v="5D5EF67E-9067-4146-9AAD-3CD1436A4799"/>
    <s v="6EFA3D67-0283-4A71-8689-22E75507658E"/>
    <n v="1"/>
    <x v="2"/>
    <n v="80"/>
    <n v="10.5628762293211"/>
    <n v="375"/>
    <n v="1615"/>
    <n v="0"/>
    <n v="387"/>
    <n v="1"/>
    <n v="203"/>
    <n v="0"/>
    <n v="159"/>
    <n v="1"/>
    <n v="510"/>
    <n v="0"/>
    <n v="3251"/>
  </r>
  <r>
    <s v="88F343FA-B35D-4C6C-8A9A-DDC3AE08EED7"/>
    <s v="003B62EB-6511-41F4-AA1F-44A537AA0542"/>
    <n v="1"/>
    <x v="6"/>
    <n v="77"/>
    <n v="12.2368184601798"/>
    <n v="71"/>
    <n v="34"/>
    <n v="0"/>
    <n v="4"/>
    <n v="0"/>
    <n v="11"/>
    <n v="0"/>
    <n v="9"/>
    <n v="0"/>
    <n v="15"/>
    <n v="0"/>
    <n v="144"/>
  </r>
  <r>
    <s v="88F343FA-B35D-4C6C-8A9A-DDC3AE08EED7"/>
    <s v="6E08B1B3-76DB-4BB6-B3A3-3A472CC8A4E3"/>
    <n v="1"/>
    <x v="6"/>
    <n v="80"/>
    <n v="9.8092926463747503"/>
    <n v="46"/>
    <n v="19"/>
    <n v="0"/>
    <n v="7"/>
    <n v="0"/>
    <n v="7"/>
    <n v="0"/>
    <n v="4"/>
    <n v="0"/>
    <n v="8"/>
    <n v="0"/>
    <n v="91"/>
  </r>
  <r>
    <s v="5D5EF67E-9067-4146-9AAD-3CD1436A4799"/>
    <s v="3FF5B6A4-AD8F-490C-866E-891B6519919F"/>
    <n v="1"/>
    <x v="2"/>
    <n v="73"/>
    <n v="11.662017274418"/>
    <n v="1068"/>
    <n v="2665"/>
    <n v="1"/>
    <n v="2021"/>
    <n v="4"/>
    <n v="1497"/>
    <n v="7"/>
    <n v="958"/>
    <n v="7"/>
    <n v="2479"/>
    <n v="8"/>
    <n v="10715"/>
  </r>
  <r>
    <s v="A21A18F9-4CFF-40E5-99F8-4298D5034E0B"/>
    <s v="1A0C1A01-D54D-4F25-9243-2B4099F74069"/>
    <n v="10"/>
    <x v="3"/>
    <n v="74"/>
    <n v="11.148862546855"/>
    <n v="0"/>
    <n v="147"/>
    <n v="0"/>
    <n v="38"/>
    <n v="6"/>
    <n v="26"/>
    <n v="23"/>
    <n v="15"/>
    <n v="1"/>
    <n v="50"/>
    <n v="2"/>
    <n v="308"/>
  </r>
  <r>
    <s v="5D5EF67E-9067-4146-9AAD-3CD1436A4799"/>
    <s v="7CFFC771-56D4-482A-95E4-9EA7FDFD0EE5"/>
    <n v="1"/>
    <x v="2"/>
    <n v="77"/>
    <n v="9.7229499331539895"/>
    <n v="103"/>
    <n v="529"/>
    <n v="502"/>
    <n v="567"/>
    <n v="523"/>
    <n v="518"/>
    <n v="496"/>
    <n v="503"/>
    <n v="532"/>
    <n v="540"/>
    <n v="559"/>
    <n v="5372"/>
  </r>
  <r>
    <s v="A21A18F9-4CFF-40E5-99F8-4298D5034E0B"/>
    <s v="5F476CA6-44BF-4283-BC47-530CDF40AB5B"/>
    <n v="1"/>
    <x v="0"/>
    <s v="NULL"/>
    <s v="NULL"/>
    <n v="246"/>
    <n v="0"/>
    <n v="0"/>
    <n v="0"/>
    <n v="0"/>
    <n v="0"/>
    <n v="0"/>
    <n v="0"/>
    <n v="0"/>
    <n v="0"/>
    <n v="0"/>
    <n v="246"/>
  </r>
  <r>
    <s v="5D5EF67E-9067-4146-9AAD-3CD1436A4799"/>
    <s v="701264E6-6198-49EA-B166-F2E2B2689F45"/>
    <n v="1"/>
    <x v="2"/>
    <n v="75"/>
    <n v="9.1569037983359607"/>
    <n v="35"/>
    <n v="614"/>
    <n v="0"/>
    <n v="195"/>
    <n v="0"/>
    <n v="256"/>
    <n v="0"/>
    <n v="92"/>
    <n v="4"/>
    <n v="375"/>
    <n v="1"/>
    <n v="1572"/>
  </r>
  <r>
    <s v="A21A18F9-4CFF-40E5-99F8-4298D5034E0B"/>
    <s v="2B3C2213-348D-4AF2-B8FE-17BA5E1E4A35"/>
    <n v="1"/>
    <x v="0"/>
    <n v="67"/>
    <n v="15.216384001118699"/>
    <n v="83"/>
    <n v="68"/>
    <n v="0"/>
    <n v="5"/>
    <n v="0"/>
    <n v="4"/>
    <n v="0"/>
    <n v="10"/>
    <n v="0"/>
    <n v="12"/>
    <n v="2"/>
    <n v="185"/>
  </r>
  <r>
    <s v="A21A18F9-4CFF-40E5-99F8-4298D5034E0B"/>
    <s v="376523D6-F896-4F59-81E8-02304F1DA147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2A020286-7F1A-4D6A-B0B0-BE5761ED67BC"/>
    <n v="1"/>
    <x v="0"/>
    <n v="77"/>
    <n v="11.346977321785699"/>
    <n v="49"/>
    <n v="463"/>
    <n v="43"/>
    <n v="195"/>
    <n v="54"/>
    <n v="220"/>
    <n v="40"/>
    <n v="236"/>
    <n v="52"/>
    <n v="269"/>
    <n v="48"/>
    <n v="1669"/>
  </r>
  <r>
    <s v="A21A18F9-4CFF-40E5-99F8-4298D5034E0B"/>
    <s v="DF0D34AF-E8BF-47C9-AF8A-D7166C6BE602"/>
    <n v="10"/>
    <x v="3"/>
    <n v="75"/>
    <n v="11.6842582406024"/>
    <n v="70"/>
    <n v="100"/>
    <n v="0"/>
    <n v="61"/>
    <n v="0"/>
    <n v="54"/>
    <n v="4"/>
    <n v="44"/>
    <n v="0"/>
    <n v="78"/>
    <n v="0"/>
    <n v="411"/>
  </r>
  <r>
    <s v="A21A18F9-4CFF-40E5-99F8-4298D5034E0B"/>
    <s v="9D71E0FD-7158-47E3-AF12-62215F61EC95"/>
    <n v="1"/>
    <x v="0"/>
    <n v="81"/>
    <n v="11.5820430086213"/>
    <n v="17"/>
    <n v="728"/>
    <n v="0"/>
    <n v="292"/>
    <n v="0"/>
    <n v="212"/>
    <n v="4"/>
    <n v="163"/>
    <n v="1"/>
    <n v="415"/>
    <n v="0"/>
    <n v="1832"/>
  </r>
  <r>
    <s v="A21A18F9-4CFF-40E5-99F8-4298D5034E0B"/>
    <s v="348E1E60-AC45-440C-B03F-AFB0A3369B50"/>
    <n v="1"/>
    <x v="0"/>
    <n v="74"/>
    <n v="12.318481600316099"/>
    <n v="68"/>
    <n v="372"/>
    <n v="0"/>
    <n v="198"/>
    <n v="0"/>
    <n v="102"/>
    <n v="1"/>
    <n v="94"/>
    <n v="2"/>
    <n v="186"/>
    <n v="1"/>
    <n v="1024"/>
  </r>
  <r>
    <s v="A21A18F9-4CFF-40E5-99F8-4298D5034E0B"/>
    <s v="E3653C39-A6FE-48B9-87B6-101E1A3ABFCA"/>
    <n v="10"/>
    <x v="3"/>
    <n v="76"/>
    <n v="12.2304244276774"/>
    <n v="694"/>
    <n v="2453"/>
    <n v="2"/>
    <n v="739"/>
    <n v="2"/>
    <n v="433"/>
    <n v="8"/>
    <n v="341"/>
    <n v="2"/>
    <n v="700"/>
    <n v="4"/>
    <n v="5378"/>
  </r>
  <r>
    <s v="A21A18F9-4CFF-40E5-99F8-4298D5034E0B"/>
    <s v="5E56D2E6-E0F2-4985-9D3F-6335C80835E8"/>
    <n v="10"/>
    <x v="3"/>
    <n v="77"/>
    <n v="12.112770608851701"/>
    <n v="1"/>
    <n v="15"/>
    <n v="0"/>
    <n v="2"/>
    <n v="0"/>
    <n v="6"/>
    <n v="0"/>
    <n v="0"/>
    <n v="0"/>
    <n v="5"/>
    <n v="1"/>
    <n v="30"/>
  </r>
  <r>
    <s v="5D5EF67E-9067-4146-9AAD-3CD1436A4799"/>
    <s v="AA1BFD6A-F26D-4D7C-825C-218C8671FF26"/>
    <n v="1"/>
    <x v="2"/>
    <n v="78"/>
    <n v="6.18345571769669"/>
    <n v="226"/>
    <n v="318"/>
    <n v="66"/>
    <n v="489"/>
    <n v="337"/>
    <n v="140"/>
    <n v="72"/>
    <n v="96"/>
    <n v="236"/>
    <n v="838"/>
    <n v="183"/>
    <n v="3001"/>
  </r>
  <r>
    <s v="A21A18F9-4CFF-40E5-99F8-4298D5034E0B"/>
    <s v="EB17776E-4B10-4CC2-A457-0671C5AE8EF5"/>
    <n v="8"/>
    <x v="1"/>
    <n v="68"/>
    <n v="13.0283402659649"/>
    <n v="71"/>
    <n v="38"/>
    <n v="25"/>
    <n v="28"/>
    <n v="20"/>
    <n v="19"/>
    <n v="29"/>
    <n v="32"/>
    <n v="23"/>
    <n v="22"/>
    <n v="29"/>
    <n v="336"/>
  </r>
  <r>
    <s v="A21A18F9-4CFF-40E5-99F8-4298D5034E0B"/>
    <s v="3EE423A7-9A70-4A09-B385-F8D0F1A6B201"/>
    <n v="8"/>
    <x v="1"/>
    <n v="66"/>
    <s v="NULL"/>
    <n v="2"/>
    <n v="0"/>
    <n v="0"/>
    <n v="0"/>
    <n v="0"/>
    <n v="0"/>
    <n v="0"/>
    <n v="1"/>
    <n v="0"/>
    <n v="0"/>
    <n v="0"/>
    <n v="3"/>
  </r>
  <r>
    <s v="A21A18F9-4CFF-40E5-99F8-4298D5034E0B"/>
    <s v="36ADC566-E2E8-4A69-8A71-C854F5DD044C"/>
    <n v="3"/>
    <x v="7"/>
    <n v="74"/>
    <n v="13.5028358716448"/>
    <n v="1"/>
    <n v="40"/>
    <n v="0"/>
    <n v="18"/>
    <n v="0"/>
    <n v="14"/>
    <n v="0"/>
    <n v="14"/>
    <n v="0"/>
    <n v="25"/>
    <n v="0"/>
    <n v="113"/>
  </r>
  <r>
    <s v="A21A18F9-4CFF-40E5-99F8-4298D5034E0B"/>
    <s v="8423A3C5-AD59-433B-A554-AE60626F3ABB"/>
    <n v="192"/>
    <x v="5"/>
    <n v="87"/>
    <n v="247.84127750618401"/>
    <n v="0"/>
    <n v="64"/>
    <n v="63"/>
    <n v="57"/>
    <n v="64"/>
    <n v="51"/>
    <n v="62"/>
    <n v="71"/>
    <n v="69"/>
    <n v="71"/>
    <n v="53"/>
    <n v="625"/>
  </r>
  <r>
    <s v="5D5EF67E-9067-4146-9AAD-3CD1436A4799"/>
    <s v="4A6AE501-61A6-43A7-A3F3-BC8914792D83"/>
    <n v="1"/>
    <x v="2"/>
    <n v="73"/>
    <n v="8.6951683857915594"/>
    <n v="6"/>
    <n v="110"/>
    <n v="2"/>
    <n v="29"/>
    <n v="0"/>
    <n v="13"/>
    <n v="1"/>
    <n v="16"/>
    <n v="0"/>
    <n v="38"/>
    <n v="0"/>
    <n v="215"/>
  </r>
  <r>
    <s v="A21A18F9-4CFF-40E5-99F8-4298D5034E0B"/>
    <s v="21233183-9A99-49FC-BEA8-D826B8529723"/>
    <n v="1"/>
    <x v="0"/>
    <n v="68"/>
    <n v="11.472128967850701"/>
    <n v="11"/>
    <n v="159"/>
    <n v="0"/>
    <n v="37"/>
    <n v="0"/>
    <n v="26"/>
    <n v="0"/>
    <n v="10"/>
    <n v="0"/>
    <n v="42"/>
    <n v="0"/>
    <n v="285"/>
  </r>
  <r>
    <s v="A21A18F9-4CFF-40E5-99F8-4298D5034E0B"/>
    <s v="745F0F9D-BBF1-414E-8F32-954787023336"/>
    <n v="8"/>
    <x v="1"/>
    <n v="59"/>
    <n v="10.8928115565271"/>
    <n v="17111"/>
    <n v="4093"/>
    <n v="376"/>
    <n v="1415"/>
    <n v="429"/>
    <n v="1080"/>
    <n v="490"/>
    <n v="1057"/>
    <n v="390"/>
    <n v="1646"/>
    <n v="431"/>
    <n v="28518"/>
  </r>
  <r>
    <s v="A21A18F9-4CFF-40E5-99F8-4298D5034E0B"/>
    <s v="5A129F49-15A9-441F-9191-2AFB4A91381C"/>
    <n v="192"/>
    <x v="5"/>
    <n v="79"/>
    <n v="11.479382285134401"/>
    <n v="0"/>
    <n v="72"/>
    <n v="59"/>
    <n v="72"/>
    <n v="82"/>
    <n v="71"/>
    <n v="56"/>
    <n v="78"/>
    <n v="80"/>
    <n v="65"/>
    <n v="66"/>
    <n v="701"/>
  </r>
  <r>
    <s v="88F343FA-B35D-4C6C-8A9A-DDC3AE08EED7"/>
    <s v="0ABEA8CA-B0CF-4206-8C96-C668A260EE1B"/>
    <n v="1"/>
    <x v="6"/>
    <n v="72"/>
    <n v="10.851441785116799"/>
    <n v="559"/>
    <n v="231"/>
    <n v="0"/>
    <n v="57"/>
    <n v="0"/>
    <n v="64"/>
    <n v="0"/>
    <n v="31"/>
    <n v="0"/>
    <n v="110"/>
    <n v="0"/>
    <n v="1052"/>
  </r>
  <r>
    <s v="A21A18F9-4CFF-40E5-99F8-4298D5034E0B"/>
    <s v="A40C6774-99D0-49FC-A39B-B351B519A171"/>
    <n v="10"/>
    <x v="3"/>
    <n v="75"/>
    <s v="NULL"/>
    <n v="0"/>
    <n v="0"/>
    <n v="0"/>
    <n v="0"/>
    <n v="0"/>
    <n v="0"/>
    <n v="1"/>
    <n v="0"/>
    <n v="0"/>
    <n v="0"/>
    <n v="0"/>
    <n v="1"/>
  </r>
  <r>
    <s v="A21A18F9-4CFF-40E5-99F8-4298D5034E0B"/>
    <s v="6C17A90D-CF1F-4695-9EFE-DC645A21FC37"/>
    <n v="1"/>
    <x v="0"/>
    <n v="71"/>
    <n v="10.6599498148764"/>
    <n v="1093"/>
    <n v="4142"/>
    <n v="0"/>
    <n v="948"/>
    <n v="0"/>
    <n v="852"/>
    <n v="3"/>
    <n v="479"/>
    <n v="7"/>
    <n v="1163"/>
    <n v="5"/>
    <n v="8692"/>
  </r>
  <r>
    <s v="5D5EF67E-9067-4146-9AAD-3CD1436A4799"/>
    <s v="3EB237BD-2DBE-4341-8054-FDA06D1A4EDE"/>
    <n v="1"/>
    <x v="2"/>
    <n v="76"/>
    <n v="8.4708708555859893"/>
    <n v="316"/>
    <n v="989"/>
    <n v="0"/>
    <n v="167"/>
    <n v="0"/>
    <n v="50"/>
    <n v="0"/>
    <n v="35"/>
    <n v="1"/>
    <n v="281"/>
    <n v="3"/>
    <n v="1842"/>
  </r>
  <r>
    <s v="A21A18F9-4CFF-40E5-99F8-4298D5034E0B"/>
    <s v="78B4B1EF-3F66-4BC9-A388-B9CCCD6B842C"/>
    <n v="1"/>
    <x v="0"/>
    <n v="73"/>
    <n v="11.688364933097301"/>
    <n v="400"/>
    <n v="3873"/>
    <n v="0"/>
    <n v="779"/>
    <n v="1"/>
    <n v="615"/>
    <n v="5"/>
    <n v="456"/>
    <n v="2"/>
    <n v="816"/>
    <n v="2"/>
    <n v="6949"/>
  </r>
  <r>
    <s v="88F343FA-B35D-4C6C-8A9A-DDC3AE08EED7"/>
    <s v="B89F7551-47C6-46AF-BE81-226F93EC18AE"/>
    <n v="1"/>
    <x v="6"/>
    <n v="74"/>
    <n v="8.9235922563345405"/>
    <n v="4893"/>
    <n v="1786"/>
    <n v="0"/>
    <n v="561"/>
    <n v="0"/>
    <n v="727"/>
    <n v="5"/>
    <n v="601"/>
    <n v="2"/>
    <n v="1064"/>
    <n v="0"/>
    <n v="9639"/>
  </r>
  <r>
    <s v="5D5EF67E-9067-4146-9AAD-3CD1436A4799"/>
    <s v="FF890750-7FAF-484E-AAE6-9A199104A831"/>
    <n v="1"/>
    <x v="2"/>
    <n v="76"/>
    <n v="12.009036304198901"/>
    <n v="536"/>
    <n v="144"/>
    <n v="76"/>
    <n v="112"/>
    <n v="79"/>
    <n v="140"/>
    <n v="67"/>
    <n v="96"/>
    <n v="74"/>
    <n v="152"/>
    <n v="93"/>
    <n v="1569"/>
  </r>
  <r>
    <s v="A21A18F9-4CFF-40E5-99F8-4298D5034E0B"/>
    <s v="41F20A45-E4EF-472F-A458-67D99C76BA04"/>
    <n v="8"/>
    <x v="1"/>
    <n v="74"/>
    <n v="19.798989873223299"/>
    <n v="0"/>
    <n v="1"/>
    <n v="0"/>
    <n v="0"/>
    <n v="0"/>
    <n v="0"/>
    <n v="0"/>
    <n v="0"/>
    <n v="0"/>
    <n v="1"/>
    <n v="0"/>
    <n v="2"/>
  </r>
  <r>
    <s v="5D5EF67E-9067-4146-9AAD-3CD1436A4799"/>
    <s v="BA1A2355-CF13-42CB-9719-97CDC03AA27D"/>
    <n v="1"/>
    <x v="2"/>
    <n v="76"/>
    <n v="11.4742537911879"/>
    <n v="446"/>
    <n v="1530"/>
    <n v="1"/>
    <n v="832"/>
    <n v="0"/>
    <n v="721"/>
    <n v="0"/>
    <n v="588"/>
    <n v="2"/>
    <n v="1144"/>
    <n v="0"/>
    <n v="5264"/>
  </r>
  <r>
    <s v="5D5EF67E-9067-4146-9AAD-3CD1436A4799"/>
    <s v="94246268-1BC7-4566-83AE-D22CB6399ECF"/>
    <n v="1"/>
    <x v="2"/>
    <n v="76"/>
    <n v="8.6409875978771495"/>
    <n v="0"/>
    <n v="5"/>
    <n v="0"/>
    <n v="0"/>
    <n v="0"/>
    <n v="1"/>
    <n v="0"/>
    <n v="0"/>
    <n v="0"/>
    <n v="1"/>
    <n v="0"/>
    <n v="7"/>
  </r>
  <r>
    <s v="5D5EF67E-9067-4146-9AAD-3CD1436A4799"/>
    <s v="AE3857ED-AD41-4532-B866-033B74ED8EC4"/>
    <n v="1"/>
    <x v="2"/>
    <n v="74"/>
    <n v="12.3384057989186"/>
    <n v="1532"/>
    <n v="2181"/>
    <n v="95"/>
    <n v="201"/>
    <n v="84"/>
    <n v="179"/>
    <n v="107"/>
    <n v="241"/>
    <n v="94"/>
    <n v="212"/>
    <n v="98"/>
    <n v="5024"/>
  </r>
  <r>
    <s v="A21A18F9-4CFF-40E5-99F8-4298D5034E0B"/>
    <s v="CA776CD4-1387-4354-9851-16BF1EFCA78C"/>
    <n v="3"/>
    <x v="7"/>
    <n v="88"/>
    <s v="NULL"/>
    <n v="0"/>
    <n v="0"/>
    <n v="0"/>
    <n v="0"/>
    <n v="0"/>
    <n v="0"/>
    <n v="0"/>
    <n v="0"/>
    <n v="0"/>
    <n v="1"/>
    <n v="0"/>
    <n v="1"/>
  </r>
  <r>
    <s v="A21A18F9-4CFF-40E5-99F8-4298D5034E0B"/>
    <s v="23F3FFF0-5ABC-448F-9F7F-58F3E6F31DAA"/>
    <n v="1"/>
    <x v="0"/>
    <n v="60"/>
    <n v="9.3389250597497604"/>
    <n v="96"/>
    <n v="34"/>
    <n v="0"/>
    <n v="18"/>
    <n v="0"/>
    <n v="11"/>
    <n v="0"/>
    <n v="21"/>
    <n v="0"/>
    <n v="9"/>
    <n v="0"/>
    <n v="189"/>
  </r>
  <r>
    <s v="A21A18F9-4CFF-40E5-99F8-4298D5034E0B"/>
    <s v="9D984AAF-4E76-4C7A-A49B-24175B1C3A8E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1DA7E2CB-C784-4F31-9191-BB65002DDDA3"/>
    <n v="10"/>
    <x v="3"/>
    <n v="76"/>
    <n v="11.994691316457001"/>
    <n v="1026"/>
    <n v="2442"/>
    <n v="0"/>
    <n v="1410"/>
    <n v="1"/>
    <n v="1126"/>
    <n v="5"/>
    <n v="1087"/>
    <n v="3"/>
    <n v="1601"/>
    <n v="0"/>
    <n v="8701"/>
  </r>
  <r>
    <s v="A21A18F9-4CFF-40E5-99F8-4298D5034E0B"/>
    <s v="5D8BB1A4-8CA2-4F04-BCBA-82A35C3BF1AE"/>
    <n v="1"/>
    <x v="0"/>
    <n v="82"/>
    <n v="10.784058304409401"/>
    <n v="9"/>
    <n v="443"/>
    <n v="177"/>
    <n v="179"/>
    <n v="141"/>
    <n v="179"/>
    <n v="219"/>
    <n v="167"/>
    <n v="157"/>
    <n v="183"/>
    <n v="178"/>
    <n v="2032"/>
  </r>
  <r>
    <s v="5D5EF67E-9067-4146-9AAD-3CD1436A4799"/>
    <s v="AA0F4B27-344F-4A5D-8A34-51B50BA12D4A"/>
    <n v="1"/>
    <x v="2"/>
    <n v="78"/>
    <n v="10.1458043645972"/>
    <n v="63"/>
    <n v="202"/>
    <n v="241"/>
    <n v="214"/>
    <n v="225"/>
    <n v="171"/>
    <n v="226"/>
    <n v="215"/>
    <n v="194"/>
    <n v="221"/>
    <n v="195"/>
    <n v="2167"/>
  </r>
  <r>
    <s v="A21A18F9-4CFF-40E5-99F8-4298D5034E0B"/>
    <s v="8810C436-6D58-43FE-BD4E-BD5ABF0975BC"/>
    <n v="1"/>
    <x v="0"/>
    <n v="60"/>
    <n v="8.3843942913516702"/>
    <n v="38"/>
    <n v="13"/>
    <n v="0"/>
    <n v="8"/>
    <n v="0"/>
    <n v="7"/>
    <n v="1"/>
    <n v="10"/>
    <n v="0"/>
    <n v="7"/>
    <n v="0"/>
    <n v="84"/>
  </r>
  <r>
    <s v="A21A18F9-4CFF-40E5-99F8-4298D5034E0B"/>
    <s v="2297295F-D0A6-4AFB-8B3E-BD4E82DEE0A7"/>
    <n v="8"/>
    <x v="1"/>
    <n v="74"/>
    <n v="10.3188920027173"/>
    <n v="7"/>
    <n v="10"/>
    <n v="1"/>
    <n v="4"/>
    <n v="2"/>
    <n v="1"/>
    <n v="0"/>
    <n v="0"/>
    <n v="0"/>
    <n v="1"/>
    <n v="0"/>
    <n v="26"/>
  </r>
  <r>
    <s v="A21A18F9-4CFF-40E5-99F8-4298D5034E0B"/>
    <s v="7A556B77-D063-4BD7-94E0-EF154A084031"/>
    <n v="1"/>
    <x v="0"/>
    <n v="78"/>
    <n v="13.0769969501404"/>
    <n v="9"/>
    <n v="560"/>
    <n v="1"/>
    <n v="178"/>
    <n v="0"/>
    <n v="126"/>
    <n v="0"/>
    <n v="122"/>
    <n v="1"/>
    <n v="182"/>
    <n v="1"/>
    <n v="1180"/>
  </r>
  <r>
    <s v="A21A18F9-4CFF-40E5-99F8-4298D5034E0B"/>
    <s v="85266BA5-021E-42CA-B680-6B600E9D9194"/>
    <n v="1"/>
    <x v="0"/>
    <n v="77"/>
    <n v="13.2460601884837"/>
    <n v="3"/>
    <n v="6"/>
    <n v="0"/>
    <n v="12"/>
    <n v="0"/>
    <n v="5"/>
    <n v="0"/>
    <n v="4"/>
    <n v="0"/>
    <n v="7"/>
    <n v="0"/>
    <n v="37"/>
  </r>
  <r>
    <s v="5D5EF67E-9067-4146-9AAD-3CD1436A4799"/>
    <s v="D6264F95-7F50-404B-8E9A-8C77B52E8278"/>
    <n v="1"/>
    <x v="2"/>
    <n v="78"/>
    <n v="9.8500729770369997"/>
    <n v="32"/>
    <n v="335"/>
    <n v="157"/>
    <n v="549"/>
    <n v="315"/>
    <n v="320"/>
    <n v="214"/>
    <n v="376"/>
    <n v="188"/>
    <n v="543"/>
    <n v="183"/>
    <n v="3212"/>
  </r>
  <r>
    <s v="5D5EF67E-9067-4146-9AAD-3CD1436A4799"/>
    <s v="2C822126-F7D6-4E12-97A2-559BB588EB3A"/>
    <n v="1"/>
    <x v="2"/>
    <n v="76"/>
    <n v="9.4100205070908203"/>
    <n v="167"/>
    <n v="1388"/>
    <n v="35"/>
    <n v="652"/>
    <n v="53"/>
    <n v="829"/>
    <n v="54"/>
    <n v="1486"/>
    <n v="51"/>
    <n v="714"/>
    <n v="50"/>
    <n v="5479"/>
  </r>
  <r>
    <s v="A21A18F9-4CFF-40E5-99F8-4298D5034E0B"/>
    <s v="D6D8EC46-7223-43F7-AF45-91BC98ADC860"/>
    <n v="10"/>
    <x v="3"/>
    <n v="84"/>
    <s v="NULL"/>
    <n v="0"/>
    <n v="0"/>
    <n v="0"/>
    <n v="0"/>
    <n v="0"/>
    <n v="1"/>
    <n v="0"/>
    <n v="0"/>
    <n v="0"/>
    <n v="0"/>
    <n v="0"/>
    <n v="1"/>
  </r>
  <r>
    <s v="A21A18F9-4CFF-40E5-99F8-4298D5034E0B"/>
    <s v="4F7254F3-2B16-457E-B99B-9229DD032579"/>
    <n v="1"/>
    <x v="0"/>
    <n v="73"/>
    <n v="11.238857465072"/>
    <n v="2268"/>
    <n v="6465"/>
    <n v="0"/>
    <n v="1112"/>
    <n v="0"/>
    <n v="1068"/>
    <n v="6"/>
    <n v="874"/>
    <n v="5"/>
    <n v="1867"/>
    <n v="2"/>
    <n v="13667"/>
  </r>
  <r>
    <s v="5D5EF67E-9067-4146-9AAD-3CD1436A4799"/>
    <s v="010362AA-9C66-4BE2-B78D-97C831053A91"/>
    <n v="1"/>
    <x v="2"/>
    <n v="78"/>
    <n v="10.536854045598"/>
    <n v="32"/>
    <n v="1140"/>
    <n v="0"/>
    <n v="412"/>
    <n v="0"/>
    <n v="513"/>
    <n v="1"/>
    <n v="244"/>
    <n v="0"/>
    <n v="377"/>
    <n v="0"/>
    <n v="2719"/>
  </r>
  <r>
    <s v="A21A18F9-4CFF-40E5-99F8-4298D5034E0B"/>
    <s v="D7C63CDB-8B75-47C3-8DDE-1DA76390D8AA"/>
    <n v="3"/>
    <x v="7"/>
    <n v="78"/>
    <n v="10.5716734704116"/>
    <n v="1467"/>
    <n v="54"/>
    <n v="0"/>
    <n v="23"/>
    <n v="0"/>
    <n v="17"/>
    <n v="3"/>
    <n v="11"/>
    <n v="0"/>
    <n v="19"/>
    <n v="0"/>
    <n v="1594"/>
  </r>
  <r>
    <s v="88F343FA-B35D-4C6C-8A9A-DDC3AE08EED7"/>
    <s v="119C21AB-23D6-4529-94EB-BDEF4C110339"/>
    <n v="1"/>
    <x v="6"/>
    <n v="72"/>
    <n v="11.237303403895901"/>
    <n v="724"/>
    <n v="338"/>
    <n v="0"/>
    <n v="89"/>
    <n v="0"/>
    <n v="92"/>
    <n v="0"/>
    <n v="49"/>
    <n v="0"/>
    <n v="91"/>
    <n v="0"/>
    <n v="1383"/>
  </r>
  <r>
    <s v="A21A18F9-4CFF-40E5-99F8-4298D5034E0B"/>
    <s v="FCEEB84D-DFF0-4CFA-BE0F-723F9086C042"/>
    <n v="10"/>
    <x v="3"/>
    <n v="78"/>
    <n v="12.5676718930594"/>
    <n v="1"/>
    <n v="16"/>
    <n v="9"/>
    <n v="10"/>
    <n v="5"/>
    <n v="1"/>
    <n v="6"/>
    <n v="2"/>
    <n v="6"/>
    <n v="10"/>
    <n v="5"/>
    <n v="71"/>
  </r>
  <r>
    <s v="A21A18F9-4CFF-40E5-99F8-4298D5034E0B"/>
    <s v="A48F0F78-894B-4E73-967C-EB25B2988656"/>
    <n v="6"/>
    <x v="4"/>
    <n v="82"/>
    <n v="18.6544489217478"/>
    <n v="495"/>
    <n v="49"/>
    <n v="0"/>
    <n v="43"/>
    <n v="1"/>
    <n v="19"/>
    <n v="2"/>
    <n v="18"/>
    <n v="0"/>
    <n v="46"/>
    <n v="3"/>
    <n v="677"/>
  </r>
  <r>
    <s v="5D5EF67E-9067-4146-9AAD-3CD1436A4799"/>
    <s v="146BFBC6-F0BD-42EC-8E14-EA064B08BD13"/>
    <n v="1"/>
    <x v="2"/>
    <n v="76"/>
    <n v="10.6267800276302"/>
    <n v="117"/>
    <n v="2806"/>
    <n v="0"/>
    <n v="916"/>
    <n v="0"/>
    <n v="696"/>
    <n v="0"/>
    <n v="878"/>
    <n v="1"/>
    <n v="1061"/>
    <n v="3"/>
    <n v="6478"/>
  </r>
  <r>
    <s v="88F343FA-B35D-4C6C-8A9A-DDC3AE08EED7"/>
    <s v="C03332BE-B970-4E38-B04F-ADC2E52FAC69"/>
    <n v="1"/>
    <x v="6"/>
    <n v="72"/>
    <n v="12.032073102086001"/>
    <n v="3286"/>
    <n v="1488"/>
    <n v="0"/>
    <n v="347"/>
    <n v="1"/>
    <n v="478"/>
    <n v="0"/>
    <n v="239"/>
    <n v="0"/>
    <n v="367"/>
    <n v="0"/>
    <n v="6207"/>
  </r>
  <r>
    <s v="5D5EF67E-9067-4146-9AAD-3CD1436A4799"/>
    <s v="D8FD9652-0A20-426C-9BC1-6F79DB57D095"/>
    <n v="1"/>
    <x v="2"/>
    <n v="65"/>
    <n v="9.0105082224014907"/>
    <n v="39"/>
    <n v="422"/>
    <n v="0"/>
    <n v="143"/>
    <n v="2"/>
    <n v="47"/>
    <n v="1"/>
    <n v="56"/>
    <n v="1"/>
    <n v="176"/>
    <n v="0"/>
    <n v="887"/>
  </r>
  <r>
    <s v="5D5EF67E-9067-4146-9AAD-3CD1436A4799"/>
    <s v="C38D4CC7-E9F3-48FA-9DDF-0E18AEF46596"/>
    <n v="1"/>
    <x v="2"/>
    <n v="76"/>
    <n v="10.645161274860101"/>
    <n v="3"/>
    <n v="76"/>
    <n v="0"/>
    <n v="52"/>
    <n v="0"/>
    <n v="37"/>
    <n v="0"/>
    <n v="19"/>
    <n v="0"/>
    <n v="112"/>
    <n v="2"/>
    <n v="301"/>
  </r>
  <r>
    <s v="5D5EF67E-9067-4146-9AAD-3CD1436A4799"/>
    <s v="5DE44FB5-B815-4D45-97CE-609E6EA4E441"/>
    <n v="1"/>
    <x v="2"/>
    <n v="78"/>
    <n v="10.0693268935708"/>
    <n v="2013"/>
    <n v="1133"/>
    <n v="107"/>
    <n v="88"/>
    <n v="98"/>
    <n v="99"/>
    <n v="118"/>
    <n v="103"/>
    <n v="131"/>
    <n v="703"/>
    <n v="144"/>
    <n v="4737"/>
  </r>
  <r>
    <s v="5D5EF67E-9067-4146-9AAD-3CD1436A4799"/>
    <s v="9CFE465F-5E6D-41C3-B324-F489BC8C6E53"/>
    <n v="1"/>
    <x v="2"/>
    <n v="75"/>
    <n v="11.082490305986999"/>
    <n v="66"/>
    <n v="2777"/>
    <n v="0"/>
    <n v="526"/>
    <n v="0"/>
    <n v="388"/>
    <n v="0"/>
    <n v="135"/>
    <n v="0"/>
    <n v="796"/>
    <n v="0"/>
    <n v="4688"/>
  </r>
  <r>
    <s v="A21A18F9-4CFF-40E5-99F8-4298D5034E0B"/>
    <s v="45BEE4BA-9294-466C-91BA-F19F224492C0"/>
    <n v="1"/>
    <x v="0"/>
    <n v="75"/>
    <n v="12.082104638373901"/>
    <n v="740"/>
    <n v="2106"/>
    <n v="224"/>
    <n v="894"/>
    <n v="251"/>
    <n v="898"/>
    <n v="226"/>
    <n v="756"/>
    <n v="266"/>
    <n v="836"/>
    <n v="255"/>
    <n v="7452"/>
  </r>
  <r>
    <s v="A21A18F9-4CFF-40E5-99F8-4298D5034E0B"/>
    <s v="EC77D621-7275-4F2D-A141-83E78FDFD703"/>
    <n v="10"/>
    <x v="3"/>
    <n v="76"/>
    <n v="66.493963648839696"/>
    <n v="806"/>
    <n v="5989"/>
    <n v="3"/>
    <n v="3812"/>
    <n v="1"/>
    <n v="3925"/>
    <n v="302"/>
    <n v="2870"/>
    <n v="6"/>
    <n v="2722"/>
    <n v="9"/>
    <n v="20453"/>
  </r>
  <r>
    <s v="A21A18F9-4CFF-40E5-99F8-4298D5034E0B"/>
    <s v="B9BF2DFA-2E9F-42A7-8409-4BDACEE95ECF"/>
    <n v="1"/>
    <x v="0"/>
    <n v="69"/>
    <n v="8.5808990323740204"/>
    <n v="380"/>
    <n v="89"/>
    <n v="79"/>
    <n v="99"/>
    <n v="85"/>
    <n v="86"/>
    <n v="74"/>
    <n v="92"/>
    <n v="106"/>
    <n v="105"/>
    <n v="102"/>
    <n v="1297"/>
  </r>
  <r>
    <s v="A21A18F9-4CFF-40E5-99F8-4298D5034E0B"/>
    <s v="AF916812-3C44-469B-9E4E-CF3345BA9B02"/>
    <n v="10"/>
    <x v="3"/>
    <n v="71"/>
    <n v="8.2932368697497907"/>
    <n v="0"/>
    <n v="4"/>
    <n v="0"/>
    <n v="2"/>
    <n v="0"/>
    <n v="1"/>
    <n v="0"/>
    <n v="0"/>
    <n v="0"/>
    <n v="2"/>
    <n v="0"/>
    <n v="9"/>
  </r>
  <r>
    <s v="88F343FA-B35D-4C6C-8A9A-DDC3AE08EED7"/>
    <s v="C9F5FA85-5A2D-49BA-81E3-98E640A11F81"/>
    <n v="1"/>
    <x v="6"/>
    <n v="73"/>
    <n v="10.8861842751301"/>
    <n v="1688"/>
    <n v="869"/>
    <n v="0"/>
    <n v="199"/>
    <n v="1"/>
    <n v="204"/>
    <n v="1"/>
    <n v="126"/>
    <n v="0"/>
    <n v="278"/>
    <n v="1"/>
    <n v="3367"/>
  </r>
  <r>
    <s v="A21A18F9-4CFF-40E5-99F8-4298D5034E0B"/>
    <s v="9F515F05-636F-4E7B-A788-BEFA25DEDC20"/>
    <n v="10"/>
    <x v="3"/>
    <n v="70"/>
    <n v="10"/>
    <n v="0"/>
    <n v="3"/>
    <n v="0"/>
    <n v="0"/>
    <n v="0"/>
    <n v="0"/>
    <n v="0"/>
    <n v="0"/>
    <n v="0"/>
    <n v="0"/>
    <n v="0"/>
    <n v="3"/>
  </r>
  <r>
    <s v="A21A18F9-4CFF-40E5-99F8-4298D5034E0B"/>
    <s v="E121D48D-AA86-4871-AB35-46287C70DE56"/>
    <n v="192"/>
    <x v="5"/>
    <n v="61"/>
    <n v="34.4578346131158"/>
    <n v="794"/>
    <n v="1015"/>
    <n v="4"/>
    <n v="107"/>
    <n v="2"/>
    <n v="83"/>
    <n v="2"/>
    <n v="87"/>
    <n v="0"/>
    <n v="135"/>
    <n v="2"/>
    <n v="2250"/>
  </r>
  <r>
    <s v="A21A18F9-4CFF-40E5-99F8-4298D5034E0B"/>
    <s v="31BB622D-1CF2-476A-AF4A-E224EAC841DF"/>
    <n v="8"/>
    <x v="1"/>
    <n v="77"/>
    <n v="16.099689437998499"/>
    <n v="1"/>
    <n v="4"/>
    <n v="0"/>
    <n v="0"/>
    <n v="0"/>
    <n v="0"/>
    <n v="0"/>
    <n v="0"/>
    <n v="0"/>
    <n v="0"/>
    <n v="1"/>
    <n v="6"/>
  </r>
  <r>
    <s v="5D5EF67E-9067-4146-9AAD-3CD1436A4799"/>
    <s v="CD9F9F22-B7A3-4601-BD4E-6B30599E9AAB"/>
    <n v="1"/>
    <x v="2"/>
    <n v="76"/>
    <n v="10.237125544042"/>
    <n v="2"/>
    <n v="33"/>
    <n v="14"/>
    <n v="11"/>
    <n v="28"/>
    <n v="27"/>
    <n v="11"/>
    <n v="13"/>
    <n v="27"/>
    <n v="29"/>
    <n v="22"/>
    <n v="217"/>
  </r>
  <r>
    <s v="5D5EF67E-9067-4146-9AAD-3CD1436A4799"/>
    <s v="949BDB3C-2A0D-44F9-94D0-1F8D436978A8"/>
    <n v="1"/>
    <x v="2"/>
    <n v="82"/>
    <n v="14.4769430515598"/>
    <n v="13"/>
    <n v="36"/>
    <n v="37"/>
    <n v="52"/>
    <n v="46"/>
    <n v="48"/>
    <n v="42"/>
    <n v="57"/>
    <n v="48"/>
    <n v="60"/>
    <n v="32"/>
    <n v="471"/>
  </r>
  <r>
    <s v="5D5EF67E-9067-4146-9AAD-3CD1436A4799"/>
    <s v="282B421D-D5B6-4AEF-9DF3-86EBB5E20DD1"/>
    <n v="1"/>
    <x v="2"/>
    <n v="77"/>
    <n v="14.8567388438927"/>
    <n v="0"/>
    <n v="7"/>
    <n v="2"/>
    <n v="2"/>
    <n v="4"/>
    <n v="3"/>
    <n v="3"/>
    <n v="2"/>
    <n v="4"/>
    <n v="2"/>
    <n v="6"/>
    <n v="35"/>
  </r>
  <r>
    <s v="5D5EF67E-9067-4146-9AAD-3CD1436A4799"/>
    <s v="8A82E84F-A537-4A20-9FB7-5C5F7CD9BDA4"/>
    <n v="1"/>
    <x v="2"/>
    <n v="73"/>
    <n v="11.531943550846901"/>
    <n v="1"/>
    <n v="69"/>
    <n v="48"/>
    <n v="53"/>
    <n v="46"/>
    <n v="57"/>
    <n v="55"/>
    <n v="43"/>
    <n v="41"/>
    <n v="66"/>
    <n v="51"/>
    <n v="530"/>
  </r>
  <r>
    <s v="A21A18F9-4CFF-40E5-99F8-4298D5034E0B"/>
    <s v="E29FB0D3-6FD4-4BE5-BCE1-B31CE4C9E24F"/>
    <n v="10"/>
    <x v="3"/>
    <n v="75"/>
    <n v="10.4989002398145"/>
    <n v="815"/>
    <n v="5661"/>
    <n v="1"/>
    <n v="504"/>
    <n v="2"/>
    <n v="515"/>
    <n v="475"/>
    <n v="190"/>
    <n v="2"/>
    <n v="534"/>
    <n v="6"/>
    <n v="8705"/>
  </r>
  <r>
    <s v="5D5EF67E-9067-4146-9AAD-3CD1436A4799"/>
    <s v="87C065F6-B957-458C-A27C-491EF732F059"/>
    <n v="1"/>
    <x v="2"/>
    <n v="81"/>
    <n v="11.3532536440092"/>
    <n v="0"/>
    <n v="42"/>
    <n v="34"/>
    <n v="40"/>
    <n v="41"/>
    <n v="39"/>
    <n v="31"/>
    <n v="40"/>
    <n v="32"/>
    <n v="46"/>
    <n v="32"/>
    <n v="377"/>
  </r>
  <r>
    <s v="5D5EF67E-9067-4146-9AAD-3CD1436A4799"/>
    <s v="B8ACC9D0-CEC0-49A1-8AF8-5846380E7D99"/>
    <n v="1"/>
    <x v="2"/>
    <n v="73"/>
    <n v="13.010745571392"/>
    <n v="2"/>
    <n v="34"/>
    <n v="28"/>
    <n v="22"/>
    <n v="21"/>
    <n v="27"/>
    <n v="28"/>
    <n v="27"/>
    <n v="29"/>
    <n v="32"/>
    <n v="36"/>
    <n v="286"/>
  </r>
  <r>
    <s v="A21A18F9-4CFF-40E5-99F8-4298D5034E0B"/>
    <s v="99456414-BD53-4C1D-A5EA-DD4496A1F03B"/>
    <n v="1"/>
    <x v="0"/>
    <n v="82"/>
    <n v="11.7013967806629"/>
    <n v="328"/>
    <n v="24"/>
    <n v="14"/>
    <n v="18"/>
    <n v="9"/>
    <n v="11"/>
    <n v="8"/>
    <n v="20"/>
    <n v="15"/>
    <n v="22"/>
    <n v="12"/>
    <n v="481"/>
  </r>
  <r>
    <s v="A21A18F9-4CFF-40E5-99F8-4298D5034E0B"/>
    <s v="5C8D9067-39F7-4A19-8283-22684AEBDBDB"/>
    <n v="3"/>
    <x v="7"/>
    <n v="82"/>
    <n v="65.546297557448199"/>
    <n v="0"/>
    <n v="50"/>
    <n v="0"/>
    <n v="18"/>
    <n v="0"/>
    <n v="12"/>
    <n v="0"/>
    <n v="17"/>
    <n v="0"/>
    <n v="20"/>
    <n v="0"/>
    <n v="117"/>
  </r>
  <r>
    <s v="88F343FA-B35D-4C6C-8A9A-DDC3AE08EED7"/>
    <s v="5E4A62D7-A7CD-4556-A105-D857A691411B"/>
    <n v="1"/>
    <x v="6"/>
    <n v="72"/>
    <n v="12.659160509558401"/>
    <n v="628"/>
    <n v="311"/>
    <n v="0"/>
    <n v="56"/>
    <n v="0"/>
    <n v="56"/>
    <n v="1"/>
    <n v="70"/>
    <n v="0"/>
    <n v="82"/>
    <n v="0"/>
    <n v="1204"/>
  </r>
  <r>
    <s v="5D5EF67E-9067-4146-9AAD-3CD1436A4799"/>
    <s v="BEB90477-5A9C-440A-826A-0AA1B0956A6B"/>
    <n v="1"/>
    <x v="2"/>
    <n v="74"/>
    <n v="11.0975584541247"/>
    <n v="578"/>
    <n v="770"/>
    <n v="112"/>
    <n v="475"/>
    <n v="146"/>
    <n v="451"/>
    <n v="262"/>
    <n v="207"/>
    <n v="145"/>
    <n v="566"/>
    <n v="177"/>
    <n v="3889"/>
  </r>
  <r>
    <s v="5D5EF67E-9067-4146-9AAD-3CD1436A4799"/>
    <s v="E16D878A-1FA2-4500-AD6C-159B3E73902A"/>
    <n v="1"/>
    <x v="2"/>
    <n v="76"/>
    <n v="10.1217464182109"/>
    <n v="727"/>
    <n v="5221"/>
    <n v="11"/>
    <n v="832"/>
    <n v="12"/>
    <n v="1282"/>
    <n v="11"/>
    <n v="965"/>
    <n v="9"/>
    <n v="1009"/>
    <n v="22"/>
    <n v="10101"/>
  </r>
  <r>
    <s v="5D5EF67E-9067-4146-9AAD-3CD1436A4799"/>
    <s v="91C6EF91-A8C0-445B-B483-E1C327F279F4"/>
    <n v="1"/>
    <x v="2"/>
    <n v="65"/>
    <n v="8.2179134344010407"/>
    <n v="193"/>
    <n v="11"/>
    <n v="14"/>
    <n v="16"/>
    <n v="9"/>
    <n v="15"/>
    <n v="14"/>
    <n v="18"/>
    <n v="16"/>
    <n v="22"/>
    <n v="14"/>
    <n v="342"/>
  </r>
  <r>
    <s v="88F343FA-B35D-4C6C-8A9A-DDC3AE08EED7"/>
    <s v="445F10A2-AACC-4054-A960-AC518C7663CD"/>
    <n v="1"/>
    <x v="6"/>
    <n v="70"/>
    <n v="10.993423418023299"/>
    <n v="186"/>
    <n v="97"/>
    <n v="0"/>
    <n v="17"/>
    <n v="0"/>
    <n v="26"/>
    <n v="0"/>
    <n v="9"/>
    <n v="0"/>
    <n v="25"/>
    <n v="0"/>
    <n v="360"/>
  </r>
  <r>
    <s v="A21A18F9-4CFF-40E5-99F8-4298D5034E0B"/>
    <s v="D1EBF649-D2B1-4823-B929-8C42F64C4D35"/>
    <n v="192"/>
    <x v="5"/>
    <n v="71"/>
    <n v="22.226455901006101"/>
    <n v="827"/>
    <n v="2730"/>
    <n v="4"/>
    <n v="752"/>
    <n v="2"/>
    <n v="665"/>
    <n v="2"/>
    <n v="608"/>
    <n v="0"/>
    <n v="985"/>
    <n v="1"/>
    <n v="6602"/>
  </r>
  <r>
    <s v="A21A18F9-4CFF-40E5-99F8-4298D5034E0B"/>
    <s v="E826BE52-F364-44D2-92EB-E8ACA029E509"/>
    <n v="8"/>
    <x v="1"/>
    <n v="65"/>
    <n v="12.4111106454438"/>
    <n v="37"/>
    <n v="15"/>
    <n v="13"/>
    <n v="13"/>
    <n v="14"/>
    <n v="11"/>
    <n v="12"/>
    <n v="18"/>
    <n v="15"/>
    <n v="5"/>
    <n v="8"/>
    <n v="161"/>
  </r>
  <r>
    <s v="5D5EF67E-9067-4146-9AAD-3CD1436A4799"/>
    <s v="209FDBE4-5316-4ECD-BF85-51D831DA474A"/>
    <n v="1"/>
    <x v="2"/>
    <n v="76"/>
    <n v="12.7293291688986"/>
    <n v="90"/>
    <n v="506"/>
    <n v="474"/>
    <n v="452"/>
    <n v="519"/>
    <n v="519"/>
    <n v="503"/>
    <n v="538"/>
    <n v="468"/>
    <n v="579"/>
    <n v="488"/>
    <n v="5136"/>
  </r>
  <r>
    <s v="A21A18F9-4CFF-40E5-99F8-4298D5034E0B"/>
    <s v="0A4CF1D4-7B64-46D9-937B-FF45B2807245"/>
    <n v="6"/>
    <x v="4"/>
    <n v="84"/>
    <n v="11.133584775655599"/>
    <n v="734"/>
    <n v="5"/>
    <n v="0"/>
    <n v="4"/>
    <n v="0"/>
    <n v="6"/>
    <n v="0"/>
    <n v="3"/>
    <n v="0"/>
    <n v="4"/>
    <n v="0"/>
    <n v="756"/>
  </r>
  <r>
    <s v="5D5EF67E-9067-4146-9AAD-3CD1436A4799"/>
    <s v="100271D7-B1FF-46F9-AD3C-6E8FB099E300"/>
    <n v="1"/>
    <x v="2"/>
    <n v="78"/>
    <n v="6.9943119044816804"/>
    <n v="755"/>
    <n v="732"/>
    <n v="0"/>
    <n v="492"/>
    <n v="1"/>
    <n v="419"/>
    <n v="2"/>
    <n v="177"/>
    <n v="3"/>
    <n v="438"/>
    <n v="3"/>
    <n v="3022"/>
  </r>
  <r>
    <s v="A21A18F9-4CFF-40E5-99F8-4298D5034E0B"/>
    <s v="7E16DEEE-B375-440A-8940-21ECBB15A291"/>
    <n v="8"/>
    <x v="1"/>
    <n v="67"/>
    <n v="14.6262259199949"/>
    <n v="999"/>
    <n v="457"/>
    <n v="320"/>
    <n v="372"/>
    <n v="279"/>
    <n v="336"/>
    <n v="282"/>
    <n v="367"/>
    <n v="324"/>
    <n v="383"/>
    <n v="323"/>
    <n v="4442"/>
  </r>
  <r>
    <s v="A21A18F9-4CFF-40E5-99F8-4298D5034E0B"/>
    <s v="174174A3-5226-4A87-8CD7-F87060BADFEE"/>
    <n v="1"/>
    <x v="0"/>
    <n v="70"/>
    <n v="0"/>
    <n v="2"/>
    <n v="2"/>
    <n v="0"/>
    <n v="0"/>
    <n v="0"/>
    <n v="0"/>
    <n v="0"/>
    <n v="0"/>
    <n v="0"/>
    <n v="0"/>
    <n v="0"/>
    <n v="4"/>
  </r>
  <r>
    <s v="5D5EF67E-9067-4146-9AAD-3CD1436A4799"/>
    <s v="8BCE5360-AF0B-4855-9878-610E79676DD2"/>
    <n v="1"/>
    <x v="2"/>
    <n v="71"/>
    <n v="11.539119628885"/>
    <n v="236"/>
    <n v="475"/>
    <n v="360"/>
    <n v="755"/>
    <n v="356"/>
    <n v="393"/>
    <n v="351"/>
    <n v="402"/>
    <n v="383"/>
    <n v="510"/>
    <n v="350"/>
    <n v="4571"/>
  </r>
  <r>
    <s v="A21A18F9-4CFF-40E5-99F8-4298D5034E0B"/>
    <s v="23D12308-EFF6-40C9-9933-0A1D5E4C3AD1"/>
    <n v="8"/>
    <x v="1"/>
    <n v="64"/>
    <s v="NULL"/>
    <n v="0"/>
    <n v="0"/>
    <n v="0"/>
    <n v="0"/>
    <n v="0"/>
    <n v="1"/>
    <n v="0"/>
    <n v="0"/>
    <n v="0"/>
    <n v="0"/>
    <n v="0"/>
    <n v="1"/>
  </r>
  <r>
    <s v="A21A18F9-4CFF-40E5-99F8-4298D5034E0B"/>
    <s v="E597199D-92C0-4E23-B2CD-9C3B9C5EF16C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89C5D9CA-A74E-4519-8C5B-9CE90943A2C4"/>
    <n v="1"/>
    <x v="0"/>
    <n v="75"/>
    <n v="11.864693961027999"/>
    <n v="739"/>
    <n v="2415"/>
    <n v="34"/>
    <n v="974"/>
    <n v="48"/>
    <n v="860"/>
    <n v="53"/>
    <n v="707"/>
    <n v="45"/>
    <n v="1205"/>
    <n v="39"/>
    <n v="7119"/>
  </r>
  <r>
    <s v="5D5EF67E-9067-4146-9AAD-3CD1436A4799"/>
    <s v="C43F2AC8-AE20-4F7E-97F3-8BA20526257A"/>
    <n v="1"/>
    <x v="2"/>
    <n v="81"/>
    <n v="13.9747061428482"/>
    <n v="31"/>
    <n v="113"/>
    <n v="93"/>
    <n v="96"/>
    <n v="66"/>
    <n v="87"/>
    <n v="78"/>
    <n v="89"/>
    <n v="77"/>
    <n v="100"/>
    <n v="87"/>
    <n v="917"/>
  </r>
  <r>
    <s v="A21A18F9-4CFF-40E5-99F8-4298D5034E0B"/>
    <s v="838B88A2-71E5-43B1-9978-1360CB1E0F1A"/>
    <n v="3"/>
    <x v="7"/>
    <n v="77"/>
    <n v="11.4371878949019"/>
    <n v="3"/>
    <n v="120"/>
    <n v="0"/>
    <n v="29"/>
    <n v="0"/>
    <n v="25"/>
    <n v="0"/>
    <n v="32"/>
    <n v="0"/>
    <n v="35"/>
    <n v="0"/>
    <n v="244"/>
  </r>
  <r>
    <s v="A21A18F9-4CFF-40E5-99F8-4298D5034E0B"/>
    <s v="CF359171-CC2F-4BE2-8145-E3C498A35334"/>
    <n v="1"/>
    <x v="0"/>
    <n v="80"/>
    <n v="11.680480926261"/>
    <n v="47"/>
    <n v="99"/>
    <n v="93"/>
    <n v="107"/>
    <n v="91"/>
    <n v="105"/>
    <n v="90"/>
    <n v="88"/>
    <n v="103"/>
    <n v="95"/>
    <n v="90"/>
    <n v="1008"/>
  </r>
  <r>
    <s v="5D5EF67E-9067-4146-9AAD-3CD1436A4799"/>
    <s v="D0C89142-EECD-41A0-A8D0-C6F3F3B22B67"/>
    <n v="1"/>
    <x v="2"/>
    <n v="81"/>
    <n v="9.8803787590410703"/>
    <n v="11"/>
    <n v="84"/>
    <n v="0"/>
    <n v="19"/>
    <n v="0"/>
    <n v="23"/>
    <n v="0"/>
    <n v="19"/>
    <n v="2"/>
    <n v="52"/>
    <n v="1"/>
    <n v="211"/>
  </r>
  <r>
    <s v="A21A18F9-4CFF-40E5-99F8-4298D5034E0B"/>
    <s v="8E14FC72-44D6-46D2-A000-CC17D33D7CC4"/>
    <n v="1"/>
    <x v="0"/>
    <n v="74"/>
    <n v="12.418692877871401"/>
    <n v="1446"/>
    <n v="3851"/>
    <n v="3"/>
    <n v="883"/>
    <n v="9"/>
    <n v="524"/>
    <n v="112"/>
    <n v="502"/>
    <n v="12"/>
    <n v="1150"/>
    <n v="16"/>
    <n v="8508"/>
  </r>
  <r>
    <s v="5D5EF67E-9067-4146-9AAD-3CD1436A4799"/>
    <s v="CF86B7C8-C79D-4C32-AB57-C69DD44A60E2"/>
    <n v="1"/>
    <x v="2"/>
    <n v="75"/>
    <n v="10.384559462685599"/>
    <n v="17"/>
    <n v="943"/>
    <n v="2"/>
    <n v="157"/>
    <n v="4"/>
    <n v="168"/>
    <n v="1"/>
    <n v="85"/>
    <n v="0"/>
    <n v="255"/>
    <n v="2"/>
    <n v="1634"/>
  </r>
  <r>
    <s v="5D5EF67E-9067-4146-9AAD-3CD1436A4799"/>
    <s v="6734B74A-3318-45DC-8703-8537913AC135"/>
    <n v="1"/>
    <x v="2"/>
    <n v="79"/>
    <n v="13.488167450659899"/>
    <n v="85"/>
    <n v="425"/>
    <n v="355"/>
    <n v="403"/>
    <n v="373"/>
    <n v="451"/>
    <n v="427"/>
    <n v="416"/>
    <n v="439"/>
    <n v="430"/>
    <n v="411"/>
    <n v="4215"/>
  </r>
  <r>
    <s v="A21A18F9-4CFF-40E5-99F8-4298D5034E0B"/>
    <s v="231947EF-AF5E-4CD9-8FFA-DBB72BFF2E07"/>
    <n v="1"/>
    <x v="0"/>
    <n v="78"/>
    <n v="11.594009866588401"/>
    <n v="177"/>
    <n v="1870"/>
    <n v="0"/>
    <n v="450"/>
    <n v="9"/>
    <n v="233"/>
    <n v="11"/>
    <n v="244"/>
    <n v="4"/>
    <n v="526"/>
    <n v="3"/>
    <n v="3527"/>
  </r>
  <r>
    <s v="A21A18F9-4CFF-40E5-99F8-4298D5034E0B"/>
    <s v="817A263F-A105-419C-94D4-66FA94D5CEFC"/>
    <n v="8"/>
    <x v="1"/>
    <s v="NULL"/>
    <s v="NULL"/>
    <n v="3"/>
    <n v="0"/>
    <n v="0"/>
    <n v="0"/>
    <n v="0"/>
    <n v="0"/>
    <n v="0"/>
    <n v="0"/>
    <n v="0"/>
    <n v="0"/>
    <n v="0"/>
    <n v="3"/>
  </r>
  <r>
    <s v="A21A18F9-4CFF-40E5-99F8-4298D5034E0B"/>
    <s v="0A861934-9CBD-4893-A7C5-9C0BFDFC057C"/>
    <n v="10"/>
    <x v="3"/>
    <n v="80"/>
    <s v="NULL"/>
    <n v="1"/>
    <n v="1"/>
    <n v="0"/>
    <n v="0"/>
    <n v="0"/>
    <n v="0"/>
    <n v="0"/>
    <n v="0"/>
    <n v="0"/>
    <n v="0"/>
    <n v="0"/>
    <n v="2"/>
  </r>
  <r>
    <s v="A21A18F9-4CFF-40E5-99F8-4298D5034E0B"/>
    <s v="3548A21A-D45E-4E76-A33E-54E0D1FD414D"/>
    <n v="1"/>
    <x v="0"/>
    <n v="73"/>
    <n v="11.5828680944729"/>
    <n v="1550"/>
    <n v="3490"/>
    <n v="1"/>
    <n v="930"/>
    <n v="3"/>
    <n v="798"/>
    <n v="12"/>
    <n v="608"/>
    <n v="4"/>
    <n v="1326"/>
    <n v="7"/>
    <n v="8729"/>
  </r>
  <r>
    <s v="A21A18F9-4CFF-40E5-99F8-4298D5034E0B"/>
    <s v="F0B4E66C-BF0A-4556-941A-CEEAEF042532"/>
    <n v="10"/>
    <x v="3"/>
    <n v="71"/>
    <n v="9.9478005475129692"/>
    <n v="4"/>
    <n v="43"/>
    <n v="0"/>
    <n v="4"/>
    <n v="0"/>
    <n v="5"/>
    <n v="2"/>
    <n v="5"/>
    <n v="0"/>
    <n v="9"/>
    <n v="0"/>
    <n v="72"/>
  </r>
  <r>
    <s v="A21A18F9-4CFF-40E5-99F8-4298D5034E0B"/>
    <s v="766933EE-612A-4F5F-A11B-F919A71C9BAC"/>
    <n v="10"/>
    <x v="3"/>
    <n v="85"/>
    <n v="273.665692573473"/>
    <n v="58"/>
    <n v="215"/>
    <n v="1"/>
    <n v="112"/>
    <n v="0"/>
    <n v="114"/>
    <n v="0"/>
    <n v="66"/>
    <n v="0"/>
    <n v="110"/>
    <n v="0"/>
    <n v="676"/>
  </r>
  <r>
    <s v="5D5EF67E-9067-4146-9AAD-3CD1436A4799"/>
    <s v="171E61CA-60CA-4EEA-99EA-C36402FDDAF7"/>
    <n v="1"/>
    <x v="2"/>
    <n v="76"/>
    <n v="9.7611143183772295"/>
    <n v="1319"/>
    <n v="2905"/>
    <n v="2"/>
    <n v="605"/>
    <n v="2"/>
    <n v="275"/>
    <n v="2"/>
    <n v="239"/>
    <n v="1"/>
    <n v="1113"/>
    <n v="1"/>
    <n v="6464"/>
  </r>
  <r>
    <s v="A21A18F9-4CFF-40E5-99F8-4298D5034E0B"/>
    <s v="844EBDCB-3A29-4678-B035-8B33D057AE92"/>
    <n v="10"/>
    <x v="3"/>
    <n v="64"/>
    <n v="3.74165738677394"/>
    <n v="0"/>
    <n v="2"/>
    <n v="0"/>
    <n v="1"/>
    <n v="0"/>
    <n v="2"/>
    <n v="0"/>
    <n v="0"/>
    <n v="0"/>
    <n v="0"/>
    <n v="0"/>
    <n v="5"/>
  </r>
  <r>
    <s v="A21A18F9-4CFF-40E5-99F8-4298D5034E0B"/>
    <s v="B03A5DE5-83BF-4C49-95AB-5DE878A112B8"/>
    <n v="10"/>
    <x v="3"/>
    <n v="63"/>
    <n v="8.1081443332770995"/>
    <n v="324"/>
    <n v="117"/>
    <n v="0"/>
    <n v="119"/>
    <n v="0"/>
    <n v="73"/>
    <n v="0"/>
    <n v="69"/>
    <n v="0"/>
    <n v="79"/>
    <n v="0"/>
    <n v="782"/>
  </r>
  <r>
    <s v="88F343FA-B35D-4C6C-8A9A-DDC3AE08EED7"/>
    <s v="27EDDDCC-EA51-481A-804D-47D4F3F12231"/>
    <n v="1"/>
    <x v="6"/>
    <n v="65"/>
    <n v="7.0710678118654799"/>
    <n v="420"/>
    <n v="2"/>
    <n v="0"/>
    <n v="0"/>
    <n v="0"/>
    <n v="0"/>
    <n v="0"/>
    <n v="0"/>
    <n v="0"/>
    <n v="0"/>
    <n v="0"/>
    <n v="422"/>
  </r>
  <r>
    <s v="A21A18F9-4CFF-40E5-99F8-4298D5034E0B"/>
    <s v="DFAA0029-DCD3-4B27-9230-EB920A056F5C"/>
    <n v="1"/>
    <x v="0"/>
    <n v="82"/>
    <n v="11.394356795654501"/>
    <n v="144"/>
    <n v="11364"/>
    <n v="66"/>
    <n v="2459"/>
    <n v="78"/>
    <n v="1871"/>
    <n v="94"/>
    <n v="1478"/>
    <n v="68"/>
    <n v="2118"/>
    <n v="99"/>
    <n v="19839"/>
  </r>
  <r>
    <s v="A21A18F9-4CFF-40E5-99F8-4298D5034E0B"/>
    <s v="29D621E9-C2D1-4CF8-9DC9-83B0AA6300A9"/>
    <n v="10"/>
    <x v="3"/>
    <n v="75"/>
    <n v="9.3031322723848593"/>
    <n v="367"/>
    <n v="618"/>
    <n v="1"/>
    <n v="267"/>
    <n v="1"/>
    <n v="496"/>
    <n v="4"/>
    <n v="107"/>
    <n v="0"/>
    <n v="259"/>
    <n v="0"/>
    <n v="2121"/>
  </r>
  <r>
    <s v="5D5EF67E-9067-4146-9AAD-3CD1436A4799"/>
    <s v="B1B95B79-BFB9-479C-9D6C-46B540573361"/>
    <n v="1"/>
    <x v="2"/>
    <n v="81"/>
    <n v="10.728785134112201"/>
    <n v="9"/>
    <n v="446"/>
    <n v="15"/>
    <n v="189"/>
    <n v="14"/>
    <n v="448"/>
    <n v="23"/>
    <n v="277"/>
    <n v="13"/>
    <n v="363"/>
    <n v="11"/>
    <n v="1808"/>
  </r>
  <r>
    <s v="A21A18F9-4CFF-40E5-99F8-4298D5034E0B"/>
    <s v="D7A19028-3503-4C02-A0A8-6835C63E9F20"/>
    <n v="1"/>
    <x v="0"/>
    <n v="68"/>
    <n v="10.6520420917635"/>
    <n v="159"/>
    <n v="465"/>
    <n v="0"/>
    <n v="173"/>
    <n v="2"/>
    <n v="111"/>
    <n v="0"/>
    <n v="102"/>
    <n v="0"/>
    <n v="157"/>
    <n v="1"/>
    <n v="1170"/>
  </r>
  <r>
    <s v="A21A18F9-4CFF-40E5-99F8-4298D5034E0B"/>
    <s v="8DCE4D54-F75B-4B06-A17B-8588E6183D60"/>
    <n v="8"/>
    <x v="1"/>
    <n v="66"/>
    <n v="13.0932391482171"/>
    <n v="19"/>
    <n v="7"/>
    <n v="9"/>
    <n v="2"/>
    <n v="8"/>
    <n v="7"/>
    <n v="6"/>
    <n v="8"/>
    <n v="15"/>
    <n v="12"/>
    <n v="6"/>
    <n v="99"/>
  </r>
  <r>
    <s v="A21A18F9-4CFF-40E5-99F8-4298D5034E0B"/>
    <s v="A0825DDA-78B1-42A2-BBFB-57852005560D"/>
    <n v="10"/>
    <x v="3"/>
    <n v="72"/>
    <n v="11.251798178741801"/>
    <n v="5"/>
    <n v="34"/>
    <n v="0"/>
    <n v="13"/>
    <n v="0"/>
    <n v="13"/>
    <n v="0"/>
    <n v="10"/>
    <n v="0"/>
    <n v="22"/>
    <n v="0"/>
    <n v="97"/>
  </r>
  <r>
    <s v="88F343FA-B35D-4C6C-8A9A-DDC3AE08EED7"/>
    <s v="6310EAD3-3AD5-437C-A6B5-20032E088AD8"/>
    <n v="1"/>
    <x v="6"/>
    <n v="73"/>
    <n v="10.768494468938099"/>
    <n v="1070"/>
    <n v="543"/>
    <n v="0"/>
    <n v="128"/>
    <n v="0"/>
    <n v="95"/>
    <n v="1"/>
    <n v="82"/>
    <n v="0"/>
    <n v="179"/>
    <n v="0"/>
    <n v="2099"/>
  </r>
  <r>
    <s v="5D5EF67E-9067-4146-9AAD-3CD1436A4799"/>
    <s v="A1D55464-F0A2-433A-A60E-BAC8750A1489"/>
    <n v="1"/>
    <x v="2"/>
    <n v="81"/>
    <n v="12.4286516848352"/>
    <n v="6"/>
    <n v="185"/>
    <n v="0"/>
    <n v="23"/>
    <n v="0"/>
    <n v="37"/>
    <n v="2"/>
    <n v="65"/>
    <n v="0"/>
    <n v="57"/>
    <n v="0"/>
    <n v="375"/>
  </r>
  <r>
    <s v="A21A18F9-4CFF-40E5-99F8-4298D5034E0B"/>
    <s v="7E2DDE12-64B6-41DD-8602-F234F9AED80A"/>
    <n v="8"/>
    <x v="1"/>
    <n v="66"/>
    <n v="13.241396476397799"/>
    <n v="46"/>
    <n v="26"/>
    <n v="15"/>
    <n v="7"/>
    <n v="12"/>
    <n v="16"/>
    <n v="4"/>
    <n v="11"/>
    <n v="8"/>
    <n v="18"/>
    <n v="8"/>
    <n v="171"/>
  </r>
  <r>
    <s v="88F343FA-B35D-4C6C-8A9A-DDC3AE08EED7"/>
    <s v="540E8CB6-5ADC-44BE-8289-A46D4A2B7815"/>
    <n v="1"/>
    <x v="6"/>
    <n v="50"/>
    <s v="NULL"/>
    <n v="1"/>
    <n v="1"/>
    <n v="0"/>
    <n v="0"/>
    <n v="0"/>
    <n v="0"/>
    <n v="0"/>
    <n v="0"/>
    <n v="0"/>
    <n v="0"/>
    <n v="0"/>
    <n v="2"/>
  </r>
  <r>
    <s v="A21A18F9-4CFF-40E5-99F8-4298D5034E0B"/>
    <s v="60059D59-172D-412C-9386-0502E3A6308A"/>
    <n v="1"/>
    <x v="0"/>
    <n v="76"/>
    <n v="12.673305984752499"/>
    <n v="71"/>
    <n v="600"/>
    <n v="2"/>
    <n v="204"/>
    <n v="4"/>
    <n v="144"/>
    <n v="5"/>
    <n v="152"/>
    <n v="3"/>
    <n v="240"/>
    <n v="3"/>
    <n v="1428"/>
  </r>
  <r>
    <s v="A21A18F9-4CFF-40E5-99F8-4298D5034E0B"/>
    <s v="611B4F00-21D4-4BEE-8D45-1139E5E01F9B"/>
    <n v="10"/>
    <x v="3"/>
    <n v="60"/>
    <s v="NULL"/>
    <n v="398"/>
    <n v="1"/>
    <n v="0"/>
    <n v="0"/>
    <n v="0"/>
    <n v="0"/>
    <n v="0"/>
    <n v="0"/>
    <n v="0"/>
    <n v="0"/>
    <n v="0"/>
    <n v="399"/>
  </r>
  <r>
    <s v="A21A18F9-4CFF-40E5-99F8-4298D5034E0B"/>
    <s v="702BFE11-4F0E-4DA0-BE77-6C346D40C3B3"/>
    <n v="6"/>
    <x v="4"/>
    <n v="73"/>
    <n v="12.145770892952701"/>
    <n v="17203"/>
    <n v="1475"/>
    <n v="1"/>
    <n v="506"/>
    <n v="2"/>
    <n v="427"/>
    <n v="1"/>
    <n v="332"/>
    <n v="3"/>
    <n v="562"/>
    <n v="0"/>
    <n v="20513"/>
  </r>
  <r>
    <s v="A21A18F9-4CFF-40E5-99F8-4298D5034E0B"/>
    <s v="CED5C0EC-3586-47AC-87DE-D7B7FD2F7CA4"/>
    <n v="1"/>
    <x v="0"/>
    <n v="72"/>
    <n v="13.2290356406442"/>
    <n v="1731"/>
    <n v="4450"/>
    <n v="2"/>
    <n v="1800"/>
    <n v="2"/>
    <n v="1210"/>
    <n v="9"/>
    <n v="971"/>
    <n v="11"/>
    <n v="1965"/>
    <n v="22"/>
    <n v="12173"/>
  </r>
  <r>
    <s v="A21A18F9-4CFF-40E5-99F8-4298D5034E0B"/>
    <s v="EAC13228-EA0F-4100-9815-A8FC833A3E50"/>
    <n v="1"/>
    <x v="0"/>
    <n v="72"/>
    <n v="11.362184458838"/>
    <n v="2187"/>
    <n v="4998"/>
    <n v="0"/>
    <n v="1509"/>
    <n v="8"/>
    <n v="1273"/>
    <n v="13"/>
    <n v="1062"/>
    <n v="3"/>
    <n v="1907"/>
    <n v="5"/>
    <n v="12965"/>
  </r>
  <r>
    <s v="A21A18F9-4CFF-40E5-99F8-4298D5034E0B"/>
    <s v="B078C9BC-9955-46AF-A4C3-7C8AB1A1E8F1"/>
    <n v="1"/>
    <x v="0"/>
    <n v="84"/>
    <n v="12.479254711708201"/>
    <n v="230"/>
    <n v="3001"/>
    <n v="178"/>
    <n v="2101"/>
    <n v="173"/>
    <n v="1813"/>
    <n v="192"/>
    <n v="1696"/>
    <n v="174"/>
    <n v="1539"/>
    <n v="170"/>
    <n v="11267"/>
  </r>
  <r>
    <s v="A21A18F9-4CFF-40E5-99F8-4298D5034E0B"/>
    <s v="2F0BF263-0933-4A28-8A46-8679F32D5B1D"/>
    <n v="10"/>
    <x v="3"/>
    <n v="74"/>
    <n v="7.69415362466854"/>
    <n v="0"/>
    <n v="1"/>
    <n v="0"/>
    <n v="2"/>
    <n v="0"/>
    <n v="1"/>
    <n v="0"/>
    <n v="0"/>
    <n v="0"/>
    <n v="2"/>
    <n v="0"/>
    <n v="6"/>
  </r>
  <r>
    <s v="A21A18F9-4CFF-40E5-99F8-4298D5034E0B"/>
    <s v="4E182D07-B971-4A3A-9612-10876F934EC9"/>
    <n v="192"/>
    <x v="5"/>
    <n v="71"/>
    <n v="22.7829178175839"/>
    <n v="1009"/>
    <n v="2655"/>
    <n v="3"/>
    <n v="776"/>
    <n v="6"/>
    <n v="603"/>
    <n v="7"/>
    <n v="606"/>
    <n v="7"/>
    <n v="880"/>
    <n v="6"/>
    <n v="6592"/>
  </r>
  <r>
    <s v="5D5EF67E-9067-4146-9AAD-3CD1436A4799"/>
    <s v="587350E9-83D0-4446-926D-51673D880CD0"/>
    <n v="1"/>
    <x v="2"/>
    <n v="66"/>
    <n v="8.6773107795649302"/>
    <n v="2352"/>
    <n v="98"/>
    <n v="98"/>
    <n v="100"/>
    <n v="104"/>
    <n v="144"/>
    <n v="111"/>
    <n v="107"/>
    <n v="74"/>
    <n v="100"/>
    <n v="101"/>
    <n v="3389"/>
  </r>
  <r>
    <s v="A21A18F9-4CFF-40E5-99F8-4298D5034E0B"/>
    <s v="E3FF8848-F35F-4513-B7F0-28AD1DEEABCC"/>
    <n v="192"/>
    <x v="5"/>
    <n v="59"/>
    <n v="14.8723554786117"/>
    <n v="1873"/>
    <n v="1293"/>
    <n v="81"/>
    <n v="562"/>
    <n v="74"/>
    <n v="445"/>
    <n v="71"/>
    <n v="343"/>
    <n v="63"/>
    <n v="345"/>
    <n v="87"/>
    <n v="5247"/>
  </r>
  <r>
    <s v="A21A18F9-4CFF-40E5-99F8-4298D5034E0B"/>
    <s v="C055DDFF-F8C9-4D2E-BF63-ACE4BDD2E364"/>
    <n v="10"/>
    <x v="3"/>
    <n v="78"/>
    <n v="16.9428904491641"/>
    <n v="1999"/>
    <n v="5716"/>
    <n v="3"/>
    <n v="2681"/>
    <n v="4"/>
    <n v="2262"/>
    <n v="298"/>
    <n v="1578"/>
    <n v="3"/>
    <n v="2527"/>
    <n v="0"/>
    <n v="17074"/>
  </r>
  <r>
    <s v="A21A18F9-4CFF-40E5-99F8-4298D5034E0B"/>
    <s v="AC4BC8D4-491B-405E-AF19-905F3AC8892B"/>
    <n v="192"/>
    <x v="5"/>
    <n v="70"/>
    <n v="18.576833790996101"/>
    <n v="419"/>
    <n v="840"/>
    <n v="1"/>
    <n v="225"/>
    <n v="2"/>
    <n v="175"/>
    <n v="1"/>
    <n v="161"/>
    <n v="2"/>
    <n v="229"/>
    <n v="0"/>
    <n v="2069"/>
  </r>
  <r>
    <s v="A21A18F9-4CFF-40E5-99F8-4298D5034E0B"/>
    <s v="46D473E9-CA46-4F5E-A534-D6F270C5DFAD"/>
    <n v="8"/>
    <x v="1"/>
    <n v="70"/>
    <n v="14.406456778291201"/>
    <n v="5943"/>
    <n v="7877"/>
    <n v="17"/>
    <n v="1168"/>
    <n v="22"/>
    <n v="848"/>
    <n v="27"/>
    <n v="693"/>
    <n v="17"/>
    <n v="1137"/>
    <n v="13"/>
    <n v="17762"/>
  </r>
  <r>
    <s v="5D5EF67E-9067-4146-9AAD-3CD1436A4799"/>
    <s v="FC4A6C5A-71A3-43E6-8A28-8BCA72EBDDE3"/>
    <n v="1"/>
    <x v="2"/>
    <n v="76"/>
    <n v="7.2778271623893698"/>
    <n v="590"/>
    <n v="948"/>
    <n v="0"/>
    <n v="1273"/>
    <n v="2"/>
    <n v="372"/>
    <n v="77"/>
    <n v="445"/>
    <n v="2"/>
    <n v="1175"/>
    <n v="3"/>
    <n v="4887"/>
  </r>
  <r>
    <s v="A21A18F9-4CFF-40E5-99F8-4298D5034E0B"/>
    <s v="EB01554C-F562-4A33-8F6F-57EA717994ED"/>
    <n v="1"/>
    <x v="0"/>
    <n v="73"/>
    <n v="12.3073205019566"/>
    <n v="319"/>
    <n v="1169"/>
    <n v="0"/>
    <n v="385"/>
    <n v="1"/>
    <n v="180"/>
    <n v="1"/>
    <n v="171"/>
    <n v="1"/>
    <n v="498"/>
    <n v="3"/>
    <n v="2728"/>
  </r>
  <r>
    <s v="5D5EF67E-9067-4146-9AAD-3CD1436A4799"/>
    <s v="1F5F84FD-A1A2-42CC-B002-343DE084E4CF"/>
    <n v="1"/>
    <x v="2"/>
    <n v="75"/>
    <n v="12.3368002314353"/>
    <n v="7"/>
    <n v="172"/>
    <n v="142"/>
    <n v="185"/>
    <n v="171"/>
    <n v="175"/>
    <n v="179"/>
    <n v="135"/>
    <n v="151"/>
    <n v="150"/>
    <n v="144"/>
    <n v="1611"/>
  </r>
  <r>
    <s v="5D5EF67E-9067-4146-9AAD-3CD1436A4799"/>
    <s v="E987D3D1-D4BA-4D14-8D05-998FA371A4DF"/>
    <n v="1"/>
    <x v="2"/>
    <n v="76"/>
    <n v="9.5350431874966297"/>
    <n v="98"/>
    <n v="1677"/>
    <n v="219"/>
    <n v="910"/>
    <n v="207"/>
    <n v="752"/>
    <n v="249"/>
    <n v="673"/>
    <n v="229"/>
    <n v="1105"/>
    <n v="230"/>
    <n v="6349"/>
  </r>
  <r>
    <s v="A21A18F9-4CFF-40E5-99F8-4298D5034E0B"/>
    <s v="6762AE13-4EEE-4922-9193-5D13393D4AC3"/>
    <n v="1"/>
    <x v="0"/>
    <n v="75"/>
    <n v="12.5966033647912"/>
    <n v="68"/>
    <n v="465"/>
    <n v="0"/>
    <n v="168"/>
    <n v="0"/>
    <n v="128"/>
    <n v="1"/>
    <n v="56"/>
    <n v="0"/>
    <n v="131"/>
    <n v="0"/>
    <n v="1017"/>
  </r>
  <r>
    <s v="A21A18F9-4CFF-40E5-99F8-4298D5034E0B"/>
    <s v="B758CEAC-700C-4DD2-8429-0DECCCE6A628"/>
    <n v="10"/>
    <x v="3"/>
    <n v="76"/>
    <n v="10.7609693516075"/>
    <n v="59"/>
    <n v="515"/>
    <n v="0"/>
    <n v="190"/>
    <n v="0"/>
    <n v="170"/>
    <n v="3"/>
    <n v="117"/>
    <n v="0"/>
    <n v="195"/>
    <n v="0"/>
    <n v="1249"/>
  </r>
  <r>
    <s v="A21A18F9-4CFF-40E5-99F8-4298D5034E0B"/>
    <s v="050E02B7-C582-4E6A-ACB4-ACC0D3FCFDC4"/>
    <n v="3"/>
    <x v="7"/>
    <n v="75"/>
    <n v="14.862831447030301"/>
    <n v="326"/>
    <n v="2825"/>
    <n v="0"/>
    <n v="448"/>
    <n v="1"/>
    <n v="346"/>
    <n v="123"/>
    <n v="212"/>
    <n v="1"/>
    <n v="606"/>
    <n v="6"/>
    <n v="4894"/>
  </r>
  <r>
    <s v="A21A18F9-4CFF-40E5-99F8-4298D5034E0B"/>
    <s v="991DE0EC-542D-43DB-AB39-41110189424F"/>
    <n v="3"/>
    <x v="7"/>
    <n v="79"/>
    <n v="36.787738710486003"/>
    <n v="1046"/>
    <n v="5541"/>
    <n v="4"/>
    <n v="1081"/>
    <n v="12"/>
    <n v="693"/>
    <n v="151"/>
    <n v="659"/>
    <n v="3"/>
    <n v="1345"/>
    <n v="9"/>
    <n v="10544"/>
  </r>
  <r>
    <s v="88F343FA-B35D-4C6C-8A9A-DDC3AE08EED7"/>
    <s v="21D2167D-F676-4D45-9BCD-930D736190A1"/>
    <n v="1"/>
    <x v="6"/>
    <n v="70"/>
    <n v="11.134659530105401"/>
    <n v="679"/>
    <n v="309"/>
    <n v="0"/>
    <n v="66"/>
    <n v="0"/>
    <n v="65"/>
    <n v="0"/>
    <n v="40"/>
    <n v="0"/>
    <n v="109"/>
    <n v="0"/>
    <n v="1268"/>
  </r>
  <r>
    <s v="5D5EF67E-9067-4146-9AAD-3CD1436A4799"/>
    <s v="300D5C58-AF4A-4359-8A0F-3A77AE4CB099"/>
    <n v="1"/>
    <x v="2"/>
    <n v="78"/>
    <n v="12.467290536974501"/>
    <n v="2"/>
    <n v="1"/>
    <n v="2"/>
    <n v="0"/>
    <n v="1"/>
    <n v="1"/>
    <n v="1"/>
    <n v="1"/>
    <n v="3"/>
    <n v="0"/>
    <n v="0"/>
    <n v="12"/>
  </r>
  <r>
    <s v="A21A18F9-4CFF-40E5-99F8-4298D5034E0B"/>
    <s v="274CB859-A017-46AC-94F6-3C733BE4F770"/>
    <n v="10"/>
    <x v="3"/>
    <n v="75"/>
    <n v="21.213203435596402"/>
    <n v="1"/>
    <n v="2"/>
    <n v="0"/>
    <n v="0"/>
    <n v="0"/>
    <n v="0"/>
    <n v="0"/>
    <n v="0"/>
    <n v="0"/>
    <n v="0"/>
    <n v="0"/>
    <n v="3"/>
  </r>
  <r>
    <s v="88F343FA-B35D-4C6C-8A9A-DDC3AE08EED7"/>
    <s v="19C16206-A545-4C0C-90C8-A41C9E3F603D"/>
    <n v="1"/>
    <x v="6"/>
    <n v="73"/>
    <n v="10.840954199281301"/>
    <n v="159"/>
    <n v="75"/>
    <n v="0"/>
    <n v="14"/>
    <n v="0"/>
    <n v="14"/>
    <n v="0"/>
    <n v="12"/>
    <n v="0"/>
    <n v="23"/>
    <n v="0"/>
    <n v="297"/>
  </r>
  <r>
    <s v="A21A18F9-4CFF-40E5-99F8-4298D5034E0B"/>
    <s v="C63B293F-FAC3-457C-9F3B-1BDD5CF64193"/>
    <n v="6"/>
    <x v="4"/>
    <n v="76"/>
    <n v="10.6670976292048"/>
    <n v="364"/>
    <n v="48"/>
    <n v="1"/>
    <n v="6"/>
    <n v="0"/>
    <n v="4"/>
    <n v="0"/>
    <n v="2"/>
    <n v="0"/>
    <n v="11"/>
    <n v="0"/>
    <n v="436"/>
  </r>
  <r>
    <s v="A21A18F9-4CFF-40E5-99F8-4298D5034E0B"/>
    <s v="5CDF0977-4EB3-476A-814C-B7E04E8FEECB"/>
    <n v="1"/>
    <x v="0"/>
    <n v="79"/>
    <n v="8.2829841884629491"/>
    <n v="7"/>
    <n v="81"/>
    <n v="2"/>
    <n v="86"/>
    <n v="1"/>
    <n v="75"/>
    <n v="2"/>
    <n v="79"/>
    <n v="4"/>
    <n v="92"/>
    <n v="2"/>
    <n v="431"/>
  </r>
  <r>
    <s v="5D5EF67E-9067-4146-9AAD-3CD1436A4799"/>
    <s v="6EFFC22C-2DC9-4446-837A-DF9E9FB2D0FA"/>
    <n v="1"/>
    <x v="2"/>
    <n v="74"/>
    <n v="9.0259541393732103"/>
    <n v="14"/>
    <n v="2572"/>
    <n v="5"/>
    <n v="536"/>
    <n v="4"/>
    <n v="788"/>
    <n v="3"/>
    <n v="517"/>
    <n v="3"/>
    <n v="927"/>
    <n v="3"/>
    <n v="5372"/>
  </r>
  <r>
    <s v="A21A18F9-4CFF-40E5-99F8-4298D5034E0B"/>
    <s v="62EC1BB0-1F33-43F1-BAE5-8CB816B61FE7"/>
    <n v="8"/>
    <x v="1"/>
    <n v="68"/>
    <n v="13.2449039454476"/>
    <n v="451"/>
    <n v="216"/>
    <n v="186"/>
    <n v="227"/>
    <n v="208"/>
    <n v="221"/>
    <n v="202"/>
    <n v="250"/>
    <n v="197"/>
    <n v="239"/>
    <n v="194"/>
    <n v="2591"/>
  </r>
  <r>
    <s v="A21A18F9-4CFF-40E5-99F8-4298D5034E0B"/>
    <s v="D509ECA4-774E-4D43-AF5D-C9AD3C704F45"/>
    <n v="1"/>
    <x v="0"/>
    <n v="77"/>
    <n v="11.8803268595875"/>
    <n v="144"/>
    <n v="1846"/>
    <n v="182"/>
    <n v="682"/>
    <n v="174"/>
    <n v="518"/>
    <n v="204"/>
    <n v="494"/>
    <n v="180"/>
    <n v="820"/>
    <n v="186"/>
    <n v="5430"/>
  </r>
  <r>
    <s v="5D5EF67E-9067-4146-9AAD-3CD1436A4799"/>
    <s v="F6AFB157-69E2-430D-95B5-BDADB403A4C3"/>
    <n v="1"/>
    <x v="2"/>
    <n v="75"/>
    <n v="10.3027962291325"/>
    <n v="25"/>
    <n v="54"/>
    <n v="0"/>
    <n v="28"/>
    <n v="0"/>
    <n v="42"/>
    <n v="0"/>
    <n v="66"/>
    <n v="0"/>
    <n v="44"/>
    <n v="0"/>
    <n v="259"/>
  </r>
  <r>
    <s v="5D5EF67E-9067-4146-9AAD-3CD1436A4799"/>
    <s v="C889D35B-8B2C-4FC9-8B8D-2C39F1425800"/>
    <n v="1"/>
    <x v="2"/>
    <n v="70"/>
    <n v="8.1590578457196301"/>
    <n v="43"/>
    <n v="779"/>
    <n v="3"/>
    <n v="427"/>
    <n v="4"/>
    <n v="284"/>
    <n v="5"/>
    <n v="134"/>
    <n v="2"/>
    <n v="456"/>
    <n v="4"/>
    <n v="2141"/>
  </r>
  <r>
    <s v="A21A18F9-4CFF-40E5-99F8-4298D5034E0B"/>
    <s v="554AAF99-5CF9-49CA-BF22-353CEA416EC1"/>
    <n v="1"/>
    <x v="0"/>
    <n v="77"/>
    <n v="6.9765842124013604"/>
    <n v="0"/>
    <n v="5"/>
    <n v="0"/>
    <n v="0"/>
    <n v="0"/>
    <n v="2"/>
    <n v="1"/>
    <n v="2"/>
    <n v="0"/>
    <n v="1"/>
    <n v="0"/>
    <n v="11"/>
  </r>
  <r>
    <s v="5D5EF67E-9067-4146-9AAD-3CD1436A4799"/>
    <s v="A67F8D32-21C9-45D2-B66A-58F02B48A8C7"/>
    <n v="1"/>
    <x v="2"/>
    <n v="76"/>
    <n v="7.8008933691279196"/>
    <n v="98"/>
    <n v="192"/>
    <n v="1"/>
    <n v="167"/>
    <n v="0"/>
    <n v="45"/>
    <n v="59"/>
    <n v="65"/>
    <n v="0"/>
    <n v="178"/>
    <n v="0"/>
    <n v="805"/>
  </r>
  <r>
    <s v="A21A18F9-4CFF-40E5-99F8-4298D5034E0B"/>
    <s v="7A0FC086-37B3-40DC-8686-8AD66B1E839A"/>
    <n v="1"/>
    <x v="0"/>
    <s v="NULL"/>
    <s v="NULL"/>
    <n v="13"/>
    <n v="0"/>
    <n v="0"/>
    <n v="0"/>
    <n v="0"/>
    <n v="0"/>
    <n v="0"/>
    <n v="0"/>
    <n v="0"/>
    <n v="0"/>
    <n v="0"/>
    <n v="13"/>
  </r>
  <r>
    <s v="A21A18F9-4CFF-40E5-99F8-4298D5034E0B"/>
    <s v="C7D589C9-E2B2-4E9E-8927-A8E1C6F65447"/>
    <n v="10"/>
    <x v="3"/>
    <n v="80"/>
    <s v="NULL"/>
    <n v="0"/>
    <n v="1"/>
    <n v="0"/>
    <n v="0"/>
    <n v="0"/>
    <n v="0"/>
    <n v="0"/>
    <n v="0"/>
    <n v="0"/>
    <n v="0"/>
    <n v="0"/>
    <n v="1"/>
  </r>
  <r>
    <s v="A21A18F9-4CFF-40E5-99F8-4298D5034E0B"/>
    <s v="95511DCB-79FC-48E7-ACBF-3894FA111E7B"/>
    <n v="1"/>
    <x v="0"/>
    <n v="70"/>
    <s v="NULL"/>
    <n v="132"/>
    <n v="1"/>
    <n v="0"/>
    <n v="0"/>
    <n v="0"/>
    <n v="0"/>
    <n v="0"/>
    <n v="0"/>
    <n v="0"/>
    <n v="0"/>
    <n v="0"/>
    <n v="133"/>
  </r>
  <r>
    <s v="88F343FA-B35D-4C6C-8A9A-DDC3AE08EED7"/>
    <s v="F897D249-38BD-427D-A5B5-DB5BB9899CE3"/>
    <n v="1"/>
    <x v="6"/>
    <n v="75"/>
    <n v="9.6835865640502607"/>
    <n v="3099"/>
    <n v="1141"/>
    <n v="2"/>
    <n v="664"/>
    <n v="0"/>
    <n v="444"/>
    <n v="0"/>
    <n v="293"/>
    <n v="0"/>
    <n v="546"/>
    <n v="1"/>
    <n v="6190"/>
  </r>
  <r>
    <s v="5D5EF67E-9067-4146-9AAD-3CD1436A4799"/>
    <s v="F3F90563-80A9-4924-A75B-AFC8CAB3EB51"/>
    <n v="1"/>
    <x v="2"/>
    <n v="75"/>
    <n v="10.526407218204"/>
    <n v="13"/>
    <n v="1874"/>
    <n v="0"/>
    <n v="503"/>
    <n v="3"/>
    <n v="305"/>
    <n v="0"/>
    <n v="259"/>
    <n v="0"/>
    <n v="555"/>
    <n v="4"/>
    <n v="3516"/>
  </r>
  <r>
    <s v="A21A18F9-4CFF-40E5-99F8-4298D5034E0B"/>
    <s v="DD04D0CC-CD65-4FC1-8C83-BFECB6B3AD54"/>
    <n v="8"/>
    <x v="1"/>
    <n v="67"/>
    <n v="20.9742298088205"/>
    <n v="10188"/>
    <n v="6149"/>
    <n v="622"/>
    <n v="3370"/>
    <n v="636"/>
    <n v="2755"/>
    <n v="616"/>
    <n v="2153"/>
    <n v="653"/>
    <n v="3785"/>
    <n v="591"/>
    <n v="31518"/>
  </r>
  <r>
    <s v="88F343FA-B35D-4C6C-8A9A-DDC3AE08EED7"/>
    <s v="3FA3AE5C-D4D4-48D3-B530-DB604236DD12"/>
    <n v="1"/>
    <x v="6"/>
    <n v="69"/>
    <n v="11.051871353503699"/>
    <n v="586"/>
    <n v="203"/>
    <n v="0"/>
    <n v="87"/>
    <n v="0"/>
    <n v="62"/>
    <n v="0"/>
    <n v="62"/>
    <n v="0"/>
    <n v="111"/>
    <n v="0"/>
    <n v="1111"/>
  </r>
  <r>
    <s v="5D5EF67E-9067-4146-9AAD-3CD1436A4799"/>
    <s v="A8F4FF7C-6880-4F7D-90AA-4E1EB5A514D0"/>
    <n v="1"/>
    <x v="2"/>
    <n v="74"/>
    <n v="10.7176379090085"/>
    <n v="23"/>
    <n v="795"/>
    <n v="74"/>
    <n v="486"/>
    <n v="92"/>
    <n v="479"/>
    <n v="103"/>
    <n v="406"/>
    <n v="85"/>
    <n v="317"/>
    <n v="99"/>
    <n v="2959"/>
  </r>
  <r>
    <s v="A21A18F9-4CFF-40E5-99F8-4298D5034E0B"/>
    <s v="231BC777-28E3-467C-B0C7-9754EB0FE029"/>
    <n v="8"/>
    <x v="1"/>
    <n v="82"/>
    <n v="11.843422928641299"/>
    <n v="0"/>
    <n v="2"/>
    <n v="0"/>
    <n v="1"/>
    <n v="0"/>
    <n v="0"/>
    <n v="1"/>
    <n v="0"/>
    <n v="0"/>
    <n v="1"/>
    <n v="1"/>
    <n v="6"/>
  </r>
  <r>
    <s v="A21A18F9-4CFF-40E5-99F8-4298D5034E0B"/>
    <s v="9EAA0114-76DF-417F-AD60-487FC7462C62"/>
    <n v="10"/>
    <x v="3"/>
    <n v="74"/>
    <n v="22.4321198284959"/>
    <n v="1"/>
    <n v="3"/>
    <n v="0"/>
    <n v="2"/>
    <n v="0"/>
    <n v="0"/>
    <n v="0"/>
    <n v="0"/>
    <n v="0"/>
    <n v="0"/>
    <n v="0"/>
    <n v="6"/>
  </r>
  <r>
    <s v="A21A18F9-4CFF-40E5-99F8-4298D5034E0B"/>
    <s v="D6BF809C-B22C-4FFA-8D41-121645ADAA36"/>
    <n v="3"/>
    <x v="7"/>
    <n v="98"/>
    <s v="NULL"/>
    <n v="0"/>
    <n v="0"/>
    <n v="0"/>
    <n v="0"/>
    <n v="0"/>
    <n v="0"/>
    <n v="0"/>
    <n v="0"/>
    <n v="0"/>
    <n v="1"/>
    <n v="0"/>
    <n v="1"/>
  </r>
  <r>
    <s v="A21A18F9-4CFF-40E5-99F8-4298D5034E0B"/>
    <s v="F0A2696A-C54E-4DDB-A523-F78FB7B473B6"/>
    <n v="1"/>
    <x v="0"/>
    <n v="80"/>
    <n v="12.220201853215601"/>
    <n v="0"/>
    <n v="1"/>
    <n v="0"/>
    <n v="0"/>
    <n v="0"/>
    <n v="1"/>
    <n v="0"/>
    <n v="0"/>
    <n v="0"/>
    <n v="1"/>
    <n v="0"/>
    <n v="3"/>
  </r>
  <r>
    <s v="A21A18F9-4CFF-40E5-99F8-4298D5034E0B"/>
    <s v="6F2F536B-8E2F-4FD4-A840-B673AC4B8894"/>
    <n v="10"/>
    <x v="3"/>
    <n v="76"/>
    <n v="13.360257528290701"/>
    <n v="101"/>
    <n v="600"/>
    <n v="1"/>
    <n v="109"/>
    <n v="0"/>
    <n v="114"/>
    <n v="2"/>
    <n v="103"/>
    <n v="1"/>
    <n v="116"/>
    <n v="1"/>
    <n v="1149"/>
  </r>
  <r>
    <s v="A21A18F9-4CFF-40E5-99F8-4298D5034E0B"/>
    <s v="0A663DF9-5039-43A3-B7FF-258452843246"/>
    <n v="1"/>
    <x v="0"/>
    <n v="66"/>
    <n v="8.66983250947332"/>
    <n v="1008"/>
    <n v="2131"/>
    <n v="2"/>
    <n v="1816"/>
    <n v="11"/>
    <n v="1243"/>
    <n v="10"/>
    <n v="1138"/>
    <n v="7"/>
    <n v="1975"/>
    <n v="9"/>
    <n v="9350"/>
  </r>
  <r>
    <s v="88F343FA-B35D-4C6C-8A9A-DDC3AE08EED7"/>
    <s v="F3C0CF5B-925C-45B2-AABA-500E158B2BB0"/>
    <n v="1"/>
    <x v="6"/>
    <n v="71"/>
    <n v="11.822245775193601"/>
    <n v="657"/>
    <n v="308"/>
    <n v="0"/>
    <n v="71"/>
    <n v="0"/>
    <n v="67"/>
    <n v="2"/>
    <n v="52"/>
    <n v="0"/>
    <n v="76"/>
    <n v="0"/>
    <n v="1233"/>
  </r>
  <r>
    <s v="A21A18F9-4CFF-40E5-99F8-4298D5034E0B"/>
    <s v="0C42D6BF-F8D1-4CE3-85C3-33DEEEC239BB"/>
    <n v="8"/>
    <x v="1"/>
    <n v="68"/>
    <n v="12.055409563026201"/>
    <n v="4483"/>
    <n v="3473"/>
    <n v="769"/>
    <n v="1450"/>
    <n v="730"/>
    <n v="1329"/>
    <n v="671"/>
    <n v="1324"/>
    <n v="646"/>
    <n v="2003"/>
    <n v="750"/>
    <n v="17628"/>
  </r>
  <r>
    <s v="5D5EF67E-9067-4146-9AAD-3CD1436A4799"/>
    <s v="516C5D45-0DE8-4081-8A30-A9E777B7862D"/>
    <n v="1"/>
    <x v="2"/>
    <n v="79"/>
    <n v="15.556349186104001"/>
    <n v="0"/>
    <n v="1"/>
    <n v="0"/>
    <n v="0"/>
    <n v="0"/>
    <n v="0"/>
    <n v="0"/>
    <n v="0"/>
    <n v="0"/>
    <n v="1"/>
    <n v="0"/>
    <n v="2"/>
  </r>
  <r>
    <s v="A21A18F9-4CFF-40E5-99F8-4298D5034E0B"/>
    <s v="8B771DFF-5BF2-4112-88F0-7196C08FD0F1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89CDDE6-E36D-4ACE-963C-A03B16813FDD"/>
    <n v="6"/>
    <x v="4"/>
    <n v="75"/>
    <n v="12.1965213982131"/>
    <n v="9233"/>
    <n v="916"/>
    <n v="5"/>
    <n v="303"/>
    <n v="2"/>
    <n v="285"/>
    <n v="15"/>
    <n v="241"/>
    <n v="6"/>
    <n v="434"/>
    <n v="2"/>
    <n v="11442"/>
  </r>
  <r>
    <s v="A21A18F9-4CFF-40E5-99F8-4298D5034E0B"/>
    <s v="8DB5923E-B561-407C-8542-5F9E25AF6A8F"/>
    <n v="10"/>
    <x v="3"/>
    <n v="75"/>
    <n v="15.556349186104001"/>
    <n v="0"/>
    <n v="0"/>
    <n v="0"/>
    <n v="0"/>
    <n v="0"/>
    <n v="1"/>
    <n v="0"/>
    <n v="1"/>
    <n v="0"/>
    <n v="0"/>
    <n v="0"/>
    <n v="2"/>
  </r>
  <r>
    <s v="A21A18F9-4CFF-40E5-99F8-4298D5034E0B"/>
    <s v="NULL"/>
    <n v="6"/>
    <x v="4"/>
    <n v="74"/>
    <n v="495.289419255528"/>
    <n v="2724728"/>
    <n v="202132"/>
    <n v="613"/>
    <n v="77521"/>
    <n v="649"/>
    <n v="63129"/>
    <n v="867"/>
    <n v="53215"/>
    <n v="660"/>
    <n v="88119"/>
    <n v="919"/>
    <n v="3212573"/>
  </r>
  <r>
    <s v="A21A18F9-4CFF-40E5-99F8-4298D5034E0B"/>
    <s v="A58517C5-3379-4233-AB9A-3CCC75C1AA5C"/>
    <n v="8"/>
    <x v="1"/>
    <n v="70"/>
    <s v="NULL"/>
    <n v="0"/>
    <n v="1"/>
    <n v="0"/>
    <n v="0"/>
    <n v="0"/>
    <n v="0"/>
    <n v="0"/>
    <n v="0"/>
    <n v="0"/>
    <n v="0"/>
    <n v="0"/>
    <n v="1"/>
  </r>
  <r>
    <s v="5D5EF67E-9067-4146-9AAD-3CD1436A4799"/>
    <s v="C0FA6F44-43CF-4DF2-9518-F26EB681755D"/>
    <n v="1"/>
    <x v="2"/>
    <n v="78"/>
    <n v="9.7067907175053705"/>
    <n v="21"/>
    <n v="157"/>
    <n v="147"/>
    <n v="169"/>
    <n v="136"/>
    <n v="121"/>
    <n v="150"/>
    <n v="164"/>
    <n v="141"/>
    <n v="156"/>
    <n v="151"/>
    <n v="1513"/>
  </r>
  <r>
    <s v="A21A18F9-4CFF-40E5-99F8-4298D5034E0B"/>
    <s v="FBB7EF5D-2386-4BAA-B4F0-D8DAA85D657A"/>
    <n v="6"/>
    <x v="4"/>
    <n v="70"/>
    <n v="13.0116595422729"/>
    <n v="16596"/>
    <n v="1432"/>
    <n v="34"/>
    <n v="488"/>
    <n v="49"/>
    <n v="272"/>
    <n v="49"/>
    <n v="168"/>
    <n v="51"/>
    <n v="481"/>
    <n v="50"/>
    <n v="19670"/>
  </r>
  <r>
    <s v="A21A18F9-4CFF-40E5-99F8-4298D5034E0B"/>
    <s v="237FA0D4-055D-4CDA-8159-A01A3DCA6E26"/>
    <n v="3"/>
    <x v="7"/>
    <n v="63"/>
    <n v="18.384776310850199"/>
    <n v="0"/>
    <n v="1"/>
    <n v="0"/>
    <n v="0"/>
    <n v="0"/>
    <n v="0"/>
    <n v="0"/>
    <n v="1"/>
    <n v="0"/>
    <n v="0"/>
    <n v="0"/>
    <n v="2"/>
  </r>
  <r>
    <s v="A21A18F9-4CFF-40E5-99F8-4298D5034E0B"/>
    <s v="94A3EE91-6777-49DD-9277-A56557F96005"/>
    <n v="1"/>
    <x v="0"/>
    <n v="74"/>
    <n v="12.1643776227719"/>
    <n v="316"/>
    <n v="924"/>
    <n v="0"/>
    <n v="434"/>
    <n v="0"/>
    <n v="401"/>
    <n v="0"/>
    <n v="374"/>
    <n v="1"/>
    <n v="368"/>
    <n v="0"/>
    <n v="2818"/>
  </r>
  <r>
    <s v="A21A18F9-4CFF-40E5-99F8-4298D5034E0B"/>
    <s v="7CC96E88-D7A2-437C-81E4-BDE42E0FC57A"/>
    <n v="1"/>
    <x v="0"/>
    <n v="72"/>
    <n v="10.7229618928483"/>
    <n v="39"/>
    <n v="300"/>
    <n v="0"/>
    <n v="93"/>
    <n v="0"/>
    <n v="50"/>
    <n v="0"/>
    <n v="30"/>
    <n v="0"/>
    <n v="92"/>
    <n v="0"/>
    <n v="604"/>
  </r>
  <r>
    <s v="A21A18F9-4CFF-40E5-99F8-4298D5034E0B"/>
    <s v="B664944A-81DA-45AB-B53D-48B90EDB5E9B"/>
    <n v="6"/>
    <x v="4"/>
    <n v="87"/>
    <n v="12.9114632150249"/>
    <n v="63"/>
    <n v="15"/>
    <n v="0"/>
    <n v="1"/>
    <n v="0"/>
    <n v="0"/>
    <n v="0"/>
    <n v="0"/>
    <n v="0"/>
    <n v="2"/>
    <n v="0"/>
    <n v="81"/>
  </r>
  <r>
    <s v="A21A18F9-4CFF-40E5-99F8-4298D5034E0B"/>
    <s v="39ED0E54-69A7-46E3-8473-9EBC358AE2D4"/>
    <n v="1"/>
    <x v="0"/>
    <n v="79"/>
    <n v="11.961105177570101"/>
    <n v="70"/>
    <n v="605"/>
    <n v="0"/>
    <n v="252"/>
    <n v="1"/>
    <n v="168"/>
    <n v="3"/>
    <n v="137"/>
    <n v="0"/>
    <n v="269"/>
    <n v="0"/>
    <n v="1505"/>
  </r>
  <r>
    <s v="5D5EF67E-9067-4146-9AAD-3CD1436A4799"/>
    <s v="92049204-0A39-47E7-9A0E-DDD65771FE7A"/>
    <n v="1"/>
    <x v="2"/>
    <n v="67"/>
    <n v="7.56423274931318"/>
    <n v="3317"/>
    <n v="178"/>
    <n v="66"/>
    <n v="93"/>
    <n v="65"/>
    <n v="110"/>
    <n v="76"/>
    <n v="110"/>
    <n v="89"/>
    <n v="150"/>
    <n v="96"/>
    <n v="4350"/>
  </r>
  <r>
    <s v="5D5EF67E-9067-4146-9AAD-3CD1436A4799"/>
    <s v="4530ABE5-E42C-4959-8E5B-A2A01A0A5441"/>
    <n v="1"/>
    <x v="2"/>
    <n v="79"/>
    <n v="12.1079456614733"/>
    <n v="22"/>
    <n v="143"/>
    <n v="91"/>
    <n v="103"/>
    <n v="84"/>
    <n v="99"/>
    <n v="99"/>
    <n v="98"/>
    <n v="88"/>
    <n v="92"/>
    <n v="127"/>
    <n v="1046"/>
  </r>
  <r>
    <s v="5D5EF67E-9067-4146-9AAD-3CD1436A4799"/>
    <s v="348F90AA-862E-4328-AD66-59051A68A7B7"/>
    <n v="1"/>
    <x v="2"/>
    <n v="82"/>
    <n v="11.9720282531793"/>
    <n v="8"/>
    <n v="61"/>
    <n v="59"/>
    <n v="64"/>
    <n v="69"/>
    <n v="59"/>
    <n v="49"/>
    <n v="62"/>
    <n v="60"/>
    <n v="63"/>
    <n v="68"/>
    <n v="622"/>
  </r>
  <r>
    <s v="5D5EF67E-9067-4146-9AAD-3CD1436A4799"/>
    <s v="F6842A76-1D16-46C5-9657-96C6B2FECD9E"/>
    <n v="1"/>
    <x v="2"/>
    <n v="75"/>
    <n v="10.7722165882652"/>
    <n v="332"/>
    <n v="284"/>
    <n v="273"/>
    <n v="251"/>
    <n v="259"/>
    <n v="278"/>
    <n v="256"/>
    <n v="266"/>
    <n v="238"/>
    <n v="248"/>
    <n v="236"/>
    <n v="2921"/>
  </r>
  <r>
    <s v="A21A18F9-4CFF-40E5-99F8-4298D5034E0B"/>
    <s v="B24C06B0-B902-4F1A-BEA0-32B397CF9294"/>
    <n v="1"/>
    <x v="0"/>
    <n v="73"/>
    <n v="16.409558760387402"/>
    <n v="802"/>
    <n v="2937"/>
    <n v="2"/>
    <n v="970"/>
    <n v="2"/>
    <n v="787"/>
    <n v="6"/>
    <n v="466"/>
    <n v="5"/>
    <n v="892"/>
    <n v="5"/>
    <n v="6875"/>
  </r>
  <r>
    <s v="A21A18F9-4CFF-40E5-99F8-4298D5034E0B"/>
    <s v="B149F627-F0EA-4F28-8801-CB3CFD6C6C57"/>
    <n v="1"/>
    <x v="0"/>
    <n v="78"/>
    <s v="NULL"/>
    <n v="0"/>
    <n v="0"/>
    <n v="0"/>
    <n v="0"/>
    <n v="0"/>
    <n v="0"/>
    <n v="0"/>
    <n v="0"/>
    <n v="0"/>
    <n v="1"/>
    <n v="0"/>
    <n v="1"/>
  </r>
  <r>
    <s v="5D5EF67E-9067-4146-9AAD-3CD1436A4799"/>
    <s v="80069F00-B20F-4120-B28D-D64FCF09E564"/>
    <n v="1"/>
    <x v="2"/>
    <n v="72"/>
    <n v="8.5028607147261397"/>
    <n v="24"/>
    <n v="488"/>
    <n v="1"/>
    <n v="290"/>
    <n v="0"/>
    <n v="234"/>
    <n v="5"/>
    <n v="144"/>
    <n v="0"/>
    <n v="403"/>
    <n v="0"/>
    <n v="1589"/>
  </r>
  <r>
    <s v="A21A18F9-4CFF-40E5-99F8-4298D5034E0B"/>
    <s v="F8A65A4E-D8D1-4C27-A1BA-B5C1933093F3"/>
    <n v="1"/>
    <x v="0"/>
    <n v="74"/>
    <n v="11.557199851502901"/>
    <n v="37"/>
    <n v="33"/>
    <n v="0"/>
    <n v="7"/>
    <n v="1"/>
    <n v="7"/>
    <n v="0"/>
    <n v="8"/>
    <n v="1"/>
    <n v="5"/>
    <n v="1"/>
    <n v="100"/>
  </r>
  <r>
    <s v="A21A18F9-4CFF-40E5-99F8-4298D5034E0B"/>
    <s v="CE25F124-6247-40DB-BD91-52FB2551A12D"/>
    <n v="8"/>
    <x v="1"/>
    <n v="73"/>
    <n v="11.1474959819085"/>
    <n v="0"/>
    <n v="1"/>
    <n v="0"/>
    <n v="0"/>
    <n v="0"/>
    <n v="1"/>
    <n v="1"/>
    <n v="1"/>
    <n v="0"/>
    <n v="1"/>
    <n v="1"/>
    <n v="6"/>
  </r>
  <r>
    <s v="5D5EF67E-9067-4146-9AAD-3CD1436A4799"/>
    <s v="950939E2-63FD-41E2-A08E-C93F767A4A63"/>
    <n v="1"/>
    <x v="2"/>
    <n v="75"/>
    <n v="7.5224908347690898"/>
    <n v="220"/>
    <n v="1195"/>
    <n v="188"/>
    <n v="1321"/>
    <n v="202"/>
    <n v="1361"/>
    <n v="224"/>
    <n v="1105"/>
    <n v="219"/>
    <n v="1009"/>
    <n v="186"/>
    <n v="7230"/>
  </r>
  <r>
    <s v="A21A18F9-4CFF-40E5-99F8-4298D5034E0B"/>
    <s v="6D090F12-BDCC-41A4-AABA-CA4EF8192B27"/>
    <n v="10"/>
    <x v="3"/>
    <n v="76"/>
    <n v="8.9898933151724201"/>
    <n v="3"/>
    <n v="7"/>
    <n v="0"/>
    <n v="2"/>
    <n v="0"/>
    <n v="2"/>
    <n v="0"/>
    <n v="1"/>
    <n v="0"/>
    <n v="0"/>
    <n v="0"/>
    <n v="15"/>
  </r>
  <r>
    <s v="5D5EF67E-9067-4146-9AAD-3CD1436A4799"/>
    <s v="74E351EA-3EB8-4803-B8AD-6662C0B743A4"/>
    <n v="1"/>
    <x v="2"/>
    <n v="76"/>
    <n v="11.906191496059201"/>
    <n v="1"/>
    <n v="29"/>
    <n v="32"/>
    <n v="38"/>
    <n v="28"/>
    <n v="38"/>
    <n v="35"/>
    <n v="34"/>
    <n v="29"/>
    <n v="40"/>
    <n v="21"/>
    <n v="325"/>
  </r>
  <r>
    <s v="5D5EF67E-9067-4146-9AAD-3CD1436A4799"/>
    <s v="EF4AABF6-9AEA-4E49-8C64-5EAB89C41DAB"/>
    <n v="1"/>
    <x v="2"/>
    <n v="76"/>
    <n v="9.0005433235676495"/>
    <n v="115"/>
    <n v="4075"/>
    <n v="0"/>
    <n v="1316"/>
    <n v="1"/>
    <n v="1371"/>
    <n v="0"/>
    <n v="1158"/>
    <n v="0"/>
    <n v="1198"/>
    <n v="0"/>
    <n v="9234"/>
  </r>
  <r>
    <s v="5D5EF67E-9067-4146-9AAD-3CD1436A4799"/>
    <s v="D73B3339-FDD7-4D56-9D2C-60EDFEF3F3D9"/>
    <n v="1"/>
    <x v="2"/>
    <n v="71"/>
    <n v="12.8805056620133"/>
    <n v="543"/>
    <n v="1248"/>
    <n v="5"/>
    <n v="579"/>
    <n v="4"/>
    <n v="392"/>
    <n v="2"/>
    <n v="251"/>
    <n v="3"/>
    <n v="416"/>
    <n v="2"/>
    <n v="3445"/>
  </r>
  <r>
    <s v="A21A18F9-4CFF-40E5-99F8-4298D5034E0B"/>
    <s v="417E824F-40B9-44DD-A64A-141A6BDBC72C"/>
    <n v="10"/>
    <x v="3"/>
    <n v="75"/>
    <n v="72.677132049690996"/>
    <n v="1229"/>
    <n v="3552"/>
    <n v="2"/>
    <n v="2514"/>
    <n v="1"/>
    <n v="2109"/>
    <n v="136"/>
    <n v="680"/>
    <n v="1"/>
    <n v="1048"/>
    <n v="1"/>
    <n v="11274"/>
  </r>
  <r>
    <s v="A21A18F9-4CFF-40E5-99F8-4298D5034E0B"/>
    <s v="F0766DB4-CF0F-49C7-89D4-FCD5B6AA5B2E"/>
    <n v="10"/>
    <x v="3"/>
    <n v="75"/>
    <n v="19.607147378310199"/>
    <n v="3035"/>
    <n v="13832"/>
    <n v="5"/>
    <n v="2236"/>
    <n v="2"/>
    <n v="2081"/>
    <n v="49"/>
    <n v="1410"/>
    <n v="5"/>
    <n v="2689"/>
    <n v="1"/>
    <n v="25346"/>
  </r>
  <r>
    <s v="A21A18F9-4CFF-40E5-99F8-4298D5034E0B"/>
    <s v="84FE4F6A-5C21-44E9-9025-A59D0870594B"/>
    <n v="8"/>
    <x v="1"/>
    <n v="68"/>
    <n v="13.883378022641301"/>
    <n v="10768"/>
    <n v="5492"/>
    <n v="1016"/>
    <n v="4853"/>
    <n v="1071"/>
    <n v="3932"/>
    <n v="1047"/>
    <n v="3004"/>
    <n v="1020"/>
    <n v="4014"/>
    <n v="1130"/>
    <n v="37347"/>
  </r>
  <r>
    <s v="5D5EF67E-9067-4146-9AAD-3CD1436A4799"/>
    <s v="F60EB03D-24F5-4FD1-A4BF-B27E901ABB5E"/>
    <n v="1"/>
    <x v="2"/>
    <n v="79"/>
    <n v="10.580085326454601"/>
    <n v="3"/>
    <n v="99"/>
    <n v="82"/>
    <n v="87"/>
    <n v="84"/>
    <n v="78"/>
    <n v="70"/>
    <n v="66"/>
    <n v="73"/>
    <n v="104"/>
    <n v="70"/>
    <n v="816"/>
  </r>
  <r>
    <s v="88F343FA-B35D-4C6C-8A9A-DDC3AE08EED7"/>
    <s v="2D0B07A1-D047-4507-897A-79AD4BB6665D"/>
    <n v="1"/>
    <x v="6"/>
    <n v="70"/>
    <n v="11.363429420528499"/>
    <n v="1038"/>
    <n v="367"/>
    <n v="0"/>
    <n v="134"/>
    <n v="0"/>
    <n v="125"/>
    <n v="2"/>
    <n v="111"/>
    <n v="0"/>
    <n v="179"/>
    <n v="0"/>
    <n v="1956"/>
  </r>
  <r>
    <s v="A21A18F9-4CFF-40E5-99F8-4298D5034E0B"/>
    <s v="F74C3C32-95D6-429F-9E46-4525C35AC6AE"/>
    <n v="6"/>
    <x v="4"/>
    <n v="76"/>
    <n v="11.7473488627605"/>
    <n v="18454"/>
    <n v="1673"/>
    <n v="9"/>
    <n v="450"/>
    <n v="8"/>
    <n v="404"/>
    <n v="12"/>
    <n v="376"/>
    <n v="9"/>
    <n v="893"/>
    <n v="12"/>
    <n v="22300"/>
  </r>
  <r>
    <s v="A21A18F9-4CFF-40E5-99F8-4298D5034E0B"/>
    <s v="705AA988-F61B-4044-9F63-80E45356A37B"/>
    <n v="10"/>
    <x v="3"/>
    <n v="76"/>
    <n v="11.4347443286917"/>
    <n v="418"/>
    <n v="1390"/>
    <n v="0"/>
    <n v="473"/>
    <n v="2"/>
    <n v="436"/>
    <n v="27"/>
    <n v="223"/>
    <n v="0"/>
    <n v="544"/>
    <n v="1"/>
    <n v="3515"/>
  </r>
  <r>
    <s v="A21A18F9-4CFF-40E5-99F8-4298D5034E0B"/>
    <s v="A7575C38-18F4-4889-9412-7A64DC81D8A7"/>
    <n v="8"/>
    <x v="1"/>
    <n v="68"/>
    <s v="NULL"/>
    <n v="0"/>
    <n v="0"/>
    <n v="0"/>
    <n v="0"/>
    <n v="0"/>
    <n v="0"/>
    <n v="0"/>
    <n v="0"/>
    <n v="0"/>
    <n v="1"/>
    <n v="0"/>
    <n v="1"/>
  </r>
  <r>
    <s v="5D5EF67E-9067-4146-9AAD-3CD1436A4799"/>
    <s v="6F836A55-8D35-474B-8819-30DE1409DFBC"/>
    <n v="1"/>
    <x v="2"/>
    <n v="73"/>
    <n v="8.2367587737973107"/>
    <n v="59"/>
    <n v="339"/>
    <n v="149"/>
    <n v="278"/>
    <n v="161"/>
    <n v="359"/>
    <n v="185"/>
    <n v="310"/>
    <n v="179"/>
    <n v="457"/>
    <n v="197"/>
    <n v="2673"/>
  </r>
  <r>
    <s v="5D5EF67E-9067-4146-9AAD-3CD1436A4799"/>
    <s v="C2BA806B-B0E4-4263-B01C-A9EC0834B533"/>
    <n v="1"/>
    <x v="2"/>
    <n v="70"/>
    <n v="9.7937020852112902"/>
    <n v="12"/>
    <n v="145"/>
    <n v="0"/>
    <n v="2"/>
    <n v="0"/>
    <n v="3"/>
    <n v="7"/>
    <n v="6"/>
    <n v="0"/>
    <n v="4"/>
    <n v="0"/>
    <n v="179"/>
  </r>
  <r>
    <s v="5D5EF67E-9067-4146-9AAD-3CD1436A4799"/>
    <s v="C4623979-588D-4BB3-A28D-E546BDF2AEFE"/>
    <n v="1"/>
    <x v="2"/>
    <n v="76"/>
    <n v="12.4365783987874"/>
    <n v="28"/>
    <n v="1100"/>
    <n v="0"/>
    <n v="303"/>
    <n v="0"/>
    <n v="106"/>
    <n v="1"/>
    <n v="165"/>
    <n v="1"/>
    <n v="210"/>
    <n v="0"/>
    <n v="1914"/>
  </r>
  <r>
    <s v="5D5EF67E-9067-4146-9AAD-3CD1436A4799"/>
    <s v="D9358FDE-623E-40F4-8F6E-49207DB1B434"/>
    <n v="1"/>
    <x v="2"/>
    <n v="74"/>
    <n v="11.178510909830701"/>
    <n v="59"/>
    <n v="441"/>
    <n v="333"/>
    <n v="319"/>
    <n v="321"/>
    <n v="347"/>
    <n v="346"/>
    <n v="360"/>
    <n v="330"/>
    <n v="355"/>
    <n v="299"/>
    <n v="3510"/>
  </r>
  <r>
    <s v="A21A18F9-4CFF-40E5-99F8-4298D5034E0B"/>
    <s v="703666FE-C4FB-4D6E-9990-F1C6B65A25FB"/>
    <n v="10"/>
    <x v="3"/>
    <n v="94"/>
    <s v="NULL"/>
    <n v="0"/>
    <n v="0"/>
    <n v="0"/>
    <n v="0"/>
    <n v="0"/>
    <n v="1"/>
    <n v="0"/>
    <n v="0"/>
    <n v="0"/>
    <n v="0"/>
    <n v="0"/>
    <n v="1"/>
  </r>
  <r>
    <s v="5D5EF67E-9067-4146-9AAD-3CD1436A4799"/>
    <s v="B28E4C1E-844C-489D-9341-37516F73F0DD"/>
    <n v="1"/>
    <x v="2"/>
    <n v="72"/>
    <n v="7.5337232372622802"/>
    <n v="94"/>
    <n v="3186"/>
    <n v="3"/>
    <n v="580"/>
    <n v="3"/>
    <n v="726"/>
    <n v="1"/>
    <n v="240"/>
    <n v="3"/>
    <n v="1077"/>
    <n v="2"/>
    <n v="5915"/>
  </r>
  <r>
    <s v="5D5EF67E-9067-4146-9AAD-3CD1436A4799"/>
    <s v="C85BBF30-B0DC-4327-A749-FD84C1508644"/>
    <n v="1"/>
    <x v="2"/>
    <n v="82"/>
    <n v="13.5571659792791"/>
    <n v="5"/>
    <n v="333"/>
    <n v="272"/>
    <n v="279"/>
    <n v="288"/>
    <n v="306"/>
    <n v="281"/>
    <n v="239"/>
    <n v="292"/>
    <n v="295"/>
    <n v="332"/>
    <n v="2922"/>
  </r>
  <r>
    <s v="5D5EF67E-9067-4146-9AAD-3CD1436A4799"/>
    <s v="734FBF6D-C1AC-4AB4-B202-5846CCAF6B2A"/>
    <n v="1"/>
    <x v="2"/>
    <n v="77"/>
    <n v="12.6060537321232"/>
    <n v="206"/>
    <n v="1341"/>
    <n v="34"/>
    <n v="553"/>
    <n v="35"/>
    <n v="309"/>
    <n v="39"/>
    <n v="197"/>
    <n v="18"/>
    <n v="599"/>
    <n v="27"/>
    <n v="3358"/>
  </r>
  <r>
    <s v="5D5EF67E-9067-4146-9AAD-3CD1436A4799"/>
    <s v="4509153D-B0EA-4622-8466-65D2774FC9D9"/>
    <n v="1"/>
    <x v="2"/>
    <n v="69"/>
    <n v="10.158039795036"/>
    <n v="2757"/>
    <n v="3595"/>
    <n v="1"/>
    <n v="1259"/>
    <n v="0"/>
    <n v="679"/>
    <n v="1"/>
    <n v="171"/>
    <n v="0"/>
    <n v="1543"/>
    <n v="1"/>
    <n v="10007"/>
  </r>
  <r>
    <s v="A21A18F9-4CFF-40E5-99F8-4298D5034E0B"/>
    <s v="81E0B69D-9D55-40C0-A862-73611B5E2600"/>
    <n v="1"/>
    <x v="0"/>
    <n v="77"/>
    <n v="9.3934972727573793"/>
    <n v="221"/>
    <n v="2956"/>
    <n v="33"/>
    <n v="3829"/>
    <n v="32"/>
    <n v="2615"/>
    <n v="20"/>
    <n v="1805"/>
    <n v="36"/>
    <n v="3090"/>
    <n v="28"/>
    <n v="14665"/>
  </r>
  <r>
    <s v="5D5EF67E-9067-4146-9AAD-3CD1436A4799"/>
    <s v="19599C1F-726E-40F5-8C72-2449FBA49792"/>
    <n v="1"/>
    <x v="2"/>
    <n v="74"/>
    <n v="8.5683161028092503"/>
    <n v="116"/>
    <n v="1783"/>
    <n v="509"/>
    <n v="1255"/>
    <n v="543"/>
    <n v="985"/>
    <n v="555"/>
    <n v="1520"/>
    <n v="527"/>
    <n v="1080"/>
    <n v="513"/>
    <n v="9386"/>
  </r>
  <r>
    <s v="5D5EF67E-9067-4146-9AAD-3CD1436A4799"/>
    <s v="B468689B-4DEB-4A69-B8AD-0EA6FD4EED11"/>
    <n v="1"/>
    <x v="2"/>
    <n v="68"/>
    <n v="9.9022495148600207"/>
    <n v="479"/>
    <n v="1"/>
    <n v="1"/>
    <n v="1"/>
    <n v="1"/>
    <n v="1"/>
    <n v="1"/>
    <n v="0"/>
    <n v="3"/>
    <n v="2"/>
    <n v="0"/>
    <n v="490"/>
  </r>
  <r>
    <s v="A21A18F9-4CFF-40E5-99F8-4298D5034E0B"/>
    <s v="CEA17681-4DD9-46DC-9684-620DAB2DD5FB"/>
    <n v="1"/>
    <x v="0"/>
    <n v="78"/>
    <n v="11.7895430613841"/>
    <n v="121"/>
    <n v="4562"/>
    <n v="908"/>
    <n v="2533"/>
    <n v="836"/>
    <n v="1987"/>
    <n v="963"/>
    <n v="1957"/>
    <n v="958"/>
    <n v="2983"/>
    <n v="935"/>
    <n v="18743"/>
  </r>
  <r>
    <s v="A21A18F9-4CFF-40E5-99F8-4298D5034E0B"/>
    <s v="202E4625-8402-42F8-8729-2775767DF675"/>
    <n v="8"/>
    <x v="1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B1AEBB8B-074C-489D-8DB1-17F9CD273F92"/>
    <n v="1"/>
    <x v="2"/>
    <n v="74"/>
    <n v="12.907046382492"/>
    <n v="18"/>
    <n v="58"/>
    <n v="52"/>
    <n v="55"/>
    <n v="61"/>
    <n v="74"/>
    <n v="70"/>
    <n v="67"/>
    <n v="58"/>
    <n v="65"/>
    <n v="63"/>
    <n v="641"/>
  </r>
  <r>
    <s v="5D5EF67E-9067-4146-9AAD-3CD1436A4799"/>
    <s v="D8640C30-C82A-4C64-B9C2-3F0E9849C97F"/>
    <n v="1"/>
    <x v="2"/>
    <n v="78"/>
    <n v="10.6099878077044"/>
    <n v="88"/>
    <n v="48"/>
    <n v="58"/>
    <n v="78"/>
    <n v="34"/>
    <n v="114"/>
    <n v="31"/>
    <n v="116"/>
    <n v="74"/>
    <n v="98"/>
    <n v="56"/>
    <n v="795"/>
  </r>
  <r>
    <s v="A21A18F9-4CFF-40E5-99F8-4298D5034E0B"/>
    <s v="1CF10ECB-F077-41AC-85FA-A34A0DF2BE9E"/>
    <n v="1"/>
    <x v="0"/>
    <n v="76"/>
    <n v="12.193062118595099"/>
    <n v="109"/>
    <n v="46"/>
    <n v="0"/>
    <n v="4"/>
    <n v="0"/>
    <n v="1"/>
    <n v="0"/>
    <n v="4"/>
    <n v="0"/>
    <n v="13"/>
    <n v="0"/>
    <n v="177"/>
  </r>
  <r>
    <s v="5D5EF67E-9067-4146-9AAD-3CD1436A4799"/>
    <s v="AE411B5C-3466-4029-804E-446EA17925F1"/>
    <n v="1"/>
    <x v="2"/>
    <n v="77"/>
    <n v="10.616157252949799"/>
    <n v="1"/>
    <n v="15"/>
    <n v="17"/>
    <n v="17"/>
    <n v="9"/>
    <n v="20"/>
    <n v="18"/>
    <n v="23"/>
    <n v="15"/>
    <n v="15"/>
    <n v="14"/>
    <n v="164"/>
  </r>
  <r>
    <s v="5D5EF67E-9067-4146-9AAD-3CD1436A4799"/>
    <s v="69815E22-A001-49A9-A1F3-19C2E1B6BC08"/>
    <n v="1"/>
    <x v="2"/>
    <n v="77"/>
    <n v="10.3657742287935"/>
    <n v="0"/>
    <n v="2"/>
    <n v="1"/>
    <n v="5"/>
    <n v="4"/>
    <n v="3"/>
    <n v="2"/>
    <n v="2"/>
    <n v="3"/>
    <n v="2"/>
    <n v="0"/>
    <n v="24"/>
  </r>
  <r>
    <s v="A21A18F9-4CFF-40E5-99F8-4298D5034E0B"/>
    <s v="F5C001B6-D6E8-430A-99B0-C84B6E1A76CD"/>
    <n v="8"/>
    <x v="1"/>
    <n v="71"/>
    <n v="10.1649440213177"/>
    <n v="10"/>
    <n v="4"/>
    <n v="1"/>
    <n v="3"/>
    <n v="2"/>
    <n v="1"/>
    <n v="4"/>
    <n v="4"/>
    <n v="1"/>
    <n v="2"/>
    <n v="2"/>
    <n v="34"/>
  </r>
  <r>
    <s v="A21A18F9-4CFF-40E5-99F8-4298D5034E0B"/>
    <s v="DC3E88F5-C3FF-45DA-8E87-629247604FC2"/>
    <n v="3"/>
    <x v="7"/>
    <n v="80"/>
    <n v="13.9849963503161"/>
    <n v="30"/>
    <n v="2699"/>
    <n v="1"/>
    <n v="700"/>
    <n v="4"/>
    <n v="868"/>
    <n v="17"/>
    <n v="1068"/>
    <n v="0"/>
    <n v="1027"/>
    <n v="7"/>
    <n v="6421"/>
  </r>
  <r>
    <s v="A21A18F9-4CFF-40E5-99F8-4298D5034E0B"/>
    <s v="04B8AAFF-A15A-47D7-9488-EE49435FC01A"/>
    <n v="1"/>
    <x v="0"/>
    <n v="70"/>
    <s v="NULL"/>
    <n v="33"/>
    <n v="1"/>
    <n v="0"/>
    <n v="0"/>
    <n v="0"/>
    <n v="0"/>
    <n v="0"/>
    <n v="0"/>
    <n v="0"/>
    <n v="0"/>
    <n v="0"/>
    <n v="34"/>
  </r>
  <r>
    <s v="5D5EF67E-9067-4146-9AAD-3CD1436A4799"/>
    <s v="B2C75B31-8B0F-4E95-BB26-6123227C20B5"/>
    <n v="1"/>
    <x v="2"/>
    <n v="72"/>
    <n v="11.6340103384871"/>
    <n v="19"/>
    <n v="300"/>
    <n v="209"/>
    <n v="228"/>
    <n v="222"/>
    <n v="224"/>
    <n v="238"/>
    <n v="255"/>
    <n v="236"/>
    <n v="250"/>
    <n v="226"/>
    <n v="2407"/>
  </r>
  <r>
    <s v="5D5EF67E-9067-4146-9AAD-3CD1436A4799"/>
    <s v="31B7C71A-4E25-4554-A1B7-959FBC13946A"/>
    <n v="1"/>
    <x v="2"/>
    <n v="73"/>
    <n v="16.375229180672701"/>
    <n v="1881"/>
    <n v="1422"/>
    <n v="10"/>
    <n v="1035"/>
    <n v="14"/>
    <n v="525"/>
    <n v="15"/>
    <n v="828"/>
    <n v="13"/>
    <n v="837"/>
    <n v="11"/>
    <n v="6591"/>
  </r>
  <r>
    <s v="88F343FA-B35D-4C6C-8A9A-DDC3AE08EED7"/>
    <s v="486BD5B1-9E1B-4169-B972-1CB6A3A79BD0"/>
    <n v="1"/>
    <x v="6"/>
    <n v="72"/>
    <n v="10.6994887131084"/>
    <n v="210"/>
    <n v="91"/>
    <n v="0"/>
    <n v="16"/>
    <n v="0"/>
    <n v="25"/>
    <n v="0"/>
    <n v="21"/>
    <n v="0"/>
    <n v="40"/>
    <n v="0"/>
    <n v="403"/>
  </r>
  <r>
    <s v="A21A18F9-4CFF-40E5-99F8-4298D5034E0B"/>
    <s v="EA34FCCA-63F2-4117-B7EE-4B3196349308"/>
    <n v="8"/>
    <x v="1"/>
    <n v="87"/>
    <s v="NULL"/>
    <n v="0"/>
    <n v="0"/>
    <n v="0"/>
    <n v="0"/>
    <n v="0"/>
    <n v="0"/>
    <n v="0"/>
    <n v="0"/>
    <n v="1"/>
    <n v="0"/>
    <n v="0"/>
    <n v="1"/>
  </r>
  <r>
    <s v="5D5EF67E-9067-4146-9AAD-3CD1436A4799"/>
    <s v="541473E9-D3AD-413D-A381-212FA10EDE96"/>
    <n v="1"/>
    <x v="2"/>
    <n v="76"/>
    <n v="12.728410106277"/>
    <n v="5123"/>
    <n v="309"/>
    <n v="282"/>
    <n v="251"/>
    <n v="227"/>
    <n v="275"/>
    <n v="357"/>
    <n v="275"/>
    <n v="267"/>
    <n v="264"/>
    <n v="239"/>
    <n v="7869"/>
  </r>
  <r>
    <s v="A21A18F9-4CFF-40E5-99F8-4298D5034E0B"/>
    <s v="712ADD3C-A232-46F1-B5F2-114BE94B366F"/>
    <n v="1"/>
    <x v="0"/>
    <s v="NULL"/>
    <s v="NULL"/>
    <n v="2"/>
    <n v="0"/>
    <n v="0"/>
    <n v="0"/>
    <n v="0"/>
    <n v="0"/>
    <n v="0"/>
    <n v="0"/>
    <n v="0"/>
    <n v="0"/>
    <n v="0"/>
    <n v="2"/>
  </r>
  <r>
    <s v="5D5EF67E-9067-4146-9AAD-3CD1436A4799"/>
    <s v="879D6CC6-2A50-4AA3-980E-895293654475"/>
    <n v="1"/>
    <x v="2"/>
    <n v="72"/>
    <n v="7.51777155729794"/>
    <n v="227"/>
    <n v="1642"/>
    <n v="2"/>
    <n v="340"/>
    <n v="0"/>
    <n v="351"/>
    <n v="5"/>
    <n v="162"/>
    <n v="0"/>
    <n v="369"/>
    <n v="1"/>
    <n v="3099"/>
  </r>
  <r>
    <s v="88F343FA-B35D-4C6C-8A9A-DDC3AE08EED7"/>
    <s v="A815FB88-3498-466C-98B7-02071EDF7929"/>
    <n v="1"/>
    <x v="6"/>
    <n v="69"/>
    <n v="10.9481739183736"/>
    <n v="505"/>
    <n v="150"/>
    <n v="0"/>
    <n v="69"/>
    <n v="0"/>
    <n v="103"/>
    <n v="0"/>
    <n v="33"/>
    <n v="0"/>
    <n v="82"/>
    <n v="0"/>
    <n v="943"/>
  </r>
  <r>
    <s v="A21A18F9-4CFF-40E5-99F8-4298D5034E0B"/>
    <s v="B9CA2E45-0FF4-4E24-BF11-09D143FF5FBB"/>
    <n v="10"/>
    <x v="3"/>
    <n v="74"/>
    <n v="9.5219045713904702"/>
    <n v="3"/>
    <n v="3"/>
    <n v="0"/>
    <n v="0"/>
    <n v="0"/>
    <n v="0"/>
    <n v="0"/>
    <n v="1"/>
    <n v="0"/>
    <n v="0"/>
    <n v="0"/>
    <n v="7"/>
  </r>
  <r>
    <s v="A21A18F9-4CFF-40E5-99F8-4298D5034E0B"/>
    <s v="7D14CC92-7D40-49D3-9144-CB0ED81C8CC7"/>
    <n v="1"/>
    <x v="0"/>
    <s v="NULL"/>
    <s v="NULL"/>
    <n v="78"/>
    <n v="0"/>
    <n v="0"/>
    <n v="0"/>
    <n v="0"/>
    <n v="0"/>
    <n v="0"/>
    <n v="0"/>
    <n v="0"/>
    <n v="0"/>
    <n v="0"/>
    <n v="78"/>
  </r>
  <r>
    <s v="A21A18F9-4CFF-40E5-99F8-4298D5034E0B"/>
    <s v="6EB7A86D-BD73-4CE8-8063-F99E0C1350BE"/>
    <n v="1"/>
    <x v="0"/>
    <n v="85"/>
    <n v="17.934404287370601"/>
    <n v="21"/>
    <n v="4"/>
    <n v="0"/>
    <n v="1"/>
    <n v="0"/>
    <n v="0"/>
    <n v="0"/>
    <n v="0"/>
    <n v="0"/>
    <n v="3"/>
    <n v="0"/>
    <n v="29"/>
  </r>
  <r>
    <s v="5D5EF67E-9067-4146-9AAD-3CD1436A4799"/>
    <s v="EBC478B7-0B60-4F63-BD32-76788000FCEB"/>
    <n v="1"/>
    <x v="2"/>
    <n v="79"/>
    <n v="12.787504440045799"/>
    <n v="13"/>
    <n v="236"/>
    <n v="201"/>
    <n v="215"/>
    <n v="203"/>
    <n v="212"/>
    <n v="199"/>
    <n v="204"/>
    <n v="200"/>
    <n v="205"/>
    <n v="197"/>
    <n v="2085"/>
  </r>
  <r>
    <s v="A21A18F9-4CFF-40E5-99F8-4298D5034E0B"/>
    <s v="16A324B6-98BA-4A9D-BC35-057B8BF53D57"/>
    <n v="1"/>
    <x v="0"/>
    <n v="75"/>
    <n v="11.4747519793065"/>
    <n v="733"/>
    <n v="1897"/>
    <n v="0"/>
    <n v="801"/>
    <n v="2"/>
    <n v="653"/>
    <n v="1"/>
    <n v="525"/>
    <n v="2"/>
    <n v="1115"/>
    <n v="4"/>
    <n v="5733"/>
  </r>
  <r>
    <s v="5D5EF67E-9067-4146-9AAD-3CD1436A4799"/>
    <s v="ED4CF85D-0D96-4565-92E2-DDFEBFC9901F"/>
    <n v="1"/>
    <x v="2"/>
    <n v="79"/>
    <n v="11.1772573688871"/>
    <n v="163"/>
    <n v="545"/>
    <n v="504"/>
    <n v="466"/>
    <n v="527"/>
    <n v="449"/>
    <n v="451"/>
    <n v="466"/>
    <n v="507"/>
    <n v="500"/>
    <n v="509"/>
    <n v="5087"/>
  </r>
  <r>
    <s v="A21A18F9-4CFF-40E5-99F8-4298D5034E0B"/>
    <s v="3A765E8E-A507-4054-A464-18F532E5F9A4"/>
    <n v="8"/>
    <x v="1"/>
    <n v="70"/>
    <n v="10.4556585741694"/>
    <n v="927"/>
    <n v="1064"/>
    <n v="2"/>
    <n v="549"/>
    <n v="1"/>
    <n v="536"/>
    <n v="3"/>
    <n v="379"/>
    <n v="2"/>
    <n v="494"/>
    <n v="0"/>
    <n v="3957"/>
  </r>
  <r>
    <s v="5D5EF67E-9067-4146-9AAD-3CD1436A4799"/>
    <s v="6D7CEC2D-622D-4759-ACFB-566DFD8B8766"/>
    <n v="1"/>
    <x v="2"/>
    <n v="79"/>
    <n v="5.9175623241034696"/>
    <n v="1"/>
    <n v="11"/>
    <n v="1"/>
    <n v="7"/>
    <n v="4"/>
    <n v="8"/>
    <n v="5"/>
    <n v="4"/>
    <n v="3"/>
    <n v="11"/>
    <n v="3"/>
    <n v="58"/>
  </r>
  <r>
    <s v="A21A18F9-4CFF-40E5-99F8-4298D5034E0B"/>
    <s v="7D6D89C9-7D49-475D-9E2F-ADF10F69258C"/>
    <n v="3"/>
    <x v="7"/>
    <n v="79"/>
    <n v="45.7984681630209"/>
    <n v="4"/>
    <n v="423"/>
    <n v="0"/>
    <n v="88"/>
    <n v="0"/>
    <n v="59"/>
    <n v="1"/>
    <n v="40"/>
    <n v="1"/>
    <n v="133"/>
    <n v="0"/>
    <n v="749"/>
  </r>
  <r>
    <s v="A21A18F9-4CFF-40E5-99F8-4298D5034E0B"/>
    <s v="11B50264-128B-4E6C-8A62-C5C3D22C0001"/>
    <n v="10"/>
    <x v="3"/>
    <n v="73"/>
    <n v="11.553020882789699"/>
    <n v="12"/>
    <n v="54"/>
    <n v="3"/>
    <n v="37"/>
    <n v="4"/>
    <n v="23"/>
    <n v="8"/>
    <n v="13"/>
    <n v="5"/>
    <n v="34"/>
    <n v="3"/>
    <n v="196"/>
  </r>
  <r>
    <s v="5D5EF67E-9067-4146-9AAD-3CD1436A4799"/>
    <s v="967003A6-A6C1-4052-AE2E-A9255032AB9A"/>
    <n v="1"/>
    <x v="2"/>
    <n v="73"/>
    <n v="9.9110702786401408"/>
    <n v="651"/>
    <n v="2831"/>
    <n v="231"/>
    <n v="1610"/>
    <n v="263"/>
    <n v="1431"/>
    <n v="255"/>
    <n v="1221"/>
    <n v="257"/>
    <n v="1469"/>
    <n v="250"/>
    <n v="10469"/>
  </r>
  <r>
    <s v="A21A18F9-4CFF-40E5-99F8-4298D5034E0B"/>
    <s v="7B12E579-63E9-4ADD-9589-7177113BE2C7"/>
    <n v="10"/>
    <x v="3"/>
    <n v="74"/>
    <n v="14.518953130305199"/>
    <n v="0"/>
    <n v="3"/>
    <n v="0"/>
    <n v="0"/>
    <n v="0"/>
    <n v="1"/>
    <n v="0"/>
    <n v="0"/>
    <n v="0"/>
    <n v="1"/>
    <n v="0"/>
    <n v="5"/>
  </r>
  <r>
    <s v="5D5EF67E-9067-4146-9AAD-3CD1436A4799"/>
    <s v="7F222D5D-36FB-427C-91D6-08A9477713C7"/>
    <n v="1"/>
    <x v="2"/>
    <n v="78"/>
    <n v="11.7053630966603"/>
    <n v="405"/>
    <n v="609"/>
    <n v="511"/>
    <n v="600"/>
    <n v="526"/>
    <n v="561"/>
    <n v="485"/>
    <n v="647"/>
    <n v="527"/>
    <n v="549"/>
    <n v="557"/>
    <n v="5977"/>
  </r>
  <r>
    <s v="A21A18F9-4CFF-40E5-99F8-4298D5034E0B"/>
    <s v="947F58ED-C47A-4397-8A00-1C2D56A06F4D"/>
    <n v="1"/>
    <x v="0"/>
    <n v="79"/>
    <n v="10.1749022758324"/>
    <n v="70"/>
    <n v="684"/>
    <n v="3"/>
    <n v="687"/>
    <n v="1"/>
    <n v="546"/>
    <n v="2"/>
    <n v="549"/>
    <n v="4"/>
    <n v="577"/>
    <n v="3"/>
    <n v="3126"/>
  </r>
  <r>
    <s v="5D5EF67E-9067-4146-9AAD-3CD1436A4799"/>
    <s v="FD69CB7D-45C5-4F68-9BAD-AB264FCFADEA"/>
    <n v="1"/>
    <x v="2"/>
    <n v="76"/>
    <n v="8.9230357042244197"/>
    <n v="3"/>
    <n v="626"/>
    <n v="10"/>
    <n v="55"/>
    <n v="7"/>
    <n v="38"/>
    <n v="88"/>
    <n v="20"/>
    <n v="4"/>
    <n v="56"/>
    <n v="4"/>
    <n v="911"/>
  </r>
  <r>
    <s v="5D5EF67E-9067-4146-9AAD-3CD1436A4799"/>
    <s v="0A015202-173E-4005-9063-BFAEBB8BB891"/>
    <n v="1"/>
    <x v="2"/>
    <n v="77"/>
    <n v="9.4498677239419706"/>
    <n v="0"/>
    <n v="1"/>
    <n v="0"/>
    <n v="0"/>
    <n v="0"/>
    <n v="0"/>
    <n v="1"/>
    <n v="1"/>
    <n v="1"/>
    <n v="0"/>
    <n v="1"/>
    <n v="5"/>
  </r>
  <r>
    <s v="A21A18F9-4CFF-40E5-99F8-4298D5034E0B"/>
    <s v="CEC8A0F1-6C05-4A17-9233-8B08B5403F9E"/>
    <n v="3"/>
    <x v="7"/>
    <n v="73"/>
    <n v="11.111334208117199"/>
    <n v="56"/>
    <n v="258"/>
    <n v="0"/>
    <n v="103"/>
    <n v="0"/>
    <n v="74"/>
    <n v="0"/>
    <n v="66"/>
    <n v="0"/>
    <n v="127"/>
    <n v="0"/>
    <n v="684"/>
  </r>
  <r>
    <s v="5D5EF67E-9067-4146-9AAD-3CD1436A4799"/>
    <s v="6997EDA8-6748-44A5-BEFA-B06CBEA20FD3"/>
    <n v="1"/>
    <x v="2"/>
    <n v="78"/>
    <n v="11.6567830562173"/>
    <n v="38"/>
    <n v="61"/>
    <n v="43"/>
    <n v="44"/>
    <n v="44"/>
    <n v="45"/>
    <n v="28"/>
    <n v="45"/>
    <n v="42"/>
    <n v="44"/>
    <n v="44"/>
    <n v="478"/>
  </r>
  <r>
    <s v="5D5EF67E-9067-4146-9AAD-3CD1436A4799"/>
    <s v="5849396B-78FE-4025-9CFD-D0539B45457F"/>
    <n v="1"/>
    <x v="2"/>
    <n v="75"/>
    <n v="11.5932350887986"/>
    <n v="14"/>
    <n v="98"/>
    <n v="13"/>
    <n v="119"/>
    <n v="11"/>
    <n v="80"/>
    <n v="10"/>
    <n v="16"/>
    <n v="12"/>
    <n v="128"/>
    <n v="8"/>
    <n v="509"/>
  </r>
  <r>
    <s v="A21A18F9-4CFF-40E5-99F8-4298D5034E0B"/>
    <s v="7EB4B257-FD18-4EAC-A50F-AFA9BEC0B671"/>
    <n v="10"/>
    <x v="3"/>
    <n v="70"/>
    <n v="11.308196444404199"/>
    <n v="144"/>
    <n v="353"/>
    <n v="0"/>
    <n v="248"/>
    <n v="0"/>
    <n v="205"/>
    <n v="2"/>
    <n v="138"/>
    <n v="0"/>
    <n v="208"/>
    <n v="0"/>
    <n v="1298"/>
  </r>
  <r>
    <s v="5D5EF67E-9067-4146-9AAD-3CD1436A4799"/>
    <s v="4C5E7A47-DDCC-4C5C-81E2-A81214F339E6"/>
    <n v="1"/>
    <x v="2"/>
    <n v="79"/>
    <n v="14.191860700465799"/>
    <n v="45"/>
    <n v="919"/>
    <n v="772"/>
    <n v="827"/>
    <n v="741"/>
    <n v="819"/>
    <n v="804"/>
    <n v="770"/>
    <n v="753"/>
    <n v="794"/>
    <n v="710"/>
    <n v="7954"/>
  </r>
  <r>
    <s v="5D5EF67E-9067-4146-9AAD-3CD1436A4799"/>
    <s v="6DA7BD36-91AB-460A-AD94-A221D66CDA52"/>
    <n v="1"/>
    <x v="2"/>
    <n v="77"/>
    <n v="10.9696168154542"/>
    <n v="19"/>
    <n v="43"/>
    <n v="33"/>
    <n v="40"/>
    <n v="28"/>
    <n v="32"/>
    <n v="34"/>
    <n v="27"/>
    <n v="25"/>
    <n v="57"/>
    <n v="35"/>
    <n v="373"/>
  </r>
  <r>
    <s v="5D5EF67E-9067-4146-9AAD-3CD1436A4799"/>
    <s v="9158183B-A92D-4BCF-9A25-CA00ECBB75BB"/>
    <n v="1"/>
    <x v="2"/>
    <n v="67"/>
    <n v="5.5309878485981798"/>
    <n v="1459"/>
    <n v="673"/>
    <n v="0"/>
    <n v="988"/>
    <n v="0"/>
    <n v="1459"/>
    <n v="0"/>
    <n v="620"/>
    <n v="0"/>
    <n v="591"/>
    <n v="0"/>
    <n v="5790"/>
  </r>
  <r>
    <s v="5D5EF67E-9067-4146-9AAD-3CD1436A4799"/>
    <s v="FD579B1B-356F-4004-99EB-AA6D89D63D1A"/>
    <n v="1"/>
    <x v="2"/>
    <n v="75"/>
    <n v="11.142098941833201"/>
    <n v="28"/>
    <n v="523"/>
    <n v="55"/>
    <n v="304"/>
    <n v="20"/>
    <n v="133"/>
    <n v="35"/>
    <n v="121"/>
    <n v="14"/>
    <n v="269"/>
    <n v="18"/>
    <n v="1520"/>
  </r>
  <r>
    <s v="5D5EF67E-9067-4146-9AAD-3CD1436A4799"/>
    <s v="A52C38AE-F902-4F0C-91D3-8305CC935003"/>
    <n v="1"/>
    <x v="2"/>
    <n v="76"/>
    <n v="10.0506564587547"/>
    <n v="4"/>
    <n v="846"/>
    <n v="0"/>
    <n v="149"/>
    <n v="2"/>
    <n v="115"/>
    <n v="0"/>
    <n v="103"/>
    <n v="1"/>
    <n v="152"/>
    <n v="0"/>
    <n v="1372"/>
  </r>
  <r>
    <s v="A21A18F9-4CFF-40E5-99F8-4298D5034E0B"/>
    <s v="65E743F3-AF94-4285-83D1-67D20007B054"/>
    <n v="8"/>
    <x v="1"/>
    <n v="60"/>
    <n v="9.1923881554251192"/>
    <n v="1"/>
    <n v="0"/>
    <n v="0"/>
    <n v="0"/>
    <n v="0"/>
    <n v="1"/>
    <n v="0"/>
    <n v="0"/>
    <n v="1"/>
    <n v="0"/>
    <n v="0"/>
    <n v="3"/>
  </r>
  <r>
    <s v="5D5EF67E-9067-4146-9AAD-3CD1436A4799"/>
    <s v="6FF87134-D5BC-44C8-A9FA-3EF9D23350B4"/>
    <n v="1"/>
    <x v="2"/>
    <n v="80"/>
    <n v="10.934560990451899"/>
    <n v="55"/>
    <n v="444"/>
    <n v="2"/>
    <n v="306"/>
    <n v="3"/>
    <n v="329"/>
    <n v="5"/>
    <n v="250"/>
    <n v="7"/>
    <n v="312"/>
    <n v="4"/>
    <n v="1717"/>
  </r>
  <r>
    <s v="A21A18F9-4CFF-40E5-99F8-4298D5034E0B"/>
    <s v="B86BC364-2C96-4DF7-BF22-9677D28AA124"/>
    <n v="10"/>
    <x v="3"/>
    <n v="76"/>
    <n v="11.9337430790591"/>
    <n v="1177"/>
    <n v="3146"/>
    <n v="1"/>
    <n v="1801"/>
    <n v="2"/>
    <n v="1986"/>
    <n v="2"/>
    <n v="1775"/>
    <n v="2"/>
    <n v="1456"/>
    <n v="6"/>
    <n v="11355"/>
  </r>
  <r>
    <s v="A21A18F9-4CFF-40E5-99F8-4298D5034E0B"/>
    <s v="712D2898-8685-4C51-9092-8CF2A33BB679"/>
    <n v="10"/>
    <x v="3"/>
    <n v="76"/>
    <n v="11.1457942855111"/>
    <n v="310"/>
    <n v="2123"/>
    <n v="0"/>
    <n v="973"/>
    <n v="0"/>
    <n v="840"/>
    <n v="44"/>
    <n v="445"/>
    <n v="4"/>
    <n v="896"/>
    <n v="2"/>
    <n v="5639"/>
  </r>
  <r>
    <s v="A21A18F9-4CFF-40E5-99F8-4298D5034E0B"/>
    <s v="C7BB0809-A4D6-4C2C-9186-4944C9B2D31F"/>
    <n v="1"/>
    <x v="0"/>
    <n v="72"/>
    <n v="10.3425197732337"/>
    <n v="98"/>
    <n v="288"/>
    <n v="0"/>
    <n v="159"/>
    <n v="0"/>
    <n v="82"/>
    <n v="0"/>
    <n v="43"/>
    <n v="1"/>
    <n v="116"/>
    <n v="0"/>
    <n v="787"/>
  </r>
  <r>
    <s v="A21A18F9-4CFF-40E5-99F8-4298D5034E0B"/>
    <s v="6853003A-5B03-436E-9543-7EE1161F90C3"/>
    <n v="6"/>
    <x v="4"/>
    <n v="77"/>
    <n v="15.4251494995806"/>
    <n v="14446"/>
    <n v="928"/>
    <n v="0"/>
    <n v="434"/>
    <n v="0"/>
    <n v="505"/>
    <n v="0"/>
    <n v="447"/>
    <n v="0"/>
    <n v="590"/>
    <n v="2"/>
    <n v="17352"/>
  </r>
  <r>
    <s v="88F343FA-B35D-4C6C-8A9A-DDC3AE08EED7"/>
    <s v="7C9436B4-7B0B-464F-92F2-EDFB4171B95D"/>
    <n v="1"/>
    <x v="6"/>
    <n v="76"/>
    <n v="11.8658820291959"/>
    <n v="6326"/>
    <n v="2537"/>
    <n v="0"/>
    <n v="1018"/>
    <n v="0"/>
    <n v="852"/>
    <n v="2"/>
    <n v="888"/>
    <n v="1"/>
    <n v="915"/>
    <n v="2"/>
    <n v="12542"/>
  </r>
  <r>
    <s v="5D5EF67E-9067-4146-9AAD-3CD1436A4799"/>
    <s v="0BCB873C-24CD-41D1-A24C-61F7E6A8E83E"/>
    <n v="1"/>
    <x v="2"/>
    <n v="72"/>
    <n v="11.369567728806899"/>
    <n v="29"/>
    <n v="1011"/>
    <n v="5"/>
    <n v="244"/>
    <n v="6"/>
    <n v="233"/>
    <n v="3"/>
    <n v="273"/>
    <n v="12"/>
    <n v="408"/>
    <n v="6"/>
    <n v="2230"/>
  </r>
  <r>
    <s v="A21A18F9-4CFF-40E5-99F8-4298D5034E0B"/>
    <s v="CAE7FF6C-BD43-40C7-AD70-70A1B55623C3"/>
    <n v="3"/>
    <x v="7"/>
    <n v="75"/>
    <n v="32.081639148694897"/>
    <n v="45"/>
    <n v="413"/>
    <n v="0"/>
    <n v="27"/>
    <n v="0"/>
    <n v="39"/>
    <n v="1"/>
    <n v="22"/>
    <n v="0"/>
    <n v="59"/>
    <n v="1"/>
    <n v="607"/>
  </r>
  <r>
    <s v="A21A18F9-4CFF-40E5-99F8-4298D5034E0B"/>
    <s v="C65A9DF5-4286-4859-8870-4F9B3B72EF0A"/>
    <n v="1"/>
    <x v="0"/>
    <n v="75"/>
    <n v="11.794416530681501"/>
    <n v="3227"/>
    <n v="5508"/>
    <n v="2"/>
    <n v="2032"/>
    <n v="6"/>
    <n v="1493"/>
    <n v="11"/>
    <n v="1041"/>
    <n v="9"/>
    <n v="2125"/>
    <n v="98"/>
    <n v="15552"/>
  </r>
  <r>
    <s v="A21A18F9-4CFF-40E5-99F8-4298D5034E0B"/>
    <s v="91D7D070-4CA0-49EF-B639-9428E308D3CF"/>
    <n v="10"/>
    <x v="3"/>
    <n v="81"/>
    <n v="1.4142135623731"/>
    <n v="0"/>
    <n v="1"/>
    <n v="0"/>
    <n v="1"/>
    <n v="0"/>
    <n v="0"/>
    <n v="0"/>
    <n v="0"/>
    <n v="0"/>
    <n v="0"/>
    <n v="0"/>
    <n v="2"/>
  </r>
  <r>
    <s v="88F343FA-B35D-4C6C-8A9A-DDC3AE08EED7"/>
    <s v="38B75E2C-205E-4DBD-9AC4-A47925FA6C76"/>
    <n v="1"/>
    <x v="6"/>
    <n v="77"/>
    <n v="11.0125751422982"/>
    <n v="1389"/>
    <n v="571"/>
    <n v="0"/>
    <n v="186"/>
    <n v="0"/>
    <n v="229"/>
    <n v="4"/>
    <n v="225"/>
    <n v="1"/>
    <n v="340"/>
    <n v="0"/>
    <n v="2945"/>
  </r>
  <r>
    <s v="A21A18F9-4CFF-40E5-99F8-4298D5034E0B"/>
    <s v="C9839E3A-8200-4F9A-9E87-614DD2E5E10C"/>
    <n v="1"/>
    <x v="0"/>
    <n v="98"/>
    <s v="NULL"/>
    <n v="0"/>
    <n v="0"/>
    <n v="0"/>
    <n v="0"/>
    <n v="0"/>
    <n v="0"/>
    <n v="0"/>
    <n v="0"/>
    <n v="0"/>
    <n v="1"/>
    <n v="0"/>
    <n v="1"/>
  </r>
  <r>
    <s v="A21A18F9-4CFF-40E5-99F8-4298D5034E0B"/>
    <s v="D9C28A6E-C82B-4FD0-A6A4-328B4121C89C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980A1BC-DBC2-42EC-BDE6-95A8C942928C"/>
    <n v="3"/>
    <x v="7"/>
    <n v="76"/>
    <n v="30.578519039802899"/>
    <n v="54"/>
    <n v="453"/>
    <n v="0"/>
    <n v="172"/>
    <n v="0"/>
    <n v="152"/>
    <n v="5"/>
    <n v="107"/>
    <n v="0"/>
    <n v="170"/>
    <n v="3"/>
    <n v="1117"/>
  </r>
  <r>
    <s v="A21A18F9-4CFF-40E5-99F8-4298D5034E0B"/>
    <s v="D737C029-91DE-44C4-8BAC-F7EF38093B70"/>
    <n v="1"/>
    <x v="0"/>
    <n v="74"/>
    <n v="15.843939479264201"/>
    <n v="804"/>
    <n v="1392"/>
    <n v="0"/>
    <n v="574"/>
    <n v="2"/>
    <n v="443"/>
    <n v="2"/>
    <n v="430"/>
    <n v="2"/>
    <n v="627"/>
    <n v="2"/>
    <n v="4278"/>
  </r>
  <r>
    <s v="A21A18F9-4CFF-40E5-99F8-4298D5034E0B"/>
    <s v="D0933F7A-03B7-4DD9-8689-EC054D56FD2D"/>
    <n v="192"/>
    <x v="5"/>
    <n v="77"/>
    <n v="14.2237667725111"/>
    <n v="465"/>
    <n v="80"/>
    <n v="5"/>
    <n v="16"/>
    <n v="4"/>
    <n v="25"/>
    <n v="6"/>
    <n v="16"/>
    <n v="3"/>
    <n v="36"/>
    <n v="6"/>
    <n v="663"/>
  </r>
  <r>
    <s v="A21A18F9-4CFF-40E5-99F8-4298D5034E0B"/>
    <s v="0A466042-8D26-45AD-831A-CA3AE36B0861"/>
    <n v="6"/>
    <x v="4"/>
    <n v="77"/>
    <n v="50.537143380181597"/>
    <n v="1299"/>
    <n v="116"/>
    <n v="0"/>
    <n v="11"/>
    <n v="0"/>
    <n v="13"/>
    <n v="0"/>
    <n v="31"/>
    <n v="1"/>
    <n v="35"/>
    <n v="0"/>
    <n v="1506"/>
  </r>
  <r>
    <s v="5D5EF67E-9067-4146-9AAD-3CD1436A4799"/>
    <s v="4736BBB9-04B6-47CD-BFD7-F317243CBEFE"/>
    <n v="1"/>
    <x v="2"/>
    <n v="81"/>
    <n v="10.9244717294383"/>
    <n v="268"/>
    <n v="67"/>
    <n v="51"/>
    <n v="67"/>
    <n v="72"/>
    <n v="68"/>
    <n v="63"/>
    <n v="55"/>
    <n v="48"/>
    <n v="56"/>
    <n v="57"/>
    <n v="872"/>
  </r>
  <r>
    <s v="A21A18F9-4CFF-40E5-99F8-4298D5034E0B"/>
    <s v="5A24E5B2-F6C3-4096-B957-B1F15744D6D9"/>
    <n v="3"/>
    <x v="7"/>
    <n v="83"/>
    <n v="54.932211514243299"/>
    <n v="8"/>
    <n v="322"/>
    <n v="0"/>
    <n v="71"/>
    <n v="0"/>
    <n v="80"/>
    <n v="7"/>
    <n v="88"/>
    <n v="0"/>
    <n v="122"/>
    <n v="0"/>
    <n v="698"/>
  </r>
  <r>
    <s v="5D5EF67E-9067-4146-9AAD-3CD1436A4799"/>
    <s v="893DEDB6-6616-4AB5-992C-A3A0230A82BB"/>
    <n v="1"/>
    <x v="2"/>
    <n v="75"/>
    <n v="11.948486311254101"/>
    <n v="54"/>
    <n v="2022"/>
    <n v="782"/>
    <n v="971"/>
    <n v="829"/>
    <n v="1086"/>
    <n v="877"/>
    <n v="1040"/>
    <n v="829"/>
    <n v="947"/>
    <n v="856"/>
    <n v="10293"/>
  </r>
  <r>
    <s v="A21A18F9-4CFF-40E5-99F8-4298D5034E0B"/>
    <s v="2AE8E6AF-5856-41D8-8630-5105381596C5"/>
    <n v="3"/>
    <x v="7"/>
    <n v="72"/>
    <n v="11.849601104130601"/>
    <n v="2"/>
    <n v="196"/>
    <n v="0"/>
    <n v="62"/>
    <n v="0"/>
    <n v="54"/>
    <n v="56"/>
    <n v="31"/>
    <n v="0"/>
    <n v="140"/>
    <n v="0"/>
    <n v="541"/>
  </r>
  <r>
    <s v="5D5EF67E-9067-4146-9AAD-3CD1436A4799"/>
    <s v="3A269696-6DC0-49AD-9F3F-E6E7B1824A6A"/>
    <n v="1"/>
    <x v="2"/>
    <n v="77"/>
    <n v="10.1456344815149"/>
    <n v="247"/>
    <n v="3141"/>
    <n v="4"/>
    <n v="509"/>
    <n v="1"/>
    <n v="260"/>
    <n v="4"/>
    <n v="65"/>
    <n v="6"/>
    <n v="314"/>
    <n v="8"/>
    <n v="4559"/>
  </r>
  <r>
    <s v="5D5EF67E-9067-4146-9AAD-3CD1436A4799"/>
    <s v="E589B0B2-BC16-4077-AAB4-9CF050C63DE8"/>
    <n v="1"/>
    <x v="2"/>
    <n v="75"/>
    <n v="9.9291311633335209"/>
    <n v="20"/>
    <n v="464"/>
    <n v="5"/>
    <n v="362"/>
    <n v="13"/>
    <n v="197"/>
    <n v="24"/>
    <n v="261"/>
    <n v="5"/>
    <n v="422"/>
    <n v="10"/>
    <n v="1783"/>
  </r>
  <r>
    <s v="5D5EF67E-9067-4146-9AAD-3CD1436A4799"/>
    <s v="A139FEEE-2BBE-4CF2-BC02-17DA8C58EA51"/>
    <n v="1"/>
    <x v="2"/>
    <n v="76"/>
    <n v="10.1504365631788"/>
    <n v="13"/>
    <n v="126"/>
    <n v="117"/>
    <n v="143"/>
    <n v="117"/>
    <n v="126"/>
    <n v="116"/>
    <n v="142"/>
    <n v="110"/>
    <n v="125"/>
    <n v="110"/>
    <n v="1245"/>
  </r>
  <r>
    <s v="A21A18F9-4CFF-40E5-99F8-4298D5034E0B"/>
    <s v="4873697A-CAED-4B65-B282-24A3397764F4"/>
    <n v="10"/>
    <x v="3"/>
    <n v="77"/>
    <n v="10.9706479911085"/>
    <n v="91"/>
    <n v="177"/>
    <n v="0"/>
    <n v="72"/>
    <n v="1"/>
    <n v="23"/>
    <n v="9"/>
    <n v="21"/>
    <n v="0"/>
    <n v="77"/>
    <n v="0"/>
    <n v="471"/>
  </r>
  <r>
    <s v="A21A18F9-4CFF-40E5-99F8-4298D5034E0B"/>
    <s v="8AB54A42-5F3E-4722-A250-23D980845E6F"/>
    <n v="10"/>
    <x v="3"/>
    <n v="76"/>
    <n v="14.335418446376099"/>
    <n v="3982"/>
    <n v="5688"/>
    <n v="2"/>
    <n v="1335"/>
    <n v="7"/>
    <n v="746"/>
    <n v="88"/>
    <n v="555"/>
    <n v="4"/>
    <n v="1914"/>
    <n v="9"/>
    <n v="14332"/>
  </r>
  <r>
    <s v="A21A18F9-4CFF-40E5-99F8-4298D5034E0B"/>
    <s v="F399C344-2A4B-4A37-AB17-F08337BB7DC9"/>
    <n v="8"/>
    <x v="1"/>
    <n v="68"/>
    <n v="11.810459939368"/>
    <n v="315"/>
    <n v="323"/>
    <n v="126"/>
    <n v="228"/>
    <n v="120"/>
    <n v="211"/>
    <n v="110"/>
    <n v="180"/>
    <n v="105"/>
    <n v="239"/>
    <n v="108"/>
    <n v="2065"/>
  </r>
  <r>
    <s v="5D5EF67E-9067-4146-9AAD-3CD1436A4799"/>
    <s v="BF249072-FD1C-48F5-8B9B-94894C6DFC07"/>
    <n v="1"/>
    <x v="2"/>
    <n v="75"/>
    <n v="7.6148459766599599"/>
    <n v="2"/>
    <n v="275"/>
    <n v="0"/>
    <n v="51"/>
    <n v="0"/>
    <n v="146"/>
    <n v="1"/>
    <n v="41"/>
    <n v="0"/>
    <n v="128"/>
    <n v="0"/>
    <n v="644"/>
  </r>
  <r>
    <s v="A21A18F9-4CFF-40E5-99F8-4298D5034E0B"/>
    <s v="ADCABB6D-6C42-479F-9DBF-F74637F4B63C"/>
    <n v="1"/>
    <x v="0"/>
    <n v="77"/>
    <n v="12.755118410884799"/>
    <n v="75"/>
    <n v="690"/>
    <n v="0"/>
    <n v="95"/>
    <n v="0"/>
    <n v="82"/>
    <n v="14"/>
    <n v="53"/>
    <n v="2"/>
    <n v="118"/>
    <n v="1"/>
    <n v="1130"/>
  </r>
  <r>
    <s v="88F343FA-B35D-4C6C-8A9A-DDC3AE08EED7"/>
    <s v="7340EFB7-12B4-441A-A221-523C2E7EBB65"/>
    <n v="1"/>
    <x v="6"/>
    <n v="73"/>
    <n v="7.8951461882180096"/>
    <n v="4"/>
    <n v="3"/>
    <n v="0"/>
    <n v="0"/>
    <n v="0"/>
    <n v="1"/>
    <n v="0"/>
    <n v="0"/>
    <n v="0"/>
    <n v="0"/>
    <n v="0"/>
    <n v="8"/>
  </r>
  <r>
    <s v="5D5EF67E-9067-4146-9AAD-3CD1436A4799"/>
    <s v="8BEE2747-706F-47B5-8F33-D188219F6B22"/>
    <n v="1"/>
    <x v="2"/>
    <n v="75"/>
    <n v="12.6934391383679"/>
    <n v="16"/>
    <n v="23"/>
    <n v="16"/>
    <n v="18"/>
    <n v="29"/>
    <n v="13"/>
    <n v="20"/>
    <n v="22"/>
    <n v="16"/>
    <n v="17"/>
    <n v="13"/>
    <n v="203"/>
  </r>
  <r>
    <s v="A21A18F9-4CFF-40E5-99F8-4298D5034E0B"/>
    <s v="6AE62DBC-926C-463E-958A-1FE7DA5AF2EB"/>
    <n v="1"/>
    <x v="0"/>
    <n v="69"/>
    <n v="12.213555868995099"/>
    <n v="90"/>
    <n v="108"/>
    <n v="0"/>
    <n v="24"/>
    <n v="2"/>
    <n v="22"/>
    <n v="4"/>
    <n v="22"/>
    <n v="0"/>
    <n v="39"/>
    <n v="1"/>
    <n v="312"/>
  </r>
  <r>
    <s v="A21A18F9-4CFF-40E5-99F8-4298D5034E0B"/>
    <s v="FF444689-CD1A-4A46-9B53-77F3B10541BA"/>
    <n v="1"/>
    <x v="0"/>
    <n v="83"/>
    <n v="10.3853656702987"/>
    <n v="126"/>
    <n v="4"/>
    <n v="0"/>
    <n v="6"/>
    <n v="0"/>
    <n v="1"/>
    <n v="0"/>
    <n v="3"/>
    <n v="0"/>
    <n v="13"/>
    <n v="1"/>
    <n v="154"/>
  </r>
  <r>
    <s v="A21A18F9-4CFF-40E5-99F8-4298D5034E0B"/>
    <s v="02119C18-F601-48BC-873E-D8DCF141BC81"/>
    <n v="1"/>
    <x v="0"/>
    <n v="75"/>
    <n v="11.941167772390299"/>
    <n v="163"/>
    <n v="2829"/>
    <n v="13"/>
    <n v="1349"/>
    <n v="18"/>
    <n v="566"/>
    <n v="15"/>
    <n v="396"/>
    <n v="22"/>
    <n v="1068"/>
    <n v="20"/>
    <n v="6459"/>
  </r>
  <r>
    <s v="5D5EF67E-9067-4146-9AAD-3CD1436A4799"/>
    <s v="BA717663-3AC4-47E7-9E5B-614395199F63"/>
    <n v="1"/>
    <x v="2"/>
    <n v="78"/>
    <n v="15.805637659334799"/>
    <n v="0"/>
    <n v="6"/>
    <n v="0"/>
    <n v="1"/>
    <n v="0"/>
    <n v="1"/>
    <n v="0"/>
    <n v="2"/>
    <n v="0"/>
    <n v="1"/>
    <n v="0"/>
    <n v="11"/>
  </r>
  <r>
    <s v="A21A18F9-4CFF-40E5-99F8-4298D5034E0B"/>
    <s v="FAF96AE4-815A-4BFE-9D3D-AD0CEE31CEDD"/>
    <n v="1"/>
    <x v="0"/>
    <n v="76"/>
    <n v="12.0585186021073"/>
    <n v="158"/>
    <n v="787"/>
    <n v="181"/>
    <n v="496"/>
    <n v="191"/>
    <n v="374"/>
    <n v="207"/>
    <n v="318"/>
    <n v="215"/>
    <n v="512"/>
    <n v="250"/>
    <n v="3689"/>
  </r>
  <r>
    <s v="A21A18F9-4CFF-40E5-99F8-4298D5034E0B"/>
    <s v="E15D41BF-3BEE-4444-9A15-763ECF7577A9"/>
    <n v="192"/>
    <x v="5"/>
    <n v="85"/>
    <n v="259.087882188734"/>
    <n v="5"/>
    <n v="150"/>
    <n v="128"/>
    <n v="145"/>
    <n v="144"/>
    <n v="162"/>
    <n v="123"/>
    <n v="158"/>
    <n v="164"/>
    <n v="122"/>
    <n v="164"/>
    <n v="1465"/>
  </r>
  <r>
    <s v="A21A18F9-4CFF-40E5-99F8-4298D5034E0B"/>
    <s v="271A668D-2DFC-45F2-AE29-0392FCB1EB0A"/>
    <n v="6"/>
    <x v="4"/>
    <n v="71"/>
    <n v="12.261714968661501"/>
    <n v="8936"/>
    <n v="792"/>
    <n v="13"/>
    <n v="225"/>
    <n v="12"/>
    <n v="174"/>
    <n v="12"/>
    <n v="164"/>
    <n v="7"/>
    <n v="288"/>
    <n v="19"/>
    <n v="10642"/>
  </r>
  <r>
    <s v="5D5EF67E-9067-4146-9AAD-3CD1436A4799"/>
    <s v="49284BE4-E481-4617-AFD2-CACB716629D6"/>
    <n v="1"/>
    <x v="2"/>
    <n v="81"/>
    <n v="11.247220901106401"/>
    <n v="11"/>
    <n v="27"/>
    <n v="20"/>
    <n v="32"/>
    <n v="33"/>
    <n v="40"/>
    <n v="32"/>
    <n v="34"/>
    <n v="28"/>
    <n v="28"/>
    <n v="28"/>
    <n v="313"/>
  </r>
  <r>
    <s v="5D5EF67E-9067-4146-9AAD-3CD1436A4799"/>
    <s v="BCEC1329-3417-430E-80D2-9537DC7E9310"/>
    <n v="1"/>
    <x v="2"/>
    <n v="72"/>
    <n v="9.9654693711163507"/>
    <n v="270"/>
    <n v="544"/>
    <n v="0"/>
    <n v="256"/>
    <n v="0"/>
    <n v="82"/>
    <n v="0"/>
    <n v="86"/>
    <n v="1"/>
    <n v="247"/>
    <n v="0"/>
    <n v="1486"/>
  </r>
  <r>
    <s v="5D5EF67E-9067-4146-9AAD-3CD1436A4799"/>
    <s v="29292E59-E3EB-4537-A542-742264545365"/>
    <n v="1"/>
    <x v="2"/>
    <n v="71"/>
    <n v="12.451207009552499"/>
    <n v="26"/>
    <n v="28"/>
    <n v="26"/>
    <n v="33"/>
    <n v="26"/>
    <n v="30"/>
    <n v="29"/>
    <n v="30"/>
    <n v="26"/>
    <n v="24"/>
    <n v="24"/>
    <n v="302"/>
  </r>
  <r>
    <s v="5D5EF67E-9067-4146-9AAD-3CD1436A4799"/>
    <s v="F80EF1C5-FBF1-4B16-8C48-45C410473E65"/>
    <n v="1"/>
    <x v="2"/>
    <n v="75"/>
    <n v="12.173871367180199"/>
    <n v="44"/>
    <n v="53"/>
    <n v="61"/>
    <n v="54"/>
    <n v="64"/>
    <n v="65"/>
    <n v="50"/>
    <n v="56"/>
    <n v="58"/>
    <n v="59"/>
    <n v="63"/>
    <n v="627"/>
  </r>
  <r>
    <s v="A21A18F9-4CFF-40E5-99F8-4298D5034E0B"/>
    <s v="60A8EBC5-E82D-4303-8B67-3A7505F289B4"/>
    <n v="1"/>
    <x v="0"/>
    <n v="78"/>
    <n v="61.959309582628897"/>
    <n v="26"/>
    <n v="50"/>
    <n v="1"/>
    <n v="10"/>
    <n v="0"/>
    <n v="5"/>
    <n v="0"/>
    <n v="19"/>
    <n v="0"/>
    <n v="20"/>
    <n v="0"/>
    <n v="131"/>
  </r>
  <r>
    <s v="A21A18F9-4CFF-40E5-99F8-4298D5034E0B"/>
    <s v="622BB749-449C-4597-AE13-81BCAAB28526"/>
    <n v="192"/>
    <x v="5"/>
    <n v="76"/>
    <s v="NULL"/>
    <n v="0"/>
    <n v="0"/>
    <n v="0"/>
    <n v="0"/>
    <n v="0"/>
    <n v="0"/>
    <n v="0"/>
    <n v="1"/>
    <n v="0"/>
    <n v="0"/>
    <n v="0"/>
    <n v="1"/>
  </r>
  <r>
    <s v="A21A18F9-4CFF-40E5-99F8-4298D5034E0B"/>
    <s v="44806061-F956-4F47-A5A8-895C9009D4AB"/>
    <n v="6"/>
    <x v="4"/>
    <n v="70"/>
    <n v="3.3714487489307099"/>
    <n v="32"/>
    <n v="2"/>
    <n v="1"/>
    <n v="0"/>
    <n v="0"/>
    <n v="0"/>
    <n v="0"/>
    <n v="2"/>
    <n v="0"/>
    <n v="1"/>
    <n v="0"/>
    <n v="38"/>
  </r>
  <r>
    <s v="A21A18F9-4CFF-40E5-99F8-4298D5034E0B"/>
    <s v="98F0E38D-C48A-4AC4-934C-E94750418CD4"/>
    <n v="10"/>
    <x v="3"/>
    <n v="90"/>
    <s v="NULL"/>
    <n v="1"/>
    <n v="1"/>
    <n v="0"/>
    <n v="0"/>
    <n v="0"/>
    <n v="0"/>
    <n v="0"/>
    <n v="0"/>
    <n v="0"/>
    <n v="0"/>
    <n v="0"/>
    <n v="2"/>
  </r>
  <r>
    <s v="5D5EF67E-9067-4146-9AAD-3CD1436A4799"/>
    <s v="4F1941B5-8C12-473D-8151-C629D623B274"/>
    <n v="1"/>
    <x v="2"/>
    <n v="72"/>
    <n v="10.598103365310999"/>
    <n v="834"/>
    <n v="4816"/>
    <n v="50"/>
    <n v="2411"/>
    <n v="67"/>
    <n v="2638"/>
    <n v="127"/>
    <n v="1317"/>
    <n v="51"/>
    <n v="1947"/>
    <n v="34"/>
    <n v="14292"/>
  </r>
  <r>
    <s v="A21A18F9-4CFF-40E5-99F8-4298D5034E0B"/>
    <s v="18113AA0-9FED-4F94-BB4C-B3E1738D28C0"/>
    <n v="10"/>
    <x v="3"/>
    <n v="77"/>
    <n v="12.3467082468123"/>
    <n v="53"/>
    <n v="207"/>
    <n v="0"/>
    <n v="67"/>
    <n v="0"/>
    <n v="62"/>
    <n v="0"/>
    <n v="41"/>
    <n v="1"/>
    <n v="52"/>
    <n v="0"/>
    <n v="483"/>
  </r>
  <r>
    <s v="5D5EF67E-9067-4146-9AAD-3CD1436A4799"/>
    <s v="0C348087-DB24-412A-A272-99EDCAD356CA"/>
    <n v="1"/>
    <x v="2"/>
    <n v="77"/>
    <n v="11.0621099360401"/>
    <n v="38"/>
    <n v="320"/>
    <n v="2"/>
    <n v="66"/>
    <n v="0"/>
    <n v="98"/>
    <n v="0"/>
    <n v="0"/>
    <n v="0"/>
    <n v="148"/>
    <n v="0"/>
    <n v="672"/>
  </r>
  <r>
    <s v="5D5EF67E-9067-4146-9AAD-3CD1436A4799"/>
    <s v="B1323204-B0E0-4EF7-8BD5-80826C9CC1FA"/>
    <n v="1"/>
    <x v="2"/>
    <n v="78"/>
    <n v="11.5400819289538"/>
    <n v="50"/>
    <n v="2094"/>
    <n v="40"/>
    <n v="1018"/>
    <n v="81"/>
    <n v="1152"/>
    <n v="161"/>
    <n v="890"/>
    <n v="49"/>
    <n v="1053"/>
    <n v="42"/>
    <n v="6630"/>
  </r>
  <r>
    <s v="A21A18F9-4CFF-40E5-99F8-4298D5034E0B"/>
    <s v="E190B7F2-825F-4704-B7CC-34D67B39A333"/>
    <n v="192"/>
    <x v="5"/>
    <n v="70"/>
    <n v="9.7868730675302906"/>
    <n v="9"/>
    <n v="328"/>
    <n v="51"/>
    <n v="156"/>
    <n v="60"/>
    <n v="133"/>
    <n v="59"/>
    <n v="128"/>
    <n v="52"/>
    <n v="163"/>
    <n v="42"/>
    <n v="1181"/>
  </r>
  <r>
    <s v="A21A18F9-4CFF-40E5-99F8-4298D5034E0B"/>
    <s v="CA57DF85-ECD0-419A-B108-5D3ECB98C0F7"/>
    <n v="8"/>
    <x v="1"/>
    <n v="72"/>
    <n v="15.1229700049225"/>
    <n v="3970"/>
    <n v="11584"/>
    <n v="1160"/>
    <n v="2595"/>
    <n v="1088"/>
    <n v="2628"/>
    <n v="1034"/>
    <n v="3578"/>
    <n v="1127"/>
    <n v="3623"/>
    <n v="1124"/>
    <n v="33511"/>
  </r>
  <r>
    <s v="A21A18F9-4CFF-40E5-99F8-4298D5034E0B"/>
    <s v="26E46F59-B71B-4C38-B94B-6B6825B6C1C8"/>
    <n v="10"/>
    <x v="3"/>
    <n v="77"/>
    <n v="11.0987245698854"/>
    <n v="78"/>
    <n v="978"/>
    <n v="2"/>
    <n v="179"/>
    <n v="2"/>
    <n v="214"/>
    <n v="2"/>
    <n v="92"/>
    <n v="0"/>
    <n v="188"/>
    <n v="0"/>
    <n v="1736"/>
  </r>
  <r>
    <s v="A21A18F9-4CFF-40E5-99F8-4298D5034E0B"/>
    <s v="BDA9DCA2-889B-476B-AFCD-18C6DE1B9A65"/>
    <n v="3"/>
    <x v="7"/>
    <n v="72"/>
    <n v="11.4909427944889"/>
    <n v="60"/>
    <n v="539"/>
    <n v="0"/>
    <n v="174"/>
    <n v="0"/>
    <n v="88"/>
    <n v="0"/>
    <n v="83"/>
    <n v="0"/>
    <n v="167"/>
    <n v="1"/>
    <n v="1112"/>
  </r>
  <r>
    <s v="A21A18F9-4CFF-40E5-99F8-4298D5034E0B"/>
    <s v="A33FFE0F-99CE-4E8F-B2E5-2AF217C7EB76"/>
    <n v="1"/>
    <x v="0"/>
    <n v="75"/>
    <s v="NULL"/>
    <n v="4"/>
    <n v="0"/>
    <n v="0"/>
    <n v="0"/>
    <n v="0"/>
    <n v="0"/>
    <n v="1"/>
    <n v="0"/>
    <n v="0"/>
    <n v="0"/>
    <n v="0"/>
    <n v="5"/>
  </r>
  <r>
    <s v="A21A18F9-4CFF-40E5-99F8-4298D5034E0B"/>
    <s v="C3887859-31B5-427E-987B-501F959723BB"/>
    <n v="10"/>
    <x v="3"/>
    <n v="77"/>
    <n v="11.5421422639075"/>
    <n v="3"/>
    <n v="157"/>
    <n v="0"/>
    <n v="56"/>
    <n v="1"/>
    <n v="40"/>
    <n v="0"/>
    <n v="28"/>
    <n v="0"/>
    <n v="80"/>
    <n v="0"/>
    <n v="365"/>
  </r>
  <r>
    <s v="A21A18F9-4CFF-40E5-99F8-4298D5034E0B"/>
    <s v="23546056-02EB-43AC-A60A-0A92CE75107E"/>
    <n v="1"/>
    <x v="0"/>
    <n v="74"/>
    <s v="NULL"/>
    <n v="0"/>
    <n v="0"/>
    <n v="0"/>
    <n v="0"/>
    <n v="0"/>
    <n v="1"/>
    <n v="0"/>
    <n v="0"/>
    <n v="0"/>
    <n v="0"/>
    <n v="0"/>
    <n v="1"/>
  </r>
  <r>
    <s v="5D5EF67E-9067-4146-9AAD-3CD1436A4799"/>
    <s v="30C741BF-5E6C-4FB9-8F62-89C998FE9919"/>
    <n v="1"/>
    <x v="2"/>
    <n v="80"/>
    <n v="12.999174253717699"/>
    <n v="19"/>
    <n v="521"/>
    <n v="0"/>
    <n v="246"/>
    <n v="1"/>
    <n v="229"/>
    <n v="0"/>
    <n v="444"/>
    <n v="0"/>
    <n v="214"/>
    <n v="2"/>
    <n v="1676"/>
  </r>
  <r>
    <s v="5D5EF67E-9067-4146-9AAD-3CD1436A4799"/>
    <s v="E06FFC36-7600-4A57-884F-7524C723C62C"/>
    <n v="1"/>
    <x v="2"/>
    <n v="79"/>
    <n v="10.9270416310308"/>
    <n v="1620"/>
    <n v="211"/>
    <n v="138"/>
    <n v="157"/>
    <n v="138"/>
    <n v="133"/>
    <n v="138"/>
    <n v="145"/>
    <n v="144"/>
    <n v="172"/>
    <n v="141"/>
    <n v="3137"/>
  </r>
  <r>
    <s v="88F343FA-B35D-4C6C-8A9A-DDC3AE08EED7"/>
    <s v="60B8DC47-3824-4BF4-879E-BA6F6741E22E"/>
    <n v="1"/>
    <x v="6"/>
    <n v="78"/>
    <s v="NULL"/>
    <n v="1"/>
    <n v="0"/>
    <n v="0"/>
    <n v="0"/>
    <n v="0"/>
    <n v="0"/>
    <n v="0"/>
    <n v="0"/>
    <n v="0"/>
    <n v="1"/>
    <n v="0"/>
    <n v="2"/>
  </r>
  <r>
    <s v="A21A18F9-4CFF-40E5-99F8-4298D5034E0B"/>
    <s v="F200F40A-9120-4907-A23D-8312F95913A9"/>
    <n v="1"/>
    <x v="0"/>
    <n v="73"/>
    <n v="12.252709776234999"/>
    <n v="234"/>
    <n v="615"/>
    <n v="2"/>
    <n v="96"/>
    <n v="0"/>
    <n v="102"/>
    <n v="1"/>
    <n v="120"/>
    <n v="1"/>
    <n v="128"/>
    <n v="9"/>
    <n v="1308"/>
  </r>
  <r>
    <s v="5D5EF67E-9067-4146-9AAD-3CD1436A4799"/>
    <s v="F3D93C96-E529-4217-98DF-03DF13388D85"/>
    <n v="1"/>
    <x v="2"/>
    <n v="77"/>
    <n v="11.9908734269421"/>
    <n v="69"/>
    <n v="511"/>
    <n v="151"/>
    <n v="377"/>
    <n v="181"/>
    <n v="256"/>
    <n v="172"/>
    <n v="273"/>
    <n v="199"/>
    <n v="337"/>
    <n v="150"/>
    <n v="2676"/>
  </r>
  <r>
    <s v="5D5EF67E-9067-4146-9AAD-3CD1436A4799"/>
    <s v="B39845DD-53F9-42F3-A4AD-C9129A0602F5"/>
    <n v="1"/>
    <x v="2"/>
    <n v="72"/>
    <n v="7.4009883111943102"/>
    <n v="587"/>
    <n v="1693"/>
    <n v="4"/>
    <n v="837"/>
    <n v="2"/>
    <n v="1323"/>
    <n v="9"/>
    <n v="505"/>
    <n v="2"/>
    <n v="362"/>
    <n v="9"/>
    <n v="5333"/>
  </r>
  <r>
    <s v="5D5EF67E-9067-4146-9AAD-3CD1436A4799"/>
    <s v="0E82029D-743E-4FDE-877E-4CEA20716FA2"/>
    <n v="1"/>
    <x v="2"/>
    <n v="81"/>
    <n v="11.5772325108075"/>
    <n v="3425"/>
    <n v="558"/>
    <n v="122"/>
    <n v="345"/>
    <n v="135"/>
    <n v="276"/>
    <n v="171"/>
    <n v="241"/>
    <n v="121"/>
    <n v="470"/>
    <n v="137"/>
    <n v="6001"/>
  </r>
  <r>
    <s v="5D5EF67E-9067-4146-9AAD-3CD1436A4799"/>
    <s v="CC9E94AD-5579-429A-82B6-A094A65D8E81"/>
    <n v="1"/>
    <x v="2"/>
    <n v="77"/>
    <n v="12.666503238880701"/>
    <n v="128"/>
    <n v="12"/>
    <n v="14"/>
    <n v="10"/>
    <n v="15"/>
    <n v="9"/>
    <n v="7"/>
    <n v="9"/>
    <n v="8"/>
    <n v="16"/>
    <n v="14"/>
    <n v="242"/>
  </r>
  <r>
    <s v="5D5EF67E-9067-4146-9AAD-3CD1436A4799"/>
    <s v="9698136F-B3F4-4C53-A703-C7B4B4A27434"/>
    <n v="1"/>
    <x v="2"/>
    <n v="73"/>
    <n v="13.298352329458099"/>
    <n v="40"/>
    <n v="72"/>
    <n v="0"/>
    <n v="19"/>
    <n v="0"/>
    <n v="33"/>
    <n v="1"/>
    <n v="51"/>
    <n v="0"/>
    <n v="35"/>
    <n v="0"/>
    <n v="251"/>
  </r>
  <r>
    <s v="A21A18F9-4CFF-40E5-99F8-4298D5034E0B"/>
    <s v="F4413FDD-A594-46C8-B3EE-6ED04086706E"/>
    <n v="1"/>
    <x v="0"/>
    <n v="76"/>
    <n v="2.3094010767586299"/>
    <n v="2"/>
    <n v="0"/>
    <n v="0"/>
    <n v="0"/>
    <n v="0"/>
    <n v="1"/>
    <n v="0"/>
    <n v="0"/>
    <n v="0"/>
    <n v="2"/>
    <n v="0"/>
    <n v="5"/>
  </r>
  <r>
    <s v="A21A18F9-4CFF-40E5-99F8-4298D5034E0B"/>
    <s v="9ECF932A-2744-4547-9ED4-244E9DD731FF"/>
    <n v="10"/>
    <x v="3"/>
    <n v="69"/>
    <n v="6.0085409295904597"/>
    <n v="3"/>
    <n v="4"/>
    <n v="0"/>
    <n v="3"/>
    <n v="0"/>
    <n v="5"/>
    <n v="0"/>
    <n v="0"/>
    <n v="0"/>
    <n v="1"/>
    <n v="0"/>
    <n v="16"/>
  </r>
  <r>
    <s v="A21A18F9-4CFF-40E5-99F8-4298D5034E0B"/>
    <s v="BBD70BCE-4008-4EC1-B522-534229167301"/>
    <n v="1"/>
    <x v="0"/>
    <n v="65"/>
    <n v="8.6602540378443909"/>
    <n v="20"/>
    <n v="0"/>
    <n v="0"/>
    <n v="0"/>
    <n v="0"/>
    <n v="1"/>
    <n v="1"/>
    <n v="1"/>
    <n v="1"/>
    <n v="0"/>
    <n v="0"/>
    <n v="24"/>
  </r>
  <r>
    <s v="A21A18F9-4CFF-40E5-99F8-4298D5034E0B"/>
    <s v="E3BC5C3B-7EF8-4395-B7EB-5E77F279EAB7"/>
    <n v="1"/>
    <x v="0"/>
    <n v="77"/>
    <n v="1.4142135623731"/>
    <n v="0"/>
    <n v="0"/>
    <n v="0"/>
    <n v="0"/>
    <n v="0"/>
    <n v="0"/>
    <n v="0"/>
    <n v="1"/>
    <n v="0"/>
    <n v="1"/>
    <n v="0"/>
    <n v="2"/>
  </r>
  <r>
    <s v="A21A18F9-4CFF-40E5-99F8-4298D5034E0B"/>
    <s v="9D39C8DC-64E0-4932-AC85-7D5085E3CA26"/>
    <n v="192"/>
    <x v="5"/>
    <n v="62"/>
    <n v="17.622321403168002"/>
    <n v="516"/>
    <n v="719"/>
    <n v="0"/>
    <n v="111"/>
    <n v="1"/>
    <n v="71"/>
    <n v="7"/>
    <n v="87"/>
    <n v="3"/>
    <n v="60"/>
    <n v="4"/>
    <n v="1592"/>
  </r>
  <r>
    <s v="5D5EF67E-9067-4146-9AAD-3CD1436A4799"/>
    <s v="D39C9AF4-4FC9-414C-88D1-61834563E64A"/>
    <n v="1"/>
    <x v="2"/>
    <n v="70"/>
    <s v="NULL"/>
    <n v="0"/>
    <n v="1"/>
    <n v="0"/>
    <n v="0"/>
    <n v="0"/>
    <n v="0"/>
    <n v="0"/>
    <n v="0"/>
    <n v="0"/>
    <n v="0"/>
    <n v="0"/>
    <n v="1"/>
  </r>
  <r>
    <s v="A21A18F9-4CFF-40E5-99F8-4298D5034E0B"/>
    <s v="F548BE10-4594-4C20-B7D1-6BFF9278843C"/>
    <n v="1"/>
    <x v="0"/>
    <n v="71"/>
    <n v="12.232687451343701"/>
    <n v="865"/>
    <n v="5009"/>
    <n v="10"/>
    <n v="1342"/>
    <n v="13"/>
    <n v="943"/>
    <n v="72"/>
    <n v="937"/>
    <n v="10"/>
    <n v="1494"/>
    <n v="55"/>
    <n v="10751"/>
  </r>
  <r>
    <s v="5D5EF67E-9067-4146-9AAD-3CD1436A4799"/>
    <s v="CD2447AE-60A6-42F7-9C8F-5AE2A81F19A1"/>
    <n v="1"/>
    <x v="2"/>
    <n v="68"/>
    <n v="10.2267512541204"/>
    <n v="2"/>
    <n v="36"/>
    <n v="0"/>
    <n v="18"/>
    <n v="0"/>
    <n v="21"/>
    <n v="0"/>
    <n v="16"/>
    <n v="2"/>
    <n v="20"/>
    <n v="0"/>
    <n v="115"/>
  </r>
  <r>
    <s v="A21A18F9-4CFF-40E5-99F8-4298D5034E0B"/>
    <s v="7A13787C-2D4D-4A18-AA5D-7D0F3E1529D0"/>
    <n v="10"/>
    <x v="3"/>
    <n v="70"/>
    <n v="8.3932693092125596"/>
    <n v="0"/>
    <n v="2"/>
    <n v="1"/>
    <n v="2"/>
    <n v="0"/>
    <n v="2"/>
    <n v="0"/>
    <n v="1"/>
    <n v="1"/>
    <n v="2"/>
    <n v="1"/>
    <n v="12"/>
  </r>
  <r>
    <s v="A21A18F9-4CFF-40E5-99F8-4298D5034E0B"/>
    <s v="CC5B69D2-2979-4A06-A833-29E21EC512A2"/>
    <n v="1"/>
    <x v="0"/>
    <n v="77"/>
    <n v="9.8561076060916193"/>
    <n v="7"/>
    <n v="4"/>
    <n v="0"/>
    <n v="1"/>
    <n v="0"/>
    <n v="2"/>
    <n v="0"/>
    <n v="1"/>
    <n v="0"/>
    <n v="0"/>
    <n v="0"/>
    <n v="15"/>
  </r>
  <r>
    <s v="A21A18F9-4CFF-40E5-99F8-4298D5034E0B"/>
    <s v="AB495D2E-C432-464F-8F3D-B64DD6222BDD"/>
    <n v="10"/>
    <x v="3"/>
    <n v="73"/>
    <n v="13.1125059238631"/>
    <n v="1"/>
    <n v="160"/>
    <n v="0"/>
    <n v="30"/>
    <n v="3"/>
    <n v="22"/>
    <n v="24"/>
    <n v="14"/>
    <n v="2"/>
    <n v="51"/>
    <n v="7"/>
    <n v="315"/>
  </r>
  <r>
    <s v="5D5EF67E-9067-4146-9AAD-3CD1436A4799"/>
    <s v="8DD19CC4-DFF0-476F-8995-9D63088C9734"/>
    <n v="1"/>
    <x v="2"/>
    <n v="73"/>
    <n v="10.7150210239644"/>
    <n v="63"/>
    <n v="731"/>
    <n v="337"/>
    <n v="533"/>
    <n v="296"/>
    <n v="477"/>
    <n v="284"/>
    <n v="380"/>
    <n v="309"/>
    <n v="575"/>
    <n v="330"/>
    <n v="4315"/>
  </r>
  <r>
    <s v="A21A18F9-4CFF-40E5-99F8-4298D5034E0B"/>
    <s v="5C3E6CBE-0421-4F72-9CB3-6221508D987F"/>
    <n v="10"/>
    <x v="3"/>
    <n v="75"/>
    <n v="10.6040931290804"/>
    <n v="17"/>
    <n v="108"/>
    <n v="0"/>
    <n v="92"/>
    <n v="0"/>
    <n v="74"/>
    <n v="4"/>
    <n v="60"/>
    <n v="0"/>
    <n v="99"/>
    <n v="0"/>
    <n v="454"/>
  </r>
  <r>
    <s v="A21A18F9-4CFF-40E5-99F8-4298D5034E0B"/>
    <s v="DB4549B6-9D75-42F3-8527-4117296EAB0B"/>
    <n v="1"/>
    <x v="0"/>
    <n v="80"/>
    <n v="11.5039527158663"/>
    <n v="160"/>
    <n v="241"/>
    <n v="225"/>
    <n v="239"/>
    <n v="248"/>
    <n v="253"/>
    <n v="260"/>
    <n v="272"/>
    <n v="241"/>
    <n v="246"/>
    <n v="273"/>
    <n v="2658"/>
  </r>
  <r>
    <s v="A21A18F9-4CFF-40E5-99F8-4298D5034E0B"/>
    <s v="158C820C-E9A5-4730-BC9C-D9F8649357B5"/>
    <n v="1"/>
    <x v="0"/>
    <n v="72"/>
    <n v="12.4575743694725"/>
    <n v="1046"/>
    <n v="1823"/>
    <n v="2"/>
    <n v="556"/>
    <n v="4"/>
    <n v="252"/>
    <n v="10"/>
    <n v="275"/>
    <n v="7"/>
    <n v="702"/>
    <n v="5"/>
    <n v="4682"/>
  </r>
  <r>
    <s v="5D5EF67E-9067-4146-9AAD-3CD1436A4799"/>
    <s v="8C25CF11-5E5D-48D7-BDAF-796C871D97DD"/>
    <n v="1"/>
    <x v="2"/>
    <n v="73"/>
    <n v="9.8882312353642199"/>
    <n v="73"/>
    <n v="88"/>
    <n v="0"/>
    <n v="80"/>
    <n v="2"/>
    <n v="88"/>
    <n v="0"/>
    <n v="90"/>
    <n v="1"/>
    <n v="79"/>
    <n v="1"/>
    <n v="502"/>
  </r>
  <r>
    <s v="5D5EF67E-9067-4146-9AAD-3CD1436A4799"/>
    <s v="0A04DE24-0420-43FE-8878-85881D78B057"/>
    <n v="1"/>
    <x v="2"/>
    <n v="80"/>
    <n v="9.9764545732565306"/>
    <n v="1"/>
    <n v="56"/>
    <n v="1"/>
    <n v="33"/>
    <n v="1"/>
    <n v="24"/>
    <n v="1"/>
    <n v="21"/>
    <n v="4"/>
    <n v="53"/>
    <n v="0"/>
    <n v="195"/>
  </r>
  <r>
    <s v="A21A18F9-4CFF-40E5-99F8-4298D5034E0B"/>
    <s v="6213E8D5-6ED0-46E9-B771-29FAC194DC66"/>
    <n v="8"/>
    <x v="1"/>
    <s v="NULL"/>
    <s v="NULL"/>
    <n v="1236"/>
    <n v="0"/>
    <n v="0"/>
    <n v="0"/>
    <n v="0"/>
    <n v="0"/>
    <n v="0"/>
    <n v="0"/>
    <n v="0"/>
    <n v="0"/>
    <n v="0"/>
    <n v="1236"/>
  </r>
  <r>
    <s v="A21A18F9-4CFF-40E5-99F8-4298D5034E0B"/>
    <s v="B34F6FC9-FEB9-4845-89E5-2746B19D86B3"/>
    <n v="8"/>
    <x v="1"/>
    <n v="74"/>
    <n v="9.7454788991798296"/>
    <n v="0"/>
    <n v="5"/>
    <n v="0"/>
    <n v="3"/>
    <n v="0"/>
    <n v="0"/>
    <n v="0"/>
    <n v="1"/>
    <n v="0"/>
    <n v="4"/>
    <n v="0"/>
    <n v="13"/>
  </r>
  <r>
    <s v="5D5EF67E-9067-4146-9AAD-3CD1436A4799"/>
    <s v="E4FF8643-03C8-4035-8AD9-8B844CC401CA"/>
    <n v="1"/>
    <x v="2"/>
    <n v="61"/>
    <n v="8.5324884988968694"/>
    <n v="1403"/>
    <n v="256"/>
    <n v="176"/>
    <n v="186"/>
    <n v="172"/>
    <n v="222"/>
    <n v="187"/>
    <n v="190"/>
    <n v="176"/>
    <n v="186"/>
    <n v="177"/>
    <n v="3331"/>
  </r>
  <r>
    <s v="5D5EF67E-9067-4146-9AAD-3CD1436A4799"/>
    <s v="1282B193-DD71-4EC1-B47E-CA66CB6F98A7"/>
    <n v="1"/>
    <x v="2"/>
    <n v="76"/>
    <n v="9.7117960532362595"/>
    <n v="756"/>
    <n v="4935"/>
    <n v="11"/>
    <n v="709"/>
    <n v="11"/>
    <n v="1470"/>
    <n v="10"/>
    <n v="1002"/>
    <n v="5"/>
    <n v="1311"/>
    <n v="21"/>
    <n v="10241"/>
  </r>
  <r>
    <s v="A21A18F9-4CFF-40E5-99F8-4298D5034E0B"/>
    <s v="671B1590-7FCC-4FC3-811F-A50B8637D1C4"/>
    <n v="3"/>
    <x v="7"/>
    <n v="76"/>
    <n v="32.428240769993998"/>
    <n v="430"/>
    <n v="1656"/>
    <n v="0"/>
    <n v="539"/>
    <n v="0"/>
    <n v="509"/>
    <n v="15"/>
    <n v="356"/>
    <n v="0"/>
    <n v="692"/>
    <n v="3"/>
    <n v="4200"/>
  </r>
  <r>
    <s v="A21A18F9-4CFF-40E5-99F8-4298D5034E0B"/>
    <s v="213931D4-A861-4CC2-BB6B-A7380821D4C9"/>
    <n v="192"/>
    <x v="5"/>
    <n v="79"/>
    <n v="26.870057685088799"/>
    <n v="0"/>
    <n v="1"/>
    <n v="0"/>
    <n v="0"/>
    <n v="0"/>
    <n v="0"/>
    <n v="0"/>
    <n v="0"/>
    <n v="0"/>
    <n v="1"/>
    <n v="0"/>
    <n v="2"/>
  </r>
  <r>
    <s v="A21A18F9-4CFF-40E5-99F8-4298D5034E0B"/>
    <s v="2C0CE593-3E3F-4CA5-BB80-D0F885E07806"/>
    <n v="10"/>
    <x v="3"/>
    <n v="81"/>
    <n v="10.7744950503373"/>
    <n v="0"/>
    <n v="5"/>
    <n v="0"/>
    <n v="3"/>
    <n v="1"/>
    <n v="0"/>
    <n v="1"/>
    <n v="0"/>
    <n v="0"/>
    <n v="3"/>
    <n v="0"/>
    <n v="13"/>
  </r>
  <r>
    <s v="5D5EF67E-9067-4146-9AAD-3CD1436A4799"/>
    <s v="66AF298B-F1EB-448A-9F88-DE6B19C5C294"/>
    <n v="1"/>
    <x v="2"/>
    <n v="80"/>
    <n v="12.2975399030692"/>
    <n v="39"/>
    <n v="240"/>
    <n v="4"/>
    <n v="315"/>
    <n v="15"/>
    <n v="162"/>
    <n v="15"/>
    <n v="148"/>
    <n v="12"/>
    <n v="375"/>
    <n v="7"/>
    <n v="1332"/>
  </r>
  <r>
    <s v="5D5EF67E-9067-4146-9AAD-3CD1436A4799"/>
    <s v="643FE062-15D0-40F8-B993-450CC4CBE00B"/>
    <n v="1"/>
    <x v="2"/>
    <n v="75"/>
    <n v="10.487426764858901"/>
    <n v="33"/>
    <n v="196"/>
    <n v="193"/>
    <n v="183"/>
    <n v="160"/>
    <n v="187"/>
    <n v="172"/>
    <n v="178"/>
    <n v="192"/>
    <n v="180"/>
    <n v="156"/>
    <n v="1830"/>
  </r>
  <r>
    <s v="A21A18F9-4CFF-40E5-99F8-4298D5034E0B"/>
    <s v="66BCBFDA-CBC9-4321-9E4D-BB932C4FB265"/>
    <n v="10"/>
    <x v="3"/>
    <n v="72"/>
    <n v="12.237744400804001"/>
    <n v="1363"/>
    <n v="2345"/>
    <n v="0"/>
    <n v="700"/>
    <n v="4"/>
    <n v="608"/>
    <n v="5"/>
    <n v="438"/>
    <n v="3"/>
    <n v="824"/>
    <n v="2"/>
    <n v="6293"/>
  </r>
  <r>
    <s v="5D5EF67E-9067-4146-9AAD-3CD1436A4799"/>
    <s v="69C703BD-648A-478E-BAF6-1C539E252782"/>
    <n v="1"/>
    <x v="2"/>
    <n v="74"/>
    <n v="11.349592241469299"/>
    <n v="88"/>
    <n v="8"/>
    <n v="8"/>
    <n v="5"/>
    <n v="5"/>
    <n v="1"/>
    <n v="11"/>
    <n v="9"/>
    <n v="4"/>
    <n v="6"/>
    <n v="7"/>
    <n v="152"/>
  </r>
  <r>
    <s v="A21A18F9-4CFF-40E5-99F8-4298D5034E0B"/>
    <s v="A8D584E5-989D-4CE0-9780-1FEFE6B41E01"/>
    <n v="8"/>
    <x v="1"/>
    <n v="74"/>
    <n v="12.6286373508325"/>
    <n v="16"/>
    <n v="3614"/>
    <n v="31"/>
    <n v="3028"/>
    <n v="35"/>
    <n v="1685"/>
    <n v="38"/>
    <n v="1729"/>
    <n v="44"/>
    <n v="2347"/>
    <n v="37"/>
    <n v="12604"/>
  </r>
  <r>
    <s v="A21A18F9-4CFF-40E5-99F8-4298D5034E0B"/>
    <s v="55ABC5DB-6943-4809-8B0E-F176D533E04D"/>
    <n v="1"/>
    <x v="0"/>
    <n v="68"/>
    <n v="11.1788359154873"/>
    <n v="17"/>
    <n v="40"/>
    <n v="0"/>
    <n v="55"/>
    <n v="1"/>
    <n v="36"/>
    <n v="0"/>
    <n v="9"/>
    <n v="1"/>
    <n v="40"/>
    <n v="0"/>
    <n v="200"/>
  </r>
  <r>
    <s v="5D5EF67E-9067-4146-9AAD-3CD1436A4799"/>
    <s v="FCB73714-3407-4A73-8D76-04BB17F6C9DF"/>
    <n v="1"/>
    <x v="2"/>
    <n v="76"/>
    <n v="9.4641548922917806"/>
    <n v="188"/>
    <n v="173"/>
    <n v="45"/>
    <n v="142"/>
    <n v="27"/>
    <n v="189"/>
    <n v="27"/>
    <n v="132"/>
    <n v="32"/>
    <n v="238"/>
    <n v="32"/>
    <n v="1225"/>
  </r>
  <r>
    <s v="5D5EF67E-9067-4146-9AAD-3CD1436A4799"/>
    <s v="E31B1206-0BFC-4E86-BA40-3BBB2DCC5D9D"/>
    <n v="1"/>
    <x v="2"/>
    <n v="75"/>
    <n v="9.1295680707191593"/>
    <n v="1"/>
    <n v="14"/>
    <n v="6"/>
    <n v="9"/>
    <n v="9"/>
    <n v="2"/>
    <n v="8"/>
    <n v="11"/>
    <n v="12"/>
    <n v="15"/>
    <n v="10"/>
    <n v="97"/>
  </r>
  <r>
    <s v="5D5EF67E-9067-4146-9AAD-3CD1436A4799"/>
    <s v="DB041B6B-3C5F-4505-A2E8-4A9B5321E732"/>
    <n v="1"/>
    <x v="2"/>
    <n v="73"/>
    <n v="11.675882491068799"/>
    <n v="46"/>
    <n v="741"/>
    <n v="1"/>
    <n v="176"/>
    <n v="2"/>
    <n v="275"/>
    <n v="0"/>
    <n v="232"/>
    <n v="1"/>
    <n v="145"/>
    <n v="0"/>
    <n v="1619"/>
  </r>
  <r>
    <s v="A21A18F9-4CFF-40E5-99F8-4298D5034E0B"/>
    <s v="5DB76BAB-4F10-4B21-9A7B-928275098EDF"/>
    <n v="192"/>
    <x v="5"/>
    <n v="74"/>
    <n v="15.651314205639"/>
    <n v="1"/>
    <n v="5"/>
    <n v="0"/>
    <n v="2"/>
    <n v="0"/>
    <n v="3"/>
    <n v="0"/>
    <n v="0"/>
    <n v="1"/>
    <n v="0"/>
    <n v="0"/>
    <n v="12"/>
  </r>
  <r>
    <s v="A21A18F9-4CFF-40E5-99F8-4298D5034E0B"/>
    <s v="509A24EB-38B6-4A04-A778-D57A0C286B14"/>
    <n v="1"/>
    <x v="0"/>
    <n v="82"/>
    <n v="11.7067341477422"/>
    <n v="228"/>
    <n v="5076"/>
    <n v="0"/>
    <n v="1969"/>
    <n v="7"/>
    <n v="1485"/>
    <n v="15"/>
    <n v="1187"/>
    <n v="7"/>
    <n v="1901"/>
    <n v="5"/>
    <n v="11880"/>
  </r>
  <r>
    <s v="A21A18F9-4CFF-40E5-99F8-4298D5034E0B"/>
    <s v="91885583-EA02-485B-AAA9-7FB16DEB0A6A"/>
    <n v="1"/>
    <x v="0"/>
    <n v="79"/>
    <n v="12.1165721928501"/>
    <n v="166"/>
    <n v="313"/>
    <n v="186"/>
    <n v="215"/>
    <n v="203"/>
    <n v="193"/>
    <n v="181"/>
    <n v="211"/>
    <n v="178"/>
    <n v="237"/>
    <n v="174"/>
    <n v="2257"/>
  </r>
  <r>
    <s v="5D5EF67E-9067-4146-9AAD-3CD1436A4799"/>
    <s v="A4AF0446-8916-4076-825B-29F07B6ADF0F"/>
    <n v="1"/>
    <x v="2"/>
    <n v="72"/>
    <n v="9.7916671473203696"/>
    <n v="10"/>
    <n v="1059"/>
    <n v="1"/>
    <n v="438"/>
    <n v="0"/>
    <n v="402"/>
    <n v="7"/>
    <n v="236"/>
    <n v="0"/>
    <n v="237"/>
    <n v="1"/>
    <n v="2391"/>
  </r>
  <r>
    <s v="5D5EF67E-9067-4146-9AAD-3CD1436A4799"/>
    <s v="11C81F8B-13A0-4D5A-B88F-49A271869529"/>
    <n v="1"/>
    <x v="2"/>
    <n v="80"/>
    <n v="6.0250233034673997"/>
    <n v="9"/>
    <n v="65"/>
    <n v="0"/>
    <n v="59"/>
    <n v="0"/>
    <n v="24"/>
    <n v="1"/>
    <n v="112"/>
    <n v="0"/>
    <n v="115"/>
    <n v="1"/>
    <n v="386"/>
  </r>
  <r>
    <s v="A21A18F9-4CFF-40E5-99F8-4298D5034E0B"/>
    <s v="170B2027-A630-484D-A6C6-13481B809797"/>
    <n v="1"/>
    <x v="0"/>
    <n v="80"/>
    <n v="10.430723848324201"/>
    <n v="0"/>
    <n v="3"/>
    <n v="0"/>
    <n v="2"/>
    <n v="0"/>
    <n v="0"/>
    <n v="0"/>
    <n v="1"/>
    <n v="0"/>
    <n v="0"/>
    <n v="0"/>
    <n v="6"/>
  </r>
  <r>
    <s v="A21A18F9-4CFF-40E5-99F8-4298D5034E0B"/>
    <s v="6E0C5B57-4838-4E72-933F-19D60F163FE1"/>
    <n v="1"/>
    <x v="0"/>
    <n v="79"/>
    <n v="17.1981911193526"/>
    <n v="11"/>
    <n v="5"/>
    <n v="0"/>
    <n v="2"/>
    <n v="0"/>
    <n v="1"/>
    <n v="0"/>
    <n v="0"/>
    <n v="0"/>
    <n v="1"/>
    <n v="0"/>
    <n v="20"/>
  </r>
  <r>
    <s v="A21A18F9-4CFF-40E5-99F8-4298D5034E0B"/>
    <s v="2EE82D47-5D98-4D79-8512-7195E0D3CB68"/>
    <n v="1"/>
    <x v="0"/>
    <n v="65"/>
    <n v="7.5191329375526097"/>
    <n v="39"/>
    <n v="2253"/>
    <n v="0"/>
    <n v="101"/>
    <n v="0"/>
    <n v="871"/>
    <n v="1"/>
    <n v="871"/>
    <n v="0"/>
    <n v="383"/>
    <n v="1"/>
    <n v="4521"/>
  </r>
  <r>
    <s v="A21A18F9-4CFF-40E5-99F8-4298D5034E0B"/>
    <s v="C26A5FAF-12A4-40BB-828A-38A9C4D67338"/>
    <n v="1"/>
    <x v="0"/>
    <n v="64"/>
    <n v="5.6568542494923797"/>
    <n v="2"/>
    <n v="1"/>
    <n v="0"/>
    <n v="0"/>
    <n v="0"/>
    <n v="0"/>
    <n v="0"/>
    <n v="0"/>
    <n v="0"/>
    <n v="1"/>
    <n v="0"/>
    <n v="4"/>
  </r>
  <r>
    <s v="A21A18F9-4CFF-40E5-99F8-4298D5034E0B"/>
    <s v="06BAB36F-8499-4216-8E49-37CA12FE66C0"/>
    <n v="1"/>
    <x v="0"/>
    <n v="73"/>
    <n v="11.4153830245446"/>
    <n v="1177"/>
    <n v="1533"/>
    <n v="1"/>
    <n v="915"/>
    <n v="4"/>
    <n v="583"/>
    <n v="5"/>
    <n v="579"/>
    <n v="3"/>
    <n v="956"/>
    <n v="3"/>
    <n v="5759"/>
  </r>
  <r>
    <s v="A21A18F9-4CFF-40E5-99F8-4298D5034E0B"/>
    <s v="2398E036-8CEC-4464-86FB-A3773B0E8E07"/>
    <n v="192"/>
    <x v="5"/>
    <n v="61"/>
    <n v="15.128224535960101"/>
    <n v="1953"/>
    <n v="2839"/>
    <n v="5"/>
    <n v="512"/>
    <n v="6"/>
    <n v="466"/>
    <n v="15"/>
    <n v="422"/>
    <n v="2"/>
    <n v="500"/>
    <n v="7"/>
    <n v="6745"/>
  </r>
  <r>
    <s v="A21A18F9-4CFF-40E5-99F8-4298D5034E0B"/>
    <s v="E1D2940B-A83C-46E2-803F-10D4A24E0BBC"/>
    <n v="1"/>
    <x v="0"/>
    <n v="84"/>
    <n v="13.792848092764499"/>
    <n v="488"/>
    <n v="33"/>
    <n v="43"/>
    <n v="41"/>
    <n v="39"/>
    <n v="56"/>
    <n v="41"/>
    <n v="46"/>
    <n v="42"/>
    <n v="44"/>
    <n v="38"/>
    <n v="911"/>
  </r>
  <r>
    <s v="A21A18F9-4CFF-40E5-99F8-4298D5034E0B"/>
    <s v="BAC1C923-BA72-4E3F-A46D-1E0BBBC5B1A8"/>
    <n v="1"/>
    <x v="0"/>
    <n v="79"/>
    <n v="9.5073211901359205"/>
    <n v="18"/>
    <n v="72"/>
    <n v="0"/>
    <n v="114"/>
    <n v="0"/>
    <n v="128"/>
    <n v="0"/>
    <n v="95"/>
    <n v="0"/>
    <n v="120"/>
    <n v="0"/>
    <n v="547"/>
  </r>
  <r>
    <s v="5D5EF67E-9067-4146-9AAD-3CD1436A4799"/>
    <s v="B7F503F4-B7B0-44FB-8DFC-8A5844BD21EF"/>
    <n v="1"/>
    <x v="2"/>
    <n v="79"/>
    <n v="8.0588552125296093"/>
    <n v="666"/>
    <n v="3137"/>
    <n v="0"/>
    <n v="660"/>
    <n v="0"/>
    <n v="2555"/>
    <n v="2"/>
    <n v="1307"/>
    <n v="3"/>
    <n v="1200"/>
    <n v="5"/>
    <n v="9535"/>
  </r>
  <r>
    <s v="A21A18F9-4CFF-40E5-99F8-4298D5034E0B"/>
    <s v="AFA21557-5545-4CF2-96A3-8D23EAC22BA7"/>
    <n v="3"/>
    <x v="7"/>
    <n v="78"/>
    <n v="11.488949810227901"/>
    <n v="0"/>
    <n v="17"/>
    <n v="0"/>
    <n v="2"/>
    <n v="0"/>
    <n v="4"/>
    <n v="0"/>
    <n v="2"/>
    <n v="0"/>
    <n v="7"/>
    <n v="0"/>
    <n v="32"/>
  </r>
  <r>
    <s v="5D5EF67E-9067-4146-9AAD-3CD1436A4799"/>
    <s v="51D3FFEB-8692-4677-990A-800636D99E8C"/>
    <n v="1"/>
    <x v="2"/>
    <n v="81"/>
    <n v="10.0984163374813"/>
    <n v="0"/>
    <n v="78"/>
    <n v="80"/>
    <n v="57"/>
    <n v="73"/>
    <n v="43"/>
    <n v="54"/>
    <n v="70"/>
    <n v="70"/>
    <n v="64"/>
    <n v="62"/>
    <n v="651"/>
  </r>
  <r>
    <s v="A21A18F9-4CFF-40E5-99F8-4298D5034E0B"/>
    <s v="592870B3-4F9B-42F6-A4EA-54A8CCF5CD0A"/>
    <n v="1"/>
    <x v="0"/>
    <n v="74"/>
    <n v="10.816774386510399"/>
    <n v="94"/>
    <n v="78"/>
    <n v="8"/>
    <n v="26"/>
    <n v="6"/>
    <n v="20"/>
    <n v="5"/>
    <n v="19"/>
    <n v="8"/>
    <n v="38"/>
    <n v="7"/>
    <n v="309"/>
  </r>
  <r>
    <s v="A21A18F9-4CFF-40E5-99F8-4298D5034E0B"/>
    <s v="39F91326-52AD-4931-9C5A-1DDB47429CAF"/>
    <n v="10"/>
    <x v="3"/>
    <n v="76"/>
    <n v="11.8118406582952"/>
    <n v="1183"/>
    <n v="2923"/>
    <n v="2"/>
    <n v="1082"/>
    <n v="2"/>
    <n v="1081"/>
    <n v="29"/>
    <n v="764"/>
    <n v="4"/>
    <n v="1069"/>
    <n v="2"/>
    <n v="8142"/>
  </r>
  <r>
    <s v="A21A18F9-4CFF-40E5-99F8-4298D5034E0B"/>
    <s v="96C3C530-6862-427A-80F2-04AAC19ED6B1"/>
    <n v="1"/>
    <x v="0"/>
    <n v="61"/>
    <n v="9.7374612047609492"/>
    <n v="278"/>
    <n v="130"/>
    <n v="0"/>
    <n v="121"/>
    <n v="0"/>
    <n v="35"/>
    <n v="1"/>
    <n v="70"/>
    <n v="0"/>
    <n v="76"/>
    <n v="0"/>
    <n v="711"/>
  </r>
  <r>
    <s v="A21A18F9-4CFF-40E5-99F8-4298D5034E0B"/>
    <s v="6382DD1C-2798-4776-9EDB-CD9FBE97CE4E"/>
    <n v="8"/>
    <x v="1"/>
    <n v="90"/>
    <s v="NULL"/>
    <n v="0"/>
    <n v="1"/>
    <n v="0"/>
    <n v="0"/>
    <n v="0"/>
    <n v="0"/>
    <n v="0"/>
    <n v="0"/>
    <n v="0"/>
    <n v="0"/>
    <n v="0"/>
    <n v="1"/>
  </r>
  <r>
    <s v="A21A18F9-4CFF-40E5-99F8-4298D5034E0B"/>
    <s v="C3E853E1-524C-4B0F-8554-34D2209B766D"/>
    <n v="1"/>
    <x v="0"/>
    <s v="NULL"/>
    <s v="NULL"/>
    <n v="2"/>
    <n v="0"/>
    <n v="0"/>
    <n v="0"/>
    <n v="0"/>
    <n v="0"/>
    <n v="0"/>
    <n v="0"/>
    <n v="0"/>
    <n v="0"/>
    <n v="0"/>
    <n v="2"/>
  </r>
  <r>
    <s v="A21A18F9-4CFF-40E5-99F8-4298D5034E0B"/>
    <s v="C1CF7CDC-3039-4478-9E41-1F7B5AE96C19"/>
    <n v="10"/>
    <x v="3"/>
    <n v="76"/>
    <n v="12.4008159109489"/>
    <n v="1553"/>
    <n v="5575"/>
    <n v="2"/>
    <n v="1527"/>
    <n v="3"/>
    <n v="2035"/>
    <n v="11"/>
    <n v="2152"/>
    <n v="7"/>
    <n v="1854"/>
    <n v="7"/>
    <n v="14728"/>
  </r>
  <r>
    <s v="A21A18F9-4CFF-40E5-99F8-4298D5034E0B"/>
    <s v="4A8119CE-F72B-4375-946A-271A06F82B27"/>
    <n v="3"/>
    <x v="7"/>
    <n v="76"/>
    <n v="23.026617900979002"/>
    <n v="117"/>
    <n v="543"/>
    <n v="0"/>
    <n v="130"/>
    <n v="2"/>
    <n v="93"/>
    <n v="0"/>
    <n v="86"/>
    <n v="0"/>
    <n v="309"/>
    <n v="3"/>
    <n v="1283"/>
  </r>
  <r>
    <s v="A21A18F9-4CFF-40E5-99F8-4298D5034E0B"/>
    <s v="7CE1301E-2A40-4DA9-A5A2-5A73F38338CD"/>
    <n v="3"/>
    <x v="7"/>
    <n v="75"/>
    <n v="18.9599801522082"/>
    <n v="534"/>
    <n v="2996"/>
    <n v="1"/>
    <n v="1079"/>
    <n v="1"/>
    <n v="938"/>
    <n v="11"/>
    <n v="676"/>
    <n v="1"/>
    <n v="1362"/>
    <n v="4"/>
    <n v="7603"/>
  </r>
  <r>
    <s v="88F343FA-B35D-4C6C-8A9A-DDC3AE08EED7"/>
    <s v="7DEC2174-F7A8-4DAA-886C-A06354F5BC7D"/>
    <n v="1"/>
    <x v="6"/>
    <n v="71"/>
    <n v="15.556349186104001"/>
    <n v="2"/>
    <n v="1"/>
    <n v="0"/>
    <n v="1"/>
    <n v="0"/>
    <n v="0"/>
    <n v="0"/>
    <n v="0"/>
    <n v="0"/>
    <n v="0"/>
    <n v="0"/>
    <n v="4"/>
  </r>
  <r>
    <s v="88F343FA-B35D-4C6C-8A9A-DDC3AE08EED7"/>
    <s v="C54A92E0-94AE-44D3-851F-9232594BE623"/>
    <n v="1"/>
    <x v="6"/>
    <n v="71"/>
    <n v="11.2013061884143"/>
    <n v="1140"/>
    <n v="558"/>
    <n v="0"/>
    <n v="106"/>
    <n v="0"/>
    <n v="129"/>
    <n v="0"/>
    <n v="78"/>
    <n v="0"/>
    <n v="170"/>
    <n v="0"/>
    <n v="2181"/>
  </r>
  <r>
    <s v="A21A18F9-4CFF-40E5-99F8-4298D5034E0B"/>
    <s v="CE60038A-1BE9-4309-83BA-4A92EBF7A5B7"/>
    <n v="1"/>
    <x v="0"/>
    <n v="77"/>
    <n v="4.2426406871192803"/>
    <n v="0"/>
    <n v="1"/>
    <n v="0"/>
    <n v="0"/>
    <n v="0"/>
    <n v="1"/>
    <n v="0"/>
    <n v="0"/>
    <n v="0"/>
    <n v="0"/>
    <n v="0"/>
    <n v="2"/>
  </r>
  <r>
    <s v="A21A18F9-4CFF-40E5-99F8-4298D5034E0B"/>
    <s v="77BFC056-2956-4439-B25B-286CE7924174"/>
    <n v="192"/>
    <x v="5"/>
    <n v="77"/>
    <n v="12.570012459665501"/>
    <n v="41"/>
    <n v="1427"/>
    <n v="7"/>
    <n v="234"/>
    <n v="6"/>
    <n v="131"/>
    <n v="9"/>
    <n v="142"/>
    <n v="8"/>
    <n v="216"/>
    <n v="3"/>
    <n v="2225"/>
  </r>
  <r>
    <s v="5D5EF67E-9067-4146-9AAD-3CD1436A4799"/>
    <s v="801E2BD0-BC9F-4611-864E-D73973D17BA3"/>
    <n v="1"/>
    <x v="2"/>
    <n v="73"/>
    <n v="9.4834230734972493"/>
    <n v="34"/>
    <n v="955"/>
    <n v="0"/>
    <n v="272"/>
    <n v="0"/>
    <n v="121"/>
    <n v="2"/>
    <n v="110"/>
    <n v="0"/>
    <n v="484"/>
    <n v="1"/>
    <n v="1979"/>
  </r>
  <r>
    <s v="A21A18F9-4CFF-40E5-99F8-4298D5034E0B"/>
    <s v="DAEC5831-3000-4EDE-9527-7F3D755D8FBA"/>
    <n v="6"/>
    <x v="4"/>
    <n v="69"/>
    <n v="18.147543451754899"/>
    <n v="20"/>
    <n v="1"/>
    <n v="0"/>
    <n v="1"/>
    <n v="0"/>
    <n v="0"/>
    <n v="0"/>
    <n v="1"/>
    <n v="0"/>
    <n v="0"/>
    <n v="0"/>
    <n v="23"/>
  </r>
  <r>
    <s v="A21A18F9-4CFF-40E5-99F8-4298D5034E0B"/>
    <s v="20162033-2C4D-4078-8C4D-75FD13F38A64"/>
    <n v="8"/>
    <x v="1"/>
    <n v="66"/>
    <n v="13.316656236958799"/>
    <n v="2"/>
    <n v="1"/>
    <n v="0"/>
    <n v="1"/>
    <n v="0"/>
    <n v="0"/>
    <n v="0"/>
    <n v="0"/>
    <n v="0"/>
    <n v="1"/>
    <n v="0"/>
    <n v="5"/>
  </r>
  <r>
    <s v="A21A18F9-4CFF-40E5-99F8-4298D5034E0B"/>
    <s v="AD8BE117-B421-4AE1-BC60-13698564DEB6"/>
    <n v="10"/>
    <x v="3"/>
    <n v="78"/>
    <n v="35.946354718307099"/>
    <n v="240"/>
    <n v="1188"/>
    <n v="0"/>
    <n v="325"/>
    <n v="1"/>
    <n v="364"/>
    <n v="14"/>
    <n v="154"/>
    <n v="2"/>
    <n v="350"/>
    <n v="2"/>
    <n v="2641"/>
  </r>
  <r>
    <s v="A21A18F9-4CFF-40E5-99F8-4298D5034E0B"/>
    <s v="99DF89C0-1880-41F8-8D91-2598E2915092"/>
    <n v="1"/>
    <x v="0"/>
    <n v="59"/>
    <n v="2.9439202887759102"/>
    <n v="0"/>
    <n v="3"/>
    <n v="0"/>
    <n v="2"/>
    <n v="0"/>
    <n v="1"/>
    <n v="0"/>
    <n v="0"/>
    <n v="0"/>
    <n v="0"/>
    <n v="0"/>
    <n v="6"/>
  </r>
  <r>
    <s v="5D5EF67E-9067-4146-9AAD-3CD1436A4799"/>
    <s v="B14CF155-6269-4495-9193-9C71883E5E54"/>
    <n v="1"/>
    <x v="2"/>
    <n v="73"/>
    <n v="9.4217861019003095"/>
    <n v="320"/>
    <n v="414"/>
    <n v="0"/>
    <n v="101"/>
    <n v="0"/>
    <n v="169"/>
    <n v="0"/>
    <n v="63"/>
    <n v="2"/>
    <n v="100"/>
    <n v="1"/>
    <n v="1170"/>
  </r>
  <r>
    <s v="A21A18F9-4CFF-40E5-99F8-4298D5034E0B"/>
    <s v="6D4D44E1-B84B-4D6A-BA08-6FFBDF0BCC44"/>
    <n v="8"/>
    <x v="1"/>
    <s v="NULL"/>
    <s v="NULL"/>
    <n v="6"/>
    <n v="0"/>
    <n v="0"/>
    <n v="0"/>
    <n v="0"/>
    <n v="0"/>
    <n v="0"/>
    <n v="0"/>
    <n v="0"/>
    <n v="0"/>
    <n v="0"/>
    <n v="6"/>
  </r>
  <r>
    <s v="5D5EF67E-9067-4146-9AAD-3CD1436A4799"/>
    <s v="B2BB3BA7-76CD-421B-9A2F-54C800FFADE5"/>
    <n v="1"/>
    <x v="2"/>
    <n v="72"/>
    <n v="10.347211601837399"/>
    <n v="7"/>
    <n v="179"/>
    <n v="48"/>
    <n v="194"/>
    <n v="70"/>
    <n v="185"/>
    <n v="66"/>
    <n v="143"/>
    <n v="79"/>
    <n v="205"/>
    <n v="74"/>
    <n v="1250"/>
  </r>
  <r>
    <s v="A21A18F9-4CFF-40E5-99F8-4298D5034E0B"/>
    <s v="2DF02E38-8877-42D0-BC4E-10D50ED27B43"/>
    <n v="192"/>
    <x v="5"/>
    <n v="75"/>
    <n v="13.7556112311091"/>
    <n v="11"/>
    <n v="156"/>
    <n v="3"/>
    <n v="40"/>
    <n v="3"/>
    <n v="35"/>
    <n v="0"/>
    <n v="40"/>
    <n v="2"/>
    <n v="56"/>
    <n v="3"/>
    <n v="350"/>
  </r>
  <r>
    <s v="A21A18F9-4CFF-40E5-99F8-4298D5034E0B"/>
    <s v="NULL"/>
    <n v="1"/>
    <x v="0"/>
    <n v="76"/>
    <n v="12.7500672791067"/>
    <n v="69209"/>
    <n v="158428"/>
    <n v="5388"/>
    <n v="48891"/>
    <n v="5423"/>
    <n v="37645"/>
    <n v="6197"/>
    <n v="32750"/>
    <n v="5621"/>
    <n v="56290"/>
    <n v="5841"/>
    <n v="431708"/>
  </r>
  <r>
    <s v="5D5EF67E-9067-4146-9AAD-3CD1436A4799"/>
    <s v="8B1E5225-9B6E-4AF5-B0B7-7758F2C542CD"/>
    <n v="1"/>
    <x v="2"/>
    <n v="75"/>
    <n v="11.9495472909627"/>
    <n v="3917"/>
    <n v="3332"/>
    <n v="309"/>
    <n v="1601"/>
    <n v="342"/>
    <n v="1615"/>
    <n v="352"/>
    <n v="1217"/>
    <n v="346"/>
    <n v="2091"/>
    <n v="282"/>
    <n v="15404"/>
  </r>
  <r>
    <s v="A21A18F9-4CFF-40E5-99F8-4298D5034E0B"/>
    <s v="63F6C9FF-F963-4C1D-8A2C-F219F2D8AF6F"/>
    <n v="10"/>
    <x v="3"/>
    <n v="76"/>
    <n v="103.725826911949"/>
    <n v="4702"/>
    <n v="7787"/>
    <n v="1"/>
    <n v="3745"/>
    <n v="5"/>
    <n v="1823"/>
    <n v="11"/>
    <n v="1276"/>
    <n v="4"/>
    <n v="3573"/>
    <n v="8"/>
    <n v="22938"/>
  </r>
  <r>
    <s v="5D5EF67E-9067-4146-9AAD-3CD1436A4799"/>
    <s v="DA5A5731-2318-4A35-950B-0D7811621D9C"/>
    <n v="1"/>
    <x v="2"/>
    <n v="75"/>
    <n v="9.6990082024628492"/>
    <n v="227"/>
    <n v="3260"/>
    <n v="5"/>
    <n v="482"/>
    <n v="2"/>
    <n v="296"/>
    <n v="45"/>
    <n v="138"/>
    <n v="2"/>
    <n v="872"/>
    <n v="10"/>
    <n v="5339"/>
  </r>
  <r>
    <s v="88F343FA-B35D-4C6C-8A9A-DDC3AE08EED7"/>
    <s v="D80C1433-10CF-472E-AE59-7916B8403894"/>
    <n v="1"/>
    <x v="6"/>
    <n v="82"/>
    <s v="NULL"/>
    <n v="1"/>
    <n v="0"/>
    <n v="0"/>
    <n v="1"/>
    <n v="0"/>
    <n v="0"/>
    <n v="0"/>
    <n v="0"/>
    <n v="0"/>
    <n v="0"/>
    <n v="0"/>
    <n v="2"/>
  </r>
  <r>
    <s v="A21A18F9-4CFF-40E5-99F8-4298D5034E0B"/>
    <s v="108107E7-D50E-4BDB-B383-7FBFB899359B"/>
    <n v="1"/>
    <x v="0"/>
    <n v="71"/>
    <n v="11.3563666978678"/>
    <n v="2"/>
    <n v="168"/>
    <n v="0"/>
    <n v="103"/>
    <n v="0"/>
    <n v="43"/>
    <n v="0"/>
    <n v="16"/>
    <n v="0"/>
    <n v="79"/>
    <n v="0"/>
    <n v="411"/>
  </r>
  <r>
    <s v="5D5EF67E-9067-4146-9AAD-3CD1436A4799"/>
    <s v="FBA8D7B4-1CEA-4038-ADE6-51200C6AAF80"/>
    <n v="1"/>
    <x v="2"/>
    <n v="78"/>
    <n v="11.80956037951"/>
    <n v="136"/>
    <n v="739"/>
    <n v="20"/>
    <n v="254"/>
    <n v="26"/>
    <n v="211"/>
    <n v="194"/>
    <n v="185"/>
    <n v="29"/>
    <n v="330"/>
    <n v="20"/>
    <n v="2144"/>
  </r>
  <r>
    <s v="5D5EF67E-9067-4146-9AAD-3CD1436A4799"/>
    <s v="CFF86EA5-2F10-44FB-9B53-A9DE7E278C71"/>
    <n v="1"/>
    <x v="2"/>
    <n v="80"/>
    <n v="10.965488383281"/>
    <n v="0"/>
    <n v="4"/>
    <n v="7"/>
    <n v="2"/>
    <n v="3"/>
    <n v="1"/>
    <n v="1"/>
    <n v="3"/>
    <n v="5"/>
    <n v="2"/>
    <n v="4"/>
    <n v="32"/>
  </r>
  <r>
    <s v="5D5EF67E-9067-4146-9AAD-3CD1436A4799"/>
    <s v="8BA2E2AB-6B39-4CD2-BEAC-FEBC0FED5847"/>
    <n v="1"/>
    <x v="2"/>
    <n v="72"/>
    <n v="10.9312933112287"/>
    <n v="446"/>
    <n v="2365"/>
    <n v="0"/>
    <n v="1470"/>
    <n v="2"/>
    <n v="1415"/>
    <n v="0"/>
    <n v="987"/>
    <n v="1"/>
    <n v="1521"/>
    <n v="2"/>
    <n v="8209"/>
  </r>
  <r>
    <s v="A21A18F9-4CFF-40E5-99F8-4298D5034E0B"/>
    <s v="8AD7ABE0-ED3D-4300-8D40-AF32E36F2E05"/>
    <n v="8"/>
    <x v="1"/>
    <n v="68"/>
    <n v="11.876983264091299"/>
    <n v="44"/>
    <n v="43"/>
    <n v="0"/>
    <n v="39"/>
    <n v="0"/>
    <n v="5"/>
    <n v="0"/>
    <n v="21"/>
    <n v="0"/>
    <n v="26"/>
    <n v="0"/>
    <n v="178"/>
  </r>
  <r>
    <s v="A21A18F9-4CFF-40E5-99F8-4298D5034E0B"/>
    <s v="0DA59D6A-CC04-48F0-856E-E34010256646"/>
    <n v="1"/>
    <x v="0"/>
    <n v="80"/>
    <n v="8.0701534400080703"/>
    <n v="17"/>
    <n v="246"/>
    <n v="34"/>
    <n v="70"/>
    <n v="30"/>
    <n v="34"/>
    <n v="282"/>
    <n v="39"/>
    <n v="39"/>
    <n v="187"/>
    <n v="33"/>
    <n v="1011"/>
  </r>
  <r>
    <s v="A21A18F9-4CFF-40E5-99F8-4298D5034E0B"/>
    <s v="2CA68D04-1BA7-48FF-BE38-8B46E9135D44"/>
    <n v="8"/>
    <x v="1"/>
    <n v="56"/>
    <s v="NULL"/>
    <n v="0"/>
    <n v="0"/>
    <n v="0"/>
    <n v="0"/>
    <n v="0"/>
    <n v="0"/>
    <n v="0"/>
    <n v="1"/>
    <n v="0"/>
    <n v="0"/>
    <n v="0"/>
    <n v="1"/>
  </r>
  <r>
    <s v="A21A18F9-4CFF-40E5-99F8-4298D5034E0B"/>
    <s v="A5B3C2B6-12AA-4315-9B9F-E98DA0CE61F1"/>
    <n v="1"/>
    <x v="0"/>
    <n v="76"/>
    <n v="10.644130969005399"/>
    <n v="226"/>
    <n v="2018"/>
    <n v="28"/>
    <n v="1273"/>
    <n v="38"/>
    <n v="1294"/>
    <n v="39"/>
    <n v="1024"/>
    <n v="42"/>
    <n v="1307"/>
    <n v="38"/>
    <n v="7328"/>
  </r>
  <r>
    <s v="5D5EF67E-9067-4146-9AAD-3CD1436A4799"/>
    <s v="8A886FBF-76D4-4C70-9B5D-DA5BE9229BEA"/>
    <n v="1"/>
    <x v="2"/>
    <n v="80"/>
    <n v="11.3723827351378"/>
    <n v="4"/>
    <n v="54"/>
    <n v="47"/>
    <n v="43"/>
    <n v="54"/>
    <n v="49"/>
    <n v="44"/>
    <n v="42"/>
    <n v="51"/>
    <n v="48"/>
    <n v="48"/>
    <n v="484"/>
  </r>
  <r>
    <s v="A21A18F9-4CFF-40E5-99F8-4298D5034E0B"/>
    <s v="AC2EA7A8-2F6B-41C5-BC9E-629AA4529A7D"/>
    <n v="10"/>
    <x v="3"/>
    <n v="70"/>
    <n v="10.5042874339916"/>
    <n v="9"/>
    <n v="349"/>
    <n v="0"/>
    <n v="129"/>
    <n v="1"/>
    <n v="72"/>
    <n v="2"/>
    <n v="59"/>
    <n v="0"/>
    <n v="123"/>
    <n v="0"/>
    <n v="744"/>
  </r>
  <r>
    <s v="5D5EF67E-9067-4146-9AAD-3CD1436A4799"/>
    <s v="C185D874-1358-42D8-A833-9CD783FAA488"/>
    <n v="1"/>
    <x v="2"/>
    <n v="79"/>
    <n v="13.0260645346647"/>
    <n v="49"/>
    <n v="301"/>
    <n v="294"/>
    <n v="279"/>
    <n v="274"/>
    <n v="278"/>
    <n v="272"/>
    <n v="279"/>
    <n v="284"/>
    <n v="263"/>
    <n v="279"/>
    <n v="2852"/>
  </r>
  <r>
    <s v="A21A18F9-4CFF-40E5-99F8-4298D5034E0B"/>
    <s v="61E4ACBB-8609-468D-A8CD-97D4B7B63DA8"/>
    <n v="1"/>
    <x v="0"/>
    <n v="73"/>
    <n v="10.663464651262601"/>
    <n v="756"/>
    <n v="2996"/>
    <n v="0"/>
    <n v="2063"/>
    <n v="4"/>
    <n v="1590"/>
    <n v="3"/>
    <n v="1382"/>
    <n v="3"/>
    <n v="2119"/>
    <n v="7"/>
    <n v="10923"/>
  </r>
  <r>
    <s v="A21A18F9-4CFF-40E5-99F8-4298D5034E0B"/>
    <s v="C0BEABC0-F5D2-42F9-965C-148BCC7DFCF1"/>
    <n v="3"/>
    <x v="7"/>
    <n v="81"/>
    <n v="53.806390710653098"/>
    <n v="0"/>
    <n v="44"/>
    <n v="0"/>
    <n v="17"/>
    <n v="0"/>
    <n v="5"/>
    <n v="0"/>
    <n v="12"/>
    <n v="0"/>
    <n v="11"/>
    <n v="0"/>
    <n v="89"/>
  </r>
  <r>
    <s v="A21A18F9-4CFF-40E5-99F8-4298D5034E0B"/>
    <s v="63AA3149-25FC-4C53-8015-B20AF2C0F2FF"/>
    <n v="1"/>
    <x v="0"/>
    <n v="72"/>
    <n v="12.4232128173949"/>
    <n v="1202"/>
    <n v="6292"/>
    <n v="2"/>
    <n v="1384"/>
    <n v="4"/>
    <n v="1093"/>
    <n v="15"/>
    <n v="890"/>
    <n v="5"/>
    <n v="1743"/>
    <n v="15"/>
    <n v="12646"/>
  </r>
  <r>
    <s v="5D5EF67E-9067-4146-9AAD-3CD1436A4799"/>
    <s v="9A6F3BF9-A020-4A85-8E6B-A53F2A483D87"/>
    <n v="1"/>
    <x v="2"/>
    <n v="78"/>
    <n v="9.6645639963671606"/>
    <n v="96"/>
    <n v="278"/>
    <n v="272"/>
    <n v="301"/>
    <n v="268"/>
    <n v="277"/>
    <n v="280"/>
    <n v="275"/>
    <n v="248"/>
    <n v="250"/>
    <n v="266"/>
    <n v="2811"/>
  </r>
  <r>
    <s v="A21A18F9-4CFF-40E5-99F8-4298D5034E0B"/>
    <s v="1CEC60C6-4376-4299-83EA-B46CDCE62A1B"/>
    <n v="1"/>
    <x v="0"/>
    <n v="72"/>
    <n v="11.5394378290987"/>
    <n v="2420"/>
    <n v="6268"/>
    <n v="1"/>
    <n v="2192"/>
    <n v="3"/>
    <n v="1720"/>
    <n v="10"/>
    <n v="1397"/>
    <n v="4"/>
    <n v="2227"/>
    <n v="6"/>
    <n v="16248"/>
  </r>
  <r>
    <s v="A21A18F9-4CFF-40E5-99F8-4298D5034E0B"/>
    <s v="91A29332-F3E9-4C97-BC37-BCC296361C1E"/>
    <n v="192"/>
    <x v="5"/>
    <n v="70"/>
    <n v="6.0369234254249404"/>
    <n v="0"/>
    <n v="1"/>
    <n v="0"/>
    <n v="1"/>
    <n v="0"/>
    <n v="3"/>
    <n v="0"/>
    <n v="2"/>
    <n v="0"/>
    <n v="2"/>
    <n v="0"/>
    <n v="9"/>
  </r>
  <r>
    <s v="A21A18F9-4CFF-40E5-99F8-4298D5034E0B"/>
    <s v="04B4DF38-A2BC-45FF-8447-111927306564"/>
    <n v="1"/>
    <x v="0"/>
    <n v="73"/>
    <n v="12.137903283956099"/>
    <n v="2720"/>
    <n v="4889"/>
    <n v="2"/>
    <n v="1298"/>
    <n v="3"/>
    <n v="959"/>
    <n v="10"/>
    <n v="618"/>
    <n v="4"/>
    <n v="1563"/>
    <n v="7"/>
    <n v="12073"/>
  </r>
  <r>
    <s v="A21A18F9-4CFF-40E5-99F8-4298D5034E0B"/>
    <s v="D25E3464-F464-4325-9EDF-9E57D1631596"/>
    <n v="8"/>
    <x v="1"/>
    <n v="71"/>
    <s v="NULL"/>
    <n v="2"/>
    <n v="0"/>
    <n v="1"/>
    <n v="0"/>
    <n v="0"/>
    <n v="0"/>
    <n v="0"/>
    <n v="0"/>
    <n v="0"/>
    <n v="0"/>
    <n v="0"/>
    <n v="3"/>
  </r>
  <r>
    <s v="A21A18F9-4CFF-40E5-99F8-4298D5034E0B"/>
    <s v="F292A1B7-7C0F-4E78-8425-8CB7131EC5B8"/>
    <n v="1"/>
    <x v="0"/>
    <n v="71"/>
    <n v="12.0751650307656"/>
    <n v="2339"/>
    <n v="8232"/>
    <n v="7"/>
    <n v="1683"/>
    <n v="19"/>
    <n v="1456"/>
    <n v="42"/>
    <n v="1703"/>
    <n v="18"/>
    <n v="2617"/>
    <n v="43"/>
    <n v="18160"/>
  </r>
  <r>
    <s v="5D5EF67E-9067-4146-9AAD-3CD1436A4799"/>
    <s v="E68CAD6E-6374-4C68-A25B-97CFAD5C59E0"/>
    <n v="1"/>
    <x v="2"/>
    <n v="75"/>
    <n v="8.2531918059413201"/>
    <n v="2"/>
    <n v="29"/>
    <n v="0"/>
    <n v="12"/>
    <n v="0"/>
    <n v="13"/>
    <n v="0"/>
    <n v="7"/>
    <n v="0"/>
    <n v="22"/>
    <n v="1"/>
    <n v="86"/>
  </r>
  <r>
    <s v="A21A18F9-4CFF-40E5-99F8-4298D5034E0B"/>
    <s v="462454B5-EABC-43B3-8BBB-5FCF7C6CEEC2"/>
    <n v="8"/>
    <x v="1"/>
    <n v="64"/>
    <s v="NULL"/>
    <n v="0"/>
    <n v="0"/>
    <n v="0"/>
    <n v="0"/>
    <n v="0"/>
    <n v="1"/>
    <n v="0"/>
    <n v="0"/>
    <n v="0"/>
    <n v="0"/>
    <n v="0"/>
    <n v="1"/>
  </r>
  <r>
    <s v="A21A18F9-4CFF-40E5-99F8-4298D5034E0B"/>
    <s v="B40662D5-5680-4E1D-9BC2-ED9CCC60D1FB"/>
    <n v="10"/>
    <x v="3"/>
    <n v="76"/>
    <n v="11.648259849508801"/>
    <n v="432"/>
    <n v="913"/>
    <n v="0"/>
    <n v="243"/>
    <n v="0"/>
    <n v="258"/>
    <n v="15"/>
    <n v="124"/>
    <n v="1"/>
    <n v="269"/>
    <n v="0"/>
    <n v="2255"/>
  </r>
  <r>
    <s v="5D5EF67E-9067-4146-9AAD-3CD1436A4799"/>
    <s v="0505B56A-1FEE-4669-AAA8-2DEA230ED031"/>
    <n v="1"/>
    <x v="2"/>
    <n v="81"/>
    <n v="11.614780821869401"/>
    <n v="10"/>
    <n v="182"/>
    <n v="1"/>
    <n v="96"/>
    <n v="0"/>
    <n v="80"/>
    <n v="2"/>
    <n v="66"/>
    <n v="3"/>
    <n v="100"/>
    <n v="2"/>
    <n v="542"/>
  </r>
  <r>
    <s v="5D5EF67E-9067-4146-9AAD-3CD1436A4799"/>
    <s v="EFE869C4-66D2-46B8-B0DF-EE65A0B0A049"/>
    <n v="1"/>
    <x v="2"/>
    <n v="83"/>
    <n v="11.324924567878099"/>
    <n v="1112"/>
    <n v="115"/>
    <n v="54"/>
    <n v="82"/>
    <n v="86"/>
    <n v="82"/>
    <n v="62"/>
    <n v="84"/>
    <n v="59"/>
    <n v="100"/>
    <n v="62"/>
    <n v="1898"/>
  </r>
  <r>
    <s v="5D5EF67E-9067-4146-9AAD-3CD1436A4799"/>
    <s v="8413B87F-935B-4A4F-825D-63A4521DAF99"/>
    <n v="1"/>
    <x v="2"/>
    <n v="73"/>
    <n v="7.7710222429741496"/>
    <n v="1043"/>
    <n v="401"/>
    <n v="1"/>
    <n v="154"/>
    <n v="0"/>
    <n v="74"/>
    <n v="3"/>
    <n v="30"/>
    <n v="0"/>
    <n v="133"/>
    <n v="0"/>
    <n v="1839"/>
  </r>
  <r>
    <s v="88F343FA-B35D-4C6C-8A9A-DDC3AE08EED7"/>
    <s v="80D9970B-06A2-49C2-AE04-A3457694E89F"/>
    <n v="1"/>
    <x v="6"/>
    <n v="72"/>
    <n v="11.0952726161812"/>
    <n v="1667"/>
    <n v="792"/>
    <n v="0"/>
    <n v="220"/>
    <n v="0"/>
    <n v="254"/>
    <n v="2"/>
    <n v="147"/>
    <n v="0"/>
    <n v="268"/>
    <n v="1"/>
    <n v="3351"/>
  </r>
  <r>
    <s v="A21A18F9-4CFF-40E5-99F8-4298D5034E0B"/>
    <s v="78FA61F7-ED05-48F4-B99E-694EB08A3C2F"/>
    <n v="192"/>
    <x v="5"/>
    <n v="74"/>
    <n v="18.648332484875599"/>
    <n v="368"/>
    <n v="2891"/>
    <n v="4"/>
    <n v="898"/>
    <n v="5"/>
    <n v="641"/>
    <n v="16"/>
    <n v="456"/>
    <n v="9"/>
    <n v="978"/>
    <n v="6"/>
    <n v="6276"/>
  </r>
  <r>
    <s v="5D5EF67E-9067-4146-9AAD-3CD1436A4799"/>
    <s v="311A09D1-E91B-4E91-9856-D24A281C82D5"/>
    <n v="1"/>
    <x v="2"/>
    <n v="80"/>
    <n v="14.1391541410567"/>
    <n v="2"/>
    <n v="10"/>
    <n v="8"/>
    <n v="14"/>
    <n v="10"/>
    <n v="9"/>
    <n v="8"/>
    <n v="12"/>
    <n v="7"/>
    <n v="8"/>
    <n v="10"/>
    <n v="98"/>
  </r>
  <r>
    <s v="A21A18F9-4CFF-40E5-99F8-4298D5034E0B"/>
    <s v="F5896DED-58C4-4220-8F51-CE5864FF0BE9"/>
    <n v="192"/>
    <x v="5"/>
    <n v="76"/>
    <n v="15.5568648319595"/>
    <n v="56"/>
    <n v="1681"/>
    <n v="80"/>
    <n v="586"/>
    <n v="72"/>
    <n v="472"/>
    <n v="76"/>
    <n v="460"/>
    <n v="74"/>
    <n v="554"/>
    <n v="78"/>
    <n v="4192"/>
  </r>
  <r>
    <s v="A21A18F9-4CFF-40E5-99F8-4298D5034E0B"/>
    <s v="D78EDEC8-F782-41AA-BA2F-3C9B71EF64E8"/>
    <n v="6"/>
    <x v="4"/>
    <n v="75"/>
    <n v="12.436755537869301"/>
    <n v="8211"/>
    <n v="713"/>
    <n v="0"/>
    <n v="307"/>
    <n v="0"/>
    <n v="199"/>
    <n v="1"/>
    <n v="126"/>
    <n v="1"/>
    <n v="404"/>
    <n v="0"/>
    <n v="9962"/>
  </r>
  <r>
    <s v="A21A18F9-4CFF-40E5-99F8-4298D5034E0B"/>
    <s v="80BD0FBC-811E-4246-BC5B-B1F972F07F0F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02A11B5-BF6F-4B5B-B896-68600ED99587"/>
    <n v="10"/>
    <x v="3"/>
    <n v="77"/>
    <n v="13.0843417870369"/>
    <n v="1"/>
    <n v="2"/>
    <n v="0"/>
    <n v="1"/>
    <n v="0"/>
    <n v="0"/>
    <n v="0"/>
    <n v="1"/>
    <n v="0"/>
    <n v="1"/>
    <n v="0"/>
    <n v="6"/>
  </r>
  <r>
    <s v="A21A18F9-4CFF-40E5-99F8-4298D5034E0B"/>
    <s v="655683FF-4A7C-46C7-9C1A-A998BB524EFB"/>
    <n v="10"/>
    <x v="3"/>
    <n v="77"/>
    <n v="13.353968719954601"/>
    <n v="720"/>
    <n v="2790"/>
    <n v="1"/>
    <n v="820"/>
    <n v="2"/>
    <n v="772"/>
    <n v="6"/>
    <n v="564"/>
    <n v="1"/>
    <n v="947"/>
    <n v="5"/>
    <n v="6630"/>
  </r>
  <r>
    <s v="A21A18F9-4CFF-40E5-99F8-4298D5034E0B"/>
    <s v="663D2497-3519-4BAF-878C-0EADCC1EDF13"/>
    <n v="3"/>
    <x v="7"/>
    <n v="76"/>
    <n v="25.340391007514"/>
    <n v="64"/>
    <n v="433"/>
    <n v="0"/>
    <n v="135"/>
    <n v="0"/>
    <n v="116"/>
    <n v="0"/>
    <n v="84"/>
    <n v="0"/>
    <n v="139"/>
    <n v="1"/>
    <n v="972"/>
  </r>
  <r>
    <s v="A21A18F9-4CFF-40E5-99F8-4298D5034E0B"/>
    <s v="82F4EFAE-9476-48C5-BF0F-3C4E12DC93E6"/>
    <n v="6"/>
    <x v="4"/>
    <n v="83"/>
    <n v="16.320297697748"/>
    <n v="465"/>
    <n v="43"/>
    <n v="0"/>
    <n v="7"/>
    <n v="0"/>
    <n v="53"/>
    <n v="0"/>
    <n v="7"/>
    <n v="1"/>
    <n v="52"/>
    <n v="0"/>
    <n v="628"/>
  </r>
  <r>
    <s v="5D5EF67E-9067-4146-9AAD-3CD1436A4799"/>
    <s v="9FC18D50-F3CC-4AF4-91CF-9291B796C46D"/>
    <n v="1"/>
    <x v="2"/>
    <n v="78"/>
    <n v="10.1421157539536"/>
    <n v="3"/>
    <n v="564"/>
    <n v="0"/>
    <n v="152"/>
    <n v="0"/>
    <n v="174"/>
    <n v="0"/>
    <n v="156"/>
    <n v="0"/>
    <n v="156"/>
    <n v="0"/>
    <n v="1205"/>
  </r>
  <r>
    <s v="A21A18F9-4CFF-40E5-99F8-4298D5034E0B"/>
    <s v="90E7FD40-45AE-4D8F-BB76-E04DC8692B0E"/>
    <n v="1"/>
    <x v="0"/>
    <n v="80"/>
    <n v="13.501612094610399"/>
    <n v="5"/>
    <n v="107"/>
    <n v="48"/>
    <n v="73"/>
    <n v="35"/>
    <n v="55"/>
    <n v="36"/>
    <n v="64"/>
    <n v="35"/>
    <n v="78"/>
    <n v="34"/>
    <n v="570"/>
  </r>
  <r>
    <s v="5D5EF67E-9067-4146-9AAD-3CD1436A4799"/>
    <s v="CF922D90-7397-49C6-AAF6-842D41860266"/>
    <n v="1"/>
    <x v="2"/>
    <n v="75"/>
    <n v="10.417393530620201"/>
    <n v="185"/>
    <n v="144"/>
    <n v="139"/>
    <n v="129"/>
    <n v="127"/>
    <n v="142"/>
    <n v="137"/>
    <n v="106"/>
    <n v="130"/>
    <n v="134"/>
    <n v="154"/>
    <n v="1527"/>
  </r>
  <r>
    <s v="5D5EF67E-9067-4146-9AAD-3CD1436A4799"/>
    <s v="D046FCBD-DD7B-4CD4-AE9B-3C38CFF261A5"/>
    <n v="1"/>
    <x v="2"/>
    <n v="80"/>
    <n v="14.790849562118799"/>
    <n v="1835"/>
    <n v="39"/>
    <n v="0"/>
    <n v="13"/>
    <n v="0"/>
    <n v="9"/>
    <n v="0"/>
    <n v="3"/>
    <n v="0"/>
    <n v="15"/>
    <n v="0"/>
    <n v="1914"/>
  </r>
  <r>
    <s v="5D5EF67E-9067-4146-9AAD-3CD1436A4799"/>
    <s v="454EDF22-9F40-43E3-8870-47AE90B6EE2F"/>
    <n v="1"/>
    <x v="2"/>
    <n v="74"/>
    <n v="8.6682344702799998"/>
    <n v="442"/>
    <n v="1262"/>
    <n v="11"/>
    <n v="1818"/>
    <n v="7"/>
    <n v="1743"/>
    <n v="19"/>
    <n v="582"/>
    <n v="10"/>
    <n v="1051"/>
    <n v="11"/>
    <n v="6956"/>
  </r>
  <r>
    <s v="A21A18F9-4CFF-40E5-99F8-4298D5034E0B"/>
    <s v="F58E0B1A-AA0C-4CB9-834B-BA688EACBC6E"/>
    <n v="3"/>
    <x v="7"/>
    <n v="79"/>
    <n v="34.2430895941499"/>
    <n v="5"/>
    <n v="126"/>
    <n v="0"/>
    <n v="39"/>
    <n v="0"/>
    <n v="49"/>
    <n v="2"/>
    <n v="30"/>
    <n v="0"/>
    <n v="74"/>
    <n v="0"/>
    <n v="325"/>
  </r>
  <r>
    <s v="5D5EF67E-9067-4146-9AAD-3CD1436A4799"/>
    <s v="1CFA09D8-A1EA-481F-A15D-DC1EDF5F5DFC"/>
    <n v="1"/>
    <x v="2"/>
    <n v="79"/>
    <n v="11.2077663796361"/>
    <n v="297"/>
    <n v="327"/>
    <n v="320"/>
    <n v="276"/>
    <n v="291"/>
    <n v="316"/>
    <n v="302"/>
    <n v="298"/>
    <n v="312"/>
    <n v="280"/>
    <n v="283"/>
    <n v="3302"/>
  </r>
  <r>
    <s v="5D5EF67E-9067-4146-9AAD-3CD1436A4799"/>
    <s v="F6FA0EEA-D1E5-4C7A-A767-2A84D3D79A1C"/>
    <n v="1"/>
    <x v="2"/>
    <n v="80"/>
    <n v="14.4382156033189"/>
    <n v="344"/>
    <n v="172"/>
    <n v="69"/>
    <n v="145"/>
    <n v="80"/>
    <n v="111"/>
    <n v="88"/>
    <n v="126"/>
    <n v="84"/>
    <n v="174"/>
    <n v="96"/>
    <n v="1489"/>
  </r>
  <r>
    <s v="5D5EF67E-9067-4146-9AAD-3CD1436A4799"/>
    <s v="8BF97BD2-2C57-4851-A87E-E5A26FDF39B5"/>
    <n v="1"/>
    <x v="2"/>
    <n v="79"/>
    <n v="10.6157685181586"/>
    <n v="1"/>
    <n v="4"/>
    <n v="7"/>
    <n v="5"/>
    <n v="4"/>
    <n v="4"/>
    <n v="1"/>
    <n v="2"/>
    <n v="3"/>
    <n v="3"/>
    <n v="9"/>
    <n v="43"/>
  </r>
  <r>
    <s v="A21A18F9-4CFF-40E5-99F8-4298D5034E0B"/>
    <s v="117459C5-1B99-430A-8A70-36C737C76032"/>
    <n v="8"/>
    <x v="1"/>
    <n v="77"/>
    <s v="NULL"/>
    <n v="0"/>
    <n v="0"/>
    <n v="0"/>
    <n v="0"/>
    <n v="0"/>
    <n v="0"/>
    <n v="0"/>
    <n v="0"/>
    <n v="1"/>
    <n v="0"/>
    <n v="0"/>
    <n v="1"/>
  </r>
  <r>
    <s v="A21A18F9-4CFF-40E5-99F8-4298D5034E0B"/>
    <s v="826262D5-3A2C-4FA5-846F-EB301072A304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5F27159D-0608-4768-AA3D-BF4310351A9C"/>
    <n v="3"/>
    <x v="7"/>
    <n v="75"/>
    <n v="8.4120145750323196"/>
    <n v="138"/>
    <n v="266"/>
    <n v="0"/>
    <n v="180"/>
    <n v="0"/>
    <n v="226"/>
    <n v="0"/>
    <n v="172"/>
    <n v="0"/>
    <n v="96"/>
    <n v="2"/>
    <n v="1080"/>
  </r>
  <r>
    <s v="A21A18F9-4CFF-40E5-99F8-4298D5034E0B"/>
    <s v="D0139D83-8CED-4E9D-BB2D-7420D260A759"/>
    <n v="1"/>
    <x v="0"/>
    <n v="60"/>
    <n v="8.1893551640468605"/>
    <n v="6108"/>
    <n v="5139"/>
    <n v="0"/>
    <n v="1238"/>
    <n v="5"/>
    <n v="971"/>
    <n v="14"/>
    <n v="1310"/>
    <n v="2"/>
    <n v="1575"/>
    <n v="9"/>
    <n v="16372"/>
  </r>
  <r>
    <s v="A21A18F9-4CFF-40E5-99F8-4298D5034E0B"/>
    <s v="3A5E35F9-AA9C-4095-A5FC-9BA8C572E478"/>
    <n v="1"/>
    <x v="0"/>
    <n v="98"/>
    <s v="NULL"/>
    <n v="0"/>
    <n v="0"/>
    <n v="0"/>
    <n v="0"/>
    <n v="0"/>
    <n v="0"/>
    <n v="0"/>
    <n v="0"/>
    <n v="0"/>
    <n v="1"/>
    <n v="0"/>
    <n v="1"/>
  </r>
  <r>
    <s v="5D5EF67E-9067-4146-9AAD-3CD1436A4799"/>
    <s v="F721F80C-0528-45D3-B624-CEEB15DA2590"/>
    <n v="1"/>
    <x v="2"/>
    <n v="75"/>
    <n v="12.4408924215564"/>
    <n v="104"/>
    <n v="94"/>
    <n v="73"/>
    <n v="83"/>
    <n v="75"/>
    <n v="79"/>
    <n v="87"/>
    <n v="80"/>
    <n v="78"/>
    <n v="102"/>
    <n v="88"/>
    <n v="943"/>
  </r>
  <r>
    <s v="88F343FA-B35D-4C6C-8A9A-DDC3AE08EED7"/>
    <s v="DB031824-3F07-42D3-A8CC-F4F7C004BD8F"/>
    <n v="1"/>
    <x v="6"/>
    <n v="76"/>
    <n v="10.5197307142111"/>
    <n v="23"/>
    <n v="16"/>
    <n v="0"/>
    <n v="8"/>
    <n v="0"/>
    <n v="7"/>
    <n v="0"/>
    <n v="3"/>
    <n v="0"/>
    <n v="12"/>
    <n v="0"/>
    <n v="69"/>
  </r>
  <r>
    <s v="A21A18F9-4CFF-40E5-99F8-4298D5034E0B"/>
    <s v="B738B250-1F4A-4658-B92A-8D4512CF4CD6"/>
    <n v="1"/>
    <x v="0"/>
    <n v="81"/>
    <n v="10.9886216487096"/>
    <n v="27"/>
    <n v="286"/>
    <n v="237"/>
    <n v="288"/>
    <n v="221"/>
    <n v="284"/>
    <n v="247"/>
    <n v="273"/>
    <n v="278"/>
    <n v="302"/>
    <n v="244"/>
    <n v="2687"/>
  </r>
  <r>
    <s v="A21A18F9-4CFF-40E5-99F8-4298D5034E0B"/>
    <s v="6179A256-E7C2-45F2-8E74-10131A9D5AC3"/>
    <n v="1"/>
    <x v="0"/>
    <n v="64"/>
    <n v="17.951732670757799"/>
    <n v="0"/>
    <n v="7"/>
    <n v="0"/>
    <n v="4"/>
    <n v="0"/>
    <n v="1"/>
    <n v="0"/>
    <n v="4"/>
    <n v="0"/>
    <n v="0"/>
    <n v="0"/>
    <n v="17"/>
  </r>
  <r>
    <s v="A21A18F9-4CFF-40E5-99F8-4298D5034E0B"/>
    <s v="1DC55E47-3542-4DFB-8911-762EF87803D1"/>
    <n v="10"/>
    <x v="3"/>
    <n v="72"/>
    <n v="12.719813315990599"/>
    <n v="272"/>
    <n v="13"/>
    <n v="0"/>
    <n v="6"/>
    <n v="0"/>
    <n v="3"/>
    <n v="0"/>
    <n v="4"/>
    <n v="0"/>
    <n v="2"/>
    <n v="0"/>
    <n v="300"/>
  </r>
  <r>
    <s v="5D5EF67E-9067-4146-9AAD-3CD1436A4799"/>
    <s v="361FE56F-013F-4657-9898-71674E00A6D9"/>
    <n v="1"/>
    <x v="2"/>
    <n v="78"/>
    <n v="13.058723681261499"/>
    <n v="24"/>
    <n v="226"/>
    <n v="214"/>
    <n v="191"/>
    <n v="191"/>
    <n v="192"/>
    <n v="163"/>
    <n v="200"/>
    <n v="200"/>
    <n v="160"/>
    <n v="187"/>
    <n v="1948"/>
  </r>
  <r>
    <s v="A21A18F9-4CFF-40E5-99F8-4298D5034E0B"/>
    <s v="3ECAEE33-1A97-42D1-A38B-DC0223381ACB"/>
    <n v="1"/>
    <x v="0"/>
    <n v="70"/>
    <n v="11.9908055802282"/>
    <n v="1616"/>
    <n v="2896"/>
    <n v="0"/>
    <n v="1280"/>
    <n v="2"/>
    <n v="941"/>
    <n v="35"/>
    <n v="832"/>
    <n v="5"/>
    <n v="1329"/>
    <n v="6"/>
    <n v="8942"/>
  </r>
  <r>
    <s v="A21A18F9-4CFF-40E5-99F8-4298D5034E0B"/>
    <s v="86BF2BFE-A86C-4FB9-BE4F-4225317EC65C"/>
    <n v="8"/>
    <x v="1"/>
    <n v="90"/>
    <s v="NULL"/>
    <n v="0"/>
    <n v="1"/>
    <n v="0"/>
    <n v="0"/>
    <n v="0"/>
    <n v="0"/>
    <n v="0"/>
    <n v="0"/>
    <n v="0"/>
    <n v="0"/>
    <n v="0"/>
    <n v="1"/>
  </r>
  <r>
    <s v="5D5EF67E-9067-4146-9AAD-3CD1436A4799"/>
    <s v="A5A92B21-3162-4367-A171-0C331C33AA62"/>
    <n v="1"/>
    <x v="2"/>
    <n v="74"/>
    <n v="10.1062680019994"/>
    <n v="51"/>
    <n v="1435"/>
    <n v="18"/>
    <n v="49"/>
    <n v="22"/>
    <n v="44"/>
    <n v="20"/>
    <n v="34"/>
    <n v="34"/>
    <n v="125"/>
    <n v="30"/>
    <n v="1862"/>
  </r>
  <r>
    <s v="5D5EF67E-9067-4146-9AAD-3CD1436A4799"/>
    <s v="0D6D5F83-4AC4-4EDA-8BB3-B91B5FEF0AF4"/>
    <n v="1"/>
    <x v="2"/>
    <n v="75"/>
    <n v="10.4805491972366"/>
    <n v="61"/>
    <n v="1419"/>
    <n v="1"/>
    <n v="250"/>
    <n v="4"/>
    <n v="171"/>
    <n v="8"/>
    <n v="112"/>
    <n v="2"/>
    <n v="200"/>
    <n v="3"/>
    <n v="2231"/>
  </r>
  <r>
    <s v="5D5EF67E-9067-4146-9AAD-3CD1436A4799"/>
    <s v="077956B1-0746-4C4E-A1B9-A5452834FEA1"/>
    <n v="1"/>
    <x v="2"/>
    <n v="63"/>
    <n v="7.65601848745822"/>
    <n v="45"/>
    <n v="9"/>
    <n v="11"/>
    <n v="12"/>
    <n v="14"/>
    <n v="10"/>
    <n v="7"/>
    <n v="9"/>
    <n v="10"/>
    <n v="7"/>
    <n v="5"/>
    <n v="139"/>
  </r>
  <r>
    <s v="A21A18F9-4CFF-40E5-99F8-4298D5034E0B"/>
    <s v="DFD16318-0505-4138-9160-5409CBB5ACEC"/>
    <n v="1"/>
    <x v="0"/>
    <n v="78"/>
    <n v="8.6243565246347291"/>
    <n v="11"/>
    <n v="174"/>
    <n v="0"/>
    <n v="127"/>
    <n v="0"/>
    <n v="81"/>
    <n v="0"/>
    <n v="69"/>
    <n v="0"/>
    <n v="106"/>
    <n v="0"/>
    <n v="568"/>
  </r>
  <r>
    <s v="5D5EF67E-9067-4146-9AAD-3CD1436A4799"/>
    <s v="3F556BD5-01FD-4581-8283-72FE05D4CA9C"/>
    <n v="1"/>
    <x v="2"/>
    <n v="60"/>
    <s v="NULL"/>
    <n v="0"/>
    <n v="1"/>
    <n v="0"/>
    <n v="0"/>
    <n v="0"/>
    <n v="0"/>
    <n v="0"/>
    <n v="0"/>
    <n v="0"/>
    <n v="0"/>
    <n v="0"/>
    <n v="1"/>
  </r>
  <r>
    <s v="5D5EF67E-9067-4146-9AAD-3CD1436A4799"/>
    <s v="E367FE14-4BFB-4F84-9FFD-949EBE1216D8"/>
    <n v="1"/>
    <x v="2"/>
    <n v="71"/>
    <n v="9.9393044432009106"/>
    <n v="101"/>
    <n v="5807"/>
    <n v="4"/>
    <n v="212"/>
    <n v="7"/>
    <n v="331"/>
    <n v="6"/>
    <n v="126"/>
    <n v="4"/>
    <n v="315"/>
    <n v="3"/>
    <n v="6916"/>
  </r>
  <r>
    <s v="5D5EF67E-9067-4146-9AAD-3CD1436A4799"/>
    <s v="CBC24EC0-D15C-44CD-B224-B37E52DD99E7"/>
    <n v="1"/>
    <x v="2"/>
    <n v="69"/>
    <n v="8.5642101334660001"/>
    <n v="29"/>
    <n v="939"/>
    <n v="0"/>
    <n v="595"/>
    <n v="0"/>
    <n v="239"/>
    <n v="2"/>
    <n v="185"/>
    <n v="0"/>
    <n v="546"/>
    <n v="3"/>
    <n v="2538"/>
  </r>
  <r>
    <s v="5D5EF67E-9067-4146-9AAD-3CD1436A4799"/>
    <s v="D3462737-24F0-42B8-B628-7444AD902A11"/>
    <n v="1"/>
    <x v="2"/>
    <n v="74"/>
    <n v="11.426902073983699"/>
    <n v="72"/>
    <n v="4927"/>
    <n v="1"/>
    <n v="777"/>
    <n v="6"/>
    <n v="869"/>
    <n v="4"/>
    <n v="536"/>
    <n v="3"/>
    <n v="1257"/>
    <n v="8"/>
    <n v="8460"/>
  </r>
  <r>
    <s v="A21A18F9-4CFF-40E5-99F8-4298D5034E0B"/>
    <s v="E4658749-57E3-48EC-B0B0-F75730A94855"/>
    <n v="10"/>
    <x v="3"/>
    <n v="73"/>
    <n v="13.226317850065699"/>
    <n v="0"/>
    <n v="59"/>
    <n v="0"/>
    <n v="5"/>
    <n v="1"/>
    <n v="9"/>
    <n v="15"/>
    <n v="4"/>
    <n v="0"/>
    <n v="31"/>
    <n v="1"/>
    <n v="125"/>
  </r>
  <r>
    <s v="A21A18F9-4CFF-40E5-99F8-4298D5034E0B"/>
    <s v="89C76A79-21A3-4EF1-B567-0568AEB9FED1"/>
    <n v="6"/>
    <x v="4"/>
    <n v="84"/>
    <n v="11.993656202995201"/>
    <n v="108"/>
    <n v="17"/>
    <n v="0"/>
    <n v="8"/>
    <n v="0"/>
    <n v="2"/>
    <n v="1"/>
    <n v="4"/>
    <n v="2"/>
    <n v="15"/>
    <n v="0"/>
    <n v="157"/>
  </r>
  <r>
    <s v="5D5EF67E-9067-4146-9AAD-3CD1436A4799"/>
    <s v="DCD0209C-41ED-4B43-8C9D-BE04FBF5D3FB"/>
    <n v="1"/>
    <x v="2"/>
    <n v="73"/>
    <n v="7.3119189601247196"/>
    <n v="2"/>
    <n v="43"/>
    <n v="19"/>
    <n v="56"/>
    <n v="19"/>
    <n v="25"/>
    <n v="17"/>
    <n v="26"/>
    <n v="25"/>
    <n v="56"/>
    <n v="32"/>
    <n v="320"/>
  </r>
  <r>
    <s v="5D5EF67E-9067-4146-9AAD-3CD1436A4799"/>
    <s v="203A703B-D885-4F09-BD58-5E2FF4AA1753"/>
    <n v="1"/>
    <x v="2"/>
    <n v="72"/>
    <n v="7.86406892697579"/>
    <n v="72"/>
    <n v="955"/>
    <n v="0"/>
    <n v="249"/>
    <n v="0"/>
    <n v="226"/>
    <n v="5"/>
    <n v="125"/>
    <n v="1"/>
    <n v="260"/>
    <n v="0"/>
    <n v="1893"/>
  </r>
  <r>
    <s v="A21A18F9-4CFF-40E5-99F8-4298D5034E0B"/>
    <s v="19A913F7-A75C-43DB-B52A-04C73D28165B"/>
    <n v="192"/>
    <x v="5"/>
    <n v="79"/>
    <n v="11.0778485348972"/>
    <n v="0"/>
    <n v="5"/>
    <n v="10"/>
    <n v="4"/>
    <n v="8"/>
    <n v="4"/>
    <n v="8"/>
    <n v="4"/>
    <n v="2"/>
    <n v="4"/>
    <n v="5"/>
    <n v="54"/>
  </r>
  <r>
    <s v="A21A18F9-4CFF-40E5-99F8-4298D5034E0B"/>
    <s v="F65B6D4F-EE6A-42EE-B990-974297D9B0A9"/>
    <n v="8"/>
    <x v="1"/>
    <s v="NULL"/>
    <s v="NULL"/>
    <n v="1"/>
    <n v="0"/>
    <n v="0"/>
    <n v="0"/>
    <n v="0"/>
    <n v="0"/>
    <n v="0"/>
    <n v="0"/>
    <n v="0"/>
    <n v="0"/>
    <n v="0"/>
    <n v="1"/>
  </r>
  <r>
    <s v="5D5EF67E-9067-4146-9AAD-3CD1436A4799"/>
    <s v="7EF24A42-9C1D-4766-B111-412A89E9C984"/>
    <n v="1"/>
    <x v="2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4F9D2B68-342C-44D1-8D1E-AC369BEC09ED"/>
    <n v="3"/>
    <x v="7"/>
    <n v="81"/>
    <n v="58.604805758161397"/>
    <n v="0"/>
    <n v="73"/>
    <n v="0"/>
    <n v="23"/>
    <n v="0"/>
    <n v="18"/>
    <n v="0"/>
    <n v="9"/>
    <n v="0"/>
    <n v="25"/>
    <n v="0"/>
    <n v="148"/>
  </r>
  <r>
    <s v="A21A18F9-4CFF-40E5-99F8-4298D5034E0B"/>
    <s v="6BB4138D-98FB-4790-AC18-81F1EF280CEC"/>
    <n v="8"/>
    <x v="1"/>
    <n v="60"/>
    <s v="NULL"/>
    <n v="1"/>
    <n v="1"/>
    <n v="0"/>
    <n v="0"/>
    <n v="0"/>
    <n v="0"/>
    <n v="0"/>
    <n v="0"/>
    <n v="0"/>
    <n v="0"/>
    <n v="0"/>
    <n v="2"/>
  </r>
  <r>
    <s v="A21A18F9-4CFF-40E5-99F8-4298D5034E0B"/>
    <s v="FBF96CAE-CB99-49E8-B34C-6EC348588C8E"/>
    <n v="6"/>
    <x v="4"/>
    <s v="NULL"/>
    <s v="NULL"/>
    <n v="4"/>
    <n v="0"/>
    <n v="0"/>
    <n v="0"/>
    <n v="0"/>
    <n v="0"/>
    <n v="0"/>
    <n v="0"/>
    <n v="0"/>
    <n v="0"/>
    <n v="0"/>
    <n v="4"/>
  </r>
  <r>
    <s v="A21A18F9-4CFF-40E5-99F8-4298D5034E0B"/>
    <s v="C8D77F52-F5C9-43D0-96BD-41F1A69E30F4"/>
    <n v="10"/>
    <x v="3"/>
    <n v="77"/>
    <n v="13.724208235584699"/>
    <n v="472"/>
    <n v="2231"/>
    <n v="1"/>
    <n v="806"/>
    <n v="2"/>
    <n v="1016"/>
    <n v="5"/>
    <n v="984"/>
    <n v="1"/>
    <n v="689"/>
    <n v="0"/>
    <n v="6208"/>
  </r>
  <r>
    <s v="88F343FA-B35D-4C6C-8A9A-DDC3AE08EED7"/>
    <s v="9C75DA22-CF11-40FC-96DE-1F4896EEC885"/>
    <n v="1"/>
    <x v="6"/>
    <n v="54"/>
    <n v="10.280763541144299"/>
    <n v="1793"/>
    <n v="586"/>
    <n v="0"/>
    <n v="170"/>
    <n v="0"/>
    <n v="71"/>
    <n v="0"/>
    <n v="28"/>
    <n v="1"/>
    <n v="117"/>
    <n v="0"/>
    <n v="2767"/>
  </r>
  <r>
    <s v="A21A18F9-4CFF-40E5-99F8-4298D5034E0B"/>
    <s v="F35B0B77-BDB0-4EFD-BDD8-2C7CF20EF4EB"/>
    <n v="1"/>
    <x v="0"/>
    <n v="92"/>
    <s v="NULL"/>
    <n v="1"/>
    <n v="0"/>
    <n v="0"/>
    <n v="1"/>
    <n v="0"/>
    <n v="0"/>
    <n v="0"/>
    <n v="0"/>
    <n v="0"/>
    <n v="0"/>
    <n v="0"/>
    <n v="2"/>
  </r>
  <r>
    <s v="A21A18F9-4CFF-40E5-99F8-4298D5034E0B"/>
    <s v="EFB7F539-4010-46FF-9CCD-91D35B2294F3"/>
    <n v="10"/>
    <x v="3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0990C0EA-098F-4581-A392-E86250DBE19B"/>
    <n v="1"/>
    <x v="0"/>
    <n v="80"/>
    <n v="11.2969455019057"/>
    <n v="304"/>
    <n v="1117"/>
    <n v="793"/>
    <n v="836"/>
    <n v="817"/>
    <n v="812"/>
    <n v="905"/>
    <n v="820"/>
    <n v="836"/>
    <n v="810"/>
    <n v="828"/>
    <n v="8878"/>
  </r>
  <r>
    <s v="A21A18F9-4CFF-40E5-99F8-4298D5034E0B"/>
    <s v="9CC63C7C-6C63-4193-B492-25F953746142"/>
    <n v="10"/>
    <x v="3"/>
    <n v="75"/>
    <n v="20.854577473431601"/>
    <n v="1012"/>
    <n v="2905"/>
    <n v="0"/>
    <n v="978"/>
    <n v="14"/>
    <n v="989"/>
    <n v="97"/>
    <n v="595"/>
    <n v="2"/>
    <n v="1117"/>
    <n v="5"/>
    <n v="7717"/>
  </r>
  <r>
    <s v="5D5EF67E-9067-4146-9AAD-3CD1436A4799"/>
    <s v="DACDECF2-8D1D-480F-B67E-A24B204E949B"/>
    <n v="1"/>
    <x v="2"/>
    <n v="72"/>
    <n v="11.7327854654335"/>
    <n v="55"/>
    <n v="436"/>
    <n v="211"/>
    <n v="350"/>
    <n v="254"/>
    <n v="343"/>
    <n v="210"/>
    <n v="331"/>
    <n v="224"/>
    <n v="364"/>
    <n v="241"/>
    <n v="3019"/>
  </r>
  <r>
    <s v="A21A18F9-4CFF-40E5-99F8-4298D5034E0B"/>
    <s v="69A94138-9793-4F94-920A-0AA5E7E9A9DB"/>
    <n v="1"/>
    <x v="0"/>
    <n v="74"/>
    <n v="11.2532848543346"/>
    <n v="467"/>
    <n v="1272"/>
    <n v="0"/>
    <n v="587"/>
    <n v="3"/>
    <n v="386"/>
    <n v="4"/>
    <n v="300"/>
    <n v="2"/>
    <n v="569"/>
    <n v="3"/>
    <n v="3593"/>
  </r>
  <r>
    <s v="A21A18F9-4CFF-40E5-99F8-4298D5034E0B"/>
    <s v="A0EA58DB-111A-43BA-9B00-571EA90FA65E"/>
    <n v="1"/>
    <x v="0"/>
    <n v="91"/>
    <n v="12.7279220613579"/>
    <n v="0"/>
    <n v="1"/>
    <n v="0"/>
    <n v="1"/>
    <n v="0"/>
    <n v="0"/>
    <n v="0"/>
    <n v="0"/>
    <n v="0"/>
    <n v="0"/>
    <n v="0"/>
    <n v="2"/>
  </r>
  <r>
    <s v="A21A18F9-4CFF-40E5-99F8-4298D5034E0B"/>
    <s v="5D515A19-B571-4A9A-B099-6DD6B2A1CE89"/>
    <n v="10"/>
    <x v="3"/>
    <n v="78"/>
    <n v="68.511880541448605"/>
    <n v="1560"/>
    <n v="7136"/>
    <n v="0"/>
    <n v="2037"/>
    <n v="2"/>
    <n v="1582"/>
    <n v="12"/>
    <n v="1230"/>
    <n v="10"/>
    <n v="2135"/>
    <n v="16"/>
    <n v="15722"/>
  </r>
  <r>
    <s v="5D5EF67E-9067-4146-9AAD-3CD1436A4799"/>
    <s v="52976A33-986B-4118-8E4E-C198A63826CF"/>
    <n v="1"/>
    <x v="2"/>
    <n v="78"/>
    <n v="10.320257529461999"/>
    <n v="6"/>
    <n v="156"/>
    <n v="3"/>
    <n v="181"/>
    <n v="3"/>
    <n v="82"/>
    <n v="0"/>
    <n v="41"/>
    <n v="1"/>
    <n v="205"/>
    <n v="0"/>
    <n v="678"/>
  </r>
  <r>
    <s v="A21A18F9-4CFF-40E5-99F8-4298D5034E0B"/>
    <s v="FFD1CBAE-EDB5-4B8C-AFD3-82D9196B474F"/>
    <n v="8"/>
    <x v="1"/>
    <n v="70"/>
    <n v="14.142135623731001"/>
    <n v="2"/>
    <n v="2"/>
    <n v="0"/>
    <n v="0"/>
    <n v="0"/>
    <n v="0"/>
    <n v="0"/>
    <n v="0"/>
    <n v="0"/>
    <n v="0"/>
    <n v="0"/>
    <n v="4"/>
  </r>
  <r>
    <s v="5D5EF67E-9067-4146-9AAD-3CD1436A4799"/>
    <s v="B79E06E9-18AC-47E1-B1CD-C91E2B8C4129"/>
    <n v="1"/>
    <x v="2"/>
    <n v="82"/>
    <n v="12.2871032835278"/>
    <n v="4461"/>
    <n v="601"/>
    <n v="143"/>
    <n v="319"/>
    <n v="148"/>
    <n v="215"/>
    <n v="157"/>
    <n v="244"/>
    <n v="136"/>
    <n v="377"/>
    <n v="136"/>
    <n v="6937"/>
  </r>
  <r>
    <s v="5D5EF67E-9067-4146-9AAD-3CD1436A4799"/>
    <s v="E8D08574-6E94-40BD-BD1C-B2831900AF00"/>
    <n v="1"/>
    <x v="2"/>
    <n v="74"/>
    <n v="11.867288572354299"/>
    <n v="5"/>
    <n v="125"/>
    <n v="1"/>
    <n v="14"/>
    <n v="0"/>
    <n v="5"/>
    <n v="2"/>
    <n v="1"/>
    <n v="0"/>
    <n v="14"/>
    <n v="1"/>
    <n v="168"/>
  </r>
  <r>
    <s v="5D5EF67E-9067-4146-9AAD-3CD1436A4799"/>
    <s v="4B698C01-7B4E-4918-8868-FC155930D653"/>
    <n v="1"/>
    <x v="2"/>
    <n v="80"/>
    <n v="10.3624079835493"/>
    <n v="2"/>
    <n v="20"/>
    <n v="0"/>
    <n v="19"/>
    <n v="0"/>
    <n v="4"/>
    <n v="0"/>
    <n v="9"/>
    <n v="0"/>
    <n v="20"/>
    <n v="0"/>
    <n v="74"/>
  </r>
  <r>
    <s v="A21A18F9-4CFF-40E5-99F8-4298D5034E0B"/>
    <s v="F8EF78CA-87AD-47F3-8E6A-279313F89E2B"/>
    <n v="8"/>
    <x v="1"/>
    <n v="65"/>
    <n v="12.532966574028899"/>
    <n v="6022"/>
    <n v="3389"/>
    <n v="925"/>
    <n v="1403"/>
    <n v="956"/>
    <n v="1327"/>
    <n v="979"/>
    <n v="1228"/>
    <n v="918"/>
    <n v="1451"/>
    <n v="934"/>
    <n v="19532"/>
  </r>
  <r>
    <s v="A21A18F9-4CFF-40E5-99F8-4298D5034E0B"/>
    <s v="23046D57-34C0-4621-8391-3F5D9B76166C"/>
    <n v="10"/>
    <x v="3"/>
    <n v="67"/>
    <n v="6.4291005073286103"/>
    <n v="0"/>
    <n v="2"/>
    <n v="0"/>
    <n v="1"/>
    <n v="0"/>
    <n v="0"/>
    <n v="0"/>
    <n v="0"/>
    <n v="0"/>
    <n v="0"/>
    <n v="0"/>
    <n v="3"/>
  </r>
  <r>
    <s v="5D5EF67E-9067-4146-9AAD-3CD1436A4799"/>
    <s v="CEFA4957-211B-45E8-8408-4501AE353BBE"/>
    <n v="1"/>
    <x v="2"/>
    <n v="81"/>
    <n v="6.0220914992202097"/>
    <n v="33"/>
    <n v="1611"/>
    <n v="29"/>
    <n v="1856"/>
    <n v="29"/>
    <n v="1825"/>
    <n v="40"/>
    <n v="1463"/>
    <n v="7"/>
    <n v="1514"/>
    <n v="26"/>
    <n v="8433"/>
  </r>
  <r>
    <s v="A21A18F9-4CFF-40E5-99F8-4298D5034E0B"/>
    <s v="E34BC2C3-2F3C-442B-B91C-F5330A174DFB"/>
    <n v="1"/>
    <x v="0"/>
    <s v="NULL"/>
    <s v="NULL"/>
    <n v="25"/>
    <n v="0"/>
    <n v="0"/>
    <n v="0"/>
    <n v="0"/>
    <n v="0"/>
    <n v="0"/>
    <n v="0"/>
    <n v="0"/>
    <n v="0"/>
    <n v="0"/>
    <n v="25"/>
  </r>
  <r>
    <s v="5D5EF67E-9067-4146-9AAD-3CD1436A4799"/>
    <s v="D35472C8-B49C-4CC4-AEC2-2FCC70FC639B"/>
    <n v="1"/>
    <x v="2"/>
    <n v="79"/>
    <n v="12.002592312589099"/>
    <n v="1"/>
    <n v="9"/>
    <n v="10"/>
    <n v="9"/>
    <n v="14"/>
    <n v="8"/>
    <n v="12"/>
    <n v="10"/>
    <n v="8"/>
    <n v="6"/>
    <n v="14"/>
    <n v="101"/>
  </r>
  <r>
    <s v="5D5EF67E-9067-4146-9AAD-3CD1436A4799"/>
    <s v="81DAF049-728A-40E0-87EE-B9720D337965"/>
    <n v="1"/>
    <x v="2"/>
    <n v="76"/>
    <n v="9.1412147623621802"/>
    <n v="1"/>
    <n v="3"/>
    <n v="11"/>
    <n v="5"/>
    <n v="11"/>
    <n v="3"/>
    <n v="10"/>
    <n v="7"/>
    <n v="4"/>
    <n v="7"/>
    <n v="8"/>
    <n v="70"/>
  </r>
  <r>
    <s v="A21A18F9-4CFF-40E5-99F8-4298D5034E0B"/>
    <s v="B651B475-009B-4970-AC3F-CE1EC3220D8E"/>
    <n v="192"/>
    <x v="5"/>
    <n v="64"/>
    <s v="NULL"/>
    <n v="0"/>
    <n v="0"/>
    <n v="0"/>
    <n v="0"/>
    <n v="0"/>
    <n v="1"/>
    <n v="0"/>
    <n v="0"/>
    <n v="0"/>
    <n v="0"/>
    <n v="0"/>
    <n v="1"/>
  </r>
  <r>
    <s v="A21A18F9-4CFF-40E5-99F8-4298D5034E0B"/>
    <s v="7F28377D-3062-416F-BE7F-3F44918EDBFC"/>
    <n v="10"/>
    <x v="3"/>
    <n v="83"/>
    <n v="17.2433562085034"/>
    <n v="0"/>
    <n v="1"/>
    <n v="0"/>
    <n v="1"/>
    <n v="0"/>
    <n v="0"/>
    <n v="0"/>
    <n v="0"/>
    <n v="0"/>
    <n v="1"/>
    <n v="0"/>
    <n v="3"/>
  </r>
  <r>
    <s v="A21A18F9-4CFF-40E5-99F8-4298D5034E0B"/>
    <s v="1FADF9FF-4AF5-4DFA-A0B1-13EB93C9FCB2"/>
    <n v="192"/>
    <x v="5"/>
    <n v="80"/>
    <s v="NULL"/>
    <n v="0"/>
    <n v="1"/>
    <n v="0"/>
    <n v="0"/>
    <n v="0"/>
    <n v="0"/>
    <n v="0"/>
    <n v="0"/>
    <n v="0"/>
    <n v="0"/>
    <n v="0"/>
    <n v="1"/>
  </r>
  <r>
    <s v="5D5EF67E-9067-4146-9AAD-3CD1436A4799"/>
    <s v="FB3B2121-81EE-44D5-85BD-E7C927447D9F"/>
    <n v="1"/>
    <x v="2"/>
    <n v="80"/>
    <s v="NULL"/>
    <n v="0"/>
    <n v="1"/>
    <n v="0"/>
    <n v="0"/>
    <n v="0"/>
    <n v="0"/>
    <n v="0"/>
    <n v="0"/>
    <n v="0"/>
    <n v="0"/>
    <n v="0"/>
    <n v="1"/>
  </r>
  <r>
    <s v="A21A18F9-4CFF-40E5-99F8-4298D5034E0B"/>
    <s v="969AF7B4-7E0E-43D3-9A62-3BF8CC957ED2"/>
    <n v="10"/>
    <x v="3"/>
    <n v="71"/>
    <n v="8.4250373452032008"/>
    <n v="65"/>
    <n v="475"/>
    <n v="0"/>
    <n v="114"/>
    <n v="20"/>
    <n v="106"/>
    <n v="56"/>
    <n v="51"/>
    <n v="7"/>
    <n v="203"/>
    <n v="1"/>
    <n v="1098"/>
  </r>
  <r>
    <s v="A21A18F9-4CFF-40E5-99F8-4298D5034E0B"/>
    <s v="7F218D91-4BE4-41DD-8A07-A253DF0C9FC6"/>
    <n v="6"/>
    <x v="4"/>
    <n v="72"/>
    <n v="14.179317917443001"/>
    <n v="7166"/>
    <n v="615"/>
    <n v="9"/>
    <n v="194"/>
    <n v="4"/>
    <n v="186"/>
    <n v="9"/>
    <n v="174"/>
    <n v="11"/>
    <n v="229"/>
    <n v="4"/>
    <n v="8603"/>
  </r>
  <r>
    <s v="5D5EF67E-9067-4146-9AAD-3CD1436A4799"/>
    <s v="9B160044-BF6F-43FA-971F-23EA9D86DFCB"/>
    <n v="1"/>
    <x v="2"/>
    <n v="72"/>
    <n v="10.287647791153301"/>
    <n v="8"/>
    <n v="635"/>
    <n v="30"/>
    <n v="106"/>
    <n v="33"/>
    <n v="154"/>
    <n v="31"/>
    <n v="82"/>
    <n v="35"/>
    <n v="104"/>
    <n v="27"/>
    <n v="1245"/>
  </r>
  <r>
    <s v="5D5EF67E-9067-4146-9AAD-3CD1436A4799"/>
    <s v="057FE7FA-3F67-4904-8D03-1EFABD39584B"/>
    <n v="1"/>
    <x v="2"/>
    <n v="74"/>
    <n v="9.2041821123917593"/>
    <n v="887"/>
    <n v="4322"/>
    <n v="2"/>
    <n v="2541"/>
    <n v="1"/>
    <n v="1794"/>
    <n v="4"/>
    <n v="1225"/>
    <n v="1"/>
    <n v="1775"/>
    <n v="5"/>
    <n v="12557"/>
  </r>
  <r>
    <s v="88F343FA-B35D-4C6C-8A9A-DDC3AE08EED7"/>
    <s v="7B2697E0-18F0-47F0-84A1-A32D99C0EF3D"/>
    <n v="1"/>
    <x v="6"/>
    <n v="73"/>
    <n v="13.0614221411017"/>
    <n v="156"/>
    <n v="87"/>
    <n v="0"/>
    <n v="16"/>
    <n v="0"/>
    <n v="18"/>
    <n v="0"/>
    <n v="10"/>
    <n v="0"/>
    <n v="28"/>
    <n v="0"/>
    <n v="315"/>
  </r>
  <r>
    <s v="A21A18F9-4CFF-40E5-99F8-4298D5034E0B"/>
    <s v="2BF4E7E4-2BE0-48E9-89F0-D2A33DE259AA"/>
    <n v="1"/>
    <x v="0"/>
    <n v="72"/>
    <n v="11.916666406432901"/>
    <n v="992"/>
    <n v="5802"/>
    <n v="2"/>
    <n v="1817"/>
    <n v="2"/>
    <n v="1403"/>
    <n v="1"/>
    <n v="1570"/>
    <n v="3"/>
    <n v="2166"/>
    <n v="13"/>
    <n v="13771"/>
  </r>
  <r>
    <s v="A21A18F9-4CFF-40E5-99F8-4298D5034E0B"/>
    <s v="713B92BE-E5C1-467A-9B1F-3CDED8AEBD7D"/>
    <n v="3"/>
    <x v="7"/>
    <n v="81"/>
    <n v="14.6241808887427"/>
    <n v="0"/>
    <n v="4"/>
    <n v="0"/>
    <n v="1"/>
    <n v="0"/>
    <n v="0"/>
    <n v="0"/>
    <n v="1"/>
    <n v="0"/>
    <n v="0"/>
    <n v="0"/>
    <n v="6"/>
  </r>
  <r>
    <s v="A21A18F9-4CFF-40E5-99F8-4298D5034E0B"/>
    <s v="26DB1D24-B3CD-4095-8C6A-C9FF997CA410"/>
    <n v="1"/>
    <x v="0"/>
    <n v="77"/>
    <n v="11.838311109828201"/>
    <n v="7"/>
    <n v="49"/>
    <n v="1"/>
    <n v="30"/>
    <n v="0"/>
    <n v="21"/>
    <n v="0"/>
    <n v="23"/>
    <n v="1"/>
    <n v="33"/>
    <n v="0"/>
    <n v="165"/>
  </r>
  <r>
    <s v="A21A18F9-4CFF-40E5-99F8-4298D5034E0B"/>
    <s v="57394D02-60C4-412B-8AE8-7A4BF6FC83DC"/>
    <n v="8"/>
    <x v="1"/>
    <n v="71"/>
    <s v="NULL"/>
    <n v="0"/>
    <n v="0"/>
    <n v="1"/>
    <n v="0"/>
    <n v="0"/>
    <n v="0"/>
    <n v="0"/>
    <n v="0"/>
    <n v="0"/>
    <n v="0"/>
    <n v="0"/>
    <n v="1"/>
  </r>
  <r>
    <s v="A21A18F9-4CFF-40E5-99F8-4298D5034E0B"/>
    <s v="1BEBC0F9-9955-430A-9277-3A7DAA9F0138"/>
    <n v="8"/>
    <x v="1"/>
    <n v="68"/>
    <n v="11.925439910898501"/>
    <n v="46"/>
    <n v="59"/>
    <n v="4"/>
    <n v="32"/>
    <n v="1"/>
    <n v="18"/>
    <n v="3"/>
    <n v="14"/>
    <n v="0"/>
    <n v="26"/>
    <n v="1"/>
    <n v="204"/>
  </r>
  <r>
    <s v="5D5EF67E-9067-4146-9AAD-3CD1436A4799"/>
    <s v="F4387EF0-7061-4553-854E-00A13877D5C0"/>
    <n v="1"/>
    <x v="2"/>
    <n v="78"/>
    <n v="11.0850894412626"/>
    <n v="1"/>
    <n v="45"/>
    <n v="39"/>
    <n v="39"/>
    <n v="38"/>
    <n v="34"/>
    <n v="47"/>
    <n v="40"/>
    <n v="33"/>
    <n v="55"/>
    <n v="35"/>
    <n v="406"/>
  </r>
  <r>
    <s v="5D5EF67E-9067-4146-9AAD-3CD1436A4799"/>
    <s v="CB2C3506-7F93-4138-9269-C72958DA95BB"/>
    <n v="1"/>
    <x v="2"/>
    <n v="71"/>
    <n v="9.20085083216693"/>
    <n v="163"/>
    <n v="554"/>
    <n v="0"/>
    <n v="101"/>
    <n v="0"/>
    <n v="61"/>
    <n v="92"/>
    <n v="49"/>
    <n v="0"/>
    <n v="109"/>
    <n v="0"/>
    <n v="1129"/>
  </r>
  <r>
    <s v="A21A18F9-4CFF-40E5-99F8-4298D5034E0B"/>
    <s v="37271F1C-E026-49CC-9A28-527086540340"/>
    <n v="8"/>
    <x v="1"/>
    <n v="75"/>
    <n v="10.6424856119236"/>
    <n v="45"/>
    <n v="3"/>
    <n v="0"/>
    <n v="1"/>
    <n v="0"/>
    <n v="2"/>
    <n v="0"/>
    <n v="4"/>
    <n v="1"/>
    <n v="5"/>
    <n v="0"/>
    <n v="61"/>
  </r>
  <r>
    <s v="A21A18F9-4CFF-40E5-99F8-4298D5034E0B"/>
    <s v="67DC99B8-F4EE-41C3-87F5-777CEEABE618"/>
    <n v="6"/>
    <x v="4"/>
    <n v="88"/>
    <n v="17.921334839354"/>
    <n v="39"/>
    <n v="7"/>
    <n v="0"/>
    <n v="3"/>
    <n v="0"/>
    <n v="1"/>
    <n v="0"/>
    <n v="0"/>
    <n v="1"/>
    <n v="0"/>
    <n v="0"/>
    <n v="51"/>
  </r>
  <r>
    <s v="5D5EF67E-9067-4146-9AAD-3CD1436A4799"/>
    <s v="23DB045A-D2C1-4387-9939-A1DCDD9EEAF9"/>
    <n v="1"/>
    <x v="2"/>
    <n v="76"/>
    <n v="10.678539272594801"/>
    <n v="152"/>
    <n v="472"/>
    <n v="0"/>
    <n v="167"/>
    <n v="0"/>
    <n v="98"/>
    <n v="0"/>
    <n v="109"/>
    <n v="2"/>
    <n v="181"/>
    <n v="1"/>
    <n v="1182"/>
  </r>
  <r>
    <s v="88F343FA-B35D-4C6C-8A9A-DDC3AE08EED7"/>
    <s v="D4B0D5F3-A509-472C-AC83-83B30398F676"/>
    <n v="1"/>
    <x v="6"/>
    <n v="74"/>
    <n v="11.4311353390693"/>
    <n v="2354"/>
    <n v="1077"/>
    <n v="0"/>
    <n v="319"/>
    <n v="1"/>
    <n v="225"/>
    <n v="1"/>
    <n v="200"/>
    <n v="0"/>
    <n v="386"/>
    <n v="1"/>
    <n v="4564"/>
  </r>
  <r>
    <s v="5D5EF67E-9067-4146-9AAD-3CD1436A4799"/>
    <s v="B839EBEE-DA79-411E-9F3C-5B67B92AEC84"/>
    <n v="1"/>
    <x v="2"/>
    <n v="74"/>
    <n v="11.5155997884056"/>
    <n v="310"/>
    <n v="1258"/>
    <n v="340"/>
    <n v="566"/>
    <n v="369"/>
    <n v="497"/>
    <n v="386"/>
    <n v="565"/>
    <n v="378"/>
    <n v="614"/>
    <n v="361"/>
    <n v="5644"/>
  </r>
  <r>
    <s v="5D5EF67E-9067-4146-9AAD-3CD1436A4799"/>
    <s v="0F20F471-E705-40F7-9BE8-CA189CDF505C"/>
    <n v="1"/>
    <x v="2"/>
    <n v="76"/>
    <n v="12.734024861825301"/>
    <n v="120"/>
    <n v="150"/>
    <n v="148"/>
    <n v="119"/>
    <n v="128"/>
    <n v="141"/>
    <n v="130"/>
    <n v="159"/>
    <n v="145"/>
    <n v="145"/>
    <n v="131"/>
    <n v="1516"/>
  </r>
  <r>
    <s v="5D5EF67E-9067-4146-9AAD-3CD1436A4799"/>
    <s v="FC80DD11-D096-4B84-A56E-1F27CD471A50"/>
    <n v="1"/>
    <x v="2"/>
    <n v="76"/>
    <n v="14.8254193199979"/>
    <n v="9"/>
    <n v="21"/>
    <n v="24"/>
    <n v="18"/>
    <n v="15"/>
    <n v="21"/>
    <n v="23"/>
    <n v="25"/>
    <n v="22"/>
    <n v="22"/>
    <n v="35"/>
    <n v="235"/>
  </r>
  <r>
    <s v="A21A18F9-4CFF-40E5-99F8-4298D5034E0B"/>
    <s v="A89E72A7-C375-42DE-8ADD-1BB51926FE37"/>
    <n v="1"/>
    <x v="0"/>
    <n v="72"/>
    <n v="11.363785388462899"/>
    <n v="6"/>
    <n v="1063"/>
    <n v="1"/>
    <n v="205"/>
    <n v="1"/>
    <n v="86"/>
    <n v="0"/>
    <n v="116"/>
    <n v="1"/>
    <n v="206"/>
    <n v="0"/>
    <n v="1685"/>
  </r>
  <r>
    <s v="5D5EF67E-9067-4146-9AAD-3CD1436A4799"/>
    <s v="42E8248D-12FB-4149-81ED-A964DFDA6A96"/>
    <n v="1"/>
    <x v="2"/>
    <n v="74"/>
    <n v="10.3016106608149"/>
    <n v="10"/>
    <n v="24"/>
    <n v="0"/>
    <n v="33"/>
    <n v="0"/>
    <n v="38"/>
    <n v="0"/>
    <n v="25"/>
    <n v="0"/>
    <n v="48"/>
    <n v="0"/>
    <n v="178"/>
  </r>
  <r>
    <s v="A21A18F9-4CFF-40E5-99F8-4298D5034E0B"/>
    <s v="F36A44B6-E20A-4FF6-AA8F-E2C0F42D0761"/>
    <n v="1"/>
    <x v="0"/>
    <n v="73"/>
    <n v="20.169511561198899"/>
    <n v="27"/>
    <n v="8"/>
    <n v="3"/>
    <n v="2"/>
    <n v="3"/>
    <n v="7"/>
    <n v="3"/>
    <n v="3"/>
    <n v="3"/>
    <n v="7"/>
    <n v="3"/>
    <n v="71"/>
  </r>
  <r>
    <s v="5D5EF67E-9067-4146-9AAD-3CD1436A4799"/>
    <s v="B5395EA7-28F7-4B7B-9ED3-F8C27DCAFB6D"/>
    <n v="1"/>
    <x v="2"/>
    <n v="72"/>
    <n v="13.245052621489201"/>
    <n v="2"/>
    <n v="20"/>
    <n v="26"/>
    <n v="23"/>
    <n v="26"/>
    <n v="37"/>
    <n v="28"/>
    <n v="34"/>
    <n v="21"/>
    <n v="29"/>
    <n v="30"/>
    <n v="276"/>
  </r>
  <r>
    <s v="A21A18F9-4CFF-40E5-99F8-4298D5034E0B"/>
    <s v="1CE6F121-7FE4-4228-B97B-59E72A3A23EE"/>
    <n v="6"/>
    <x v="4"/>
    <n v="72"/>
    <n v="11.818786746669501"/>
    <n v="2142"/>
    <n v="194"/>
    <n v="5"/>
    <n v="24"/>
    <n v="0"/>
    <n v="45"/>
    <n v="3"/>
    <n v="12"/>
    <n v="1"/>
    <n v="96"/>
    <n v="1"/>
    <n v="2524"/>
  </r>
  <r>
    <s v="5D5EF67E-9067-4146-9AAD-3CD1436A4799"/>
    <s v="DB20E5D1-E962-45BE-8965-51CF84C65E31"/>
    <n v="1"/>
    <x v="2"/>
    <n v="71"/>
    <n v="10.8696199528547"/>
    <n v="910"/>
    <n v="2832"/>
    <n v="45"/>
    <n v="1301"/>
    <n v="40"/>
    <n v="1194"/>
    <n v="27"/>
    <n v="745"/>
    <n v="23"/>
    <n v="1640"/>
    <n v="29"/>
    <n v="8786"/>
  </r>
  <r>
    <s v="A21A18F9-4CFF-40E5-99F8-4298D5034E0B"/>
    <s v="BEC40F97-7D98-488A-810B-1CA404CD094E"/>
    <n v="10"/>
    <x v="3"/>
    <s v="NULL"/>
    <s v="NULL"/>
    <n v="3"/>
    <n v="0"/>
    <n v="0"/>
    <n v="0"/>
    <n v="0"/>
    <n v="0"/>
    <n v="0"/>
    <n v="0"/>
    <n v="0"/>
    <n v="0"/>
    <n v="0"/>
    <n v="3"/>
  </r>
  <r>
    <s v="88F343FA-B35D-4C6C-8A9A-DDC3AE08EED7"/>
    <s v="CCFB7144-276C-40E6-ADCE-C64EB25B6552"/>
    <n v="1"/>
    <x v="6"/>
    <n v="72"/>
    <n v="11.236737155161"/>
    <n v="540"/>
    <n v="266"/>
    <n v="0"/>
    <n v="68"/>
    <n v="0"/>
    <n v="80"/>
    <n v="0"/>
    <n v="37"/>
    <n v="0"/>
    <n v="68"/>
    <n v="1"/>
    <n v="1060"/>
  </r>
  <r>
    <s v="5D5EF67E-9067-4146-9AAD-3CD1436A4799"/>
    <s v="3E487C57-D62F-49BA-B748-9222B57A1752"/>
    <n v="1"/>
    <x v="2"/>
    <n v="80"/>
    <n v="11.5617367221768"/>
    <n v="321"/>
    <n v="10761"/>
    <n v="11"/>
    <n v="869"/>
    <n v="6"/>
    <n v="893"/>
    <n v="24"/>
    <n v="766"/>
    <n v="6"/>
    <n v="1011"/>
    <n v="31"/>
    <n v="14699"/>
  </r>
  <r>
    <s v="A21A18F9-4CFF-40E5-99F8-4298D5034E0B"/>
    <s v="D6559C13-B097-4385-A2C8-67A376A2011D"/>
    <n v="192"/>
    <x v="5"/>
    <n v="77"/>
    <n v="9.4186106869711406"/>
    <n v="0"/>
    <n v="4"/>
    <n v="2"/>
    <n v="2"/>
    <n v="0"/>
    <n v="7"/>
    <n v="4"/>
    <n v="6"/>
    <n v="4"/>
    <n v="0"/>
    <n v="4"/>
    <n v="33"/>
  </r>
  <r>
    <s v="5D5EF67E-9067-4146-9AAD-3CD1436A4799"/>
    <s v="279D3D6F-B638-4A3B-808A-5CFEC0DDC139"/>
    <n v="1"/>
    <x v="2"/>
    <n v="76"/>
    <n v="10.779226480678799"/>
    <n v="32"/>
    <n v="721"/>
    <n v="1"/>
    <n v="137"/>
    <n v="0"/>
    <n v="149"/>
    <n v="1"/>
    <n v="71"/>
    <n v="1"/>
    <n v="132"/>
    <n v="3"/>
    <n v="1248"/>
  </r>
  <r>
    <s v="5D5EF67E-9067-4146-9AAD-3CD1436A4799"/>
    <s v="2466BA4F-A134-43BE-9F46-8D8FB580CE39"/>
    <n v="1"/>
    <x v="2"/>
    <n v="79"/>
    <n v="9.5820576190187303"/>
    <n v="53"/>
    <n v="2005"/>
    <n v="1"/>
    <n v="1203"/>
    <n v="2"/>
    <n v="299"/>
    <n v="1"/>
    <n v="671"/>
    <n v="5"/>
    <n v="1097"/>
    <n v="3"/>
    <n v="5340"/>
  </r>
  <r>
    <s v="5D5EF67E-9067-4146-9AAD-3CD1436A4799"/>
    <s v="73ABB045-DB27-4101-B6FE-0669DE9FE4AF"/>
    <n v="1"/>
    <x v="2"/>
    <n v="78"/>
    <n v="13.766727472388499"/>
    <n v="275"/>
    <n v="478"/>
    <n v="263"/>
    <n v="311"/>
    <n v="250"/>
    <n v="303"/>
    <n v="267"/>
    <n v="281"/>
    <n v="256"/>
    <n v="394"/>
    <n v="311"/>
    <n v="3389"/>
  </r>
  <r>
    <s v="A21A18F9-4CFF-40E5-99F8-4298D5034E0B"/>
    <s v="3B8B92AE-C167-4D59-94DE-131361A9297B"/>
    <n v="10"/>
    <x v="3"/>
    <n v="78"/>
    <n v="11.977908716204601"/>
    <n v="6"/>
    <n v="707"/>
    <n v="0"/>
    <n v="194"/>
    <n v="0"/>
    <n v="115"/>
    <n v="4"/>
    <n v="98"/>
    <n v="1"/>
    <n v="233"/>
    <n v="1"/>
    <n v="1359"/>
  </r>
  <r>
    <s v="A21A18F9-4CFF-40E5-99F8-4298D5034E0B"/>
    <s v="7E009BE6-C1DE-4B37-AE00-3BECDF18E99C"/>
    <n v="6"/>
    <x v="4"/>
    <n v="80"/>
    <n v="10.807173830296801"/>
    <n v="633"/>
    <n v="193"/>
    <n v="1"/>
    <n v="35"/>
    <n v="1"/>
    <n v="26"/>
    <n v="1"/>
    <n v="11"/>
    <n v="0"/>
    <n v="94"/>
    <n v="0"/>
    <n v="995"/>
  </r>
  <r>
    <s v="5D5EF67E-9067-4146-9AAD-3CD1436A4799"/>
    <s v="DBB4C1CD-1D22-40B9-A29F-60878194FA49"/>
    <n v="1"/>
    <x v="2"/>
    <n v="75"/>
    <n v="10.7528666036693"/>
    <n v="1"/>
    <n v="92"/>
    <n v="0"/>
    <n v="29"/>
    <n v="0"/>
    <n v="26"/>
    <n v="1"/>
    <n v="23"/>
    <n v="0"/>
    <n v="57"/>
    <n v="0"/>
    <n v="229"/>
  </r>
  <r>
    <s v="A21A18F9-4CFF-40E5-99F8-4298D5034E0B"/>
    <s v="72BE7E86-F8BD-4F12-83F1-F292A96696E3"/>
    <n v="10"/>
    <x v="3"/>
    <n v="72"/>
    <s v="NULL"/>
    <n v="0"/>
    <n v="0"/>
    <n v="0"/>
    <n v="1"/>
    <n v="0"/>
    <n v="0"/>
    <n v="0"/>
    <n v="0"/>
    <n v="0"/>
    <n v="0"/>
    <n v="0"/>
    <n v="1"/>
  </r>
  <r>
    <s v="5D5EF67E-9067-4146-9AAD-3CD1436A4799"/>
    <s v="17E44796-BE8F-432F-9A76-6D784EF37D8C"/>
    <n v="1"/>
    <x v="2"/>
    <n v="73"/>
    <n v="8.8452345762274494"/>
    <n v="41"/>
    <n v="193"/>
    <n v="2"/>
    <n v="178"/>
    <n v="0"/>
    <n v="121"/>
    <n v="1"/>
    <n v="149"/>
    <n v="2"/>
    <n v="210"/>
    <n v="3"/>
    <n v="900"/>
  </r>
  <r>
    <s v="88F343FA-B35D-4C6C-8A9A-DDC3AE08EED7"/>
    <s v="69BAAA1F-506E-435A-AD89-8BC7E249A39B"/>
    <n v="1"/>
    <x v="6"/>
    <n v="73"/>
    <n v="10.705955563990001"/>
    <n v="976"/>
    <n v="418"/>
    <n v="0"/>
    <n v="132"/>
    <n v="1"/>
    <n v="164"/>
    <n v="0"/>
    <n v="133"/>
    <n v="0"/>
    <n v="215"/>
    <n v="0"/>
    <n v="2039"/>
  </r>
  <r>
    <s v="A21A18F9-4CFF-40E5-99F8-4298D5034E0B"/>
    <s v="85C3F077-0765-43FC-B5EA-C41ABC08C925"/>
    <n v="1"/>
    <x v="0"/>
    <n v="57"/>
    <n v="8.7368178721996106"/>
    <n v="67"/>
    <n v="14"/>
    <n v="0"/>
    <n v="10"/>
    <n v="1"/>
    <n v="11"/>
    <n v="3"/>
    <n v="7"/>
    <n v="0"/>
    <n v="7"/>
    <n v="2"/>
    <n v="122"/>
  </r>
  <r>
    <s v="5D5EF67E-9067-4146-9AAD-3CD1436A4799"/>
    <s v="6E1AC601-7712-4150-8059-DF493D5D1197"/>
    <n v="1"/>
    <x v="2"/>
    <n v="75"/>
    <n v="9.4400814269041504"/>
    <n v="16"/>
    <n v="26"/>
    <n v="0"/>
    <n v="10"/>
    <n v="0"/>
    <n v="9"/>
    <n v="0"/>
    <n v="4"/>
    <n v="0"/>
    <n v="10"/>
    <n v="0"/>
    <n v="75"/>
  </r>
  <r>
    <s v="A21A18F9-4CFF-40E5-99F8-4298D5034E0B"/>
    <s v="3A11CE54-58EB-4C3D-828F-86B2A7B87680"/>
    <n v="10"/>
    <x v="3"/>
    <n v="75"/>
    <n v="11.4373672225717"/>
    <n v="0"/>
    <n v="104"/>
    <n v="1"/>
    <n v="22"/>
    <n v="2"/>
    <n v="19"/>
    <n v="18"/>
    <n v="9"/>
    <n v="0"/>
    <n v="45"/>
    <n v="1"/>
    <n v="221"/>
  </r>
  <r>
    <s v="A21A18F9-4CFF-40E5-99F8-4298D5034E0B"/>
    <s v="B74F3DEB-912A-4007-9278-8969083632C5"/>
    <n v="8"/>
    <x v="1"/>
    <n v="68"/>
    <n v="16.2672512421933"/>
    <n v="2296"/>
    <n v="1318"/>
    <n v="921"/>
    <n v="1177"/>
    <n v="962"/>
    <n v="1141"/>
    <n v="985"/>
    <n v="1102"/>
    <n v="941"/>
    <n v="1305"/>
    <n v="992"/>
    <n v="13140"/>
  </r>
  <r>
    <s v="A21A18F9-4CFF-40E5-99F8-4298D5034E0B"/>
    <s v="667C4D14-63F5-47FF-9129-09F688AE837C"/>
    <n v="8"/>
    <x v="1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E8AB4371-C06A-4594-A1FF-ADF5361399F8"/>
    <n v="6"/>
    <x v="4"/>
    <n v="75"/>
    <n v="12.4385167545313"/>
    <n v="13455"/>
    <n v="1014"/>
    <n v="1"/>
    <n v="475"/>
    <n v="6"/>
    <n v="393"/>
    <n v="1"/>
    <n v="310"/>
    <n v="2"/>
    <n v="528"/>
    <n v="4"/>
    <n v="16190"/>
  </r>
  <r>
    <s v="A21A18F9-4CFF-40E5-99F8-4298D5034E0B"/>
    <s v="49B09F1F-9E66-4720-99AA-BF0926EB53FF"/>
    <n v="3"/>
    <x v="7"/>
    <n v="77"/>
    <n v="39.351010867654601"/>
    <n v="168"/>
    <n v="786"/>
    <n v="1"/>
    <n v="242"/>
    <n v="0"/>
    <n v="134"/>
    <n v="2"/>
    <n v="161"/>
    <n v="0"/>
    <n v="448"/>
    <n v="1"/>
    <n v="1943"/>
  </r>
  <r>
    <s v="A21A18F9-4CFF-40E5-99F8-4298D5034E0B"/>
    <s v="3A8DDAE9-82A2-402E-9BF6-4DC13DAD1BC2"/>
    <n v="1"/>
    <x v="0"/>
    <n v="65"/>
    <n v="8.8478142350524092"/>
    <n v="6115"/>
    <n v="1115"/>
    <n v="750"/>
    <n v="987"/>
    <n v="705"/>
    <n v="923"/>
    <n v="681"/>
    <n v="845"/>
    <n v="699"/>
    <n v="1115"/>
    <n v="707"/>
    <n v="14642"/>
  </r>
  <r>
    <s v="5D5EF67E-9067-4146-9AAD-3CD1436A4799"/>
    <s v="9CACDF9E-5CEA-4BBE-8F70-159F45737268"/>
    <n v="1"/>
    <x v="2"/>
    <n v="79"/>
    <n v="9.1108220317521393"/>
    <n v="8"/>
    <n v="111"/>
    <n v="0"/>
    <n v="81"/>
    <n v="0"/>
    <n v="57"/>
    <n v="1"/>
    <n v="89"/>
    <n v="0"/>
    <n v="94"/>
    <n v="0"/>
    <n v="441"/>
  </r>
  <r>
    <s v="5D5EF67E-9067-4146-9AAD-3CD1436A4799"/>
    <s v="D20767F4-A1AB-425E-96DD-FEAC5B60A5C8"/>
    <n v="1"/>
    <x v="2"/>
    <n v="69"/>
    <n v="11.020319458687601"/>
    <n v="24"/>
    <n v="1058"/>
    <n v="0"/>
    <n v="1267"/>
    <n v="1"/>
    <n v="860"/>
    <n v="2"/>
    <n v="684"/>
    <n v="0"/>
    <n v="978"/>
    <n v="5"/>
    <n v="4879"/>
  </r>
  <r>
    <s v="A21A18F9-4CFF-40E5-99F8-4298D5034E0B"/>
    <s v="A1046926-C90E-4E68-B7F1-9F5C85CA8684"/>
    <n v="1"/>
    <x v="0"/>
    <n v="69"/>
    <n v="11.2261387717868"/>
    <n v="55"/>
    <n v="217"/>
    <n v="0"/>
    <n v="46"/>
    <n v="0"/>
    <n v="48"/>
    <n v="0"/>
    <n v="38"/>
    <n v="0"/>
    <n v="66"/>
    <n v="0"/>
    <n v="470"/>
  </r>
  <r>
    <s v="A21A18F9-4CFF-40E5-99F8-4298D5034E0B"/>
    <s v="B608DEF1-6D75-4771-92E9-7F4B75AF1774"/>
    <n v="1"/>
    <x v="0"/>
    <n v="82"/>
    <n v="3.0550504633039899"/>
    <n v="28"/>
    <n v="1"/>
    <n v="0"/>
    <n v="1"/>
    <n v="0"/>
    <n v="0"/>
    <n v="0"/>
    <n v="1"/>
    <n v="0"/>
    <n v="0"/>
    <n v="0"/>
    <n v="31"/>
  </r>
  <r>
    <s v="5D5EF67E-9067-4146-9AAD-3CD1436A4799"/>
    <s v="0CD5AF91-45F4-47E2-B635-64174135C101"/>
    <n v="1"/>
    <x v="2"/>
    <n v="67"/>
    <n v="8.3539518572007303"/>
    <n v="1744"/>
    <n v="270"/>
    <n v="167"/>
    <n v="204"/>
    <n v="184"/>
    <n v="202"/>
    <n v="210"/>
    <n v="192"/>
    <n v="169"/>
    <n v="217"/>
    <n v="168"/>
    <n v="3727"/>
  </r>
  <r>
    <s v="5D5EF67E-9067-4146-9AAD-3CD1436A4799"/>
    <s v="813F99F5-9382-4B0F-A057-9B68C9D7E176"/>
    <n v="1"/>
    <x v="2"/>
    <n v="67"/>
    <n v="9.4175001851663396"/>
    <n v="84"/>
    <n v="1765"/>
    <n v="1"/>
    <n v="86"/>
    <n v="0"/>
    <n v="76"/>
    <n v="1"/>
    <n v="14"/>
    <n v="1"/>
    <n v="39"/>
    <n v="1"/>
    <n v="2068"/>
  </r>
  <r>
    <s v="5D5EF67E-9067-4146-9AAD-3CD1436A4799"/>
    <s v="F6A30616-755E-4BF4-A9B1-EE27240556BB"/>
    <n v="1"/>
    <x v="2"/>
    <n v="76"/>
    <n v="10.87276558436"/>
    <n v="17"/>
    <n v="126"/>
    <n v="133"/>
    <n v="116"/>
    <n v="121"/>
    <n v="131"/>
    <n v="156"/>
    <n v="150"/>
    <n v="142"/>
    <n v="152"/>
    <n v="143"/>
    <n v="1387"/>
  </r>
  <r>
    <s v="5D5EF67E-9067-4146-9AAD-3CD1436A4799"/>
    <s v="1FD461F6-488B-42D9-B01B-3782431A66F5"/>
    <n v="1"/>
    <x v="2"/>
    <n v="74"/>
    <n v="7.8765976240257203"/>
    <n v="16"/>
    <n v="644"/>
    <n v="0"/>
    <n v="657"/>
    <n v="0"/>
    <n v="507"/>
    <n v="7"/>
    <n v="244"/>
    <n v="0"/>
    <n v="300"/>
    <n v="0"/>
    <n v="2375"/>
  </r>
  <r>
    <s v="88F343FA-B35D-4C6C-8A9A-DDC3AE08EED7"/>
    <s v="215DD2F3-5C9F-4D15-A3A4-0B49EC11FC8E"/>
    <n v="1"/>
    <x v="6"/>
    <n v="54"/>
    <n v="9.9463927594819292"/>
    <n v="1436"/>
    <n v="435"/>
    <n v="0"/>
    <n v="144"/>
    <n v="0"/>
    <n v="53"/>
    <n v="0"/>
    <n v="17"/>
    <n v="0"/>
    <n v="72"/>
    <n v="0"/>
    <n v="2157"/>
  </r>
  <r>
    <s v="5D5EF67E-9067-4146-9AAD-3CD1436A4799"/>
    <s v="156DECB1-41B1-4C32-A9DC-AEA2266E5EB4"/>
    <n v="1"/>
    <x v="2"/>
    <n v="74"/>
    <n v="9.0291069667247399"/>
    <n v="725"/>
    <n v="524"/>
    <n v="40"/>
    <n v="405"/>
    <n v="99"/>
    <n v="452"/>
    <n v="19"/>
    <n v="541"/>
    <n v="23"/>
    <n v="927"/>
    <n v="28"/>
    <n v="3783"/>
  </r>
  <r>
    <s v="5D5EF67E-9067-4146-9AAD-3CD1436A4799"/>
    <s v="79B6ECA2-048F-4743-80A8-8C89E06F6387"/>
    <n v="1"/>
    <x v="2"/>
    <n v="73"/>
    <n v="11.461688077911599"/>
    <n v="9679"/>
    <n v="120"/>
    <n v="111"/>
    <n v="126"/>
    <n v="119"/>
    <n v="126"/>
    <n v="132"/>
    <n v="147"/>
    <n v="93"/>
    <n v="132"/>
    <n v="117"/>
    <n v="10902"/>
  </r>
  <r>
    <s v="5D5EF67E-9067-4146-9AAD-3CD1436A4799"/>
    <s v="04CA3BFE-4DAB-484F-8D9C-BF7859B8B07A"/>
    <n v="1"/>
    <x v="2"/>
    <n v="71"/>
    <n v="11.399795561691301"/>
    <n v="2429"/>
    <n v="4963"/>
    <n v="2"/>
    <n v="939"/>
    <n v="6"/>
    <n v="668"/>
    <n v="17"/>
    <n v="510"/>
    <n v="1"/>
    <n v="825"/>
    <n v="7"/>
    <n v="10367"/>
  </r>
  <r>
    <s v="5D5EF67E-9067-4146-9AAD-3CD1436A4799"/>
    <s v="C995A43D-54EE-45C0-99EB-B1012F12B9A9"/>
    <n v="1"/>
    <x v="2"/>
    <n v="77"/>
    <n v="11.211078142711299"/>
    <n v="28"/>
    <n v="30"/>
    <n v="37"/>
    <n v="29"/>
    <n v="26"/>
    <n v="42"/>
    <n v="29"/>
    <n v="33"/>
    <n v="29"/>
    <n v="29"/>
    <n v="29"/>
    <n v="341"/>
  </r>
  <r>
    <s v="A21A18F9-4CFF-40E5-99F8-4298D5034E0B"/>
    <s v="BAC68141-7957-4B29-B16D-E7A1A9339715"/>
    <n v="3"/>
    <x v="7"/>
    <n v="78"/>
    <n v="10.930243620200001"/>
    <n v="314"/>
    <n v="138"/>
    <n v="123"/>
    <n v="135"/>
    <n v="106"/>
    <n v="136"/>
    <n v="116"/>
    <n v="122"/>
    <n v="124"/>
    <n v="117"/>
    <n v="128"/>
    <n v="1559"/>
  </r>
  <r>
    <s v="A21A18F9-4CFF-40E5-99F8-4298D5034E0B"/>
    <s v="EE4BB890-ADB1-4CAD-992C-2AACE906E66D"/>
    <n v="1"/>
    <x v="0"/>
    <n v="76"/>
    <n v="10.948505260621699"/>
    <n v="189"/>
    <n v="42"/>
    <n v="37"/>
    <n v="78"/>
    <n v="50"/>
    <n v="43"/>
    <n v="35"/>
    <n v="36"/>
    <n v="41"/>
    <n v="28"/>
    <n v="41"/>
    <n v="620"/>
  </r>
  <r>
    <s v="A21A18F9-4CFF-40E5-99F8-4298D5034E0B"/>
    <s v="6E47B7A4-8290-4689-9059-B0B5C174BEB2"/>
    <n v="6"/>
    <x v="4"/>
    <n v="81"/>
    <n v="1.4142135623731"/>
    <n v="47"/>
    <n v="1"/>
    <n v="0"/>
    <n v="1"/>
    <n v="0"/>
    <n v="0"/>
    <n v="0"/>
    <n v="0"/>
    <n v="0"/>
    <n v="0"/>
    <n v="0"/>
    <n v="49"/>
  </r>
  <r>
    <s v="5D5EF67E-9067-4146-9AAD-3CD1436A4799"/>
    <s v="B7E6111A-C818-4AC1-A72C-4F94EC23FCA9"/>
    <n v="1"/>
    <x v="2"/>
    <n v="75"/>
    <n v="9.1014417414869495"/>
    <n v="11"/>
    <n v="631"/>
    <n v="0"/>
    <n v="93"/>
    <n v="0"/>
    <n v="75"/>
    <n v="0"/>
    <n v="50"/>
    <n v="0"/>
    <n v="154"/>
    <n v="0"/>
    <n v="1014"/>
  </r>
  <r>
    <s v="88F343FA-B35D-4C6C-8A9A-DDC3AE08EED7"/>
    <s v="543F393D-8283-45B8-909A-79DA23642999"/>
    <n v="1"/>
    <x v="6"/>
    <n v="72"/>
    <n v="11.1938318989235"/>
    <n v="297"/>
    <n v="133"/>
    <n v="0"/>
    <n v="26"/>
    <n v="0"/>
    <n v="35"/>
    <n v="0"/>
    <n v="23"/>
    <n v="0"/>
    <n v="60"/>
    <n v="0"/>
    <n v="575"/>
  </r>
  <r>
    <s v="A21A18F9-4CFF-40E5-99F8-4298D5034E0B"/>
    <s v="832F0FE0-C61C-48CC-9B99-C7BF2DC74FB7"/>
    <n v="1"/>
    <x v="0"/>
    <n v="75"/>
    <n v="12.8369312371631"/>
    <n v="528"/>
    <n v="3720"/>
    <n v="2"/>
    <n v="808"/>
    <n v="8"/>
    <n v="672"/>
    <n v="7"/>
    <n v="582"/>
    <n v="4"/>
    <n v="1215"/>
    <n v="28"/>
    <n v="7575"/>
  </r>
  <r>
    <s v="A21A18F9-4CFF-40E5-99F8-4298D5034E0B"/>
    <s v="2804B67F-C2C6-477B-B70D-DE4269C18929"/>
    <n v="8"/>
    <x v="1"/>
    <n v="66"/>
    <s v="NULL"/>
    <n v="0"/>
    <n v="0"/>
    <n v="0"/>
    <n v="0"/>
    <n v="0"/>
    <n v="0"/>
    <n v="0"/>
    <n v="1"/>
    <n v="0"/>
    <n v="0"/>
    <n v="0"/>
    <n v="1"/>
  </r>
  <r>
    <s v="A21A18F9-4CFF-40E5-99F8-4298D5034E0B"/>
    <s v="9A19EE64-477E-458F-BCC3-CCE923445A8A"/>
    <n v="1"/>
    <x v="0"/>
    <n v="80"/>
    <n v="11.093632033738301"/>
    <n v="168"/>
    <n v="5900"/>
    <n v="160"/>
    <n v="2245"/>
    <n v="163"/>
    <n v="1722"/>
    <n v="182"/>
    <n v="1724"/>
    <n v="182"/>
    <n v="2517"/>
    <n v="181"/>
    <n v="15144"/>
  </r>
  <r>
    <s v="5D5EF67E-9067-4146-9AAD-3CD1436A4799"/>
    <s v="1737E124-C940-4A0E-AF00-D19C3CEDC6A8"/>
    <n v="1"/>
    <x v="2"/>
    <n v="64"/>
    <n v="9.5710363731194903"/>
    <n v="132"/>
    <n v="836"/>
    <n v="148"/>
    <n v="1182"/>
    <n v="43"/>
    <n v="570"/>
    <n v="1"/>
    <n v="398"/>
    <n v="7"/>
    <n v="1025"/>
    <n v="51"/>
    <n v="4393"/>
  </r>
  <r>
    <s v="5D5EF67E-9067-4146-9AAD-3CD1436A4799"/>
    <s v="94A9D0EE-59CD-436A-975C-D11D7D2980C9"/>
    <n v="1"/>
    <x v="2"/>
    <n v="79"/>
    <n v="11.770957359140599"/>
    <n v="23"/>
    <n v="384"/>
    <n v="1"/>
    <n v="7"/>
    <n v="3"/>
    <n v="8"/>
    <n v="26"/>
    <n v="5"/>
    <n v="1"/>
    <n v="23"/>
    <n v="2"/>
    <n v="483"/>
  </r>
  <r>
    <s v="A21A18F9-4CFF-40E5-99F8-4298D5034E0B"/>
    <s v="7519D8D4-6D9B-4896-8F08-735969BA9C9F"/>
    <n v="10"/>
    <x v="3"/>
    <n v="76"/>
    <n v="11.636648843521799"/>
    <n v="74"/>
    <n v="160"/>
    <n v="0"/>
    <n v="46"/>
    <n v="1"/>
    <n v="28"/>
    <n v="2"/>
    <n v="12"/>
    <n v="0"/>
    <n v="61"/>
    <n v="1"/>
    <n v="385"/>
  </r>
  <r>
    <s v="88F343FA-B35D-4C6C-8A9A-DDC3AE08EED7"/>
    <s v="E54C277B-3109-4572-88DC-5D267DFEFB8E"/>
    <n v="1"/>
    <x v="6"/>
    <n v="67"/>
    <n v="8.98586473832626"/>
    <n v="475"/>
    <n v="319"/>
    <n v="0"/>
    <n v="32"/>
    <n v="1"/>
    <n v="43"/>
    <n v="2"/>
    <n v="11"/>
    <n v="2"/>
    <n v="60"/>
    <n v="0"/>
    <n v="945"/>
  </r>
  <r>
    <s v="5D5EF67E-9067-4146-9AAD-3CD1436A4799"/>
    <s v="6C5F2198-E4F6-4D66-823B-8FB2DE78E939"/>
    <n v="1"/>
    <x v="2"/>
    <n v="78"/>
    <n v="11.8623704847878"/>
    <n v="611"/>
    <n v="947"/>
    <n v="787"/>
    <n v="818"/>
    <n v="796"/>
    <n v="756"/>
    <n v="773"/>
    <n v="723"/>
    <n v="805"/>
    <n v="826"/>
    <n v="775"/>
    <n v="8617"/>
  </r>
  <r>
    <s v="5D5EF67E-9067-4146-9AAD-3CD1436A4799"/>
    <s v="8B9756F1-1565-462A-901F-B9F3F6F7799A"/>
    <n v="1"/>
    <x v="2"/>
    <n v="88"/>
    <n v="0.70710678118654802"/>
    <n v="0"/>
    <n v="0"/>
    <n v="0"/>
    <n v="0"/>
    <n v="0"/>
    <n v="0"/>
    <n v="0"/>
    <n v="0"/>
    <n v="0"/>
    <n v="1"/>
    <n v="1"/>
    <n v="2"/>
  </r>
  <r>
    <s v="A21A18F9-4CFF-40E5-99F8-4298D5034E0B"/>
    <s v="DFDF43E8-AB77-43B8-9E6F-77B8235032BD"/>
    <n v="6"/>
    <x v="4"/>
    <n v="70"/>
    <n v="11.676630956106001"/>
    <n v="25605"/>
    <n v="2079"/>
    <n v="2"/>
    <n v="827"/>
    <n v="1"/>
    <n v="659"/>
    <n v="0"/>
    <n v="580"/>
    <n v="1"/>
    <n v="772"/>
    <n v="3"/>
    <n v="30529"/>
  </r>
  <r>
    <s v="5D5EF67E-9067-4146-9AAD-3CD1436A4799"/>
    <s v="ED5A903B-5D0B-401A-A121-8D967F925738"/>
    <n v="1"/>
    <x v="2"/>
    <n v="74"/>
    <n v="11.359425126773299"/>
    <n v="229"/>
    <n v="3341"/>
    <n v="45"/>
    <n v="404"/>
    <n v="39"/>
    <n v="363"/>
    <n v="53"/>
    <n v="323"/>
    <n v="47"/>
    <n v="353"/>
    <n v="79"/>
    <n v="5276"/>
  </r>
  <r>
    <s v="5D5EF67E-9067-4146-9AAD-3CD1436A4799"/>
    <s v="E3A1DEB9-B682-4A2B-8645-CDB65734FA7F"/>
    <n v="1"/>
    <x v="2"/>
    <n v="77"/>
    <n v="84.864087861399895"/>
    <n v="139"/>
    <n v="4831"/>
    <n v="8"/>
    <n v="2824"/>
    <n v="5"/>
    <n v="1690"/>
    <n v="19"/>
    <n v="1212"/>
    <n v="6"/>
    <n v="2942"/>
    <n v="4"/>
    <n v="13680"/>
  </r>
  <r>
    <s v="88F343FA-B35D-4C6C-8A9A-DDC3AE08EED7"/>
    <s v="D9FD61A6-C136-490F-B4E5-28651251FA7E"/>
    <n v="1"/>
    <x v="6"/>
    <n v="72"/>
    <n v="10.3791749540738"/>
    <n v="17"/>
    <n v="6"/>
    <n v="0"/>
    <n v="0"/>
    <n v="0"/>
    <n v="1"/>
    <n v="0"/>
    <n v="2"/>
    <n v="0"/>
    <n v="3"/>
    <n v="0"/>
    <n v="29"/>
  </r>
  <r>
    <s v="A21A18F9-4CFF-40E5-99F8-4298D5034E0B"/>
    <s v="B7497FFF-654E-4829-AE4F-D21A33386817"/>
    <n v="1"/>
    <x v="0"/>
    <n v="70"/>
    <n v="11.1198699413416"/>
    <n v="80"/>
    <n v="143"/>
    <n v="0"/>
    <n v="88"/>
    <n v="1"/>
    <n v="64"/>
    <n v="0"/>
    <n v="42"/>
    <n v="2"/>
    <n v="83"/>
    <n v="0"/>
    <n v="503"/>
  </r>
  <r>
    <s v="A21A18F9-4CFF-40E5-99F8-4298D5034E0B"/>
    <s v="4A7C13C3-322B-421E-A389-E04485B4A94B"/>
    <n v="10"/>
    <x v="3"/>
    <n v="66"/>
    <n v="11.0431680380551"/>
    <n v="31"/>
    <n v="42"/>
    <n v="0"/>
    <n v="33"/>
    <n v="0"/>
    <n v="18"/>
    <n v="0"/>
    <n v="5"/>
    <n v="0"/>
    <n v="16"/>
    <n v="0"/>
    <n v="145"/>
  </r>
  <r>
    <s v="5D5EF67E-9067-4146-9AAD-3CD1436A4799"/>
    <s v="F577D13F-8BC2-44F2-9844-1475B896C28E"/>
    <n v="1"/>
    <x v="2"/>
    <n v="81"/>
    <n v="11.062884853707599"/>
    <n v="29"/>
    <n v="134"/>
    <n v="1"/>
    <n v="121"/>
    <n v="0"/>
    <n v="46"/>
    <n v="0"/>
    <n v="34"/>
    <n v="0"/>
    <n v="146"/>
    <n v="1"/>
    <n v="512"/>
  </r>
  <r>
    <s v="A21A18F9-4CFF-40E5-99F8-4298D5034E0B"/>
    <s v="781A9983-E013-4512-ACFC-B3B605053F15"/>
    <n v="1"/>
    <x v="0"/>
    <n v="79"/>
    <n v="8.8103346774177602"/>
    <n v="13"/>
    <n v="360"/>
    <n v="0"/>
    <n v="115"/>
    <n v="0"/>
    <n v="100"/>
    <n v="2"/>
    <n v="85"/>
    <n v="0"/>
    <n v="156"/>
    <n v="1"/>
    <n v="832"/>
  </r>
  <r>
    <s v="A21A18F9-4CFF-40E5-99F8-4298D5034E0B"/>
    <s v="4FBAF109-283D-4C47-A53B-D3B66D4052C6"/>
    <n v="10"/>
    <x v="3"/>
    <n v="74"/>
    <n v="15.5847966263884"/>
    <n v="6"/>
    <n v="13"/>
    <n v="0"/>
    <n v="9"/>
    <n v="0"/>
    <n v="5"/>
    <n v="5"/>
    <n v="1"/>
    <n v="0"/>
    <n v="3"/>
    <n v="0"/>
    <n v="43"/>
  </r>
  <r>
    <s v="A21A18F9-4CFF-40E5-99F8-4298D5034E0B"/>
    <s v="2A09A93D-C271-4F0F-98D9-6D4711ED6655"/>
    <n v="1"/>
    <x v="0"/>
    <n v="72"/>
    <n v="11.8782519970568"/>
    <n v="219"/>
    <n v="963"/>
    <n v="0"/>
    <n v="293"/>
    <n v="1"/>
    <n v="209"/>
    <n v="0"/>
    <n v="184"/>
    <n v="0"/>
    <n v="300"/>
    <n v="0"/>
    <n v="2169"/>
  </r>
  <r>
    <s v="A21A18F9-4CFF-40E5-99F8-4298D5034E0B"/>
    <s v="0E7F61D1-A3AF-4086-8792-24C8F3FDFAB9"/>
    <n v="1"/>
    <x v="0"/>
    <n v="77"/>
    <n v="12.8017433060161"/>
    <n v="161"/>
    <n v="578"/>
    <n v="0"/>
    <n v="489"/>
    <n v="3"/>
    <n v="190"/>
    <n v="5"/>
    <n v="237"/>
    <n v="6"/>
    <n v="434"/>
    <n v="1"/>
    <n v="2104"/>
  </r>
  <r>
    <s v="A21A18F9-4CFF-40E5-99F8-4298D5034E0B"/>
    <s v="063B795A-D185-499A-8437-65C25239AD4B"/>
    <n v="1"/>
    <x v="0"/>
    <n v="79"/>
    <n v="14.458225652547601"/>
    <n v="3"/>
    <n v="250"/>
    <n v="0"/>
    <n v="72"/>
    <n v="0"/>
    <n v="69"/>
    <n v="4"/>
    <n v="67"/>
    <n v="0"/>
    <n v="130"/>
    <n v="0"/>
    <n v="595"/>
  </r>
  <r>
    <s v="5D5EF67E-9067-4146-9AAD-3CD1436A4799"/>
    <s v="43156E9D-8194-4530-BC79-D3276491B3DA"/>
    <n v="1"/>
    <x v="2"/>
    <n v="73"/>
    <n v="9.81161648813036"/>
    <n v="4"/>
    <n v="274"/>
    <n v="0"/>
    <n v="62"/>
    <n v="0"/>
    <n v="47"/>
    <n v="0"/>
    <n v="24"/>
    <n v="0"/>
    <n v="66"/>
    <n v="0"/>
    <n v="477"/>
  </r>
  <r>
    <s v="A21A18F9-4CFF-40E5-99F8-4298D5034E0B"/>
    <s v="425BA93F-637F-437B-AAD1-44BF3558C111"/>
    <n v="3"/>
    <x v="7"/>
    <n v="78"/>
    <s v="NULL"/>
    <n v="1"/>
    <n v="0"/>
    <n v="0"/>
    <n v="0"/>
    <n v="0"/>
    <n v="0"/>
    <n v="0"/>
    <n v="0"/>
    <n v="0"/>
    <n v="1"/>
    <n v="0"/>
    <n v="2"/>
  </r>
  <r>
    <s v="5D5EF67E-9067-4146-9AAD-3CD1436A4799"/>
    <s v="C49A9F36-2E12-4B31-A78E-F1065DEAD259"/>
    <n v="1"/>
    <x v="2"/>
    <s v="NULL"/>
    <s v="NULL"/>
    <n v="1"/>
    <n v="0"/>
    <n v="0"/>
    <n v="0"/>
    <n v="0"/>
    <n v="0"/>
    <n v="0"/>
    <n v="0"/>
    <n v="0"/>
    <n v="0"/>
    <n v="0"/>
    <n v="1"/>
  </r>
  <r>
    <s v="88F343FA-B35D-4C6C-8A9A-DDC3AE08EED7"/>
    <s v="A004A9CA-9C40-480A-9F7B-01155B48554E"/>
    <n v="1"/>
    <x v="6"/>
    <n v="80"/>
    <s v="NULL"/>
    <n v="1"/>
    <n v="1"/>
    <n v="0"/>
    <n v="0"/>
    <n v="0"/>
    <n v="0"/>
    <n v="0"/>
    <n v="0"/>
    <n v="0"/>
    <n v="0"/>
    <n v="0"/>
    <n v="2"/>
  </r>
  <r>
    <s v="5D5EF67E-9067-4146-9AAD-3CD1436A4799"/>
    <s v="9B74D8BD-2C2D-4A76-A928-210AA98FE146"/>
    <n v="1"/>
    <x v="2"/>
    <n v="75"/>
    <n v="12.1901269552173"/>
    <n v="1414"/>
    <n v="120"/>
    <n v="91"/>
    <n v="104"/>
    <n v="99"/>
    <n v="102"/>
    <n v="116"/>
    <n v="112"/>
    <n v="91"/>
    <n v="107"/>
    <n v="88"/>
    <n v="2444"/>
  </r>
  <r>
    <s v="A21A18F9-4CFF-40E5-99F8-4298D5034E0B"/>
    <s v="EC054762-6919-41B9-81C6-6CE22ED4F721"/>
    <n v="10"/>
    <x v="3"/>
    <n v="72"/>
    <n v="10.8041953903051"/>
    <n v="349"/>
    <n v="541"/>
    <n v="1"/>
    <n v="426"/>
    <n v="1"/>
    <n v="416"/>
    <n v="2"/>
    <n v="202"/>
    <n v="0"/>
    <n v="347"/>
    <n v="1"/>
    <n v="2286"/>
  </r>
  <r>
    <s v="A21A18F9-4CFF-40E5-99F8-4298D5034E0B"/>
    <s v="AA2514BF-3DAC-4BE9-8805-40F8D8370EA3"/>
    <n v="192"/>
    <x v="5"/>
    <n v="73"/>
    <n v="15.798292559492699"/>
    <n v="352"/>
    <n v="1860"/>
    <n v="6"/>
    <n v="393"/>
    <n v="6"/>
    <n v="351"/>
    <n v="18"/>
    <n v="286"/>
    <n v="3"/>
    <n v="470"/>
    <n v="5"/>
    <n v="3765"/>
  </r>
  <r>
    <s v="A21A18F9-4CFF-40E5-99F8-4298D5034E0B"/>
    <s v="1B490BAC-75B4-4D5B-A554-D90B9BEA0E25"/>
    <n v="1"/>
    <x v="0"/>
    <n v="85"/>
    <n v="12.676750372236601"/>
    <n v="13"/>
    <n v="1"/>
    <n v="0"/>
    <n v="0"/>
    <n v="1"/>
    <n v="0"/>
    <n v="1"/>
    <n v="0"/>
    <n v="1"/>
    <n v="0"/>
    <n v="2"/>
    <n v="19"/>
  </r>
  <r>
    <s v="A21A18F9-4CFF-40E5-99F8-4298D5034E0B"/>
    <s v="E3E39964-2129-409A-9496-D03B76CA0E83"/>
    <n v="1"/>
    <x v="0"/>
    <s v="NULL"/>
    <s v="NULL"/>
    <n v="1"/>
    <n v="0"/>
    <n v="0"/>
    <n v="0"/>
    <n v="0"/>
    <n v="0"/>
    <n v="0"/>
    <n v="0"/>
    <n v="0"/>
    <n v="0"/>
    <n v="0"/>
    <n v="1"/>
  </r>
  <r>
    <s v="A21A18F9-4CFF-40E5-99F8-4298D5034E0B"/>
    <s v="E15482AD-4290-41C2-9E1D-A5A70A57BA05"/>
    <n v="1"/>
    <x v="0"/>
    <n v="74"/>
    <n v="12.0184652020999"/>
    <n v="1808"/>
    <n v="3586"/>
    <n v="0"/>
    <n v="1016"/>
    <n v="4"/>
    <n v="1013"/>
    <n v="52"/>
    <n v="692"/>
    <n v="1"/>
    <n v="1377"/>
    <n v="1"/>
    <n v="9550"/>
  </r>
  <r>
    <s v="88F343FA-B35D-4C6C-8A9A-DDC3AE08EED7"/>
    <s v="758084F5-7603-4F42-A4FE-B4207B31B6B4"/>
    <n v="1"/>
    <x v="6"/>
    <n v="71"/>
    <n v="11.1255990992388"/>
    <n v="856"/>
    <n v="467"/>
    <n v="0"/>
    <n v="75"/>
    <n v="0"/>
    <n v="77"/>
    <n v="0"/>
    <n v="50"/>
    <n v="0"/>
    <n v="112"/>
    <n v="0"/>
    <n v="1637"/>
  </r>
  <r>
    <s v="5D5EF67E-9067-4146-9AAD-3CD1436A4799"/>
    <s v="A2E18CDA-3C77-46FE-931F-690AF4318786"/>
    <n v="1"/>
    <x v="2"/>
    <n v="73"/>
    <n v="8.6754007396984907"/>
    <n v="3"/>
    <n v="331"/>
    <n v="1"/>
    <n v="266"/>
    <n v="1"/>
    <n v="224"/>
    <n v="2"/>
    <n v="157"/>
    <n v="1"/>
    <n v="140"/>
    <n v="4"/>
    <n v="1130"/>
  </r>
  <r>
    <s v="A21A18F9-4CFF-40E5-99F8-4298D5034E0B"/>
    <s v="2FD39566-A081-438A-8C9A-09A26F51B3AD"/>
    <n v="1"/>
    <x v="0"/>
    <n v="78"/>
    <n v="12.3399473871109"/>
    <n v="163"/>
    <n v="376"/>
    <n v="197"/>
    <n v="230"/>
    <n v="180"/>
    <n v="282"/>
    <n v="234"/>
    <n v="229"/>
    <n v="209"/>
    <n v="237"/>
    <n v="229"/>
    <n v="2566"/>
  </r>
  <r>
    <s v="A21A18F9-4CFF-40E5-99F8-4298D5034E0B"/>
    <s v="99355BE0-48EF-4AA2-BDFC-CCF4210065B6"/>
    <n v="1"/>
    <x v="0"/>
    <n v="77"/>
    <n v="11.453914371747601"/>
    <n v="508"/>
    <n v="4177"/>
    <n v="1"/>
    <n v="1731"/>
    <n v="13"/>
    <n v="1285"/>
    <n v="6"/>
    <n v="1170"/>
    <n v="4"/>
    <n v="1907"/>
    <n v="8"/>
    <n v="10810"/>
  </r>
  <r>
    <s v="5D5EF67E-9067-4146-9AAD-3CD1436A4799"/>
    <s v="97FF55E2-4488-46E6-A22D-58A90D4AC103"/>
    <n v="1"/>
    <x v="2"/>
    <n v="76"/>
    <n v="12.430068944706299"/>
    <n v="914"/>
    <n v="4643"/>
    <n v="8"/>
    <n v="1408"/>
    <n v="10"/>
    <n v="1375"/>
    <n v="1"/>
    <n v="639"/>
    <n v="18"/>
    <n v="1199"/>
    <n v="4"/>
    <n v="10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M12" firstHeaderRow="0" firstDataRow="1" firstDataCol="1"/>
  <pivotFields count="18">
    <pivotField showAll="0"/>
    <pivotField showAll="0"/>
    <pivotField showAll="0"/>
    <pivotField axis="axisRow" showAll="0">
      <items count="10">
        <item x="2"/>
        <item x="6"/>
        <item x="0"/>
        <item x="3"/>
        <item x="5"/>
        <item x="7"/>
        <item x="8"/>
        <item x="4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systolic_null" fld="6" baseField="0" baseItem="0"/>
    <dataField name="Sum of mod_0" fld="7" baseField="0" baseItem="0"/>
    <dataField name="Sum of mod_1" fld="8" baseField="0" baseItem="0"/>
    <dataField name="Sum of mod_2" fld="9" baseField="0" baseItem="0"/>
    <dataField name="Sum of mod_3" fld="10" baseField="0" baseItem="0"/>
    <dataField name="Sum of mod_4" fld="11" baseField="0" baseItem="0"/>
    <dataField name="Sum of mod_5" fld="12" baseField="0" baseItem="0"/>
    <dataField name="Sum of mod_6" fld="13" baseField="0" baseItem="0"/>
    <dataField name="Sum of mod_7" fld="14" baseField="0" baseItem="0"/>
    <dataField name="Sum of mod_8" fld="15" baseField="0" baseItem="0"/>
    <dataField name="Sum of mod_9" fld="16" baseField="0" baseItem="0"/>
    <dataField name="Sum of total_coun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M12" firstHeaderRow="0" firstDataRow="1" firstDataCol="1"/>
  <pivotFields count="18">
    <pivotField showAll="0"/>
    <pivotField showAll="0"/>
    <pivotField showAll="0"/>
    <pivotField axis="axisRow" showAll="0">
      <items count="10">
        <item x="0"/>
        <item x="4"/>
        <item x="1"/>
        <item x="3"/>
        <item x="2"/>
        <item x="5"/>
        <item x="8"/>
        <item x="7"/>
        <item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systolic_null" fld="6" baseField="0" baseItem="0"/>
    <dataField name="Sum of mod_0" fld="7" baseField="0" baseItem="0"/>
    <dataField name="Sum of mod_1" fld="8" baseField="0" baseItem="0"/>
    <dataField name="Sum of mod_2" fld="9" baseField="0" baseItem="0"/>
    <dataField name="Sum of mod_3" fld="10" baseField="0" baseItem="0"/>
    <dataField name="Sum of mod_4" fld="11" baseField="0" baseItem="0"/>
    <dataField name="Sum of mod_5" fld="12" baseField="0" baseItem="0"/>
    <dataField name="Sum of mod_6" fld="13" baseField="0" baseItem="0"/>
    <dataField name="Sum of mod_7" fld="14" baseField="0" baseItem="0"/>
    <dataField name="Sum of mod_8" fld="15" baseField="0" baseItem="0"/>
    <dataField name="Sum of mod_9" fld="16" baseField="0" baseItem="0"/>
    <dataField name="Sum of total_count" fld="17" baseField="0" baseItem="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pane xSplit="3" ySplit="2" topLeftCell="V3" activePane="bottomRight" state="frozen"/>
      <selection pane="topRight" activeCell="D1" sqref="D1"/>
      <selection pane="bottomLeft" activeCell="A3" sqref="A3"/>
      <selection pane="bottomRight" activeCell="B15" sqref="B15"/>
    </sheetView>
  </sheetViews>
  <sheetFormatPr defaultRowHeight="14.5" x14ac:dyDescent="0.35"/>
  <cols>
    <col min="1" max="1" width="17.453125" bestFit="1" customWidth="1"/>
    <col min="2" max="2" width="20.81640625" bestFit="1" customWidth="1"/>
    <col min="3" max="3" width="14.81640625" customWidth="1"/>
    <col min="6" max="6" width="10.54296875" bestFit="1" customWidth="1"/>
    <col min="7" max="7" width="12.1796875" bestFit="1" customWidth="1"/>
    <col min="8" max="8" width="14" customWidth="1"/>
    <col min="9" max="9" width="12.81640625" customWidth="1"/>
    <col min="10" max="10" width="11" customWidth="1"/>
    <col min="11" max="11" width="10.6328125" customWidth="1"/>
    <col min="12" max="12" width="17.453125" customWidth="1"/>
    <col min="15" max="15" width="10.54296875" bestFit="1" customWidth="1"/>
    <col min="16" max="16" width="12.1796875" bestFit="1" customWidth="1"/>
    <col min="17" max="17" width="16.08984375" customWidth="1"/>
    <col min="18" max="18" width="16.81640625" customWidth="1"/>
    <col min="19" max="20" width="11.81640625" customWidth="1"/>
    <col min="23" max="23" width="10.54296875" bestFit="1" customWidth="1"/>
    <col min="26" max="26" width="10.54296875" bestFit="1" customWidth="1"/>
    <col min="28" max="28" width="16.26953125" customWidth="1"/>
    <col min="29" max="29" width="14.90625" customWidth="1"/>
    <col min="31" max="31" width="14.81640625" customWidth="1"/>
  </cols>
  <sheetData>
    <row r="1" spans="1:31" x14ac:dyDescent="0.35">
      <c r="D1" s="32" t="s">
        <v>0</v>
      </c>
      <c r="E1" s="33"/>
      <c r="F1" s="33"/>
      <c r="G1" s="33"/>
      <c r="H1" s="33"/>
      <c r="I1" s="33"/>
      <c r="J1" s="33"/>
      <c r="K1" s="33"/>
      <c r="L1" s="34"/>
      <c r="M1" s="35" t="s">
        <v>1</v>
      </c>
      <c r="N1" s="36"/>
      <c r="O1" s="36"/>
      <c r="P1" s="36"/>
      <c r="Q1" s="36"/>
      <c r="R1" s="36"/>
      <c r="S1" s="36"/>
      <c r="T1" s="36"/>
      <c r="U1" s="39" t="s">
        <v>50</v>
      </c>
      <c r="V1" s="40"/>
      <c r="W1" s="40"/>
      <c r="X1" s="39" t="s">
        <v>79</v>
      </c>
      <c r="Y1" s="40"/>
      <c r="Z1" s="40"/>
      <c r="AA1" s="37" t="s">
        <v>47</v>
      </c>
      <c r="AB1" s="38"/>
      <c r="AC1" s="38"/>
      <c r="AD1" s="38"/>
      <c r="AE1" s="38"/>
    </row>
    <row r="2" spans="1:31" s="6" customFormat="1" ht="27.5" customHeight="1" thickBot="1" x14ac:dyDescent="0.4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3" t="s">
        <v>49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5</v>
      </c>
      <c r="N2" s="5" t="s">
        <v>6</v>
      </c>
      <c r="O2" s="5" t="s">
        <v>48</v>
      </c>
      <c r="P2" s="5" t="s">
        <v>13</v>
      </c>
      <c r="Q2" s="5" t="s">
        <v>8</v>
      </c>
      <c r="R2" s="5" t="s">
        <v>9</v>
      </c>
      <c r="S2" s="5" t="s">
        <v>10</v>
      </c>
      <c r="T2" s="5" t="s">
        <v>12</v>
      </c>
      <c r="U2" s="15" t="s">
        <v>5</v>
      </c>
      <c r="V2" s="16" t="s">
        <v>6</v>
      </c>
      <c r="W2" s="16" t="s">
        <v>78</v>
      </c>
      <c r="X2" s="15" t="s">
        <v>5</v>
      </c>
      <c r="Y2" s="16" t="s">
        <v>6</v>
      </c>
      <c r="Z2" s="16" t="s">
        <v>80</v>
      </c>
      <c r="AA2" s="14" t="s">
        <v>41</v>
      </c>
      <c r="AB2" s="13" t="s">
        <v>42</v>
      </c>
      <c r="AC2" s="13" t="s">
        <v>43</v>
      </c>
      <c r="AD2" s="13" t="s">
        <v>44</v>
      </c>
      <c r="AE2" s="13" t="s">
        <v>45</v>
      </c>
    </row>
    <row r="3" spans="1:31" x14ac:dyDescent="0.35">
      <c r="A3" t="s">
        <v>14</v>
      </c>
      <c r="B3" t="s">
        <v>15</v>
      </c>
      <c r="C3" t="s">
        <v>16</v>
      </c>
      <c r="D3" s="7">
        <v>143369</v>
      </c>
      <c r="E3">
        <v>238843</v>
      </c>
      <c r="F3" s="8">
        <f>D3/E3</f>
        <v>0.60026460896907174</v>
      </c>
      <c r="G3" s="9">
        <v>496.21715026110076</v>
      </c>
      <c r="H3" s="10">
        <v>214146</v>
      </c>
      <c r="I3" s="8">
        <f>H3/E3</f>
        <v>0.89659734637397792</v>
      </c>
      <c r="J3" s="11">
        <v>94</v>
      </c>
      <c r="K3" s="11">
        <v>109</v>
      </c>
      <c r="L3" s="8">
        <f>J3/K3</f>
        <v>0.86238532110091748</v>
      </c>
      <c r="M3" s="7">
        <v>115464</v>
      </c>
      <c r="N3">
        <v>238843</v>
      </c>
      <c r="O3" s="8">
        <f>M3/N3</f>
        <v>0.48343053805219327</v>
      </c>
      <c r="P3" s="9">
        <v>1434.1117055771724</v>
      </c>
      <c r="Q3">
        <v>200742</v>
      </c>
      <c r="R3" s="8">
        <f>Q3/N3</f>
        <v>0.84047679856642232</v>
      </c>
      <c r="S3" s="11">
        <v>83</v>
      </c>
      <c r="T3" s="8">
        <f>S3/K3</f>
        <v>0.76146788990825687</v>
      </c>
      <c r="U3" s="7">
        <f>VLOOKUP(C3, data_sys_agg!$A$4:$M$12, 2, FALSE)</f>
        <v>125015</v>
      </c>
      <c r="V3">
        <f>VLOOKUP(C3, data_sys_agg!$A$4:$M$12, 13, FALSE)</f>
        <v>238843</v>
      </c>
      <c r="W3" s="8">
        <f>U3/V3</f>
        <v>0.52341914981808135</v>
      </c>
      <c r="X3" s="7">
        <f>VLOOKUP(C3, data_dia_agg!$A$4:$M$12, 2, FALSE)</f>
        <v>125015</v>
      </c>
      <c r="Y3">
        <f>VLOOKUP(C3, data_dia_agg!$A$4:$M$12, 13, FALSE)</f>
        <v>238843</v>
      </c>
      <c r="Z3" s="8">
        <f>X3/Y3</f>
        <v>0.52341914981808135</v>
      </c>
      <c r="AA3" s="7">
        <f>IFERROR(VLOOKUP($C3, smokingstatus!$A$2:$G$7, 3, FALSE), 0)</f>
        <v>43907</v>
      </c>
      <c r="AB3">
        <f>IFERROR(VLOOKUP($C3, smokingstatus!$A$2:$G$7, 4, FALSE), 0)</f>
        <v>278028</v>
      </c>
      <c r="AC3" s="8">
        <f>IFERROR(VLOOKUP($C3, smokingstatus!$A$2:$G$7, 5, FALSE), 0)</f>
        <v>0.15792294301293394</v>
      </c>
      <c r="AD3">
        <f>IFERROR(VLOOKUP($C3, smokingstatus!$A$2:$G$7, 6, FALSE), 0)</f>
        <v>0</v>
      </c>
      <c r="AE3">
        <f>IFERROR(VLOOKUP($C3, smokingstatus!$A$2:$G$7, 7, FALSE), 0)</f>
        <v>10785</v>
      </c>
    </row>
    <row r="4" spans="1:31" x14ac:dyDescent="0.35">
      <c r="A4" t="s">
        <v>17</v>
      </c>
      <c r="B4" t="s">
        <v>18</v>
      </c>
      <c r="C4" t="s">
        <v>19</v>
      </c>
      <c r="D4" s="7">
        <v>568657</v>
      </c>
      <c r="E4">
        <v>1640848</v>
      </c>
      <c r="F4" s="8">
        <f t="shared" ref="F4:F11" si="0">D4/E4</f>
        <v>0.3465628748061978</v>
      </c>
      <c r="G4" s="9">
        <v>787.56820339595333</v>
      </c>
      <c r="H4" s="10">
        <v>1417963</v>
      </c>
      <c r="I4" s="8">
        <f t="shared" ref="I4:I11" si="1">H4/E4</f>
        <v>0.8641647489590748</v>
      </c>
      <c r="J4" s="11">
        <v>251</v>
      </c>
      <c r="K4" s="11">
        <v>319</v>
      </c>
      <c r="L4" s="8">
        <f t="shared" ref="L4:L11" si="2">J4/K4</f>
        <v>0.78683385579937304</v>
      </c>
      <c r="M4" s="7">
        <v>103200</v>
      </c>
      <c r="N4">
        <v>1640848</v>
      </c>
      <c r="O4" s="8">
        <f t="shared" ref="O4:O11" si="3">M4/N4</f>
        <v>6.2894308308874436E-2</v>
      </c>
      <c r="P4" s="9">
        <v>7079.9606542451147</v>
      </c>
      <c r="Q4">
        <v>1467652</v>
      </c>
      <c r="R4" s="8">
        <f t="shared" ref="R4:R11" si="4">Q4/N4</f>
        <v>0.89444726141604824</v>
      </c>
      <c r="S4" s="11">
        <v>250</v>
      </c>
      <c r="T4" s="8">
        <f t="shared" ref="T4:T11" si="5">S4/K4</f>
        <v>0.78369905956112851</v>
      </c>
      <c r="U4" s="7">
        <f>VLOOKUP(C4, data_sys_agg!$A$4:$M$12, 2, FALSE)</f>
        <v>209180</v>
      </c>
      <c r="V4">
        <f>VLOOKUP(C4, data_sys_agg!$A$4:$M$12, 13, FALSE)</f>
        <v>1640848</v>
      </c>
      <c r="W4" s="8">
        <f t="shared" ref="W4:W11" si="6">U4/V4</f>
        <v>0.12748286251986776</v>
      </c>
      <c r="X4" s="7">
        <f>VLOOKUP(C4, data_dia_agg!$A$4:$M$12, 2, FALSE)</f>
        <v>209202</v>
      </c>
      <c r="Y4">
        <f>VLOOKUP(C4, data_dia_agg!$A$4:$M$12, 13, FALSE)</f>
        <v>1640848</v>
      </c>
      <c r="Z4" s="8">
        <f t="shared" ref="Z4:Z11" si="7">X4/Y4</f>
        <v>0.12749627022125146</v>
      </c>
      <c r="AA4" s="7">
        <f>IFERROR(VLOOKUP($C4, smokingstatus!$A$2:$G$7, 3, FALSE), 0)</f>
        <v>0</v>
      </c>
      <c r="AB4">
        <f>IFERROR(VLOOKUP($C4, smokingstatus!$A$2:$G$7, 4, FALSE), 0)</f>
        <v>94424</v>
      </c>
      <c r="AC4" s="8">
        <f>IFERROR(VLOOKUP($C4, smokingstatus!$A$2:$G$7, 5, FALSE), 0)</f>
        <v>0</v>
      </c>
      <c r="AD4">
        <f>IFERROR(VLOOKUP($C4, smokingstatus!$A$2:$G$7, 6, FALSE), 0)</f>
        <v>0</v>
      </c>
      <c r="AE4">
        <f>IFERROR(VLOOKUP($C4, smokingstatus!$A$2:$G$7, 7, FALSE), 0)</f>
        <v>0</v>
      </c>
    </row>
    <row r="5" spans="1:31" x14ac:dyDescent="0.35">
      <c r="A5" t="s">
        <v>20</v>
      </c>
      <c r="B5" t="s">
        <v>21</v>
      </c>
      <c r="C5" t="s">
        <v>22</v>
      </c>
      <c r="D5" s="7">
        <v>137311</v>
      </c>
      <c r="E5">
        <v>180444</v>
      </c>
      <c r="F5" s="8">
        <f t="shared" si="0"/>
        <v>0.76096184965972824</v>
      </c>
      <c r="G5" s="9">
        <v>201.17004850361977</v>
      </c>
      <c r="H5" s="10">
        <v>157993</v>
      </c>
      <c r="I5" s="8">
        <f t="shared" si="1"/>
        <v>0.87557912704218488</v>
      </c>
      <c r="J5" s="11">
        <v>53</v>
      </c>
      <c r="K5" s="11">
        <v>71</v>
      </c>
      <c r="L5" s="8">
        <f t="shared" si="2"/>
        <v>0.74647887323943662</v>
      </c>
      <c r="M5" s="7">
        <v>10951</v>
      </c>
      <c r="N5">
        <v>180444</v>
      </c>
      <c r="O5" s="8">
        <f t="shared" si="3"/>
        <v>6.0689188889627807E-2</v>
      </c>
      <c r="P5" s="9">
        <v>134.46678074109039</v>
      </c>
      <c r="Q5">
        <v>155096</v>
      </c>
      <c r="R5" s="8">
        <f t="shared" si="4"/>
        <v>0.85952428454257279</v>
      </c>
      <c r="S5" s="11">
        <v>61</v>
      </c>
      <c r="T5" s="8">
        <f t="shared" si="5"/>
        <v>0.85915492957746475</v>
      </c>
      <c r="U5" s="7">
        <f>VLOOKUP(C5, data_sys_agg!$A$4:$M$12, 2, FALSE)</f>
        <v>13241</v>
      </c>
      <c r="V5">
        <f>VLOOKUP(C5, data_sys_agg!$A$4:$M$12, 13, FALSE)</f>
        <v>180444</v>
      </c>
      <c r="W5" s="8">
        <f t="shared" si="6"/>
        <v>7.3380106847553805E-2</v>
      </c>
      <c r="X5" s="7">
        <f>VLOOKUP(C5, data_dia_agg!$A$4:$M$12, 2, FALSE)</f>
        <v>13311</v>
      </c>
      <c r="Y5">
        <f>VLOOKUP(C5, data_dia_agg!$A$4:$M$12, 13, FALSE)</f>
        <v>180444</v>
      </c>
      <c r="Z5" s="8">
        <f t="shared" si="7"/>
        <v>7.3768038837534078E-2</v>
      </c>
      <c r="AA5" s="7">
        <f>IFERROR(VLOOKUP($C5, smokingstatus!$A$2:$G$7, 3, FALSE), 0)</f>
        <v>524</v>
      </c>
      <c r="AB5">
        <f>IFERROR(VLOOKUP($C5, smokingstatus!$A$2:$G$7, 4, FALSE), 0)</f>
        <v>4817</v>
      </c>
      <c r="AC5" s="8">
        <f>IFERROR(VLOOKUP($C5, smokingstatus!$A$2:$G$7, 5, FALSE), 0)</f>
        <v>0.10878139921112726</v>
      </c>
      <c r="AD5">
        <f>IFERROR(VLOOKUP($C5, smokingstatus!$A$2:$G$7, 6, FALSE), 0)</f>
        <v>524</v>
      </c>
      <c r="AE5">
        <f>IFERROR(VLOOKUP($C5, smokingstatus!$A$2:$G$7, 7, FALSE), 0)</f>
        <v>0</v>
      </c>
    </row>
    <row r="6" spans="1:31" x14ac:dyDescent="0.35">
      <c r="A6" t="s">
        <v>20</v>
      </c>
      <c r="B6" t="s">
        <v>23</v>
      </c>
      <c r="C6" t="s">
        <v>24</v>
      </c>
      <c r="D6" s="7">
        <v>552650</v>
      </c>
      <c r="E6">
        <v>702035</v>
      </c>
      <c r="F6" s="8">
        <f t="shared" si="0"/>
        <v>0.78721146381590656</v>
      </c>
      <c r="G6" s="9">
        <v>589.78681257193273</v>
      </c>
      <c r="H6" s="10">
        <v>363766</v>
      </c>
      <c r="I6" s="8">
        <f t="shared" si="1"/>
        <v>0.51815935102950705</v>
      </c>
      <c r="J6" s="11">
        <v>51</v>
      </c>
      <c r="K6" s="11">
        <v>126</v>
      </c>
      <c r="L6" s="8">
        <f t="shared" si="2"/>
        <v>0.40476190476190477</v>
      </c>
      <c r="M6" s="7">
        <v>3145</v>
      </c>
      <c r="N6">
        <v>702035</v>
      </c>
      <c r="O6" s="8">
        <f t="shared" si="3"/>
        <v>4.4798336265285919E-3</v>
      </c>
      <c r="P6" s="9">
        <v>428.7445369481423</v>
      </c>
      <c r="Q6">
        <v>432466</v>
      </c>
      <c r="R6" s="8">
        <f t="shared" si="4"/>
        <v>0.61601771991424925</v>
      </c>
      <c r="S6" s="11">
        <v>81</v>
      </c>
      <c r="T6" s="8">
        <f t="shared" si="5"/>
        <v>0.6428571428571429</v>
      </c>
      <c r="U6" s="7">
        <f>VLOOKUP(C6, data_sys_agg!$A$4:$M$12, 2, FALSE)</f>
        <v>156663</v>
      </c>
      <c r="V6">
        <f>VLOOKUP(C6, data_sys_agg!$A$4:$M$12, 13, FALSE)</f>
        <v>702035</v>
      </c>
      <c r="W6" s="8">
        <f t="shared" si="6"/>
        <v>0.22315554067817131</v>
      </c>
      <c r="X6" s="7">
        <f>VLOOKUP(C6, data_dia_agg!$A$4:$M$12, 2, FALSE)</f>
        <v>156804</v>
      </c>
      <c r="Y6">
        <f>VLOOKUP(C6, data_dia_agg!$A$4:$M$12, 13, FALSE)</f>
        <v>702035</v>
      </c>
      <c r="Z6" s="8">
        <f t="shared" si="7"/>
        <v>0.223356385365402</v>
      </c>
      <c r="AA6" s="7">
        <f>IFERROR(VLOOKUP($C6, smokingstatus!$A$2:$G$7, 3, FALSE), 0)</f>
        <v>843</v>
      </c>
      <c r="AB6">
        <f>IFERROR(VLOOKUP($C6, smokingstatus!$A$2:$G$7, 4, FALSE), 0)</f>
        <v>16181</v>
      </c>
      <c r="AC6" s="8">
        <f>IFERROR(VLOOKUP($C6, smokingstatus!$A$2:$G$7, 5, FALSE), 0)</f>
        <v>5.2098139793585067E-2</v>
      </c>
      <c r="AD6">
        <f>IFERROR(VLOOKUP($C6, smokingstatus!$A$2:$G$7, 6, FALSE), 0)</f>
        <v>786</v>
      </c>
      <c r="AE6">
        <f>IFERROR(VLOOKUP($C6, smokingstatus!$A$2:$G$7, 7, FALSE), 0)</f>
        <v>0</v>
      </c>
    </row>
    <row r="7" spans="1:31" x14ac:dyDescent="0.35">
      <c r="A7" t="s">
        <v>25</v>
      </c>
      <c r="B7" t="s">
        <v>26</v>
      </c>
      <c r="C7" t="s">
        <v>27</v>
      </c>
      <c r="D7" s="7">
        <v>1171563</v>
      </c>
      <c r="E7">
        <v>3072396</v>
      </c>
      <c r="F7" s="8">
        <f t="shared" si="0"/>
        <v>0.38131900965891113</v>
      </c>
      <c r="G7" s="9">
        <v>10561.373605996041</v>
      </c>
      <c r="H7" s="10">
        <v>0</v>
      </c>
      <c r="I7" s="8">
        <f t="shared" si="1"/>
        <v>0</v>
      </c>
      <c r="J7" s="11">
        <v>0</v>
      </c>
      <c r="K7" s="11">
        <v>1</v>
      </c>
      <c r="L7" s="8">
        <f t="shared" si="2"/>
        <v>0</v>
      </c>
      <c r="M7" s="7">
        <v>55464</v>
      </c>
      <c r="N7">
        <v>3072396</v>
      </c>
      <c r="O7" s="8">
        <f t="shared" si="3"/>
        <v>1.80523604379123E-2</v>
      </c>
      <c r="P7" s="9">
        <v>2517.8992849464876</v>
      </c>
      <c r="Q7">
        <v>0</v>
      </c>
      <c r="R7" s="8">
        <f t="shared" si="4"/>
        <v>0</v>
      </c>
      <c r="S7" s="11">
        <v>0</v>
      </c>
      <c r="T7" s="8">
        <f t="shared" si="5"/>
        <v>0</v>
      </c>
      <c r="U7" s="7">
        <f>VLOOKUP(C7, data_sys_agg!$A$4:$M$12, 2, FALSE)</f>
        <v>584455</v>
      </c>
      <c r="V7">
        <f>VLOOKUP(C7, data_sys_agg!$A$4:$M$12, 13, FALSE)</f>
        <v>3072396</v>
      </c>
      <c r="W7" s="8">
        <f t="shared" si="6"/>
        <v>0.19022775709901979</v>
      </c>
      <c r="X7" s="7">
        <f>VLOOKUP(C7, data_dia_agg!$A$4:$M$12, 2, FALSE)</f>
        <v>584455</v>
      </c>
      <c r="Y7">
        <f>VLOOKUP(C7, data_dia_agg!$A$4:$M$12, 13, FALSE)</f>
        <v>3072396</v>
      </c>
      <c r="Z7" s="8">
        <f t="shared" si="7"/>
        <v>0.19022775709901979</v>
      </c>
      <c r="AA7" s="7">
        <f>IFERROR(VLOOKUP($C7, smokingstatus!$A$2:$G$7, 3, FALSE), 0)</f>
        <v>0</v>
      </c>
      <c r="AB7">
        <f>IFERROR(VLOOKUP($C7, smokingstatus!$A$2:$G$7, 4, FALSE), 0)</f>
        <v>0</v>
      </c>
      <c r="AC7" s="8">
        <f>IFERROR(VLOOKUP($C7, smokingstatus!$A$2:$G$7, 5, FALSE), 0)</f>
        <v>0</v>
      </c>
      <c r="AD7">
        <f>IFERROR(VLOOKUP($C7, smokingstatus!$A$2:$G$7, 6, FALSE), 0)</f>
        <v>0</v>
      </c>
      <c r="AE7">
        <f>IFERROR(VLOOKUP($C7, smokingstatus!$A$2:$G$7, 7, FALSE), 0)</f>
        <v>0</v>
      </c>
    </row>
    <row r="8" spans="1:31" x14ac:dyDescent="0.35">
      <c r="A8" t="s">
        <v>28</v>
      </c>
      <c r="B8" t="s">
        <v>29</v>
      </c>
      <c r="C8" t="s">
        <v>30</v>
      </c>
      <c r="D8" s="7">
        <v>152718</v>
      </c>
      <c r="E8">
        <v>492597</v>
      </c>
      <c r="F8" s="8">
        <f t="shared" si="0"/>
        <v>0.3100262486373242</v>
      </c>
      <c r="G8" s="9">
        <v>817.36244518994363</v>
      </c>
      <c r="H8" s="10">
        <v>462538</v>
      </c>
      <c r="I8" s="8">
        <f t="shared" si="1"/>
        <v>0.93897851590651182</v>
      </c>
      <c r="J8" s="11">
        <v>154</v>
      </c>
      <c r="K8" s="11">
        <v>197</v>
      </c>
      <c r="L8" s="8">
        <f t="shared" si="2"/>
        <v>0.78172588832487311</v>
      </c>
      <c r="M8" s="7">
        <v>19667</v>
      </c>
      <c r="N8">
        <v>492597</v>
      </c>
      <c r="O8" s="8">
        <f t="shared" si="3"/>
        <v>3.9925131496943746E-2</v>
      </c>
      <c r="P8" s="9">
        <v>1055.6613111492136</v>
      </c>
      <c r="Q8">
        <v>463716</v>
      </c>
      <c r="R8" s="8">
        <f t="shared" si="4"/>
        <v>0.94136992308113931</v>
      </c>
      <c r="S8" s="11">
        <v>144</v>
      </c>
      <c r="T8" s="8">
        <f t="shared" si="5"/>
        <v>0.73096446700507611</v>
      </c>
      <c r="U8" s="7">
        <f>VLOOKUP(C8, data_sys_agg!$A$4:$M$12, 2, FALSE)</f>
        <v>69504</v>
      </c>
      <c r="V8">
        <f>VLOOKUP(C8, data_sys_agg!$A$4:$M$12, 13, FALSE)</f>
        <v>492597</v>
      </c>
      <c r="W8" s="8">
        <f t="shared" si="6"/>
        <v>0.14109708341707319</v>
      </c>
      <c r="X8" s="7">
        <f>VLOOKUP(C8, data_dia_agg!$A$4:$M$12, 2, FALSE)</f>
        <v>69706</v>
      </c>
      <c r="Y8">
        <f>VLOOKUP(C8, data_dia_agg!$A$4:$M$12, 13, FALSE)</f>
        <v>492597</v>
      </c>
      <c r="Z8" s="8">
        <f t="shared" si="7"/>
        <v>0.14150715493598215</v>
      </c>
      <c r="AA8" s="7">
        <f>IFERROR(VLOOKUP($C8, smokingstatus!$A$2:$G$7, 3, FALSE), 0)</f>
        <v>0</v>
      </c>
      <c r="AB8">
        <f>IFERROR(VLOOKUP($C8, smokingstatus!$A$2:$G$7, 4, FALSE), 0)</f>
        <v>0</v>
      </c>
      <c r="AC8" s="8">
        <f>IFERROR(VLOOKUP($C8, smokingstatus!$A$2:$G$7, 5, FALSE), 0)</f>
        <v>0</v>
      </c>
      <c r="AD8">
        <f>IFERROR(VLOOKUP($C8, smokingstatus!$A$2:$G$7, 6, FALSE), 0)</f>
        <v>0</v>
      </c>
      <c r="AE8">
        <f>IFERROR(VLOOKUP($C8, smokingstatus!$A$2:$G$7, 7, FALSE), 0)</f>
        <v>0</v>
      </c>
    </row>
    <row r="9" spans="1:31" x14ac:dyDescent="0.35">
      <c r="A9" t="s">
        <v>28</v>
      </c>
      <c r="B9" t="s">
        <v>31</v>
      </c>
      <c r="C9" t="s">
        <v>32</v>
      </c>
      <c r="D9" s="7">
        <v>15991</v>
      </c>
      <c r="E9">
        <v>112734</v>
      </c>
      <c r="F9" s="8">
        <f t="shared" si="0"/>
        <v>0.14184718008763994</v>
      </c>
      <c r="G9" s="9">
        <v>1001.7995633200311</v>
      </c>
      <c r="H9" s="10">
        <v>93207</v>
      </c>
      <c r="I9" s="8">
        <f t="shared" si="1"/>
        <v>0.82678694981105971</v>
      </c>
      <c r="J9" s="11">
        <v>39</v>
      </c>
      <c r="K9" s="11">
        <v>49</v>
      </c>
      <c r="L9" s="8">
        <f t="shared" si="2"/>
        <v>0.79591836734693877</v>
      </c>
      <c r="M9" s="7">
        <v>8386</v>
      </c>
      <c r="N9">
        <v>112734</v>
      </c>
      <c r="O9" s="8">
        <f t="shared" si="3"/>
        <v>7.4387496230063688E-2</v>
      </c>
      <c r="P9" s="9">
        <v>54.687176538240386</v>
      </c>
      <c r="Q9">
        <v>89680</v>
      </c>
      <c r="R9" s="8">
        <f t="shared" si="4"/>
        <v>0.79550091365515285</v>
      </c>
      <c r="S9" s="11">
        <v>34</v>
      </c>
      <c r="T9" s="8">
        <f t="shared" si="5"/>
        <v>0.69387755102040816</v>
      </c>
      <c r="U9" s="7">
        <f>VLOOKUP(C9, data_sys_agg!$A$4:$M$12, 2, FALSE)</f>
        <v>10629</v>
      </c>
      <c r="V9">
        <f>VLOOKUP(C9, data_sys_agg!$A$4:$M$12, 13, FALSE)</f>
        <v>112734</v>
      </c>
      <c r="W9" s="8">
        <f t="shared" si="6"/>
        <v>9.4283889509819571E-2</v>
      </c>
      <c r="X9" s="7">
        <f>VLOOKUP(C9, data_dia_agg!$A$4:$M$12, 2, FALSE)</f>
        <v>10678</v>
      </c>
      <c r="Y9">
        <f>VLOOKUP(C9, data_dia_agg!$A$4:$M$12, 13, FALSE)</f>
        <v>112734</v>
      </c>
      <c r="Z9" s="8">
        <f t="shared" si="7"/>
        <v>9.4718540990295738E-2</v>
      </c>
      <c r="AA9" s="7">
        <f>IFERROR(VLOOKUP($C9, smokingstatus!$A$2:$G$7, 3, FALSE), 0)</f>
        <v>102530</v>
      </c>
      <c r="AB9">
        <f>IFERROR(VLOOKUP($C9, smokingstatus!$A$2:$G$7, 4, FALSE), 0)</f>
        <v>566940</v>
      </c>
      <c r="AC9" s="8">
        <f>IFERROR(VLOOKUP($C9, smokingstatus!$A$2:$G$7, 5, FALSE), 0)</f>
        <v>0.18084806152326524</v>
      </c>
      <c r="AD9">
        <f>IFERROR(VLOOKUP($C9, smokingstatus!$A$2:$G$7, 6, FALSE), 0)</f>
        <v>90050</v>
      </c>
      <c r="AE9">
        <f>IFERROR(VLOOKUP($C9, smokingstatus!$A$2:$G$7, 7, FALSE), 0)</f>
        <v>0</v>
      </c>
    </row>
    <row r="10" spans="1:31" x14ac:dyDescent="0.35">
      <c r="A10" t="s">
        <v>33</v>
      </c>
      <c r="B10" t="s">
        <v>34</v>
      </c>
      <c r="C10" t="s">
        <v>35</v>
      </c>
      <c r="D10" s="7">
        <v>277643</v>
      </c>
      <c r="E10">
        <v>1967206</v>
      </c>
      <c r="F10" s="8">
        <f t="shared" si="0"/>
        <v>0.14113570210745596</v>
      </c>
      <c r="G10" s="9">
        <v>5518.4785880805148</v>
      </c>
      <c r="H10" s="10">
        <v>1764918</v>
      </c>
      <c r="I10" s="8">
        <f t="shared" si="1"/>
        <v>0.89716989476445275</v>
      </c>
      <c r="J10" s="11">
        <v>621</v>
      </c>
      <c r="K10" s="11">
        <v>665</v>
      </c>
      <c r="L10" s="8">
        <f t="shared" si="2"/>
        <v>0.93383458646616546</v>
      </c>
      <c r="M10" s="7">
        <v>94091</v>
      </c>
      <c r="N10">
        <v>1967206</v>
      </c>
      <c r="O10" s="8">
        <f t="shared" si="3"/>
        <v>4.7829764650982154E-2</v>
      </c>
      <c r="P10" s="9">
        <v>49171.379331699689</v>
      </c>
      <c r="Q10">
        <v>1738255</v>
      </c>
      <c r="R10" s="8">
        <f t="shared" si="4"/>
        <v>0.88361615407842387</v>
      </c>
      <c r="S10" s="11">
        <v>579</v>
      </c>
      <c r="T10" s="8">
        <f t="shared" si="5"/>
        <v>0.87067669172932327</v>
      </c>
      <c r="U10" s="7">
        <f>VLOOKUP(C10, data_sys_agg!$A$4:$M$12, 2, FALSE)</f>
        <v>328127</v>
      </c>
      <c r="V10">
        <f>VLOOKUP(C10, data_sys_agg!$A$4:$M$12, 13, FALSE)</f>
        <v>1967206</v>
      </c>
      <c r="W10" s="8">
        <f t="shared" si="6"/>
        <v>0.16679849492122331</v>
      </c>
      <c r="X10" s="7">
        <f>VLOOKUP(C10, data_dia_agg!$A$4:$M$12, 2, FALSE)</f>
        <v>333742</v>
      </c>
      <c r="Y10">
        <f>VLOOKUP(C10, data_dia_agg!$A$4:$M$12, 13, FALSE)</f>
        <v>1967206</v>
      </c>
      <c r="Z10" s="8">
        <f t="shared" si="7"/>
        <v>0.16965279691094884</v>
      </c>
      <c r="AA10" s="7">
        <f>IFERROR(VLOOKUP($C10, smokingstatus!$A$2:$G$7, 3, FALSE), 0)</f>
        <v>1706439</v>
      </c>
      <c r="AB10">
        <f>IFERROR(VLOOKUP($C10, smokingstatus!$A$2:$G$7, 4, FALSE), 0)</f>
        <v>6876959</v>
      </c>
      <c r="AC10" s="8">
        <f>IFERROR(VLOOKUP($C10, smokingstatus!$A$2:$G$7, 5, FALSE), 0)</f>
        <v>0.24813860312385169</v>
      </c>
      <c r="AD10">
        <f>IFERROR(VLOOKUP($C10, smokingstatus!$A$2:$G$7, 6, FALSE), 0)</f>
        <v>1593</v>
      </c>
      <c r="AE10">
        <f>IFERROR(VLOOKUP($C10, smokingstatus!$A$2:$G$7, 7, FALSE), 0)</f>
        <v>1025211</v>
      </c>
    </row>
    <row r="11" spans="1:31" x14ac:dyDescent="0.35">
      <c r="A11" t="s">
        <v>36</v>
      </c>
      <c r="B11" t="s">
        <v>37</v>
      </c>
      <c r="C11" t="s">
        <v>38</v>
      </c>
      <c r="D11" s="7">
        <v>3401129</v>
      </c>
      <c r="E11">
        <v>3663717</v>
      </c>
      <c r="F11" s="8">
        <f t="shared" si="0"/>
        <v>0.92832743358725578</v>
      </c>
      <c r="G11" s="9">
        <v>706.40761685582868</v>
      </c>
      <c r="H11" s="10">
        <v>3414427</v>
      </c>
      <c r="I11" s="8">
        <f t="shared" si="1"/>
        <v>0.93195708074613837</v>
      </c>
      <c r="J11" s="11">
        <v>29</v>
      </c>
      <c r="K11" s="11">
        <v>52</v>
      </c>
      <c r="L11" s="8">
        <f t="shared" si="2"/>
        <v>0.55769230769230771</v>
      </c>
      <c r="M11" s="7">
        <v>3401129</v>
      </c>
      <c r="N11">
        <v>3663717</v>
      </c>
      <c r="O11" s="8">
        <f t="shared" si="3"/>
        <v>0.92832743358725578</v>
      </c>
      <c r="P11" s="9">
        <v>848.94337179633646</v>
      </c>
      <c r="Q11">
        <v>3255838</v>
      </c>
      <c r="R11" s="8">
        <f t="shared" si="4"/>
        <v>0.8886707133766063</v>
      </c>
      <c r="S11" s="11">
        <v>23</v>
      </c>
      <c r="T11" s="8">
        <f t="shared" si="5"/>
        <v>0.44230769230769229</v>
      </c>
      <c r="U11" s="7">
        <f>VLOOKUP(C11, data_sys_agg!$A$4:$M$12, 2, FALSE)</f>
        <v>3102941</v>
      </c>
      <c r="V11">
        <f>VLOOKUP(C11, data_sys_agg!$A$4:$M$12, 13, FALSE)</f>
        <v>3663717</v>
      </c>
      <c r="W11" s="8">
        <f t="shared" si="6"/>
        <v>0.84693795945483785</v>
      </c>
      <c r="X11" s="7">
        <f>VLOOKUP(C11, data_dia_agg!$A$4:$M$12, 2, FALSE)</f>
        <v>3103625</v>
      </c>
      <c r="Y11">
        <f>VLOOKUP(C11, data_dia_agg!$A$4:$M$12, 13, FALSE)</f>
        <v>3663717</v>
      </c>
      <c r="Z11" s="8">
        <f t="shared" si="7"/>
        <v>0.84712465509754165</v>
      </c>
      <c r="AA11" s="7">
        <f>IFERROR(VLOOKUP($C11, smokingstatus!$A$2:$G$7, 3, FALSE), 0)</f>
        <v>0</v>
      </c>
      <c r="AB11">
        <f>IFERROR(VLOOKUP($C11, smokingstatus!$A$2:$G$7, 4, FALSE), 0)</f>
        <v>0</v>
      </c>
      <c r="AC11" s="8">
        <f>IFERROR(VLOOKUP($C11, smokingstatus!$A$2:$G$7, 5, FALSE), 0)</f>
        <v>0</v>
      </c>
      <c r="AD11">
        <f>IFERROR(VLOOKUP($C11, smokingstatus!$A$2:$G$7, 6, FALSE), 0)</f>
        <v>0</v>
      </c>
      <c r="AE11">
        <f>IFERROR(VLOOKUP($C11, smokingstatus!$A$2:$G$7, 7, FALSE), 0)</f>
        <v>0</v>
      </c>
    </row>
    <row r="13" spans="1:31" x14ac:dyDescent="0.35">
      <c r="H13" t="s">
        <v>39</v>
      </c>
      <c r="Q13" t="s">
        <v>40</v>
      </c>
    </row>
  </sheetData>
  <mergeCells count="5">
    <mergeCell ref="D1:L1"/>
    <mergeCell ref="M1:T1"/>
    <mergeCell ref="AA1:AE1"/>
    <mergeCell ref="U1:W1"/>
    <mergeCell ref="X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1" sqref="R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B7F5"/>
  </sheetPr>
  <dimension ref="A1:BF12"/>
  <sheetViews>
    <sheetView topLeftCell="B1" workbookViewId="0">
      <selection activeCell="C6" sqref="C6"/>
    </sheetView>
  </sheetViews>
  <sheetFormatPr defaultRowHeight="14.5" x14ac:dyDescent="0.35"/>
  <cols>
    <col min="1" max="1" width="40.08984375" bestFit="1" customWidth="1"/>
    <col min="2" max="2" width="17.453125" bestFit="1" customWidth="1"/>
    <col min="3" max="12" width="13" bestFit="1" customWidth="1"/>
    <col min="13" max="13" width="17.08984375" bestFit="1" customWidth="1"/>
  </cols>
  <sheetData>
    <row r="1" spans="1:58" x14ac:dyDescent="0.35">
      <c r="A1" s="17">
        <f>1/10</f>
        <v>0.1</v>
      </c>
      <c r="C1">
        <f t="shared" ref="C1:L1" si="0">C2/$M$1</f>
        <v>0.3914374367027596</v>
      </c>
      <c r="D1">
        <f t="shared" si="0"/>
        <v>1.7705474950872834E-2</v>
      </c>
      <c r="E1">
        <f t="shared" si="0"/>
        <v>0.14276199782067911</v>
      </c>
      <c r="F1">
        <f t="shared" si="0"/>
        <v>1.8076465947005765E-2</v>
      </c>
      <c r="G1">
        <f t="shared" si="0"/>
        <v>0.11714874729242893</v>
      </c>
      <c r="H1">
        <f t="shared" si="0"/>
        <v>2.0462384205992851E-2</v>
      </c>
      <c r="I1">
        <f t="shared" si="0"/>
        <v>9.9772729495579526E-2</v>
      </c>
      <c r="J1">
        <f t="shared" si="0"/>
        <v>1.8250104203050649E-2</v>
      </c>
      <c r="K1">
        <f t="shared" si="0"/>
        <v>0.15584006684001017</v>
      </c>
      <c r="L1">
        <f t="shared" si="0"/>
        <v>1.8544592541620594E-2</v>
      </c>
      <c r="M1">
        <f>SUM(C2:L2)</f>
        <v>7463793</v>
      </c>
      <c r="S1" s="7"/>
      <c r="Z1" s="7"/>
      <c r="AA1" s="7"/>
      <c r="AI1">
        <f>MIN(AI4:AI12)</f>
        <v>13691</v>
      </c>
      <c r="AJ1" s="7"/>
      <c r="AK1" s="7"/>
      <c r="AU1">
        <f>MIN(AU4:AU12)</f>
        <v>1143305.8235267205</v>
      </c>
    </row>
    <row r="2" spans="1:58" x14ac:dyDescent="0.35">
      <c r="B2">
        <f>SUM(B4:B12)</f>
        <v>4606538</v>
      </c>
      <c r="C2">
        <f>SUM(C4:C12)</f>
        <v>2921608</v>
      </c>
      <c r="D2">
        <f t="shared" ref="D2:K2" si="1">SUM(D4:D12)</f>
        <v>132150</v>
      </c>
      <c r="E2">
        <f t="shared" si="1"/>
        <v>1065546</v>
      </c>
      <c r="F2">
        <f t="shared" si="1"/>
        <v>134919</v>
      </c>
      <c r="G2">
        <f t="shared" si="1"/>
        <v>874374</v>
      </c>
      <c r="H2">
        <f t="shared" si="1"/>
        <v>152727</v>
      </c>
      <c r="I2">
        <f t="shared" si="1"/>
        <v>744683</v>
      </c>
      <c r="J2">
        <f t="shared" si="1"/>
        <v>136215</v>
      </c>
      <c r="K2">
        <f t="shared" si="1"/>
        <v>1163158</v>
      </c>
      <c r="L2">
        <f>SUM(L4:L12)</f>
        <v>138413</v>
      </c>
      <c r="M2">
        <f>SUM(M4:M12)</f>
        <v>12070820</v>
      </c>
      <c r="S2" s="7"/>
      <c r="Z2" s="7"/>
      <c r="AA2" s="18" t="s">
        <v>51</v>
      </c>
      <c r="AI2">
        <f>MAX(AI4:AI12)</f>
        <v>390813</v>
      </c>
      <c r="AJ2" s="7"/>
      <c r="AK2" s="18" t="s">
        <v>52</v>
      </c>
      <c r="AU2">
        <f>MAX(AU4:AU12)</f>
        <v>4129591.6455487725</v>
      </c>
    </row>
    <row r="3" spans="1:58" ht="15" thickBot="1" x14ac:dyDescent="0.4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s="20" t="s">
        <v>66</v>
      </c>
      <c r="O3" s="20" t="s">
        <v>2</v>
      </c>
      <c r="P3" s="21" t="s">
        <v>67</v>
      </c>
      <c r="Q3" s="21" t="s">
        <v>68</v>
      </c>
      <c r="R3" s="21" t="s">
        <v>69</v>
      </c>
      <c r="S3" s="21" t="s">
        <v>70</v>
      </c>
      <c r="T3" s="21" t="s">
        <v>71</v>
      </c>
      <c r="U3" s="21" t="s">
        <v>72</v>
      </c>
      <c r="V3" s="21" t="s">
        <v>73</v>
      </c>
      <c r="W3" s="21" t="s">
        <v>74</v>
      </c>
      <c r="X3" s="21" t="s">
        <v>75</v>
      </c>
      <c r="Y3" s="21" t="s">
        <v>76</v>
      </c>
      <c r="Z3" s="21" t="s">
        <v>77</v>
      </c>
      <c r="AA3" s="21" t="s">
        <v>67</v>
      </c>
      <c r="AB3" s="21" t="s">
        <v>68</v>
      </c>
      <c r="AC3" s="21" t="s">
        <v>69</v>
      </c>
      <c r="AD3" s="21" t="s">
        <v>70</v>
      </c>
      <c r="AE3" s="21" t="s">
        <v>71</v>
      </c>
      <c r="AF3" s="21" t="s">
        <v>72</v>
      </c>
      <c r="AG3" s="21" t="s">
        <v>73</v>
      </c>
      <c r="AH3" s="21" t="s">
        <v>74</v>
      </c>
      <c r="AI3" s="21" t="s">
        <v>75</v>
      </c>
      <c r="AJ3" s="21" t="s">
        <v>76</v>
      </c>
      <c r="AK3" s="22" t="s">
        <v>67</v>
      </c>
      <c r="AL3" s="23" t="s">
        <v>68</v>
      </c>
      <c r="AM3" s="23" t="s">
        <v>69</v>
      </c>
      <c r="AN3" s="23" t="s">
        <v>70</v>
      </c>
      <c r="AO3" s="23" t="s">
        <v>71</v>
      </c>
      <c r="AP3" s="23" t="s">
        <v>72</v>
      </c>
      <c r="AQ3" s="23" t="s">
        <v>73</v>
      </c>
      <c r="AR3" s="23" t="s">
        <v>74</v>
      </c>
      <c r="AS3" s="23" t="s">
        <v>75</v>
      </c>
      <c r="AT3" s="23" t="s">
        <v>76</v>
      </c>
      <c r="AU3" s="24" t="s">
        <v>52</v>
      </c>
      <c r="AV3" s="23" t="s">
        <v>2</v>
      </c>
      <c r="AW3" s="25" t="s">
        <v>67</v>
      </c>
      <c r="AX3" s="26" t="s">
        <v>68</v>
      </c>
      <c r="AY3" s="26" t="s">
        <v>69</v>
      </c>
      <c r="AZ3" s="26" t="s">
        <v>70</v>
      </c>
      <c r="BA3" s="26" t="s">
        <v>71</v>
      </c>
      <c r="BB3" s="26" t="s">
        <v>72</v>
      </c>
      <c r="BC3" s="26" t="s">
        <v>73</v>
      </c>
      <c r="BD3" s="26" t="s">
        <v>74</v>
      </c>
      <c r="BE3" s="26" t="s">
        <v>75</v>
      </c>
      <c r="BF3" s="26" t="s">
        <v>76</v>
      </c>
    </row>
    <row r="4" spans="1:58" x14ac:dyDescent="0.35">
      <c r="A4" s="27" t="s">
        <v>35</v>
      </c>
      <c r="B4" s="28">
        <v>333742</v>
      </c>
      <c r="C4" s="28">
        <v>555212</v>
      </c>
      <c r="D4" s="28">
        <v>53227</v>
      </c>
      <c r="E4" s="28">
        <v>217986</v>
      </c>
      <c r="F4" s="28">
        <v>54101</v>
      </c>
      <c r="G4" s="28">
        <v>193692</v>
      </c>
      <c r="H4" s="28">
        <v>61148</v>
      </c>
      <c r="I4" s="28">
        <v>157637</v>
      </c>
      <c r="J4" s="28">
        <v>53787</v>
      </c>
      <c r="K4" s="28">
        <v>232727</v>
      </c>
      <c r="L4" s="28">
        <v>53940</v>
      </c>
      <c r="M4" s="28">
        <v>1967206</v>
      </c>
      <c r="N4" s="28">
        <f>SUM(C4:L4)</f>
        <v>1633457</v>
      </c>
      <c r="O4" s="28" t="s">
        <v>33</v>
      </c>
      <c r="P4" s="7">
        <f>IFERROR(ROUND($M$4*C$1, 0), 0)</f>
        <v>770038</v>
      </c>
      <c r="Q4" s="29">
        <f t="shared" ref="Q4:Y4" si="2">IFERROR(ROUND($M$4*D$1, 0), 0)</f>
        <v>34830</v>
      </c>
      <c r="R4" s="29">
        <f t="shared" si="2"/>
        <v>280842</v>
      </c>
      <c r="S4" s="29">
        <f t="shared" si="2"/>
        <v>35560</v>
      </c>
      <c r="T4" s="29">
        <f t="shared" si="2"/>
        <v>230456</v>
      </c>
      <c r="U4" s="29">
        <f t="shared" si="2"/>
        <v>40254</v>
      </c>
      <c r="V4" s="29">
        <f t="shared" si="2"/>
        <v>196274</v>
      </c>
      <c r="W4" s="29">
        <f t="shared" si="2"/>
        <v>35902</v>
      </c>
      <c r="X4" s="29">
        <f t="shared" si="2"/>
        <v>306570</v>
      </c>
      <c r="Y4" s="29">
        <f t="shared" si="2"/>
        <v>36481</v>
      </c>
      <c r="Z4" s="7">
        <f>ROUND($M$4*0.1, 0)</f>
        <v>196721</v>
      </c>
      <c r="AA4">
        <v>555212</v>
      </c>
      <c r="AB4">
        <v>53227</v>
      </c>
      <c r="AC4">
        <v>217986</v>
      </c>
      <c r="AD4">
        <v>54101</v>
      </c>
      <c r="AE4">
        <v>193692</v>
      </c>
      <c r="AF4">
        <v>61148</v>
      </c>
      <c r="AG4">
        <v>157637</v>
      </c>
      <c r="AH4">
        <v>53787</v>
      </c>
      <c r="AI4">
        <v>232727</v>
      </c>
      <c r="AJ4">
        <v>53940</v>
      </c>
      <c r="AK4" s="7">
        <f>(AA4-$Z$4)^2/$Z$4</f>
        <v>653289.66953706008</v>
      </c>
      <c r="AL4">
        <f t="shared" ref="AL4:AT12" si="3">(AB4-$Z$4)^2/$Z$4</f>
        <v>104668.68324174847</v>
      </c>
      <c r="AM4">
        <f t="shared" si="3"/>
        <v>2298.6881166728513</v>
      </c>
      <c r="AN4">
        <f t="shared" si="3"/>
        <v>103397.52441274699</v>
      </c>
      <c r="AO4">
        <f t="shared" si="3"/>
        <v>46.638848928177467</v>
      </c>
      <c r="AP4">
        <f t="shared" si="3"/>
        <v>93432.009439764952</v>
      </c>
      <c r="AQ4">
        <f t="shared" si="3"/>
        <v>7765.1041627482573</v>
      </c>
      <c r="AR4">
        <f t="shared" si="3"/>
        <v>103853.31691075178</v>
      </c>
      <c r="AS4">
        <f t="shared" si="3"/>
        <v>6590.2066174938109</v>
      </c>
      <c r="AT4">
        <f t="shared" si="3"/>
        <v>103631.10171766105</v>
      </c>
      <c r="AU4" s="30">
        <f>SUM(AK4:AT4)</f>
        <v>1178972.9430055765</v>
      </c>
      <c r="AV4" s="31" t="str">
        <f>O4</f>
        <v>eClinicalWorks</v>
      </c>
      <c r="AW4" s="31">
        <f>AA4/$N$4</f>
        <v>0.33989997900158986</v>
      </c>
      <c r="AX4" s="31">
        <f t="shared" ref="AX4:BF10" si="4">AB4/$N$4</f>
        <v>3.2585491996422314E-2</v>
      </c>
      <c r="AY4" s="31">
        <f t="shared" si="4"/>
        <v>0.13345071220117824</v>
      </c>
      <c r="AZ4" s="31">
        <f t="shared" si="4"/>
        <v>3.3120553525437156E-2</v>
      </c>
      <c r="BA4" s="31">
        <f t="shared" si="4"/>
        <v>0.11857796072991209</v>
      </c>
      <c r="BB4" s="31">
        <f t="shared" si="4"/>
        <v>3.7434716677574004E-2</v>
      </c>
      <c r="BC4" s="31">
        <f t="shared" si="4"/>
        <v>9.6505142161685306E-2</v>
      </c>
      <c r="BD4" s="31">
        <f t="shared" si="4"/>
        <v>3.2928323182061112E-2</v>
      </c>
      <c r="BE4" s="31">
        <f t="shared" si="4"/>
        <v>0.1424751309645739</v>
      </c>
      <c r="BF4" s="31">
        <f t="shared" si="4"/>
        <v>3.3021989559565999E-2</v>
      </c>
    </row>
    <row r="5" spans="1:58" x14ac:dyDescent="0.35">
      <c r="A5" s="27" t="s">
        <v>16</v>
      </c>
      <c r="B5" s="28">
        <v>125015</v>
      </c>
      <c r="C5" s="28">
        <v>53387</v>
      </c>
      <c r="D5" s="28">
        <v>69</v>
      </c>
      <c r="E5" s="28">
        <v>15857</v>
      </c>
      <c r="F5" s="28">
        <v>72</v>
      </c>
      <c r="G5" s="28">
        <v>14315</v>
      </c>
      <c r="H5" s="28">
        <v>238</v>
      </c>
      <c r="I5" s="28">
        <v>10537</v>
      </c>
      <c r="J5" s="28">
        <v>100</v>
      </c>
      <c r="K5" s="28">
        <v>19131</v>
      </c>
      <c r="L5" s="28">
        <v>95</v>
      </c>
      <c r="M5" s="28">
        <v>238843</v>
      </c>
      <c r="N5" s="28">
        <f t="shared" ref="N5:N12" si="5">SUM(C5:L5)</f>
        <v>113801</v>
      </c>
      <c r="O5" s="28" t="s">
        <v>14</v>
      </c>
      <c r="P5" s="7">
        <f>IFERROR(ROUND($M$5*C$1, 0), 0)</f>
        <v>93492</v>
      </c>
      <c r="Q5" s="29">
        <f t="shared" ref="Q5:Y5" si="6">IFERROR(ROUND($M$5*D$1, 0), 0)</f>
        <v>4229</v>
      </c>
      <c r="R5" s="29">
        <f t="shared" si="6"/>
        <v>34098</v>
      </c>
      <c r="S5" s="29">
        <f t="shared" si="6"/>
        <v>4317</v>
      </c>
      <c r="T5" s="29">
        <f t="shared" si="6"/>
        <v>27980</v>
      </c>
      <c r="U5" s="29">
        <f t="shared" si="6"/>
        <v>4887</v>
      </c>
      <c r="V5" s="29">
        <f t="shared" si="6"/>
        <v>23830</v>
      </c>
      <c r="W5" s="29">
        <f t="shared" si="6"/>
        <v>4359</v>
      </c>
      <c r="X5" s="29">
        <f t="shared" si="6"/>
        <v>37221</v>
      </c>
      <c r="Y5" s="29">
        <f t="shared" si="6"/>
        <v>4429</v>
      </c>
      <c r="Z5" s="7">
        <f>ROUND($M$5*0.1, 0)</f>
        <v>23884</v>
      </c>
      <c r="AA5">
        <v>53387</v>
      </c>
      <c r="AB5">
        <v>69</v>
      </c>
      <c r="AC5">
        <v>15857</v>
      </c>
      <c r="AD5">
        <v>72</v>
      </c>
      <c r="AE5">
        <v>14315</v>
      </c>
      <c r="AF5">
        <v>238</v>
      </c>
      <c r="AG5">
        <v>10537</v>
      </c>
      <c r="AH5">
        <v>100</v>
      </c>
      <c r="AI5">
        <v>19131</v>
      </c>
      <c r="AJ5">
        <v>95</v>
      </c>
      <c r="AK5" s="7">
        <f t="shared" ref="AK5:AK12" si="7">(AA5-$Z$4)^2/$Z$4</f>
        <v>104435.39609904382</v>
      </c>
      <c r="AL5">
        <f t="shared" si="3"/>
        <v>196583.02420178833</v>
      </c>
      <c r="AM5">
        <f t="shared" si="3"/>
        <v>166285.17797286512</v>
      </c>
      <c r="AN5">
        <f t="shared" si="3"/>
        <v>196577.02635204172</v>
      </c>
      <c r="AO5">
        <f t="shared" si="3"/>
        <v>169132.67437640109</v>
      </c>
      <c r="AP5">
        <f t="shared" si="3"/>
        <v>196245.28794078925</v>
      </c>
      <c r="AQ5">
        <f t="shared" si="3"/>
        <v>176211.39510270892</v>
      </c>
      <c r="AR5">
        <f t="shared" si="3"/>
        <v>196521.05083341381</v>
      </c>
      <c r="AS5">
        <f t="shared" si="3"/>
        <v>160319.47834750739</v>
      </c>
      <c r="AT5">
        <f t="shared" si="3"/>
        <v>196531.04587715596</v>
      </c>
      <c r="AU5" s="30">
        <f t="shared" ref="AU5:AU12" si="8">SUM(AK5:AT5)</f>
        <v>1758841.5571037154</v>
      </c>
      <c r="AV5" s="31" t="str">
        <f t="shared" ref="AV5:AV12" si="9">O5</f>
        <v>Allscripts Enterprise</v>
      </c>
      <c r="AW5" s="31">
        <f>AA5/$N$5</f>
        <v>0.46912593035210587</v>
      </c>
      <c r="AX5" s="31">
        <f t="shared" ref="AX5:BF5" si="10">AB5/$N$5</f>
        <v>6.0632156132195674E-4</v>
      </c>
      <c r="AY5" s="31">
        <f t="shared" si="10"/>
        <v>0.1393397246069894</v>
      </c>
      <c r="AZ5" s="31">
        <f t="shared" si="10"/>
        <v>6.3268336833595482E-4</v>
      </c>
      <c r="BA5" s="31">
        <f t="shared" si="10"/>
        <v>0.12578975580179436</v>
      </c>
      <c r="BB5" s="31">
        <f t="shared" si="10"/>
        <v>2.0913700231105174E-3</v>
      </c>
      <c r="BC5" s="31">
        <f t="shared" si="10"/>
        <v>9.2591453502166063E-2</v>
      </c>
      <c r="BD5" s="31">
        <f t="shared" si="10"/>
        <v>8.7872690046660398E-4</v>
      </c>
      <c r="BE5" s="31">
        <f t="shared" si="10"/>
        <v>0.16810924332826602</v>
      </c>
      <c r="BF5" s="31">
        <f t="shared" si="10"/>
        <v>8.3479055544327381E-4</v>
      </c>
    </row>
    <row r="6" spans="1:58" x14ac:dyDescent="0.35">
      <c r="A6" s="27" t="s">
        <v>19</v>
      </c>
      <c r="B6" s="28">
        <v>209202</v>
      </c>
      <c r="C6" s="28">
        <v>608690</v>
      </c>
      <c r="D6" s="28">
        <v>16274</v>
      </c>
      <c r="E6" s="28">
        <v>204937</v>
      </c>
      <c r="F6" s="28">
        <v>16799</v>
      </c>
      <c r="G6" s="28">
        <v>158949</v>
      </c>
      <c r="H6" s="28">
        <v>20083</v>
      </c>
      <c r="I6" s="28">
        <v>137831</v>
      </c>
      <c r="J6" s="28">
        <v>17200</v>
      </c>
      <c r="K6" s="28">
        <v>232486</v>
      </c>
      <c r="L6" s="28">
        <v>18340</v>
      </c>
      <c r="M6" s="28">
        <v>1640848</v>
      </c>
      <c r="N6" s="28">
        <f t="shared" si="5"/>
        <v>1431589</v>
      </c>
      <c r="O6" s="28" t="s">
        <v>17</v>
      </c>
      <c r="P6" s="7">
        <f>IFERROR(ROUND($M$6*C$1, 0), 0)</f>
        <v>642289</v>
      </c>
      <c r="Q6" s="29">
        <f t="shared" ref="Q6:Y6" si="11">IFERROR(ROUND($M$6*D$1, 0), 0)</f>
        <v>29052</v>
      </c>
      <c r="R6" s="29">
        <f t="shared" si="11"/>
        <v>234251</v>
      </c>
      <c r="S6" s="29">
        <f t="shared" si="11"/>
        <v>29661</v>
      </c>
      <c r="T6" s="29">
        <f t="shared" si="11"/>
        <v>192223</v>
      </c>
      <c r="U6" s="29">
        <f t="shared" si="11"/>
        <v>33576</v>
      </c>
      <c r="V6" s="29">
        <f t="shared" si="11"/>
        <v>163712</v>
      </c>
      <c r="W6" s="29">
        <f t="shared" si="11"/>
        <v>29946</v>
      </c>
      <c r="X6" s="29">
        <f t="shared" si="11"/>
        <v>255710</v>
      </c>
      <c r="Y6" s="29">
        <f t="shared" si="11"/>
        <v>30429</v>
      </c>
      <c r="Z6" s="7">
        <f>ROUND($M$6*0.1, 0)</f>
        <v>164085</v>
      </c>
      <c r="AA6">
        <v>608690</v>
      </c>
      <c r="AB6">
        <v>16274</v>
      </c>
      <c r="AC6">
        <v>204937</v>
      </c>
      <c r="AD6">
        <v>16799</v>
      </c>
      <c r="AE6">
        <v>158949</v>
      </c>
      <c r="AF6">
        <v>20083</v>
      </c>
      <c r="AG6">
        <v>137831</v>
      </c>
      <c r="AH6">
        <v>17200</v>
      </c>
      <c r="AI6">
        <v>232486</v>
      </c>
      <c r="AJ6">
        <v>18340</v>
      </c>
      <c r="AK6" s="7">
        <f t="shared" si="7"/>
        <v>862736.85555177124</v>
      </c>
      <c r="AL6">
        <f t="shared" si="3"/>
        <v>165519.28776795563</v>
      </c>
      <c r="AM6">
        <f t="shared" si="3"/>
        <v>343.1390446368207</v>
      </c>
      <c r="AN6">
        <f t="shared" si="3"/>
        <v>164557.55147645652</v>
      </c>
      <c r="AO6">
        <f t="shared" si="3"/>
        <v>7252.5250684980256</v>
      </c>
      <c r="AP6">
        <f t="shared" si="3"/>
        <v>158605.24826530975</v>
      </c>
      <c r="AQ6">
        <f t="shared" si="3"/>
        <v>17629.191087885891</v>
      </c>
      <c r="AR6">
        <f t="shared" si="3"/>
        <v>163824.85571443822</v>
      </c>
      <c r="AS6">
        <f t="shared" si="3"/>
        <v>6502.2810223616189</v>
      </c>
      <c r="AT6">
        <f t="shared" si="3"/>
        <v>161750.81034053303</v>
      </c>
      <c r="AU6" s="30">
        <f t="shared" si="8"/>
        <v>1708721.7453398469</v>
      </c>
      <c r="AV6" s="31" t="str">
        <f t="shared" si="9"/>
        <v>Allscripts Pro</v>
      </c>
      <c r="AW6" s="31">
        <f>AA6/$N$6</f>
        <v>0.42518488197380672</v>
      </c>
      <c r="AX6" s="31">
        <f t="shared" ref="AX6:BF6" si="12">AB6/$N$6</f>
        <v>1.1367787821784046E-2</v>
      </c>
      <c r="AY6" s="31">
        <f t="shared" si="12"/>
        <v>0.14315351682640759</v>
      </c>
      <c r="AZ6" s="31">
        <f t="shared" si="12"/>
        <v>1.1734513187793423E-2</v>
      </c>
      <c r="BA6" s="31">
        <f t="shared" si="12"/>
        <v>0.1110297718129994</v>
      </c>
      <c r="BB6" s="31">
        <f t="shared" si="12"/>
        <v>1.4028467667745421E-2</v>
      </c>
      <c r="BC6" s="31">
        <f t="shared" si="12"/>
        <v>9.6278331280835489E-2</v>
      </c>
      <c r="BD6" s="31">
        <f t="shared" si="12"/>
        <v>1.2014621514973921E-2</v>
      </c>
      <c r="BE6" s="31">
        <f t="shared" si="12"/>
        <v>0.1623971684610597</v>
      </c>
      <c r="BF6" s="31">
        <f t="shared" si="12"/>
        <v>1.2810939452594285E-2</v>
      </c>
    </row>
    <row r="7" spans="1:58" x14ac:dyDescent="0.35">
      <c r="A7" s="27" t="s">
        <v>30</v>
      </c>
      <c r="B7" s="28">
        <v>69706</v>
      </c>
      <c r="C7" s="28">
        <v>187881</v>
      </c>
      <c r="D7" s="28">
        <v>116</v>
      </c>
      <c r="E7" s="28">
        <v>67503</v>
      </c>
      <c r="F7" s="28">
        <v>232</v>
      </c>
      <c r="G7" s="28">
        <v>57576</v>
      </c>
      <c r="H7" s="28">
        <v>2777</v>
      </c>
      <c r="I7" s="28">
        <v>40309</v>
      </c>
      <c r="J7" s="28">
        <v>233</v>
      </c>
      <c r="K7" s="28">
        <v>65926</v>
      </c>
      <c r="L7" s="28">
        <v>264</v>
      </c>
      <c r="M7" s="28">
        <v>492597</v>
      </c>
      <c r="N7" s="28">
        <f t="shared" si="5"/>
        <v>422817</v>
      </c>
      <c r="O7" s="28" t="s">
        <v>28</v>
      </c>
      <c r="P7" s="7">
        <f>IFERROR(ROUND($M$7*C$1, 0), 0)</f>
        <v>192821</v>
      </c>
      <c r="Q7" s="29">
        <f t="shared" ref="Q7:Y7" si="13">IFERROR(ROUND($M$7*D$1, 0), 0)</f>
        <v>8722</v>
      </c>
      <c r="R7" s="29">
        <f t="shared" si="13"/>
        <v>70324</v>
      </c>
      <c r="S7" s="29">
        <f t="shared" si="13"/>
        <v>8904</v>
      </c>
      <c r="T7" s="29">
        <f t="shared" si="13"/>
        <v>57707</v>
      </c>
      <c r="U7" s="29">
        <f t="shared" si="13"/>
        <v>10080</v>
      </c>
      <c r="V7" s="29">
        <f t="shared" si="13"/>
        <v>49148</v>
      </c>
      <c r="W7" s="29">
        <f t="shared" si="13"/>
        <v>8990</v>
      </c>
      <c r="X7" s="29">
        <f t="shared" si="13"/>
        <v>76766</v>
      </c>
      <c r="Y7" s="29">
        <f t="shared" si="13"/>
        <v>9135</v>
      </c>
      <c r="Z7" s="7">
        <f>ROUND($M$7*0.1, 0)</f>
        <v>49260</v>
      </c>
      <c r="AA7">
        <v>187881</v>
      </c>
      <c r="AB7">
        <v>116</v>
      </c>
      <c r="AC7">
        <v>67503</v>
      </c>
      <c r="AD7">
        <v>232</v>
      </c>
      <c r="AE7">
        <v>57576</v>
      </c>
      <c r="AF7">
        <v>2777</v>
      </c>
      <c r="AG7">
        <v>40309</v>
      </c>
      <c r="AH7">
        <v>233</v>
      </c>
      <c r="AI7">
        <v>65926</v>
      </c>
      <c r="AJ7">
        <v>264</v>
      </c>
      <c r="AK7" s="7">
        <f t="shared" si="7"/>
        <v>397.24076229787363</v>
      </c>
      <c r="AL7">
        <f t="shared" si="3"/>
        <v>196489.06840144165</v>
      </c>
      <c r="AM7">
        <f t="shared" si="3"/>
        <v>84878.032970552202</v>
      </c>
      <c r="AN7">
        <f t="shared" si="3"/>
        <v>196257.27360576653</v>
      </c>
      <c r="AO7">
        <f t="shared" si="3"/>
        <v>98420.255209154086</v>
      </c>
      <c r="AP7">
        <f t="shared" si="3"/>
        <v>191206.20135115215</v>
      </c>
      <c r="AQ7">
        <f t="shared" si="3"/>
        <v>124362.49177261197</v>
      </c>
      <c r="AR7">
        <f t="shared" si="3"/>
        <v>196255.2759695203</v>
      </c>
      <c r="AS7">
        <f t="shared" si="3"/>
        <v>86962.408817563963</v>
      </c>
      <c r="AT7">
        <f t="shared" si="3"/>
        <v>196193.35428856095</v>
      </c>
      <c r="AU7" s="30">
        <f t="shared" si="8"/>
        <v>1371421.6031486217</v>
      </c>
      <c r="AV7" s="31" t="str">
        <f t="shared" si="9"/>
        <v>Nextgen</v>
      </c>
      <c r="AW7" s="31">
        <f>AA7/$N$7</f>
        <v>0.44435535941080895</v>
      </c>
      <c r="AX7" s="31">
        <f t="shared" ref="AX7:BF7" si="14">AB7/$N$7</f>
        <v>2.743503690721991E-4</v>
      </c>
      <c r="AY7" s="31">
        <f t="shared" si="14"/>
        <v>0.15965062899552288</v>
      </c>
      <c r="AZ7" s="31">
        <f t="shared" si="14"/>
        <v>5.487007381443982E-4</v>
      </c>
      <c r="BA7" s="31">
        <f t="shared" si="14"/>
        <v>0.13617238663535289</v>
      </c>
      <c r="BB7" s="31">
        <f t="shared" si="14"/>
        <v>6.5678532320129039E-3</v>
      </c>
      <c r="BC7" s="31">
        <f t="shared" si="14"/>
        <v>9.5334388163200626E-2</v>
      </c>
      <c r="BD7" s="31">
        <f t="shared" si="14"/>
        <v>5.5106582753295156E-4</v>
      </c>
      <c r="BE7" s="31">
        <f t="shared" si="14"/>
        <v>0.15592088302977411</v>
      </c>
      <c r="BF7" s="31">
        <f t="shared" si="14"/>
        <v>6.2438359857810825E-4</v>
      </c>
    </row>
    <row r="8" spans="1:58" x14ac:dyDescent="0.35">
      <c r="A8" s="27" t="s">
        <v>32</v>
      </c>
      <c r="B8" s="28">
        <v>10678</v>
      </c>
      <c r="C8" s="28">
        <v>43322</v>
      </c>
      <c r="D8" s="28">
        <v>2310</v>
      </c>
      <c r="E8" s="28">
        <v>12952</v>
      </c>
      <c r="F8" s="28">
        <v>2422</v>
      </c>
      <c r="G8" s="28">
        <v>10500</v>
      </c>
      <c r="H8" s="28">
        <v>2381</v>
      </c>
      <c r="I8" s="28">
        <v>9576</v>
      </c>
      <c r="J8" s="28">
        <v>2329</v>
      </c>
      <c r="K8" s="28">
        <v>13691</v>
      </c>
      <c r="L8" s="28">
        <v>2350</v>
      </c>
      <c r="M8" s="28">
        <v>112734</v>
      </c>
      <c r="N8" s="28">
        <f t="shared" si="5"/>
        <v>101833</v>
      </c>
      <c r="O8" s="28" t="s">
        <v>28</v>
      </c>
      <c r="P8" s="7">
        <f>IFERROR(ROUND($M$8*C$1, 0), 0)</f>
        <v>44128</v>
      </c>
      <c r="Q8" s="29">
        <f t="shared" ref="Q8:Y8" si="15">IFERROR(ROUND($M$8*D$1, 0), 0)</f>
        <v>1996</v>
      </c>
      <c r="R8" s="29">
        <f t="shared" si="15"/>
        <v>16094</v>
      </c>
      <c r="S8" s="29">
        <f t="shared" si="15"/>
        <v>2038</v>
      </c>
      <c r="T8" s="29">
        <f t="shared" si="15"/>
        <v>13207</v>
      </c>
      <c r="U8" s="29">
        <f t="shared" si="15"/>
        <v>2307</v>
      </c>
      <c r="V8" s="29">
        <f t="shared" si="15"/>
        <v>11248</v>
      </c>
      <c r="W8" s="29">
        <f t="shared" si="15"/>
        <v>2057</v>
      </c>
      <c r="X8" s="29">
        <f t="shared" si="15"/>
        <v>17568</v>
      </c>
      <c r="Y8" s="29">
        <f t="shared" si="15"/>
        <v>2091</v>
      </c>
      <c r="Z8" s="7">
        <f>ROUND($M$8*0.1, 0)</f>
        <v>11273</v>
      </c>
      <c r="AA8">
        <v>43322</v>
      </c>
      <c r="AB8">
        <v>2310</v>
      </c>
      <c r="AC8">
        <v>12952</v>
      </c>
      <c r="AD8">
        <v>2422</v>
      </c>
      <c r="AE8">
        <v>10500</v>
      </c>
      <c r="AF8">
        <v>2381</v>
      </c>
      <c r="AG8">
        <v>9576</v>
      </c>
      <c r="AH8">
        <v>2329</v>
      </c>
      <c r="AI8">
        <v>13691</v>
      </c>
      <c r="AJ8">
        <v>2350</v>
      </c>
      <c r="AK8" s="7">
        <f t="shared" si="7"/>
        <v>119617.39316595584</v>
      </c>
      <c r="AL8">
        <f t="shared" si="3"/>
        <v>192128.12521794825</v>
      </c>
      <c r="AM8">
        <f t="shared" si="3"/>
        <v>171669.75239552461</v>
      </c>
      <c r="AN8">
        <f t="shared" si="3"/>
        <v>191906.81930754724</v>
      </c>
      <c r="AO8">
        <f t="shared" si="3"/>
        <v>176281.43838736077</v>
      </c>
      <c r="AP8">
        <f t="shared" si="3"/>
        <v>191987.81828071226</v>
      </c>
      <c r="AQ8">
        <f t="shared" si="3"/>
        <v>178035.14126605701</v>
      </c>
      <c r="AR8">
        <f t="shared" si="3"/>
        <v>192090.57326874102</v>
      </c>
      <c r="AS8">
        <f t="shared" si="3"/>
        <v>170291.83920374542</v>
      </c>
      <c r="AT8">
        <f t="shared" si="3"/>
        <v>192049.07275278185</v>
      </c>
      <c r="AU8" s="30">
        <f t="shared" si="8"/>
        <v>1776057.9732463742</v>
      </c>
      <c r="AV8" s="31" t="str">
        <f t="shared" si="9"/>
        <v>Nextgen</v>
      </c>
      <c r="AW8" s="31">
        <f>AA8/$N$8</f>
        <v>0.42542201447467914</v>
      </c>
      <c r="AX8" s="31">
        <f t="shared" ref="AX8:BF8" si="16">AB8/$N$8</f>
        <v>2.2684198638948081E-2</v>
      </c>
      <c r="AY8" s="31">
        <f t="shared" si="16"/>
        <v>0.12718863236868205</v>
      </c>
      <c r="AZ8" s="31">
        <f t="shared" si="16"/>
        <v>2.3784038572957685E-2</v>
      </c>
      <c r="BA8" s="31">
        <f t="shared" si="16"/>
        <v>0.10310999381340037</v>
      </c>
      <c r="BB8" s="31">
        <f t="shared" si="16"/>
        <v>2.3381418597114883E-2</v>
      </c>
      <c r="BC8" s="31">
        <f t="shared" si="16"/>
        <v>9.4036314357821144E-2</v>
      </c>
      <c r="BD8" s="31">
        <f t="shared" si="16"/>
        <v>2.2870778627753281E-2</v>
      </c>
      <c r="BE8" s="31">
        <f t="shared" si="16"/>
        <v>0.13444561193326329</v>
      </c>
      <c r="BF8" s="31">
        <f t="shared" si="16"/>
        <v>2.3076998615380082E-2</v>
      </c>
    </row>
    <row r="9" spans="1:58" x14ac:dyDescent="0.35">
      <c r="A9" s="27" t="s">
        <v>22</v>
      </c>
      <c r="B9" s="28">
        <v>13311</v>
      </c>
      <c r="C9" s="28">
        <v>82867</v>
      </c>
      <c r="D9" s="28">
        <v>289</v>
      </c>
      <c r="E9" s="28">
        <v>21715</v>
      </c>
      <c r="F9" s="28">
        <v>336</v>
      </c>
      <c r="G9" s="28">
        <v>16917</v>
      </c>
      <c r="H9" s="28">
        <v>2577</v>
      </c>
      <c r="I9" s="28">
        <v>15288</v>
      </c>
      <c r="J9" s="28">
        <v>307</v>
      </c>
      <c r="K9" s="28">
        <v>26316</v>
      </c>
      <c r="L9" s="28">
        <v>512</v>
      </c>
      <c r="M9" s="28">
        <v>180444</v>
      </c>
      <c r="N9" s="28">
        <f t="shared" si="5"/>
        <v>167124</v>
      </c>
      <c r="O9" s="28" t="s">
        <v>20</v>
      </c>
      <c r="P9" s="7">
        <f>IFERROR(ROUND($M$9*C$1, 0), 0)</f>
        <v>70633</v>
      </c>
      <c r="Q9" s="29">
        <f t="shared" ref="Q9:Y9" si="17">IFERROR(ROUND($M$9*D$1, 0), 0)</f>
        <v>3195</v>
      </c>
      <c r="R9" s="29">
        <f t="shared" si="17"/>
        <v>25761</v>
      </c>
      <c r="S9" s="29">
        <f t="shared" si="17"/>
        <v>3262</v>
      </c>
      <c r="T9" s="29">
        <f t="shared" si="17"/>
        <v>21139</v>
      </c>
      <c r="U9" s="29">
        <f t="shared" si="17"/>
        <v>3692</v>
      </c>
      <c r="V9" s="29">
        <f t="shared" si="17"/>
        <v>18003</v>
      </c>
      <c r="W9" s="29">
        <f t="shared" si="17"/>
        <v>3293</v>
      </c>
      <c r="X9" s="29">
        <f t="shared" si="17"/>
        <v>28120</v>
      </c>
      <c r="Y9" s="29">
        <f t="shared" si="17"/>
        <v>3346</v>
      </c>
      <c r="Z9" s="7">
        <f>ROUND($M$9*0.1, 0)</f>
        <v>18044</v>
      </c>
      <c r="AA9">
        <v>82867</v>
      </c>
      <c r="AB9">
        <v>289</v>
      </c>
      <c r="AC9">
        <v>21715</v>
      </c>
      <c r="AD9">
        <v>336</v>
      </c>
      <c r="AE9">
        <v>16917</v>
      </c>
      <c r="AF9">
        <v>2577</v>
      </c>
      <c r="AG9">
        <v>15288</v>
      </c>
      <c r="AH9">
        <v>307</v>
      </c>
      <c r="AI9">
        <v>26316</v>
      </c>
      <c r="AJ9">
        <v>512</v>
      </c>
      <c r="AK9" s="7">
        <f t="shared" si="7"/>
        <v>65893.99868849793</v>
      </c>
      <c r="AL9">
        <f t="shared" si="3"/>
        <v>196143.42456575556</v>
      </c>
      <c r="AM9">
        <f t="shared" si="3"/>
        <v>155688.0050223413</v>
      </c>
      <c r="AN9">
        <f t="shared" si="3"/>
        <v>196049.57388890866</v>
      </c>
      <c r="AO9">
        <f t="shared" si="3"/>
        <v>164341.77548914452</v>
      </c>
      <c r="AP9">
        <f t="shared" si="3"/>
        <v>191600.75810920034</v>
      </c>
      <c r="AQ9">
        <f t="shared" si="3"/>
        <v>167333.09351314805</v>
      </c>
      <c r="AR9">
        <f t="shared" si="3"/>
        <v>196107.4790998419</v>
      </c>
      <c r="AS9">
        <f t="shared" si="3"/>
        <v>147609.37584192841</v>
      </c>
      <c r="AT9">
        <f t="shared" si="3"/>
        <v>195698.33256744323</v>
      </c>
      <c r="AU9" s="30">
        <f t="shared" si="8"/>
        <v>1676465.8167862098</v>
      </c>
      <c r="AV9" s="31" t="str">
        <f t="shared" si="9"/>
        <v>GE Centricity</v>
      </c>
      <c r="AW9" s="31">
        <f>AA9/$N$9</f>
        <v>0.49584141116775565</v>
      </c>
      <c r="AX9" s="31">
        <f t="shared" ref="AX9:BF9" si="18">AB9/$N$9</f>
        <v>1.729254924487207E-3</v>
      </c>
      <c r="AY9" s="31">
        <f t="shared" si="18"/>
        <v>0.1299334625786841</v>
      </c>
      <c r="AZ9" s="31">
        <f t="shared" si="18"/>
        <v>2.010483234005888E-3</v>
      </c>
      <c r="BA9" s="31">
        <f t="shared" si="18"/>
        <v>0.1012242406835643</v>
      </c>
      <c r="BB9" s="31">
        <f t="shared" si="18"/>
        <v>1.5419688375098729E-2</v>
      </c>
      <c r="BC9" s="31">
        <f t="shared" si="18"/>
        <v>9.1476987147267902E-2</v>
      </c>
      <c r="BD9" s="31">
        <f t="shared" si="18"/>
        <v>1.8369593834518083E-3</v>
      </c>
      <c r="BE9" s="31">
        <f t="shared" si="18"/>
        <v>0.15746391900624687</v>
      </c>
      <c r="BF9" s="31">
        <f t="shared" si="18"/>
        <v>3.0635934994375433E-3</v>
      </c>
    </row>
    <row r="10" spans="1:58" x14ac:dyDescent="0.35">
      <c r="A10" s="27" t="s">
        <v>27</v>
      </c>
      <c r="B10" s="28">
        <v>584455</v>
      </c>
      <c r="C10" s="28">
        <v>983477</v>
      </c>
      <c r="D10" s="28">
        <v>40975</v>
      </c>
      <c r="E10" s="28">
        <v>356102</v>
      </c>
      <c r="F10" s="28">
        <v>42100</v>
      </c>
      <c r="G10" s="28">
        <v>288775</v>
      </c>
      <c r="H10" s="28">
        <v>44322</v>
      </c>
      <c r="I10" s="28">
        <v>254772</v>
      </c>
      <c r="J10" s="28">
        <v>43233</v>
      </c>
      <c r="K10" s="28">
        <v>390813</v>
      </c>
      <c r="L10" s="28">
        <v>43339</v>
      </c>
      <c r="M10" s="28">
        <v>3072396</v>
      </c>
      <c r="N10" s="28">
        <f t="shared" si="5"/>
        <v>2487908</v>
      </c>
      <c r="O10" s="28" t="s">
        <v>25</v>
      </c>
      <c r="P10" s="7">
        <f>IFERROR(ROUND($M$10*C$1, 0), 0)</f>
        <v>1202651</v>
      </c>
      <c r="Q10" s="29">
        <f t="shared" ref="Q10:Y10" si="19">IFERROR(ROUND($M$10*D$1, 0), 0)</f>
        <v>54398</v>
      </c>
      <c r="R10" s="29">
        <f t="shared" si="19"/>
        <v>438621</v>
      </c>
      <c r="S10" s="29">
        <f t="shared" si="19"/>
        <v>55538</v>
      </c>
      <c r="T10" s="29">
        <f t="shared" si="19"/>
        <v>359927</v>
      </c>
      <c r="U10" s="29">
        <f t="shared" si="19"/>
        <v>62869</v>
      </c>
      <c r="V10" s="29">
        <f t="shared" si="19"/>
        <v>306541</v>
      </c>
      <c r="W10" s="29">
        <f t="shared" si="19"/>
        <v>56072</v>
      </c>
      <c r="X10" s="29">
        <f t="shared" si="19"/>
        <v>478802</v>
      </c>
      <c r="Y10" s="29">
        <f t="shared" si="19"/>
        <v>56976</v>
      </c>
      <c r="Z10" s="7">
        <f>ROUND($M$10*0.1, 0)</f>
        <v>307240</v>
      </c>
      <c r="AA10">
        <v>983477</v>
      </c>
      <c r="AB10">
        <v>40975</v>
      </c>
      <c r="AC10">
        <v>356102</v>
      </c>
      <c r="AD10">
        <v>42100</v>
      </c>
      <c r="AE10">
        <v>288775</v>
      </c>
      <c r="AF10">
        <v>44322</v>
      </c>
      <c r="AG10">
        <v>254772</v>
      </c>
      <c r="AH10">
        <v>43233</v>
      </c>
      <c r="AI10">
        <v>390813</v>
      </c>
      <c r="AJ10">
        <v>43339</v>
      </c>
      <c r="AK10" s="7">
        <f t="shared" si="7"/>
        <v>3146512.0832854654</v>
      </c>
      <c r="AL10">
        <f t="shared" si="3"/>
        <v>123305.67919032539</v>
      </c>
      <c r="AM10">
        <f t="shared" si="3"/>
        <v>129128.57885533318</v>
      </c>
      <c r="AN10">
        <f t="shared" si="3"/>
        <v>121530.76509879474</v>
      </c>
      <c r="AO10">
        <f t="shared" si="3"/>
        <v>43075.924359880235</v>
      </c>
      <c r="AP10">
        <f t="shared" si="3"/>
        <v>118062.9175380361</v>
      </c>
      <c r="AQ10">
        <f t="shared" si="3"/>
        <v>17130.446678290573</v>
      </c>
      <c r="AR10">
        <f t="shared" si="3"/>
        <v>119756.23417937079</v>
      </c>
      <c r="AS10">
        <f t="shared" si="3"/>
        <v>191498.13423071255</v>
      </c>
      <c r="AT10">
        <f t="shared" si="3"/>
        <v>119590.88213256338</v>
      </c>
      <c r="AU10" s="30">
        <f t="shared" si="8"/>
        <v>4129591.6455487725</v>
      </c>
      <c r="AV10" s="31" t="str">
        <f t="shared" si="9"/>
        <v>ICChart</v>
      </c>
      <c r="AW10" s="31">
        <f>AA10/$N$10</f>
        <v>0.39530280058587375</v>
      </c>
      <c r="AX10" s="31">
        <f t="shared" si="4"/>
        <v>2.508483541348196E-2</v>
      </c>
      <c r="AY10" s="31">
        <f t="shared" si="4"/>
        <v>0.2180051265506224</v>
      </c>
      <c r="AZ10" s="31">
        <f t="shared" si="4"/>
        <v>2.5773558777488478E-2</v>
      </c>
      <c r="BA10" s="31">
        <f t="shared" si="4"/>
        <v>0.17678763505865169</v>
      </c>
      <c r="BB10" s="31">
        <f t="shared" si="4"/>
        <v>2.7133863946219583E-2</v>
      </c>
      <c r="BC10" s="31">
        <f t="shared" si="4"/>
        <v>0.15597104790637281</v>
      </c>
      <c r="BD10" s="31">
        <f t="shared" si="4"/>
        <v>2.6467179729861269E-2</v>
      </c>
      <c r="BE10" s="31">
        <f t="shared" si="4"/>
        <v>0.23925515027331604</v>
      </c>
      <c r="BF10" s="31">
        <f t="shared" si="4"/>
        <v>2.653207277571433E-2</v>
      </c>
    </row>
    <row r="11" spans="1:58" x14ac:dyDescent="0.35">
      <c r="A11" s="27" t="s">
        <v>38</v>
      </c>
      <c r="B11" s="28">
        <v>3103625</v>
      </c>
      <c r="C11" s="28">
        <v>232052</v>
      </c>
      <c r="D11" s="28">
        <v>1320</v>
      </c>
      <c r="E11" s="28">
        <v>88206</v>
      </c>
      <c r="F11" s="28">
        <v>1348</v>
      </c>
      <c r="G11" s="28">
        <v>71833</v>
      </c>
      <c r="H11" s="28">
        <v>1580</v>
      </c>
      <c r="I11" s="28">
        <v>60015</v>
      </c>
      <c r="J11" s="28">
        <v>1366</v>
      </c>
      <c r="K11" s="28">
        <v>100670</v>
      </c>
      <c r="L11" s="28">
        <v>1672</v>
      </c>
      <c r="M11" s="28">
        <v>3663717</v>
      </c>
      <c r="N11" s="28">
        <f t="shared" si="5"/>
        <v>560062</v>
      </c>
      <c r="O11" s="28" t="s">
        <v>36</v>
      </c>
      <c r="P11" s="7">
        <f>IFERROR(ROUND($M$11*C$1, 0), 0)</f>
        <v>1434116</v>
      </c>
      <c r="Q11" s="29">
        <f t="shared" ref="Q11:Y11" si="20">IFERROR(ROUND($M$11*D$1, 0), 0)</f>
        <v>64868</v>
      </c>
      <c r="R11" s="29">
        <f t="shared" si="20"/>
        <v>523040</v>
      </c>
      <c r="S11" s="29">
        <f t="shared" si="20"/>
        <v>66227</v>
      </c>
      <c r="T11" s="29">
        <f t="shared" si="20"/>
        <v>429200</v>
      </c>
      <c r="U11" s="29">
        <f t="shared" si="20"/>
        <v>74968</v>
      </c>
      <c r="V11" s="29">
        <f t="shared" si="20"/>
        <v>365539</v>
      </c>
      <c r="W11" s="29">
        <f t="shared" si="20"/>
        <v>66863</v>
      </c>
      <c r="X11" s="29">
        <f t="shared" si="20"/>
        <v>570954</v>
      </c>
      <c r="Y11" s="29">
        <f t="shared" si="20"/>
        <v>67942</v>
      </c>
      <c r="Z11" s="7">
        <f>ROUND($M$11*0.1, 0)</f>
        <v>366372</v>
      </c>
      <c r="AA11">
        <v>232052</v>
      </c>
      <c r="AB11">
        <v>1320</v>
      </c>
      <c r="AC11">
        <v>88206</v>
      </c>
      <c r="AD11">
        <v>1348</v>
      </c>
      <c r="AE11">
        <v>71833</v>
      </c>
      <c r="AF11">
        <v>1580</v>
      </c>
      <c r="AG11">
        <v>60015</v>
      </c>
      <c r="AH11">
        <v>1366</v>
      </c>
      <c r="AI11">
        <v>100670</v>
      </c>
      <c r="AJ11">
        <v>1672</v>
      </c>
      <c r="AK11" s="7">
        <f t="shared" si="7"/>
        <v>6345.4311486826518</v>
      </c>
      <c r="AL11">
        <f t="shared" si="3"/>
        <v>194089.85721402391</v>
      </c>
      <c r="AM11">
        <f t="shared" si="3"/>
        <v>59858.91300369559</v>
      </c>
      <c r="AN11">
        <f t="shared" si="3"/>
        <v>194034.23695995851</v>
      </c>
      <c r="AO11">
        <f t="shared" si="3"/>
        <v>79284.939299820559</v>
      </c>
      <c r="AP11">
        <f t="shared" si="3"/>
        <v>193573.6900534259</v>
      </c>
      <c r="AQ11">
        <f t="shared" si="3"/>
        <v>95000.180133285205</v>
      </c>
      <c r="AR11">
        <f t="shared" si="3"/>
        <v>193998.48529135171</v>
      </c>
      <c r="AS11">
        <f t="shared" si="3"/>
        <v>46897.863476700506</v>
      </c>
      <c r="AT11">
        <f t="shared" si="3"/>
        <v>193391.21090783394</v>
      </c>
      <c r="AU11" s="30">
        <f t="shared" si="8"/>
        <v>1256474.8074887784</v>
      </c>
      <c r="AV11" s="31" t="str">
        <f t="shared" si="9"/>
        <v>Practice Partner</v>
      </c>
      <c r="AW11" s="31">
        <f>AA11/$N$11</f>
        <v>0.41433269887976687</v>
      </c>
      <c r="AX11" s="31">
        <f t="shared" ref="AX11:BF11" si="21">AB11/$N$11</f>
        <v>2.356881916644943E-3</v>
      </c>
      <c r="AY11" s="31">
        <f t="shared" si="21"/>
        <v>0.15749327752998776</v>
      </c>
      <c r="AZ11" s="31">
        <f t="shared" si="21"/>
        <v>2.4068763815434718E-3</v>
      </c>
      <c r="BA11" s="31">
        <f t="shared" si="21"/>
        <v>0.12825901418057287</v>
      </c>
      <c r="BB11" s="31">
        <f t="shared" si="21"/>
        <v>2.8211162335598557E-3</v>
      </c>
      <c r="BC11" s="31">
        <f t="shared" si="21"/>
        <v>0.10715777896018655</v>
      </c>
      <c r="BD11" s="31">
        <f t="shared" si="21"/>
        <v>2.4390156804068122E-3</v>
      </c>
      <c r="BE11" s="31">
        <f t="shared" si="21"/>
        <v>0.17974795647624728</v>
      </c>
      <c r="BF11" s="31">
        <f t="shared" si="21"/>
        <v>2.9853837610835945E-3</v>
      </c>
    </row>
    <row r="12" spans="1:58" x14ac:dyDescent="0.35">
      <c r="A12" s="27" t="s">
        <v>24</v>
      </c>
      <c r="B12" s="28">
        <v>156804</v>
      </c>
      <c r="C12" s="28">
        <v>174720</v>
      </c>
      <c r="D12" s="28">
        <v>17570</v>
      </c>
      <c r="E12" s="28">
        <v>80288</v>
      </c>
      <c r="F12" s="28">
        <v>17509</v>
      </c>
      <c r="G12" s="28">
        <v>61817</v>
      </c>
      <c r="H12" s="28">
        <v>17621</v>
      </c>
      <c r="I12" s="28">
        <v>58718</v>
      </c>
      <c r="J12" s="28">
        <v>17660</v>
      </c>
      <c r="K12" s="28">
        <v>81398</v>
      </c>
      <c r="L12" s="28">
        <v>17901</v>
      </c>
      <c r="M12" s="28">
        <v>702035</v>
      </c>
      <c r="N12" s="28">
        <f t="shared" si="5"/>
        <v>545202</v>
      </c>
      <c r="O12" s="28" t="s">
        <v>20</v>
      </c>
      <c r="P12" s="7">
        <f>IFERROR(ROUND($M$12*C$1, 0), 0)</f>
        <v>274803</v>
      </c>
      <c r="Q12" s="29">
        <f t="shared" ref="Q12:Y12" si="22">IFERROR(ROUND($M$12*D$1, 0), 0)</f>
        <v>12430</v>
      </c>
      <c r="R12" s="29">
        <f t="shared" si="22"/>
        <v>100224</v>
      </c>
      <c r="S12" s="29">
        <f t="shared" si="22"/>
        <v>12690</v>
      </c>
      <c r="T12" s="29">
        <f t="shared" si="22"/>
        <v>82243</v>
      </c>
      <c r="U12" s="29">
        <f t="shared" si="22"/>
        <v>14365</v>
      </c>
      <c r="V12" s="29">
        <f t="shared" si="22"/>
        <v>70044</v>
      </c>
      <c r="W12" s="29">
        <f t="shared" si="22"/>
        <v>12812</v>
      </c>
      <c r="X12" s="29">
        <f t="shared" si="22"/>
        <v>109405</v>
      </c>
      <c r="Y12" s="29">
        <f t="shared" si="22"/>
        <v>13019</v>
      </c>
      <c r="Z12" s="7">
        <f>ROUND($M$12*0.1, 0)</f>
        <v>70204</v>
      </c>
      <c r="AA12">
        <v>174720</v>
      </c>
      <c r="AB12">
        <v>17570</v>
      </c>
      <c r="AC12">
        <v>80288</v>
      </c>
      <c r="AD12">
        <v>17509</v>
      </c>
      <c r="AE12">
        <v>61817</v>
      </c>
      <c r="AF12">
        <v>17621</v>
      </c>
      <c r="AG12">
        <v>58718</v>
      </c>
      <c r="AH12">
        <v>17660</v>
      </c>
      <c r="AI12">
        <v>81398</v>
      </c>
      <c r="AJ12">
        <v>17901</v>
      </c>
      <c r="AK12" s="7">
        <f t="shared" si="7"/>
        <v>2460.5609009714267</v>
      </c>
      <c r="AL12">
        <f t="shared" si="3"/>
        <v>163150.25239298295</v>
      </c>
      <c r="AM12">
        <f t="shared" si="3"/>
        <v>68913.046848074169</v>
      </c>
      <c r="AN12">
        <f t="shared" si="3"/>
        <v>163261.37496251037</v>
      </c>
      <c r="AO12">
        <f t="shared" si="3"/>
        <v>92512.183325623599</v>
      </c>
      <c r="AP12">
        <f t="shared" si="3"/>
        <v>163057.37567417815</v>
      </c>
      <c r="AQ12">
        <f t="shared" si="3"/>
        <v>96811.362330407021</v>
      </c>
      <c r="AR12">
        <f t="shared" si="3"/>
        <v>162986.37014350272</v>
      </c>
      <c r="AS12">
        <f t="shared" si="3"/>
        <v>67605.361547572451</v>
      </c>
      <c r="AT12">
        <f t="shared" si="3"/>
        <v>162547.93540089772</v>
      </c>
      <c r="AU12" s="30">
        <f t="shared" si="8"/>
        <v>1143305.8235267205</v>
      </c>
      <c r="AV12" s="31" t="str">
        <f t="shared" si="9"/>
        <v>GE Centricity</v>
      </c>
      <c r="AW12" s="31">
        <f>AA12/$N$12</f>
        <v>0.3204683768584855</v>
      </c>
      <c r="AX12" s="31">
        <f t="shared" ref="AX12:BF12" si="23">AB12/$N$12</f>
        <v>3.2226587576714684E-2</v>
      </c>
      <c r="AY12" s="31">
        <f t="shared" si="23"/>
        <v>0.1472628493659231</v>
      </c>
      <c r="AZ12" s="31">
        <f t="shared" si="23"/>
        <v>3.2114702440563317E-2</v>
      </c>
      <c r="BA12" s="31">
        <f t="shared" si="23"/>
        <v>0.11338366330277586</v>
      </c>
      <c r="BB12" s="31">
        <f t="shared" si="23"/>
        <v>3.232013088726747E-2</v>
      </c>
      <c r="BC12" s="31">
        <f t="shared" si="23"/>
        <v>0.10769953154977421</v>
      </c>
      <c r="BD12" s="31">
        <f t="shared" si="23"/>
        <v>3.2391664007101952E-2</v>
      </c>
      <c r="BE12" s="31">
        <f t="shared" si="23"/>
        <v>0.14929879200736607</v>
      </c>
      <c r="BF12" s="31">
        <f t="shared" si="23"/>
        <v>3.2833702004027868E-2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"/>
  <sheetViews>
    <sheetView topLeftCell="AX1" workbookViewId="0">
      <selection activeCell="D16" sqref="D16"/>
    </sheetView>
  </sheetViews>
  <sheetFormatPr defaultRowHeight="14.5" x14ac:dyDescent="0.35"/>
  <cols>
    <col min="1" max="1" width="40.08984375" bestFit="1" customWidth="1"/>
    <col min="2" max="2" width="17.453125" bestFit="1" customWidth="1"/>
    <col min="3" max="12" width="13" bestFit="1" customWidth="1"/>
    <col min="13" max="13" width="17.08984375" bestFit="1" customWidth="1"/>
    <col min="15" max="15" width="17.453125" bestFit="1" customWidth="1"/>
    <col min="26" max="27" width="8.7265625" style="7"/>
    <col min="37" max="37" width="8.7265625" style="7"/>
    <col min="48" max="48" width="17.453125" bestFit="1" customWidth="1"/>
  </cols>
  <sheetData>
    <row r="1" spans="1:58" x14ac:dyDescent="0.35">
      <c r="A1" s="17">
        <f>1/10</f>
        <v>0.1</v>
      </c>
      <c r="C1">
        <f t="shared" ref="C1:L1" si="0">C2/$M$1</f>
        <v>0.37511906591285471</v>
      </c>
      <c r="D1">
        <f t="shared" si="0"/>
        <v>1.8203765882817188E-2</v>
      </c>
      <c r="E1">
        <f t="shared" si="0"/>
        <v>0.1598374546157417</v>
      </c>
      <c r="F1">
        <f t="shared" si="0"/>
        <v>1.8339764722008201E-2</v>
      </c>
      <c r="G1">
        <f t="shared" si="0"/>
        <v>0.10732343040473576</v>
      </c>
      <c r="H1">
        <f t="shared" si="0"/>
        <v>2.1573351295174771E-2</v>
      </c>
      <c r="I1">
        <f t="shared" si="0"/>
        <v>9.8039635630196673E-2</v>
      </c>
      <c r="J1">
        <f t="shared" si="0"/>
        <v>1.8299741441576988E-2</v>
      </c>
      <c r="K1">
        <f t="shared" si="0"/>
        <v>0.16410843390911531</v>
      </c>
      <c r="L1">
        <f t="shared" si="0"/>
        <v>1.9155356185778696E-2</v>
      </c>
      <c r="M1">
        <f>SUM(C2:L2)</f>
        <v>7470652</v>
      </c>
      <c r="S1" s="7"/>
      <c r="AI1">
        <f>MIN(AI4:AI12)</f>
        <v>17490</v>
      </c>
      <c r="AJ1" s="7"/>
      <c r="AU1">
        <f>MIN(AU4:AU12)</f>
        <v>1064356.4028700546</v>
      </c>
    </row>
    <row r="2" spans="1:58" x14ac:dyDescent="0.35">
      <c r="B2">
        <f>SUM(B4:B12)</f>
        <v>4599755</v>
      </c>
      <c r="C2">
        <f>SUM(C4:C12)</f>
        <v>2802384</v>
      </c>
      <c r="D2">
        <f t="shared" ref="D2:K2" si="1">SUM(D4:D12)</f>
        <v>135994</v>
      </c>
      <c r="E2">
        <f t="shared" si="1"/>
        <v>1194090</v>
      </c>
      <c r="F2">
        <f t="shared" si="1"/>
        <v>137010</v>
      </c>
      <c r="G2">
        <f t="shared" si="1"/>
        <v>801776</v>
      </c>
      <c r="H2">
        <f t="shared" si="1"/>
        <v>161167</v>
      </c>
      <c r="I2">
        <f t="shared" si="1"/>
        <v>732420</v>
      </c>
      <c r="J2">
        <f t="shared" si="1"/>
        <v>136711</v>
      </c>
      <c r="K2">
        <f t="shared" si="1"/>
        <v>1225997</v>
      </c>
      <c r="L2">
        <f>SUM(L4:L12)</f>
        <v>143103</v>
      </c>
      <c r="M2">
        <f>SUM(M4:M12)</f>
        <v>12070820</v>
      </c>
      <c r="S2" s="7"/>
      <c r="AA2" s="18" t="s">
        <v>51</v>
      </c>
      <c r="AI2">
        <f>MAX(AI4:AI12)</f>
        <v>414443</v>
      </c>
      <c r="AJ2" s="7"/>
      <c r="AK2" s="18" t="s">
        <v>52</v>
      </c>
      <c r="AU2">
        <f>MAX(AU4:AU12)</f>
        <v>3929866.010700434</v>
      </c>
    </row>
    <row r="3" spans="1:58" s="19" customFormat="1" ht="15" thickBot="1" x14ac:dyDescent="0.4">
      <c r="A3" s="19" t="s">
        <v>53</v>
      </c>
      <c r="B3" s="19" t="s">
        <v>54</v>
      </c>
      <c r="C3" s="19" t="s">
        <v>55</v>
      </c>
      <c r="D3" s="19" t="s">
        <v>56</v>
      </c>
      <c r="E3" s="19" t="s">
        <v>57</v>
      </c>
      <c r="F3" s="19" t="s">
        <v>58</v>
      </c>
      <c r="G3" s="19" t="s">
        <v>59</v>
      </c>
      <c r="H3" s="19" t="s">
        <v>60</v>
      </c>
      <c r="I3" s="19" t="s">
        <v>61</v>
      </c>
      <c r="J3" s="19" t="s">
        <v>62</v>
      </c>
      <c r="K3" s="19" t="s">
        <v>63</v>
      </c>
      <c r="L3" s="19" t="s">
        <v>64</v>
      </c>
      <c r="M3" s="19" t="s">
        <v>65</v>
      </c>
      <c r="N3" s="20" t="s">
        <v>66</v>
      </c>
      <c r="O3" s="20" t="s">
        <v>2</v>
      </c>
      <c r="P3" s="21" t="s">
        <v>67</v>
      </c>
      <c r="Q3" s="21" t="s">
        <v>68</v>
      </c>
      <c r="R3" s="21" t="s">
        <v>69</v>
      </c>
      <c r="S3" s="21" t="s">
        <v>70</v>
      </c>
      <c r="T3" s="21" t="s">
        <v>71</v>
      </c>
      <c r="U3" s="21" t="s">
        <v>72</v>
      </c>
      <c r="V3" s="21" t="s">
        <v>73</v>
      </c>
      <c r="W3" s="21" t="s">
        <v>74</v>
      </c>
      <c r="X3" s="21" t="s">
        <v>75</v>
      </c>
      <c r="Y3" s="21" t="s">
        <v>76</v>
      </c>
      <c r="Z3" s="21" t="s">
        <v>77</v>
      </c>
      <c r="AA3" s="21" t="s">
        <v>67</v>
      </c>
      <c r="AB3" s="21" t="s">
        <v>68</v>
      </c>
      <c r="AC3" s="21" t="s">
        <v>69</v>
      </c>
      <c r="AD3" s="21" t="s">
        <v>70</v>
      </c>
      <c r="AE3" s="21" t="s">
        <v>71</v>
      </c>
      <c r="AF3" s="21" t="s">
        <v>72</v>
      </c>
      <c r="AG3" s="21" t="s">
        <v>73</v>
      </c>
      <c r="AH3" s="21" t="s">
        <v>74</v>
      </c>
      <c r="AI3" s="21" t="s">
        <v>75</v>
      </c>
      <c r="AJ3" s="21" t="s">
        <v>76</v>
      </c>
      <c r="AK3" s="22" t="s">
        <v>67</v>
      </c>
      <c r="AL3" s="23" t="s">
        <v>68</v>
      </c>
      <c r="AM3" s="23" t="s">
        <v>69</v>
      </c>
      <c r="AN3" s="23" t="s">
        <v>70</v>
      </c>
      <c r="AO3" s="23" t="s">
        <v>71</v>
      </c>
      <c r="AP3" s="23" t="s">
        <v>72</v>
      </c>
      <c r="AQ3" s="23" t="s">
        <v>73</v>
      </c>
      <c r="AR3" s="23" t="s">
        <v>74</v>
      </c>
      <c r="AS3" s="23" t="s">
        <v>75</v>
      </c>
      <c r="AT3" s="23" t="s">
        <v>76</v>
      </c>
      <c r="AU3" s="24" t="s">
        <v>52</v>
      </c>
      <c r="AV3" s="23" t="s">
        <v>2</v>
      </c>
      <c r="AW3" s="25" t="s">
        <v>67</v>
      </c>
      <c r="AX3" s="26" t="s">
        <v>68</v>
      </c>
      <c r="AY3" s="26" t="s">
        <v>69</v>
      </c>
      <c r="AZ3" s="26" t="s">
        <v>70</v>
      </c>
      <c r="BA3" s="26" t="s">
        <v>71</v>
      </c>
      <c r="BB3" s="26" t="s">
        <v>72</v>
      </c>
      <c r="BC3" s="26" t="s">
        <v>73</v>
      </c>
      <c r="BD3" s="26" t="s">
        <v>74</v>
      </c>
      <c r="BE3" s="26" t="s">
        <v>75</v>
      </c>
      <c r="BF3" s="26" t="s">
        <v>76</v>
      </c>
    </row>
    <row r="4" spans="1:58" x14ac:dyDescent="0.35">
      <c r="A4" s="27" t="s">
        <v>35</v>
      </c>
      <c r="B4" s="28">
        <v>328127</v>
      </c>
      <c r="C4" s="28">
        <v>521572</v>
      </c>
      <c r="D4" s="28">
        <v>54987</v>
      </c>
      <c r="E4" s="28">
        <v>246202</v>
      </c>
      <c r="F4" s="28">
        <v>54759</v>
      </c>
      <c r="G4" s="28">
        <v>182592</v>
      </c>
      <c r="H4" s="28">
        <v>64296</v>
      </c>
      <c r="I4" s="28">
        <v>163159</v>
      </c>
      <c r="J4" s="28">
        <v>54364</v>
      </c>
      <c r="K4" s="28">
        <v>241843</v>
      </c>
      <c r="L4" s="28">
        <v>55303</v>
      </c>
      <c r="M4" s="28">
        <v>1967206</v>
      </c>
      <c r="N4" s="28">
        <f>SUM(C4:L4)</f>
        <v>1639077</v>
      </c>
      <c r="O4" s="28" t="s">
        <v>33</v>
      </c>
      <c r="P4" s="7">
        <f>IFERROR(ROUND($M$4*C$1, 0), 0)</f>
        <v>737936</v>
      </c>
      <c r="Q4" s="29">
        <f t="shared" ref="Q4:Y4" si="2">IFERROR(ROUND($M$4*D$1, 0), 0)</f>
        <v>35811</v>
      </c>
      <c r="R4" s="29">
        <f t="shared" si="2"/>
        <v>314433</v>
      </c>
      <c r="S4" s="29">
        <f t="shared" si="2"/>
        <v>36078</v>
      </c>
      <c r="T4" s="29">
        <f t="shared" si="2"/>
        <v>211127</v>
      </c>
      <c r="U4" s="29">
        <f t="shared" si="2"/>
        <v>42439</v>
      </c>
      <c r="V4" s="29">
        <f t="shared" si="2"/>
        <v>192864</v>
      </c>
      <c r="W4" s="29">
        <f t="shared" si="2"/>
        <v>35999</v>
      </c>
      <c r="X4" s="29">
        <f t="shared" si="2"/>
        <v>322835</v>
      </c>
      <c r="Y4" s="29">
        <f t="shared" si="2"/>
        <v>37683</v>
      </c>
      <c r="Z4" s="7">
        <f>ROUND($M$4*0.1, 0)</f>
        <v>196721</v>
      </c>
      <c r="AA4" s="7">
        <v>521572</v>
      </c>
      <c r="AB4">
        <v>54987</v>
      </c>
      <c r="AC4">
        <v>246202</v>
      </c>
      <c r="AD4">
        <v>54759</v>
      </c>
      <c r="AE4">
        <v>182592</v>
      </c>
      <c r="AF4">
        <v>64296</v>
      </c>
      <c r="AG4">
        <v>163159</v>
      </c>
      <c r="AH4">
        <v>54364</v>
      </c>
      <c r="AI4">
        <v>241843</v>
      </c>
      <c r="AJ4">
        <v>55303</v>
      </c>
      <c r="AK4" s="7">
        <f>(AA4-$Z$4)^2/$Z$4</f>
        <v>536435.72471164749</v>
      </c>
      <c r="AL4">
        <f t="shared" ref="AL4:AT12" si="3">(AB4-$Z$4)^2/$Z$4</f>
        <v>102116.839361329</v>
      </c>
      <c r="AM4">
        <f t="shared" si="3"/>
        <v>12445.897291087378</v>
      </c>
      <c r="AN4">
        <f t="shared" si="3"/>
        <v>102445.64354593561</v>
      </c>
      <c r="AO4">
        <f t="shared" si="3"/>
        <v>1014.7805318191754</v>
      </c>
      <c r="AP4">
        <f t="shared" si="3"/>
        <v>89143.409320814753</v>
      </c>
      <c r="AQ4">
        <f t="shared" si="3"/>
        <v>5725.9156063663768</v>
      </c>
      <c r="AR4">
        <f t="shared" si="3"/>
        <v>103016.5333085944</v>
      </c>
      <c r="AS4">
        <f t="shared" si="3"/>
        <v>10349.657047290324</v>
      </c>
      <c r="AT4">
        <f t="shared" si="3"/>
        <v>101662.00214517006</v>
      </c>
      <c r="AU4" s="30">
        <f>SUM(AK4:AT4)</f>
        <v>1064356.4028700546</v>
      </c>
      <c r="AV4" s="31" t="str">
        <f>O4</f>
        <v>eClinicalWorks</v>
      </c>
      <c r="AW4" s="31">
        <f>AA4/$N$4</f>
        <v>0.31821079790638268</v>
      </c>
      <c r="AX4" s="31">
        <f t="shared" ref="AX4:BF10" si="4">AB4/$N$4</f>
        <v>3.3547539255324797E-2</v>
      </c>
      <c r="AY4" s="31">
        <f t="shared" si="4"/>
        <v>0.15020770836269437</v>
      </c>
      <c r="AZ4" s="31">
        <f t="shared" si="4"/>
        <v>3.3408436577415213E-2</v>
      </c>
      <c r="BA4" s="31">
        <f t="shared" si="4"/>
        <v>0.1113992814248507</v>
      </c>
      <c r="BB4" s="31">
        <f t="shared" si="4"/>
        <v>3.9226955170501447E-2</v>
      </c>
      <c r="BC4" s="31">
        <f t="shared" si="4"/>
        <v>9.9543218530917091E-2</v>
      </c>
      <c r="BD4" s="31">
        <f t="shared" si="4"/>
        <v>3.3167447288931513E-2</v>
      </c>
      <c r="BE4" s="31">
        <f t="shared" si="4"/>
        <v>0.14754828479687043</v>
      </c>
      <c r="BF4" s="31">
        <f t="shared" si="4"/>
        <v>3.3740330686111757E-2</v>
      </c>
    </row>
    <row r="5" spans="1:58" x14ac:dyDescent="0.35">
      <c r="A5" s="27" t="s">
        <v>16</v>
      </c>
      <c r="B5" s="28">
        <v>125015</v>
      </c>
      <c r="C5" s="28">
        <v>43687</v>
      </c>
      <c r="D5" s="28">
        <v>103</v>
      </c>
      <c r="E5" s="28">
        <v>22366</v>
      </c>
      <c r="F5" s="28">
        <v>81</v>
      </c>
      <c r="G5" s="28">
        <v>13051</v>
      </c>
      <c r="H5" s="28">
        <v>380</v>
      </c>
      <c r="I5" s="28">
        <v>12447</v>
      </c>
      <c r="J5" s="28">
        <v>129</v>
      </c>
      <c r="K5" s="28">
        <v>21422</v>
      </c>
      <c r="L5" s="28">
        <v>135</v>
      </c>
      <c r="M5" s="28">
        <v>238843</v>
      </c>
      <c r="N5" s="28">
        <f t="shared" ref="N5:N12" si="5">SUM(C5:L5)</f>
        <v>113801</v>
      </c>
      <c r="O5" s="28" t="s">
        <v>14</v>
      </c>
      <c r="P5" s="7">
        <f>IFERROR(ROUND($M$5*C$1, 0), 0)</f>
        <v>89595</v>
      </c>
      <c r="Q5" s="29">
        <f t="shared" ref="Q5:Y5" si="6">IFERROR(ROUND($M$5*D$1, 0), 0)</f>
        <v>4348</v>
      </c>
      <c r="R5" s="29">
        <f t="shared" si="6"/>
        <v>38176</v>
      </c>
      <c r="S5" s="29">
        <f t="shared" si="6"/>
        <v>4380</v>
      </c>
      <c r="T5" s="29">
        <f t="shared" si="6"/>
        <v>25633</v>
      </c>
      <c r="U5" s="29">
        <f t="shared" si="6"/>
        <v>5153</v>
      </c>
      <c r="V5" s="29">
        <f t="shared" si="6"/>
        <v>23416</v>
      </c>
      <c r="W5" s="29">
        <f t="shared" si="6"/>
        <v>4371</v>
      </c>
      <c r="X5" s="29">
        <f t="shared" si="6"/>
        <v>39196</v>
      </c>
      <c r="Y5" s="29">
        <f t="shared" si="6"/>
        <v>4575</v>
      </c>
      <c r="Z5" s="7">
        <f>ROUND($M$5*0.1, 0)</f>
        <v>23884</v>
      </c>
      <c r="AA5" s="7">
        <v>43687</v>
      </c>
      <c r="AB5">
        <v>103</v>
      </c>
      <c r="AC5">
        <v>22366</v>
      </c>
      <c r="AD5">
        <v>81</v>
      </c>
      <c r="AE5">
        <v>13051</v>
      </c>
      <c r="AF5">
        <v>380</v>
      </c>
      <c r="AG5">
        <v>12447</v>
      </c>
      <c r="AH5">
        <v>129</v>
      </c>
      <c r="AI5">
        <v>21422</v>
      </c>
      <c r="AJ5">
        <v>135</v>
      </c>
      <c r="AK5" s="7">
        <f t="shared" ref="AK5:AK12" si="7">(AA5-$Z$4)^2/$Z$4</f>
        <v>119048.83137031633</v>
      </c>
      <c r="AL5">
        <f t="shared" si="3"/>
        <v>196515.05392916873</v>
      </c>
      <c r="AM5">
        <f t="shared" si="3"/>
        <v>154531.88030256049</v>
      </c>
      <c r="AN5">
        <f t="shared" si="3"/>
        <v>196559.03335180282</v>
      </c>
      <c r="AO5">
        <f t="shared" si="3"/>
        <v>171484.83842599418</v>
      </c>
      <c r="AP5">
        <f t="shared" si="3"/>
        <v>195961.73403449554</v>
      </c>
      <c r="AQ5">
        <f t="shared" si="3"/>
        <v>172614.55094270565</v>
      </c>
      <c r="AR5">
        <f t="shared" si="3"/>
        <v>196463.08459188393</v>
      </c>
      <c r="AS5">
        <f t="shared" si="3"/>
        <v>156209.75595386358</v>
      </c>
      <c r="AT5">
        <f t="shared" si="3"/>
        <v>196451.0926438967</v>
      </c>
      <c r="AU5" s="30">
        <f t="shared" ref="AU5:AU12" si="8">SUM(AK5:AT5)</f>
        <v>1755839.8555466877</v>
      </c>
      <c r="AV5" s="31" t="str">
        <f t="shared" ref="AV5:AV12" si="9">O5</f>
        <v>Allscripts Enterprise</v>
      </c>
      <c r="AW5" s="31">
        <f>AA5/$N$5</f>
        <v>0.38388942100684526</v>
      </c>
      <c r="AX5" s="31">
        <f t="shared" ref="AX5:BF5" si="10">AB5/$N$5</f>
        <v>9.0508870748060206E-4</v>
      </c>
      <c r="AY5" s="31">
        <f t="shared" si="10"/>
        <v>0.19653605855836065</v>
      </c>
      <c r="AZ5" s="31">
        <f t="shared" si="10"/>
        <v>7.1176878937794918E-4</v>
      </c>
      <c r="BA5" s="31">
        <f t="shared" si="10"/>
        <v>0.11468264777989648</v>
      </c>
      <c r="BB5" s="31">
        <f t="shared" si="10"/>
        <v>3.3391622217730952E-3</v>
      </c>
      <c r="BC5" s="31">
        <f t="shared" si="10"/>
        <v>0.1093751373010782</v>
      </c>
      <c r="BD5" s="31">
        <f t="shared" si="10"/>
        <v>1.1335577016019192E-3</v>
      </c>
      <c r="BE5" s="31">
        <f t="shared" si="10"/>
        <v>0.18824087661795591</v>
      </c>
      <c r="BF5" s="31">
        <f t="shared" si="10"/>
        <v>1.1862813156299154E-3</v>
      </c>
    </row>
    <row r="6" spans="1:58" x14ac:dyDescent="0.35">
      <c r="A6" s="27" t="s">
        <v>19</v>
      </c>
      <c r="B6" s="28">
        <v>209180</v>
      </c>
      <c r="C6" s="28">
        <v>587517</v>
      </c>
      <c r="D6" s="28">
        <v>16858</v>
      </c>
      <c r="E6" s="28">
        <v>231621</v>
      </c>
      <c r="F6" s="28">
        <v>17085</v>
      </c>
      <c r="G6" s="28">
        <v>143764</v>
      </c>
      <c r="H6" s="28">
        <v>22065</v>
      </c>
      <c r="I6" s="28">
        <v>132697</v>
      </c>
      <c r="J6" s="28">
        <v>17333</v>
      </c>
      <c r="K6" s="28">
        <v>243339</v>
      </c>
      <c r="L6" s="28">
        <v>19389</v>
      </c>
      <c r="M6" s="28">
        <v>1640848</v>
      </c>
      <c r="N6" s="28">
        <f t="shared" si="5"/>
        <v>1431668</v>
      </c>
      <c r="O6" s="28" t="s">
        <v>17</v>
      </c>
      <c r="P6" s="7">
        <f>IFERROR(ROUND($M$6*C$1, 0), 0)</f>
        <v>615513</v>
      </c>
      <c r="Q6" s="29">
        <f t="shared" ref="Q6:Y6" si="11">IFERROR(ROUND($M$6*D$1, 0), 0)</f>
        <v>29870</v>
      </c>
      <c r="R6" s="29">
        <f t="shared" si="11"/>
        <v>262269</v>
      </c>
      <c r="S6" s="29">
        <f t="shared" si="11"/>
        <v>30093</v>
      </c>
      <c r="T6" s="29">
        <f t="shared" si="11"/>
        <v>176101</v>
      </c>
      <c r="U6" s="29">
        <f t="shared" si="11"/>
        <v>35399</v>
      </c>
      <c r="V6" s="29">
        <f t="shared" si="11"/>
        <v>160868</v>
      </c>
      <c r="W6" s="29">
        <f t="shared" si="11"/>
        <v>30027</v>
      </c>
      <c r="X6" s="29">
        <f t="shared" si="11"/>
        <v>269277</v>
      </c>
      <c r="Y6" s="29">
        <f t="shared" si="11"/>
        <v>31431</v>
      </c>
      <c r="Z6" s="7">
        <f>ROUND($M$6*0.1, 0)</f>
        <v>164085</v>
      </c>
      <c r="AA6" s="7">
        <v>587517</v>
      </c>
      <c r="AB6">
        <v>16858</v>
      </c>
      <c r="AC6">
        <v>231621</v>
      </c>
      <c r="AD6">
        <v>17085</v>
      </c>
      <c r="AE6">
        <v>143764</v>
      </c>
      <c r="AF6">
        <v>22065</v>
      </c>
      <c r="AG6">
        <v>132697</v>
      </c>
      <c r="AH6">
        <v>17333</v>
      </c>
      <c r="AI6">
        <v>243339</v>
      </c>
      <c r="AJ6">
        <v>19389</v>
      </c>
      <c r="AK6" s="7">
        <f t="shared" si="7"/>
        <v>776335.59007935098</v>
      </c>
      <c r="AL6">
        <f t="shared" si="3"/>
        <v>164449.64578768917</v>
      </c>
      <c r="AM6">
        <f t="shared" si="3"/>
        <v>6191.5606366376751</v>
      </c>
      <c r="AN6">
        <f t="shared" si="3"/>
        <v>164034.81324312097</v>
      </c>
      <c r="AO6">
        <f t="shared" si="3"/>
        <v>14255.945470996996</v>
      </c>
      <c r="AP6">
        <f t="shared" si="3"/>
        <v>155065.89706233703</v>
      </c>
      <c r="AQ6">
        <f t="shared" si="3"/>
        <v>20836.985253226652</v>
      </c>
      <c r="AR6">
        <f t="shared" si="3"/>
        <v>163582.20293715465</v>
      </c>
      <c r="AS6">
        <f t="shared" si="3"/>
        <v>11047.310271907931</v>
      </c>
      <c r="AT6">
        <f t="shared" si="3"/>
        <v>159853.99740749589</v>
      </c>
      <c r="AU6" s="30">
        <f t="shared" si="8"/>
        <v>1635653.9481499179</v>
      </c>
      <c r="AV6" s="31" t="str">
        <f t="shared" si="9"/>
        <v>Allscripts Pro</v>
      </c>
      <c r="AW6" s="31">
        <f>AA6/$N$6</f>
        <v>0.41037237683597033</v>
      </c>
      <c r="AX6" s="31">
        <f t="shared" ref="AX6:BF6" si="12">AB6/$N$6</f>
        <v>1.1775076344515628E-2</v>
      </c>
      <c r="AY6" s="31">
        <f t="shared" si="12"/>
        <v>0.16178401696482705</v>
      </c>
      <c r="AZ6" s="31">
        <f t="shared" si="12"/>
        <v>1.1933632657850843E-2</v>
      </c>
      <c r="BA6" s="31">
        <f t="shared" si="12"/>
        <v>0.10041713581640437</v>
      </c>
      <c r="BB6" s="31">
        <f t="shared" si="12"/>
        <v>1.5412092747759955E-2</v>
      </c>
      <c r="BC6" s="31">
        <f t="shared" si="12"/>
        <v>9.2686991676841274E-2</v>
      </c>
      <c r="BD6" s="31">
        <f t="shared" si="12"/>
        <v>1.2106857176384468E-2</v>
      </c>
      <c r="BE6" s="31">
        <f t="shared" si="12"/>
        <v>0.1699688754655409</v>
      </c>
      <c r="BF6" s="31">
        <f t="shared" si="12"/>
        <v>1.3542944313905179E-2</v>
      </c>
    </row>
    <row r="7" spans="1:58" x14ac:dyDescent="0.35">
      <c r="A7" s="27" t="s">
        <v>30</v>
      </c>
      <c r="B7" s="28">
        <v>69504</v>
      </c>
      <c r="C7" s="28">
        <v>175101</v>
      </c>
      <c r="D7" s="28">
        <v>193</v>
      </c>
      <c r="E7" s="28">
        <v>77268</v>
      </c>
      <c r="F7" s="28">
        <v>350</v>
      </c>
      <c r="G7" s="28">
        <v>49796</v>
      </c>
      <c r="H7" s="28">
        <v>2388</v>
      </c>
      <c r="I7" s="28">
        <v>40502</v>
      </c>
      <c r="J7" s="28">
        <v>319</v>
      </c>
      <c r="K7" s="28">
        <v>76774</v>
      </c>
      <c r="L7" s="28">
        <v>329</v>
      </c>
      <c r="M7" s="28">
        <v>492597</v>
      </c>
      <c r="N7" s="28">
        <f t="shared" si="5"/>
        <v>423020</v>
      </c>
      <c r="O7" s="28" t="s">
        <v>28</v>
      </c>
      <c r="P7" s="7">
        <f>IFERROR(ROUND($M$7*C$1, 0), 0)</f>
        <v>184783</v>
      </c>
      <c r="Q7" s="29">
        <f t="shared" ref="Q7:Y7" si="13">IFERROR(ROUND($M$7*D$1, 0), 0)</f>
        <v>8967</v>
      </c>
      <c r="R7" s="29">
        <f t="shared" si="13"/>
        <v>78735</v>
      </c>
      <c r="S7" s="29">
        <f t="shared" si="13"/>
        <v>9034</v>
      </c>
      <c r="T7" s="29">
        <f t="shared" si="13"/>
        <v>52867</v>
      </c>
      <c r="U7" s="29">
        <f t="shared" si="13"/>
        <v>10627</v>
      </c>
      <c r="V7" s="29">
        <f t="shared" si="13"/>
        <v>48294</v>
      </c>
      <c r="W7" s="29">
        <f t="shared" si="13"/>
        <v>9014</v>
      </c>
      <c r="X7" s="29">
        <f t="shared" si="13"/>
        <v>80839</v>
      </c>
      <c r="Y7" s="29">
        <f t="shared" si="13"/>
        <v>9436</v>
      </c>
      <c r="Z7" s="7">
        <f>ROUND($M$7*0.1, 0)</f>
        <v>49260</v>
      </c>
      <c r="AA7" s="7">
        <v>175101</v>
      </c>
      <c r="AB7">
        <v>193</v>
      </c>
      <c r="AC7">
        <v>77268</v>
      </c>
      <c r="AD7">
        <v>350</v>
      </c>
      <c r="AE7">
        <v>49796</v>
      </c>
      <c r="AF7">
        <v>2388</v>
      </c>
      <c r="AG7">
        <v>40502</v>
      </c>
      <c r="AH7">
        <v>319</v>
      </c>
      <c r="AI7">
        <v>76774</v>
      </c>
      <c r="AJ7">
        <v>329</v>
      </c>
      <c r="AK7" s="7">
        <f t="shared" si="7"/>
        <v>2376.0777954565096</v>
      </c>
      <c r="AL7">
        <f t="shared" si="3"/>
        <v>196335.18934938314</v>
      </c>
      <c r="AM7">
        <f t="shared" si="3"/>
        <v>72534.295825051726</v>
      </c>
      <c r="AN7">
        <f t="shared" si="3"/>
        <v>196021.62270931929</v>
      </c>
      <c r="AO7">
        <f t="shared" si="3"/>
        <v>109733.86483903599</v>
      </c>
      <c r="AP7">
        <f t="shared" si="3"/>
        <v>191973.98797789763</v>
      </c>
      <c r="AQ7">
        <f t="shared" si="3"/>
        <v>124055.77422339252</v>
      </c>
      <c r="AR7">
        <f t="shared" si="3"/>
        <v>196083.51728590237</v>
      </c>
      <c r="AS7">
        <f t="shared" si="3"/>
        <v>73135.470076910962</v>
      </c>
      <c r="AT7">
        <f t="shared" si="3"/>
        <v>196063.55022595453</v>
      </c>
      <c r="AU7" s="30">
        <f t="shared" si="8"/>
        <v>1358313.3503083044</v>
      </c>
      <c r="AV7" s="31" t="str">
        <f t="shared" si="9"/>
        <v>Nextgen</v>
      </c>
      <c r="AW7" s="31">
        <f>AA7/$N$7</f>
        <v>0.4139307834144958</v>
      </c>
      <c r="AX7" s="31">
        <f t="shared" ref="AX7:BF7" si="14">AB7/$N$7</f>
        <v>4.5624320363103402E-4</v>
      </c>
      <c r="AY7" s="31">
        <f t="shared" si="14"/>
        <v>0.18265803035317479</v>
      </c>
      <c r="AZ7" s="31">
        <f t="shared" si="14"/>
        <v>8.2738404803555385E-4</v>
      </c>
      <c r="BA7" s="31">
        <f t="shared" si="14"/>
        <v>0.11771547444565268</v>
      </c>
      <c r="BB7" s="31">
        <f t="shared" si="14"/>
        <v>5.6451231620254358E-3</v>
      </c>
      <c r="BC7" s="31">
        <f t="shared" si="14"/>
        <v>9.5744882038674289E-2</v>
      </c>
      <c r="BD7" s="31">
        <f t="shared" si="14"/>
        <v>7.5410146092383336E-4</v>
      </c>
      <c r="BE7" s="31">
        <f t="shared" si="14"/>
        <v>0.18149023686823318</v>
      </c>
      <c r="BF7" s="31">
        <f t="shared" si="14"/>
        <v>7.7774100515342064E-4</v>
      </c>
    </row>
    <row r="8" spans="1:58" x14ac:dyDescent="0.35">
      <c r="A8" s="27" t="s">
        <v>32</v>
      </c>
      <c r="B8" s="28">
        <v>10629</v>
      </c>
      <c r="C8" s="28">
        <v>36872</v>
      </c>
      <c r="D8" s="28">
        <v>2230</v>
      </c>
      <c r="E8" s="28">
        <v>15675</v>
      </c>
      <c r="F8" s="28">
        <v>2303</v>
      </c>
      <c r="G8" s="28">
        <v>10701</v>
      </c>
      <c r="H8" s="28">
        <v>2523</v>
      </c>
      <c r="I8" s="28">
        <v>9282</v>
      </c>
      <c r="J8" s="28">
        <v>2406</v>
      </c>
      <c r="K8" s="28">
        <v>17490</v>
      </c>
      <c r="L8" s="28">
        <v>2394</v>
      </c>
      <c r="M8" s="28">
        <v>112734</v>
      </c>
      <c r="N8" s="28">
        <f t="shared" si="5"/>
        <v>101876</v>
      </c>
      <c r="O8" s="28" t="s">
        <v>28</v>
      </c>
      <c r="P8" s="7">
        <f>IFERROR(ROUND($M$8*C$1, 0), 0)</f>
        <v>42289</v>
      </c>
      <c r="Q8" s="29">
        <f t="shared" ref="Q8:Y8" si="15">IFERROR(ROUND($M$8*D$1, 0), 0)</f>
        <v>2052</v>
      </c>
      <c r="R8" s="29">
        <f t="shared" si="15"/>
        <v>18019</v>
      </c>
      <c r="S8" s="29">
        <f t="shared" si="15"/>
        <v>2068</v>
      </c>
      <c r="T8" s="29">
        <f t="shared" si="15"/>
        <v>12099</v>
      </c>
      <c r="U8" s="29">
        <f t="shared" si="15"/>
        <v>2432</v>
      </c>
      <c r="V8" s="29">
        <f t="shared" si="15"/>
        <v>11052</v>
      </c>
      <c r="W8" s="29">
        <f t="shared" si="15"/>
        <v>2063</v>
      </c>
      <c r="X8" s="29">
        <f t="shared" si="15"/>
        <v>18501</v>
      </c>
      <c r="Y8" s="29">
        <f t="shared" si="15"/>
        <v>2159</v>
      </c>
      <c r="Z8" s="7">
        <f>ROUND($M$8*0.1, 0)</f>
        <v>11273</v>
      </c>
      <c r="AA8" s="7">
        <v>36872</v>
      </c>
      <c r="AB8">
        <v>2230</v>
      </c>
      <c r="AC8">
        <v>15675</v>
      </c>
      <c r="AD8">
        <v>2303</v>
      </c>
      <c r="AE8">
        <v>10701</v>
      </c>
      <c r="AF8">
        <v>2523</v>
      </c>
      <c r="AG8">
        <v>9282</v>
      </c>
      <c r="AH8">
        <v>2406</v>
      </c>
      <c r="AI8">
        <v>17490</v>
      </c>
      <c r="AJ8">
        <v>2394</v>
      </c>
      <c r="AK8" s="7">
        <f t="shared" si="7"/>
        <v>129888.0282277947</v>
      </c>
      <c r="AL8">
        <f t="shared" si="3"/>
        <v>192286.27894835835</v>
      </c>
      <c r="AM8">
        <f t="shared" si="3"/>
        <v>166620.00557134216</v>
      </c>
      <c r="AN8">
        <f t="shared" si="3"/>
        <v>192141.96107177169</v>
      </c>
      <c r="AO8">
        <f t="shared" si="3"/>
        <v>175901.10054340921</v>
      </c>
      <c r="AP8">
        <f t="shared" si="3"/>
        <v>191707.35815698374</v>
      </c>
      <c r="AQ8">
        <f t="shared" si="3"/>
        <v>178594.95794043341</v>
      </c>
      <c r="AR8">
        <f t="shared" si="3"/>
        <v>191938.42662959217</v>
      </c>
      <c r="AS8">
        <f t="shared" si="3"/>
        <v>163295.99463707485</v>
      </c>
      <c r="AT8">
        <f t="shared" si="3"/>
        <v>191962.13382912855</v>
      </c>
      <c r="AU8" s="30">
        <f t="shared" si="8"/>
        <v>1774336.2455558889</v>
      </c>
      <c r="AV8" s="31" t="str">
        <f t="shared" si="9"/>
        <v>Nextgen</v>
      </c>
      <c r="AW8" s="31">
        <f>AA8/$N$8</f>
        <v>0.36193018964231027</v>
      </c>
      <c r="AX8" s="31">
        <f t="shared" ref="AX8:BF8" si="16">AB8/$N$8</f>
        <v>2.1889355687306138E-2</v>
      </c>
      <c r="AY8" s="31">
        <f t="shared" si="16"/>
        <v>0.15386352035808237</v>
      </c>
      <c r="AZ8" s="31">
        <f t="shared" si="16"/>
        <v>2.2605913070791944E-2</v>
      </c>
      <c r="BA8" s="31">
        <f t="shared" si="16"/>
        <v>0.10503945973536456</v>
      </c>
      <c r="BB8" s="31">
        <f t="shared" si="16"/>
        <v>2.4765401075817661E-2</v>
      </c>
      <c r="BC8" s="31">
        <f t="shared" si="16"/>
        <v>9.1110762102948689E-2</v>
      </c>
      <c r="BD8" s="31">
        <f t="shared" si="16"/>
        <v>2.361694609132671E-2</v>
      </c>
      <c r="BE8" s="31">
        <f t="shared" si="16"/>
        <v>0.17167929639954455</v>
      </c>
      <c r="BF8" s="31">
        <f t="shared" si="16"/>
        <v>2.3499155836507125E-2</v>
      </c>
    </row>
    <row r="9" spans="1:58" x14ac:dyDescent="0.35">
      <c r="A9" s="27" t="s">
        <v>22</v>
      </c>
      <c r="B9" s="28">
        <v>13241</v>
      </c>
      <c r="C9" s="28">
        <v>83836</v>
      </c>
      <c r="D9" s="28">
        <v>296</v>
      </c>
      <c r="E9" s="28">
        <v>24487</v>
      </c>
      <c r="F9" s="28">
        <v>335</v>
      </c>
      <c r="G9" s="28">
        <v>15765</v>
      </c>
      <c r="H9" s="28">
        <v>2542</v>
      </c>
      <c r="I9" s="28">
        <v>13595</v>
      </c>
      <c r="J9" s="28">
        <v>345</v>
      </c>
      <c r="K9" s="28">
        <v>25442</v>
      </c>
      <c r="L9" s="28">
        <v>551</v>
      </c>
      <c r="M9" s="28">
        <v>180444</v>
      </c>
      <c r="N9" s="28">
        <f t="shared" si="5"/>
        <v>167194</v>
      </c>
      <c r="O9" s="28" t="s">
        <v>20</v>
      </c>
      <c r="P9" s="7">
        <f>IFERROR(ROUND($M$9*C$1, 0), 0)</f>
        <v>67688</v>
      </c>
      <c r="Q9" s="29">
        <f t="shared" ref="Q9:Y9" si="17">IFERROR(ROUND($M$9*D$1, 0), 0)</f>
        <v>3285</v>
      </c>
      <c r="R9" s="29">
        <f t="shared" si="17"/>
        <v>28842</v>
      </c>
      <c r="S9" s="29">
        <f t="shared" si="17"/>
        <v>3309</v>
      </c>
      <c r="T9" s="29">
        <f t="shared" si="17"/>
        <v>19366</v>
      </c>
      <c r="U9" s="29">
        <f t="shared" si="17"/>
        <v>3893</v>
      </c>
      <c r="V9" s="29">
        <f t="shared" si="17"/>
        <v>17691</v>
      </c>
      <c r="W9" s="29">
        <f t="shared" si="17"/>
        <v>3302</v>
      </c>
      <c r="X9" s="29">
        <f t="shared" si="17"/>
        <v>29612</v>
      </c>
      <c r="Y9" s="29">
        <f t="shared" si="17"/>
        <v>3456</v>
      </c>
      <c r="Z9" s="7">
        <f>ROUND($M$9*0.1, 0)</f>
        <v>18044</v>
      </c>
      <c r="AA9" s="7">
        <v>83836</v>
      </c>
      <c r="AB9">
        <v>296</v>
      </c>
      <c r="AC9">
        <v>24487</v>
      </c>
      <c r="AD9">
        <v>335</v>
      </c>
      <c r="AE9">
        <v>15765</v>
      </c>
      <c r="AF9">
        <v>2542</v>
      </c>
      <c r="AG9">
        <v>13595</v>
      </c>
      <c r="AH9">
        <v>345</v>
      </c>
      <c r="AI9">
        <v>25442</v>
      </c>
      <c r="AJ9">
        <v>551</v>
      </c>
      <c r="AK9" s="7">
        <f t="shared" si="7"/>
        <v>64777.137290884042</v>
      </c>
      <c r="AL9">
        <f t="shared" si="3"/>
        <v>196129.44538203851</v>
      </c>
      <c r="AM9">
        <f t="shared" si="3"/>
        <v>150795.03843514418</v>
      </c>
      <c r="AN9">
        <f t="shared" si="3"/>
        <v>196051.57047798659</v>
      </c>
      <c r="AO9">
        <f t="shared" si="3"/>
        <v>166454.38939411653</v>
      </c>
      <c r="AP9">
        <f t="shared" si="3"/>
        <v>191669.84735234163</v>
      </c>
      <c r="AQ9">
        <f t="shared" si="3"/>
        <v>170470.52361466238</v>
      </c>
      <c r="AR9">
        <f t="shared" si="3"/>
        <v>196031.60504470798</v>
      </c>
      <c r="AS9">
        <f t="shared" si="3"/>
        <v>149127.42331017024</v>
      </c>
      <c r="AT9">
        <f t="shared" si="3"/>
        <v>195620.54330752691</v>
      </c>
      <c r="AU9" s="30">
        <f t="shared" si="8"/>
        <v>1677127.5236095788</v>
      </c>
      <c r="AV9" s="31" t="str">
        <f t="shared" si="9"/>
        <v>GE Centricity</v>
      </c>
      <c r="AW9" s="31">
        <f>AA9/$N$9</f>
        <v>0.50142947713434693</v>
      </c>
      <c r="AX9" s="31">
        <f t="shared" ref="AX9:BF9" si="18">AB9/$N$9</f>
        <v>1.7703984592748543E-3</v>
      </c>
      <c r="AY9" s="31">
        <f t="shared" si="18"/>
        <v>0.1464586049738627</v>
      </c>
      <c r="AZ9" s="31">
        <f t="shared" si="18"/>
        <v>2.0036604184360683E-3</v>
      </c>
      <c r="BA9" s="31">
        <f t="shared" si="18"/>
        <v>9.4291661184013775E-2</v>
      </c>
      <c r="BB9" s="31">
        <f t="shared" si="18"/>
        <v>1.5203894876610405E-2</v>
      </c>
      <c r="BC9" s="31">
        <f t="shared" si="18"/>
        <v>8.1312726533248794E-2</v>
      </c>
      <c r="BD9" s="31">
        <f t="shared" si="18"/>
        <v>2.0634711771953538E-3</v>
      </c>
      <c r="BE9" s="31">
        <f t="shared" si="18"/>
        <v>0.15217053243537448</v>
      </c>
      <c r="BF9" s="31">
        <f t="shared" si="18"/>
        <v>3.2955728076366378E-3</v>
      </c>
    </row>
    <row r="10" spans="1:58" x14ac:dyDescent="0.35">
      <c r="A10" s="27" t="s">
        <v>27</v>
      </c>
      <c r="B10" s="28">
        <v>584455</v>
      </c>
      <c r="C10" s="28">
        <v>946723</v>
      </c>
      <c r="D10" s="28">
        <v>42187</v>
      </c>
      <c r="E10" s="28">
        <v>394805</v>
      </c>
      <c r="F10" s="28">
        <v>43257</v>
      </c>
      <c r="G10" s="28">
        <v>266113</v>
      </c>
      <c r="H10" s="28">
        <v>46906</v>
      </c>
      <c r="I10" s="28">
        <v>246056</v>
      </c>
      <c r="J10" s="28">
        <v>42480</v>
      </c>
      <c r="K10" s="28">
        <v>414443</v>
      </c>
      <c r="L10" s="28">
        <v>44971</v>
      </c>
      <c r="M10" s="28">
        <v>3072396</v>
      </c>
      <c r="N10" s="28">
        <f t="shared" si="5"/>
        <v>2487941</v>
      </c>
      <c r="O10" s="28" t="s">
        <v>25</v>
      </c>
      <c r="P10" s="7">
        <f>IFERROR(ROUND($M$10*C$1, 0), 0)</f>
        <v>1152514</v>
      </c>
      <c r="Q10" s="29">
        <f t="shared" ref="Q10:Y10" si="19">IFERROR(ROUND($M$10*D$1, 0), 0)</f>
        <v>55929</v>
      </c>
      <c r="R10" s="29">
        <f t="shared" si="19"/>
        <v>491084</v>
      </c>
      <c r="S10" s="29">
        <f t="shared" si="19"/>
        <v>56347</v>
      </c>
      <c r="T10" s="29">
        <f t="shared" si="19"/>
        <v>329740</v>
      </c>
      <c r="U10" s="29">
        <f t="shared" si="19"/>
        <v>66282</v>
      </c>
      <c r="V10" s="29">
        <f t="shared" si="19"/>
        <v>301217</v>
      </c>
      <c r="W10" s="29">
        <f t="shared" si="19"/>
        <v>56224</v>
      </c>
      <c r="X10" s="29">
        <f t="shared" si="19"/>
        <v>504206</v>
      </c>
      <c r="Y10" s="29">
        <f t="shared" si="19"/>
        <v>58853</v>
      </c>
      <c r="Z10" s="7">
        <f>ROUND($M$10*0.1, 0)</f>
        <v>307240</v>
      </c>
      <c r="AA10" s="7">
        <v>946723</v>
      </c>
      <c r="AB10">
        <v>42187</v>
      </c>
      <c r="AC10">
        <v>394805</v>
      </c>
      <c r="AD10">
        <v>43257</v>
      </c>
      <c r="AE10">
        <v>266113</v>
      </c>
      <c r="AF10">
        <v>46906</v>
      </c>
      <c r="AG10">
        <v>246056</v>
      </c>
      <c r="AH10">
        <v>42480</v>
      </c>
      <c r="AI10">
        <v>414443</v>
      </c>
      <c r="AJ10">
        <v>44971</v>
      </c>
      <c r="AK10" s="7">
        <f t="shared" si="7"/>
        <v>2859394.7773953974</v>
      </c>
      <c r="AL10">
        <f t="shared" si="3"/>
        <v>121394.04108356505</v>
      </c>
      <c r="AM10">
        <f t="shared" si="3"/>
        <v>199456.44367403581</v>
      </c>
      <c r="AN10">
        <f t="shared" si="3"/>
        <v>119718.78597607779</v>
      </c>
      <c r="AO10">
        <f t="shared" si="3"/>
        <v>24477.557881466644</v>
      </c>
      <c r="AP10">
        <f t="shared" si="3"/>
        <v>114093.22962469691</v>
      </c>
      <c r="AQ10">
        <f t="shared" si="3"/>
        <v>12372.559233635453</v>
      </c>
      <c r="AR10">
        <f t="shared" si="3"/>
        <v>120934.1457241474</v>
      </c>
      <c r="AS10">
        <f t="shared" si="3"/>
        <v>240964.96705486451</v>
      </c>
      <c r="AT10">
        <f t="shared" si="3"/>
        <v>117059.5030525465</v>
      </c>
      <c r="AU10" s="30">
        <f t="shared" si="8"/>
        <v>3929866.010700434</v>
      </c>
      <c r="AV10" s="31" t="str">
        <f t="shared" si="9"/>
        <v>ICChart</v>
      </c>
      <c r="AW10" s="31">
        <f>AA10/$N$10</f>
        <v>0.38052469893779634</v>
      </c>
      <c r="AX10" s="31">
        <f t="shared" si="4"/>
        <v>2.5738266109523837E-2</v>
      </c>
      <c r="AY10" s="31">
        <f t="shared" si="4"/>
        <v>0.24087031908812093</v>
      </c>
      <c r="AZ10" s="31">
        <f t="shared" si="4"/>
        <v>2.6391072536555635E-2</v>
      </c>
      <c r="BA10" s="31">
        <f t="shared" si="4"/>
        <v>0.16235539880066646</v>
      </c>
      <c r="BB10" s="31">
        <f t="shared" si="4"/>
        <v>2.8617325482573425E-2</v>
      </c>
      <c r="BC10" s="31">
        <f t="shared" si="4"/>
        <v>0.15011863384087507</v>
      </c>
      <c r="BD10" s="31">
        <f t="shared" si="4"/>
        <v>2.5917025252626937E-2</v>
      </c>
      <c r="BE10" s="31">
        <f t="shared" si="4"/>
        <v>0.25285145237228024</v>
      </c>
      <c r="BF10" s="31">
        <f t="shared" si="4"/>
        <v>2.7436783018735544E-2</v>
      </c>
    </row>
    <row r="11" spans="1:58" x14ac:dyDescent="0.35">
      <c r="A11" s="27" t="s">
        <v>38</v>
      </c>
      <c r="B11" s="28">
        <v>3102941</v>
      </c>
      <c r="C11" s="28">
        <v>230398</v>
      </c>
      <c r="D11" s="28">
        <v>1566</v>
      </c>
      <c r="E11" s="28">
        <v>98193</v>
      </c>
      <c r="F11" s="28">
        <v>1433</v>
      </c>
      <c r="G11" s="28">
        <v>65927</v>
      </c>
      <c r="H11" s="28">
        <v>1879</v>
      </c>
      <c r="I11" s="28">
        <v>57133</v>
      </c>
      <c r="J11" s="28">
        <v>1426</v>
      </c>
      <c r="K11" s="28">
        <v>100931</v>
      </c>
      <c r="L11" s="28">
        <v>1858</v>
      </c>
      <c r="M11" s="28">
        <v>3663717</v>
      </c>
      <c r="N11" s="28">
        <f t="shared" si="5"/>
        <v>560744</v>
      </c>
      <c r="O11" s="28" t="s">
        <v>36</v>
      </c>
      <c r="P11" s="7">
        <f>IFERROR(ROUND($M$11*C$1, 0), 0)</f>
        <v>1374330</v>
      </c>
      <c r="Q11" s="29">
        <f t="shared" ref="Q11:Y11" si="20">IFERROR(ROUND($M$11*D$1, 0), 0)</f>
        <v>66693</v>
      </c>
      <c r="R11" s="29">
        <f t="shared" si="20"/>
        <v>585599</v>
      </c>
      <c r="S11" s="29">
        <f t="shared" si="20"/>
        <v>67192</v>
      </c>
      <c r="T11" s="29">
        <f t="shared" si="20"/>
        <v>393203</v>
      </c>
      <c r="U11" s="29">
        <f t="shared" si="20"/>
        <v>79039</v>
      </c>
      <c r="V11" s="29">
        <f t="shared" si="20"/>
        <v>359189</v>
      </c>
      <c r="W11" s="29">
        <f t="shared" si="20"/>
        <v>67045</v>
      </c>
      <c r="X11" s="29">
        <f t="shared" si="20"/>
        <v>601247</v>
      </c>
      <c r="Y11" s="29">
        <f t="shared" si="20"/>
        <v>70180</v>
      </c>
      <c r="Z11" s="7">
        <f>ROUND($M$11*0.1, 0)</f>
        <v>366372</v>
      </c>
      <c r="AA11" s="7">
        <v>230398</v>
      </c>
      <c r="AB11">
        <v>1566</v>
      </c>
      <c r="AC11">
        <v>98193</v>
      </c>
      <c r="AD11">
        <v>1433</v>
      </c>
      <c r="AE11">
        <v>65927</v>
      </c>
      <c r="AF11">
        <v>1879</v>
      </c>
      <c r="AG11">
        <v>57133</v>
      </c>
      <c r="AH11">
        <v>1426</v>
      </c>
      <c r="AI11">
        <v>100931</v>
      </c>
      <c r="AJ11">
        <v>1858</v>
      </c>
      <c r="AK11" s="7">
        <f t="shared" si="7"/>
        <v>5765.2224673522396</v>
      </c>
      <c r="AL11">
        <f t="shared" si="3"/>
        <v>193601.4661627381</v>
      </c>
      <c r="AM11">
        <f t="shared" si="3"/>
        <v>49347.892619496648</v>
      </c>
      <c r="AN11">
        <f t="shared" si="3"/>
        <v>193865.43858561109</v>
      </c>
      <c r="AO11">
        <f t="shared" si="3"/>
        <v>86961.079071375192</v>
      </c>
      <c r="AP11">
        <f t="shared" si="3"/>
        <v>192980.94745350012</v>
      </c>
      <c r="AQ11">
        <f t="shared" si="3"/>
        <v>99047.939691237843</v>
      </c>
      <c r="AR11">
        <f t="shared" si="3"/>
        <v>193879.33685270001</v>
      </c>
      <c r="AS11">
        <f t="shared" si="3"/>
        <v>46643.338026951875</v>
      </c>
      <c r="AT11">
        <f t="shared" si="3"/>
        <v>193022.5485281185</v>
      </c>
      <c r="AU11" s="30">
        <f t="shared" si="8"/>
        <v>1255115.2094590815</v>
      </c>
      <c r="AV11" s="31" t="str">
        <f t="shared" si="9"/>
        <v>Practice Partner</v>
      </c>
      <c r="AW11" s="31">
        <f>AA11/$N$11</f>
        <v>0.41087911774356928</v>
      </c>
      <c r="AX11" s="31">
        <f t="shared" ref="AX11:BF11" si="21">AB11/$N$11</f>
        <v>2.7927182457592055E-3</v>
      </c>
      <c r="AY11" s="31">
        <f t="shared" si="21"/>
        <v>0.17511199406502789</v>
      </c>
      <c r="AZ11" s="31">
        <f t="shared" si="21"/>
        <v>2.5555333628179706E-3</v>
      </c>
      <c r="BA11" s="31">
        <f t="shared" si="21"/>
        <v>0.11757058479448733</v>
      </c>
      <c r="BB11" s="31">
        <f t="shared" si="21"/>
        <v>3.3509052259141428E-3</v>
      </c>
      <c r="BC11" s="31">
        <f t="shared" si="21"/>
        <v>0.10188784900061347</v>
      </c>
      <c r="BD11" s="31">
        <f t="shared" si="21"/>
        <v>2.5430499479263263E-3</v>
      </c>
      <c r="BE11" s="31">
        <f t="shared" si="21"/>
        <v>0.1799947926326452</v>
      </c>
      <c r="BF11" s="31">
        <f t="shared" si="21"/>
        <v>3.3134549812392109E-3</v>
      </c>
    </row>
    <row r="12" spans="1:58" x14ac:dyDescent="0.35">
      <c r="A12" s="27" t="s">
        <v>24</v>
      </c>
      <c r="B12" s="28">
        <v>156663</v>
      </c>
      <c r="C12" s="28">
        <v>176678</v>
      </c>
      <c r="D12" s="28">
        <v>17574</v>
      </c>
      <c r="E12" s="28">
        <v>83473</v>
      </c>
      <c r="F12" s="28">
        <v>17407</v>
      </c>
      <c r="G12" s="28">
        <v>54067</v>
      </c>
      <c r="H12" s="28">
        <v>18188</v>
      </c>
      <c r="I12" s="28">
        <v>57549</v>
      </c>
      <c r="J12" s="28">
        <v>17909</v>
      </c>
      <c r="K12" s="28">
        <v>84313</v>
      </c>
      <c r="L12" s="28">
        <v>18173</v>
      </c>
      <c r="M12" s="28">
        <v>702035</v>
      </c>
      <c r="N12" s="28">
        <f t="shared" si="5"/>
        <v>545331</v>
      </c>
      <c r="O12" s="28" t="s">
        <v>20</v>
      </c>
      <c r="P12" s="7">
        <f>IFERROR(ROUND($M$12*C$1, 0), 0)</f>
        <v>263347</v>
      </c>
      <c r="Q12" s="29">
        <f t="shared" ref="Q12:Y12" si="22">IFERROR(ROUND($M$12*D$1, 0), 0)</f>
        <v>12780</v>
      </c>
      <c r="R12" s="29">
        <f t="shared" si="22"/>
        <v>112211</v>
      </c>
      <c r="S12" s="29">
        <f t="shared" si="22"/>
        <v>12875</v>
      </c>
      <c r="T12" s="29">
        <f t="shared" si="22"/>
        <v>75345</v>
      </c>
      <c r="U12" s="29">
        <f t="shared" si="22"/>
        <v>15145</v>
      </c>
      <c r="V12" s="29">
        <f t="shared" si="22"/>
        <v>68827</v>
      </c>
      <c r="W12" s="29">
        <f t="shared" si="22"/>
        <v>12847</v>
      </c>
      <c r="X12" s="29">
        <f t="shared" si="22"/>
        <v>115210</v>
      </c>
      <c r="Y12" s="29">
        <f t="shared" si="22"/>
        <v>13448</v>
      </c>
      <c r="Z12" s="7">
        <f>ROUND($M$12*0.1, 0)</f>
        <v>70204</v>
      </c>
      <c r="AA12" s="7">
        <v>176678</v>
      </c>
      <c r="AB12">
        <v>17574</v>
      </c>
      <c r="AC12">
        <v>83473</v>
      </c>
      <c r="AD12">
        <v>17407</v>
      </c>
      <c r="AE12">
        <v>54067</v>
      </c>
      <c r="AF12">
        <v>18188</v>
      </c>
      <c r="AG12">
        <v>57549</v>
      </c>
      <c r="AH12">
        <v>17909</v>
      </c>
      <c r="AI12">
        <v>84313</v>
      </c>
      <c r="AJ12">
        <v>18173</v>
      </c>
      <c r="AK12" s="7">
        <f t="shared" si="7"/>
        <v>2042.0892990580569</v>
      </c>
      <c r="AL12">
        <f t="shared" si="3"/>
        <v>163142.96698878106</v>
      </c>
      <c r="AM12">
        <f t="shared" si="3"/>
        <v>65194.40986981563</v>
      </c>
      <c r="AN12">
        <f t="shared" si="3"/>
        <v>163447.27098784572</v>
      </c>
      <c r="AO12">
        <f t="shared" si="3"/>
        <v>103446.82934714647</v>
      </c>
      <c r="AP12">
        <f t="shared" si="3"/>
        <v>162026.58632784503</v>
      </c>
      <c r="AQ12">
        <f t="shared" si="3"/>
        <v>98458.454277885947</v>
      </c>
      <c r="AR12">
        <f t="shared" si="3"/>
        <v>162533.39167653682</v>
      </c>
      <c r="AS12">
        <f t="shared" si="3"/>
        <v>64230.857224190608</v>
      </c>
      <c r="AT12">
        <f t="shared" si="3"/>
        <v>162053.81379720519</v>
      </c>
      <c r="AU12" s="30">
        <f t="shared" si="8"/>
        <v>1146576.6697963106</v>
      </c>
      <c r="AV12" s="31" t="str">
        <f t="shared" si="9"/>
        <v>GE Centricity</v>
      </c>
      <c r="AW12" s="31">
        <f>AA12/$N$12</f>
        <v>0.32398304882722606</v>
      </c>
      <c r="AX12" s="31">
        <f t="shared" ref="AX12:BF12" si="23">AB12/$N$12</f>
        <v>3.2226299256781658E-2</v>
      </c>
      <c r="AY12" s="31">
        <f t="shared" si="23"/>
        <v>0.15306850334934197</v>
      </c>
      <c r="AZ12" s="31">
        <f t="shared" si="23"/>
        <v>3.1920063227654394E-2</v>
      </c>
      <c r="BA12" s="31">
        <f t="shared" si="23"/>
        <v>9.914528974145978E-2</v>
      </c>
      <c r="BB12" s="31">
        <f t="shared" si="23"/>
        <v>3.3352220944710645E-2</v>
      </c>
      <c r="BC12" s="31">
        <f t="shared" si="23"/>
        <v>0.1055304026361971</v>
      </c>
      <c r="BD12" s="31">
        <f t="shared" si="23"/>
        <v>3.2840605063713599E-2</v>
      </c>
      <c r="BE12" s="31">
        <f t="shared" si="23"/>
        <v>0.15460885223836532</v>
      </c>
      <c r="BF12" s="31">
        <f t="shared" si="23"/>
        <v>3.3324714714549515E-2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4" sqref="D4"/>
    </sheetView>
  </sheetViews>
  <sheetFormatPr defaultRowHeight="14.5" x14ac:dyDescent="0.35"/>
  <sheetData>
    <row r="1" spans="1:7" ht="58.5" thickBot="1" x14ac:dyDescent="0.4">
      <c r="A1" s="12" t="s">
        <v>46</v>
      </c>
      <c r="B1" s="12" t="s">
        <v>2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</row>
    <row r="2" spans="1:7" x14ac:dyDescent="0.35">
      <c r="A2" s="7" t="s">
        <v>35</v>
      </c>
      <c r="B2" t="s">
        <v>33</v>
      </c>
      <c r="C2">
        <v>1706439</v>
      </c>
      <c r="D2">
        <v>6876959</v>
      </c>
      <c r="E2" s="8">
        <v>0.24813860312385169</v>
      </c>
      <c r="F2" s="11">
        <v>1593</v>
      </c>
      <c r="G2" s="11">
        <v>1025211</v>
      </c>
    </row>
    <row r="3" spans="1:7" x14ac:dyDescent="0.35">
      <c r="A3" s="7" t="s">
        <v>16</v>
      </c>
      <c r="B3" t="s">
        <v>14</v>
      </c>
      <c r="C3">
        <v>43907</v>
      </c>
      <c r="D3">
        <v>278028</v>
      </c>
      <c r="E3" s="8">
        <v>0.15792294301293394</v>
      </c>
      <c r="F3" s="11">
        <v>0</v>
      </c>
      <c r="G3" s="11">
        <v>10785</v>
      </c>
    </row>
    <row r="4" spans="1:7" x14ac:dyDescent="0.35">
      <c r="A4" s="7" t="s">
        <v>19</v>
      </c>
      <c r="B4" t="s">
        <v>17</v>
      </c>
      <c r="C4">
        <v>0</v>
      </c>
      <c r="D4">
        <v>94424</v>
      </c>
      <c r="E4" s="8">
        <v>0</v>
      </c>
      <c r="F4" s="11">
        <v>0</v>
      </c>
      <c r="G4" s="11">
        <v>0</v>
      </c>
    </row>
    <row r="5" spans="1:7" x14ac:dyDescent="0.35">
      <c r="A5" s="7" t="s">
        <v>32</v>
      </c>
      <c r="B5" t="s">
        <v>28</v>
      </c>
      <c r="C5">
        <v>102530</v>
      </c>
      <c r="D5">
        <v>566940</v>
      </c>
      <c r="E5" s="8">
        <v>0.18084806152326524</v>
      </c>
      <c r="F5" s="11">
        <v>90050</v>
      </c>
      <c r="G5" s="11">
        <v>0</v>
      </c>
    </row>
    <row r="6" spans="1:7" x14ac:dyDescent="0.35">
      <c r="A6" s="7" t="s">
        <v>22</v>
      </c>
      <c r="B6" t="s">
        <v>20</v>
      </c>
      <c r="C6">
        <v>524</v>
      </c>
      <c r="D6">
        <v>4817</v>
      </c>
      <c r="E6" s="8">
        <v>0.10878139921112726</v>
      </c>
      <c r="F6" s="11">
        <v>524</v>
      </c>
      <c r="G6" s="11">
        <v>0</v>
      </c>
    </row>
    <row r="7" spans="1:7" x14ac:dyDescent="0.35">
      <c r="A7" s="7" t="s">
        <v>24</v>
      </c>
      <c r="B7" t="s">
        <v>20</v>
      </c>
      <c r="C7">
        <v>843</v>
      </c>
      <c r="D7">
        <v>16181</v>
      </c>
      <c r="E7" s="8">
        <v>5.2098139793585067E-2</v>
      </c>
      <c r="F7" s="11">
        <v>786</v>
      </c>
      <c r="G7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EHR_comparison</vt:lpstr>
      <vt:lpstr>NullValues Graphs</vt:lpstr>
      <vt:lpstr>Modularity Graphs</vt:lpstr>
      <vt:lpstr>data_dia_agg</vt:lpstr>
      <vt:lpstr>data_sys_agg</vt:lpstr>
      <vt:lpstr>smokingstatus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2014-10-28T13:31:24Z</dcterms:created>
  <dcterms:modified xsi:type="dcterms:W3CDTF">2014-10-28T18:18:02Z</dcterms:modified>
</cp:coreProperties>
</file>