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9320" windowHeight="12015" firstSheet="5" activeTab="10"/>
  </bookViews>
  <sheets>
    <sheet name="4.Динамика ПЛ" sheetId="8" r:id="rId1"/>
    <sheet name="5.Динамика ПЛ в разр ПОН" sheetId="9" r:id="rId2"/>
    <sheet name="6.Реализ нп по годам" sheetId="10" r:id="rId3"/>
    <sheet name="7.Динам по видам топлива" sheetId="17" r:id="rId4"/>
    <sheet name="8.Динам по видам реал и ПОН" sheetId="24" r:id="rId5"/>
    <sheet name="9.Среднесут на 1 АЗС ПОН" sheetId="25" r:id="rId6"/>
    <sheet name="Ф10" sheetId="26" r:id="rId7"/>
    <sheet name="Ф11" sheetId="27" r:id="rId8"/>
    <sheet name="Ф12" sheetId="28" r:id="rId9"/>
    <sheet name="Ф13" sheetId="29" r:id="rId10"/>
    <sheet name="Ф14" sheetId="30" r:id="rId11"/>
    <sheet name="Ф15" sheetId="31" r:id="rId12"/>
    <sheet name="Ф16" sheetId="32" r:id="rId13"/>
  </sheets>
  <externalReferences>
    <externalReference r:id="rId14"/>
    <externalReference r:id="rId15"/>
  </externalReferences>
  <calcPr calcId="145621"/>
</workbook>
</file>

<file path=xl/calcChain.xml><?xml version="1.0" encoding="utf-8"?>
<calcChain xmlns="http://schemas.openxmlformats.org/spreadsheetml/2006/main">
  <c r="Z3" i="32" l="1"/>
  <c r="Y3" i="32"/>
  <c r="X3" i="32"/>
  <c r="U3" i="32"/>
  <c r="T3" i="32"/>
  <c r="P3" i="32"/>
  <c r="O3" i="32"/>
  <c r="N3" i="32"/>
  <c r="K3" i="32"/>
  <c r="J3" i="32"/>
  <c r="E3" i="32"/>
  <c r="K15" i="29" l="1"/>
  <c r="K23" i="29" s="1"/>
  <c r="J15" i="29"/>
  <c r="J23" i="29" s="1"/>
  <c r="I15" i="29"/>
  <c r="I23" i="29" s="1"/>
  <c r="H15" i="29"/>
  <c r="H23" i="29" s="1"/>
  <c r="G15" i="29"/>
  <c r="G23" i="29" s="1"/>
  <c r="F15" i="29"/>
  <c r="F23" i="29" s="1"/>
  <c r="E15" i="29"/>
  <c r="E23" i="29" s="1"/>
  <c r="D15" i="29"/>
  <c r="D23" i="29" s="1"/>
  <c r="C15" i="29"/>
  <c r="C23" i="29" s="1"/>
  <c r="B15" i="29"/>
  <c r="B23" i="29" s="1"/>
  <c r="L14" i="29"/>
  <c r="K16" i="29" s="1"/>
  <c r="L13" i="29"/>
  <c r="U13" i="29" s="1"/>
  <c r="J24" i="29" s="1"/>
  <c r="L12" i="29"/>
  <c r="I16" i="29" s="1"/>
  <c r="L11" i="29"/>
  <c r="U11" i="29" s="1"/>
  <c r="H24" i="29" s="1"/>
  <c r="L10" i="29"/>
  <c r="G16" i="29" s="1"/>
  <c r="L9" i="29"/>
  <c r="U9" i="29" s="1"/>
  <c r="F24" i="29" s="1"/>
  <c r="L8" i="29"/>
  <c r="E16" i="29" s="1"/>
  <c r="L7" i="29"/>
  <c r="U7" i="29" s="1"/>
  <c r="D24" i="29" s="1"/>
  <c r="L6" i="29"/>
  <c r="C16" i="29" s="1"/>
  <c r="L5" i="29"/>
  <c r="U5" i="29" s="1"/>
  <c r="B24" i="29" s="1"/>
  <c r="M16" i="26"/>
  <c r="L16" i="26"/>
  <c r="J16" i="26"/>
  <c r="I16" i="26"/>
  <c r="H16" i="26"/>
  <c r="G16" i="26"/>
  <c r="F16" i="26"/>
  <c r="E16" i="26"/>
  <c r="D16" i="26"/>
  <c r="C16" i="26"/>
  <c r="B16" i="29" l="1"/>
  <c r="D16" i="29"/>
  <c r="F16" i="29"/>
  <c r="H16" i="29"/>
  <c r="J16" i="29"/>
  <c r="U6" i="29"/>
  <c r="C24" i="29" s="1"/>
  <c r="U8" i="29"/>
  <c r="E24" i="29" s="1"/>
  <c r="U10" i="29"/>
  <c r="G24" i="29" s="1"/>
  <c r="U12" i="29"/>
  <c r="I24" i="29" s="1"/>
  <c r="U14" i="29"/>
  <c r="K24" i="29" s="1"/>
  <c r="A1" i="25"/>
  <c r="A1" i="24"/>
  <c r="A1" i="17"/>
  <c r="F4" i="25" l="1"/>
  <c r="G4" i="25"/>
  <c r="A1" i="9"/>
  <c r="D20" i="8"/>
  <c r="C20" i="8"/>
  <c r="F20" i="8" s="1"/>
  <c r="B20" i="8"/>
  <c r="F19" i="8"/>
  <c r="D19" i="8"/>
  <c r="C19" i="8"/>
  <c r="E19" i="8" s="1"/>
  <c r="B19" i="8"/>
  <c r="D18" i="8"/>
  <c r="C18" i="8"/>
  <c r="F18" i="8" s="1"/>
  <c r="B18" i="8"/>
  <c r="F17" i="8"/>
  <c r="D17" i="8"/>
  <c r="C17" i="8"/>
  <c r="E17" i="8" s="1"/>
  <c r="B17" i="8"/>
  <c r="D16" i="8"/>
  <c r="C16" i="8"/>
  <c r="F16" i="8" s="1"/>
  <c r="B16" i="8"/>
  <c r="F15" i="8"/>
  <c r="D15" i="8"/>
  <c r="C15" i="8"/>
  <c r="E15" i="8" s="1"/>
  <c r="B15" i="8"/>
  <c r="D14" i="8"/>
  <c r="C14" i="8"/>
  <c r="F14" i="8" s="1"/>
  <c r="B14" i="8"/>
  <c r="F13" i="8"/>
  <c r="D13" i="8"/>
  <c r="C13" i="8"/>
  <c r="E13" i="8" s="1"/>
  <c r="B13" i="8"/>
  <c r="D12" i="8"/>
  <c r="C12" i="8"/>
  <c r="F12" i="8" s="1"/>
  <c r="B12" i="8"/>
  <c r="D11" i="8"/>
  <c r="C11" i="8"/>
  <c r="E11" i="8" s="1"/>
  <c r="B11" i="8"/>
  <c r="D10" i="8"/>
  <c r="C10" i="8"/>
  <c r="E10" i="8" s="1"/>
  <c r="B10" i="8"/>
  <c r="F10" i="8" s="1"/>
  <c r="D9" i="8"/>
  <c r="C9" i="8"/>
  <c r="F9" i="8" s="1"/>
  <c r="B9" i="8"/>
  <c r="D8" i="8"/>
  <c r="C8" i="8"/>
  <c r="E8" i="8" s="1"/>
  <c r="B8" i="8"/>
  <c r="F8" i="8" s="1"/>
  <c r="D7" i="8"/>
  <c r="C7" i="8"/>
  <c r="F7" i="8" s="1"/>
  <c r="B7" i="8"/>
  <c r="D6" i="8"/>
  <c r="C6" i="8"/>
  <c r="E6" i="8" s="1"/>
  <c r="B6" i="8"/>
  <c r="F6" i="8" s="1"/>
  <c r="D5" i="8"/>
  <c r="C5" i="8"/>
  <c r="F5" i="8" s="1"/>
  <c r="B5" i="8"/>
  <c r="D4" i="8"/>
  <c r="C4" i="8"/>
  <c r="E4" i="8" s="1"/>
  <c r="B4" i="8"/>
  <c r="F4" i="8" s="1"/>
  <c r="E5" i="8" l="1"/>
  <c r="E7" i="8"/>
  <c r="E9" i="8"/>
  <c r="F11" i="8"/>
  <c r="E12" i="8"/>
  <c r="E14" i="8"/>
  <c r="E16" i="8"/>
  <c r="E18" i="8"/>
  <c r="E20" i="8"/>
</calcChain>
</file>

<file path=xl/comments1.xml><?xml version="1.0" encoding="utf-8"?>
<comments xmlns="http://schemas.openxmlformats.org/spreadsheetml/2006/main">
  <authors>
    <author>Гречановский Игорь Николаевич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Гречановский Игорь Николаевич:</t>
        </r>
        <r>
          <rPr>
            <sz val="9"/>
            <color indexed="81"/>
            <rFont val="Tahoma"/>
            <family val="2"/>
            <charset val="204"/>
          </rPr>
          <t xml:space="preserve">
За наличный расчет и по БПК</t>
        </r>
      </text>
    </commen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Гречановский Игорь Николаевич:</t>
        </r>
        <r>
          <rPr>
            <sz val="9"/>
            <color indexed="81"/>
            <rFont val="Tahoma"/>
            <family val="2"/>
            <charset val="204"/>
          </rPr>
          <t xml:space="preserve">
За наличный расчет и по БПК</t>
        </r>
      </text>
    </comment>
    <comment ref="J1" authorId="0">
      <text>
        <r>
          <rPr>
            <b/>
            <sz val="9"/>
            <color indexed="81"/>
            <rFont val="Tahoma"/>
            <family val="2"/>
            <charset val="204"/>
          </rPr>
          <t>Гречановский Игорь Николаевич:</t>
        </r>
        <r>
          <rPr>
            <sz val="9"/>
            <color indexed="81"/>
            <rFont val="Tahoma"/>
            <family val="2"/>
            <charset val="204"/>
          </rPr>
          <t xml:space="preserve">
(гр.13=(гр.10/гр.9)*100%)
(гр.14=(гр.12/гр.11)*100%)</t>
        </r>
      </text>
    </comment>
    <comment ref="Q1" authorId="0">
      <text>
        <r>
          <rPr>
            <b/>
            <sz val="9"/>
            <color indexed="81"/>
            <rFont val="Tahoma"/>
            <family val="2"/>
            <charset val="204"/>
          </rPr>
          <t>Гречановский Игорь Николаевич:</t>
        </r>
        <r>
          <rPr>
            <sz val="9"/>
            <color indexed="81"/>
            <rFont val="Tahoma"/>
            <family val="2"/>
            <charset val="204"/>
          </rPr>
          <t xml:space="preserve">
За наличный расчет и по БПК</t>
        </r>
      </text>
    </comment>
  </commentList>
</comments>
</file>

<file path=xl/sharedStrings.xml><?xml version="1.0" encoding="utf-8"?>
<sst xmlns="http://schemas.openxmlformats.org/spreadsheetml/2006/main" count="347" uniqueCount="179">
  <si>
    <t>Реализация по ТК БН за пределами РБ, литров</t>
  </si>
  <si>
    <t>Период</t>
  </si>
  <si>
    <t>Компания-партнер</t>
  </si>
  <si>
    <t>№ АЗС</t>
  </si>
  <si>
    <t>№ ТК</t>
  </si>
  <si>
    <t>Эмитент ТК</t>
  </si>
  <si>
    <t>Реализация, л</t>
  </si>
  <si>
    <t>…</t>
  </si>
  <si>
    <t>-</t>
  </si>
  <si>
    <t>Итого по АЗС</t>
  </si>
  <si>
    <t>Итого по компании-партнеру</t>
  </si>
  <si>
    <t>Итого по эмитенту 1</t>
  </si>
  <si>
    <t>Итого по эмитенту 2</t>
  </si>
  <si>
    <t>Итого по эмитенту 3</t>
  </si>
  <si>
    <t>Реализация нефтепродуктов на АЗС ...ПОН... c 01.06.2018 по 30.06.2018 в литрах</t>
  </si>
  <si>
    <t>АЗС</t>
  </si>
  <si>
    <t>Форма оплаты</t>
  </si>
  <si>
    <t>Итого</t>
  </si>
  <si>
    <t>Наличные</t>
  </si>
  <si>
    <t>Банковские карты</t>
  </si>
  <si>
    <t>АЗС-сервис</t>
  </si>
  <si>
    <t>Берлио</t>
  </si>
  <si>
    <t>Карты Е100</t>
  </si>
  <si>
    <t>Карты Автойл</t>
  </si>
  <si>
    <t>Система Tank You Baltics</t>
  </si>
  <si>
    <t>Карты DKV (терминал Белоруснефть)</t>
  </si>
  <si>
    <t>и т.д.</t>
  </si>
  <si>
    <t>Другие</t>
  </si>
  <si>
    <t>2018-06</t>
  </si>
  <si>
    <t>итого за период</t>
  </si>
  <si>
    <t>Транзитные бонусы в июне 2018, руб.</t>
  </si>
  <si>
    <t>Кому предоставлены</t>
  </si>
  <si>
    <t>Кем предоставлены</t>
  </si>
  <si>
    <t>Брест</t>
  </si>
  <si>
    <t>Витебск</t>
  </si>
  <si>
    <t>Гомель</t>
  </si>
  <si>
    <t>Гродно</t>
  </si>
  <si>
    <t>Лида</t>
  </si>
  <si>
    <t>Минскобл</t>
  </si>
  <si>
    <t>Оргнефтехим</t>
  </si>
  <si>
    <t>Мискавто</t>
  </si>
  <si>
    <t>Пуховичи</t>
  </si>
  <si>
    <t>Могилев</t>
  </si>
  <si>
    <t>Итого БН</t>
  </si>
  <si>
    <t>РосБерлио</t>
  </si>
  <si>
    <t>Укрпалетсистем</t>
  </si>
  <si>
    <t>Солид-Смоленск</t>
  </si>
  <si>
    <t>АЗС Технология</t>
  </si>
  <si>
    <t>Виакард</t>
  </si>
  <si>
    <t>Сканойл</t>
  </si>
  <si>
    <t>Петрол Плюс</t>
  </si>
  <si>
    <t>Всего</t>
  </si>
  <si>
    <t>Брестобл</t>
  </si>
  <si>
    <t>Витебскобл</t>
  </si>
  <si>
    <t>Гомельобл</t>
  </si>
  <si>
    <t>Гроднообл</t>
  </si>
  <si>
    <t>Минскавто</t>
  </si>
  <si>
    <t>Могилевобл</t>
  </si>
  <si>
    <t>Сальдо БН</t>
  </si>
  <si>
    <t>Инфорком</t>
  </si>
  <si>
    <t>BTC</t>
  </si>
  <si>
    <t>Автойл</t>
  </si>
  <si>
    <t>Tank You Baltics</t>
  </si>
  <si>
    <t>DKV</t>
  </si>
  <si>
    <t>Элтоп</t>
  </si>
  <si>
    <t>Сальдо общее</t>
  </si>
  <si>
    <t>Реализация на ТО Белоруснефть, включая топливные карты</t>
  </si>
  <si>
    <t>месяц
год</t>
  </si>
  <si>
    <t>Арис</t>
  </si>
  <si>
    <t>ЮТА</t>
  </si>
  <si>
    <t>Е100</t>
  </si>
  <si>
    <t>НТПК</t>
  </si>
  <si>
    <t>ППР</t>
  </si>
  <si>
    <t>Tank You</t>
  </si>
  <si>
    <t>Итого по ТК нерезидентов</t>
  </si>
  <si>
    <t>Итого по сторонним ТК</t>
  </si>
  <si>
    <t>По картам БН</t>
  </si>
  <si>
    <t>Темп роста объема операций в системе BelToll с использованием ТК БН: предоплата для проездов + оплата за проезд</t>
  </si>
  <si>
    <t>Месяц:</t>
  </si>
  <si>
    <t>ТР</t>
  </si>
  <si>
    <t>МОНП</t>
  </si>
  <si>
    <t>МАЗ</t>
  </si>
  <si>
    <t>БН</t>
  </si>
  <si>
    <t>Анализ количества активных клиентов и реализации нефтепродуктов по топливным картам Белоруснефть (ТК), эмитированным предприятием, за 2018 год</t>
  </si>
  <si>
    <t>Наименование предприятия</t>
  </si>
  <si>
    <t>Количество активных клиентов, шт.</t>
  </si>
  <si>
    <t>Объём приобретенного топлива по ТК на всех АЗС, тыс.л.</t>
  </si>
  <si>
    <t>Объём приобретённого топлива по ТК на АЗС за границей РБ, тыс.л.</t>
  </si>
  <si>
    <t>за месяц</t>
  </si>
  <si>
    <t>с начала года</t>
  </si>
  <si>
    <t>январь</t>
  </si>
  <si>
    <t>РУП "Белоруснефть - Брестоблнефтепродукт"</t>
  </si>
  <si>
    <t>РУП "Белоруснефть - Витебскоблнефтепродукт"</t>
  </si>
  <si>
    <t>РУП "Белоруснефть - Гомельоблнефтепродукт"</t>
  </si>
  <si>
    <t>РУП "Белоруснефть - Гроднооблнефтепродукт"</t>
  </si>
  <si>
    <t>ОАО "Лиданефтепродукт"</t>
  </si>
  <si>
    <t>РУП "Белоруснефть - Минскоблнефтепродукт"</t>
  </si>
  <si>
    <t>РУП "Белоруснефть - Оргнефтехим"</t>
  </si>
  <si>
    <t>РУП "Белоруснефть - Минскавтозаправка"</t>
  </si>
  <si>
    <t>ОАО Пуховичинефтепродукт</t>
  </si>
  <si>
    <t>РУП "Белоруснефть - Могилевоблнефтепродукт"</t>
  </si>
  <si>
    <t>Итого за период</t>
  </si>
  <si>
    <t>февраль</t>
  </si>
  <si>
    <t>март</t>
  </si>
  <si>
    <t>апрель</t>
  </si>
  <si>
    <t>май</t>
  </si>
  <si>
    <t>июнь</t>
  </si>
  <si>
    <t>Доля реализации топлива и динамика активности клиентов по программе лояльности физических лиц</t>
  </si>
  <si>
    <t>Количество активных карт,шт</t>
  </si>
  <si>
    <t>Реализация нп по КЛ, тыс.л</t>
  </si>
  <si>
    <t>Реализация по БПК и за нал всего, тыс.л</t>
  </si>
  <si>
    <t>Доля программы лояльности, %</t>
  </si>
  <si>
    <t>Реализация на 1 активную карту (справочно), л</t>
  </si>
  <si>
    <t>Реализация по ПЛ, тыс.л</t>
  </si>
  <si>
    <t>Доля реализ по ПЛ, %</t>
  </si>
  <si>
    <t>Предприятие</t>
  </si>
  <si>
    <t>БрестОНП</t>
  </si>
  <si>
    <t>ВитебскОНП</t>
  </si>
  <si>
    <t>ГомельОНП</t>
  </si>
  <si>
    <t>ГродноОНП</t>
  </si>
  <si>
    <t>ЛидаНП</t>
  </si>
  <si>
    <t>МинскОНП</t>
  </si>
  <si>
    <t>МинскАЗ</t>
  </si>
  <si>
    <t>МогилевОНП</t>
  </si>
  <si>
    <t>ПуховичиНП</t>
  </si>
  <si>
    <t>Реализация топлива через АЗС "Белоруснефть"в 2014-2018 годах, тн</t>
  </si>
  <si>
    <t>Реализация, тн</t>
  </si>
  <si>
    <t>2018, прогноз</t>
  </si>
  <si>
    <t>Вид топлива</t>
  </si>
  <si>
    <t>Темп роста, %</t>
  </si>
  <si>
    <t>Аи-92</t>
  </si>
  <si>
    <t>Аи-95</t>
  </si>
  <si>
    <t>Аи-98</t>
  </si>
  <si>
    <t>Бензины всего</t>
  </si>
  <si>
    <t>Дт</t>
  </si>
  <si>
    <t>ПБА(газ)</t>
  </si>
  <si>
    <t>2017, тыс.л</t>
  </si>
  <si>
    <t>2018, тыс.л</t>
  </si>
  <si>
    <t>Нал + БПК</t>
  </si>
  <si>
    <t>ТК</t>
  </si>
  <si>
    <t>Реализация</t>
  </si>
  <si>
    <t>Кол-во АЗС</t>
  </si>
  <si>
    <t>Среднесут реализ</t>
  </si>
  <si>
    <t>2017, тн</t>
  </si>
  <si>
    <t>2018, тн</t>
  </si>
  <si>
    <t>Реал.в разр.предпр.тонн, шт.</t>
  </si>
  <si>
    <t>2018, шт.</t>
  </si>
  <si>
    <t>Реал.в разр.предпр.тонн, тн</t>
  </si>
  <si>
    <t>Белоруснефть</t>
  </si>
  <si>
    <t>Месяц, год</t>
  </si>
  <si>
    <t>Реализация КЛ, штук</t>
  </si>
  <si>
    <t>Количество активных КЛ, штук</t>
  </si>
  <si>
    <t>Скидка за НП (Н/БН)</t>
  </si>
  <si>
    <t>Объем реализации НП (Н/БН), литров</t>
  </si>
  <si>
    <t>Сумма реализации НП (Н/НБ),
 рублей</t>
  </si>
  <si>
    <t>Доля ПЛ,
%</t>
  </si>
  <si>
    <t>Средний чек по НП,
 рублей</t>
  </si>
  <si>
    <t>Реализация НП на 1 активную КЛ, рублей/месяц</t>
  </si>
  <si>
    <t>Реализация СТ на 1 активную КЛ, рублей/месяц</t>
  </si>
  <si>
    <t>Реализация СТ,
рублей</t>
  </si>
  <si>
    <t>Скидка на СТ</t>
  </si>
  <si>
    <t>Доля ПЛ по СТ,
%</t>
  </si>
  <si>
    <t>Средний чек по СТ,
 руб.</t>
  </si>
  <si>
    <t>Доля СТ в объеме реализации НП, %</t>
  </si>
  <si>
    <t>рублей</t>
  </si>
  <si>
    <t>%</t>
  </si>
  <si>
    <t>всего</t>
  </si>
  <si>
    <t>в т.ч. ПЛ</t>
  </si>
  <si>
    <t>литров</t>
  </si>
  <si>
    <t>без ПЛ</t>
  </si>
  <si>
    <t>ПЛ</t>
  </si>
  <si>
    <t>ПЛ/безПЛ, %</t>
  </si>
  <si>
    <t>Общая</t>
  </si>
  <si>
    <t>ПЛ/без ПЛ, %</t>
  </si>
  <si>
    <t>ПЛ - программа лояльности</t>
  </si>
  <si>
    <t>КЛ - карта лояльности</t>
  </si>
  <si>
    <t>НП - топливо (бензины, дизельное топливо, газ)</t>
  </si>
  <si>
    <t>Н/БН - тип оплаты (расчет наличными денежными средсвами / расчет по банковским платежным картам)</t>
  </si>
  <si>
    <t>СТ - сопутствующие товары, услуги на АЗС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</si>
</sst>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р_._-;\-* #,##0.00_р_._-;_-* &quot;-&quot;??_р_._-;_-@_-"/>
    <numFmt numFmtId="164" formatCode="0.00_ ;[Red]\-0.00\ "/>
    <numFmt numFmtId="165" formatCode="0.0"/>
    <numFmt numFmtId="166" formatCode="[$-419]mmmm\ yyyy;@"/>
    <numFmt numFmtId="167" formatCode="0.0%"/>
    <numFmt numFmtId="168" formatCode="#,##0.0"/>
    <numFmt numFmtId="169" formatCode="_-* #,##0.00[$€-1]_-;\-* #,##0.00[$€-1]_-;_-* &quot;-&quot;??[$€-1]_-"/>
  </numFmts>
  <fonts count="6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name val="Arial"/>
      <family val="2"/>
      <charset val="204"/>
    </font>
    <font>
      <b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8"/>
      <name val="Times New Roman"/>
      <family val="2"/>
      <charset val="204"/>
    </font>
    <font>
      <sz val="11"/>
      <color indexed="9"/>
      <name val="Calibri"/>
      <family val="2"/>
      <charset val="204"/>
    </font>
    <font>
      <sz val="11"/>
      <color indexed="9"/>
      <name val="Times New Roman"/>
      <family val="2"/>
      <charset val="204"/>
    </font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11"/>
      <color indexed="62"/>
      <name val="Times New Roman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Times New Roman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Times New Roman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family val="2"/>
      <charset val="204"/>
    </font>
    <font>
      <b/>
      <sz val="15"/>
      <color indexed="56"/>
      <name val="Times New Roman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Times New Roman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Times New Roman"/>
      <family val="2"/>
      <charset val="204"/>
    </font>
    <font>
      <b/>
      <sz val="11"/>
      <color indexed="56"/>
      <name val="Calibri"/>
      <family val="2"/>
      <charset val="204"/>
    </font>
    <font>
      <b/>
      <sz val="11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Times New Roman Cyr"/>
      <family val="1"/>
      <charset val="204"/>
    </font>
    <font>
      <b/>
      <sz val="11"/>
      <color indexed="8"/>
      <name val="Times New Roman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Times New Roman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Times New Roman"/>
      <family val="2"/>
      <charset val="204"/>
    </font>
    <font>
      <sz val="11"/>
      <color indexed="60"/>
      <name val="Calibri"/>
      <family val="2"/>
      <charset val="204"/>
    </font>
    <font>
      <sz val="12"/>
      <color indexed="8"/>
      <name val="Times New Roman"/>
      <family val="2"/>
      <charset val="204"/>
    </font>
    <font>
      <sz val="11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8"/>
      <name val="Arial"/>
      <family val="2"/>
      <charset val="204"/>
    </font>
    <font>
      <sz val="11"/>
      <color indexed="20"/>
      <name val="Times New Roman"/>
      <family val="2"/>
      <charset val="204"/>
    </font>
    <font>
      <sz val="11"/>
      <color indexed="20"/>
      <name val="Calibri"/>
      <family val="2"/>
      <charset val="204"/>
    </font>
    <font>
      <sz val="9"/>
      <name val="Times New Roman CYR"/>
      <family val="1"/>
      <charset val="204"/>
    </font>
    <font>
      <i/>
      <sz val="8"/>
      <name val="Times New Roman CYR"/>
      <family val="1"/>
      <charset val="204"/>
    </font>
    <font>
      <i/>
      <sz val="11"/>
      <color indexed="23"/>
      <name val="Times New Roman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Times New Roman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Times New Roman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Times New Roman"/>
      <family val="2"/>
      <charset val="204"/>
    </font>
    <font>
      <sz val="11"/>
      <color indexed="17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4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82">
    <xf numFmtId="0" fontId="0" fillId="0" borderId="0"/>
    <xf numFmtId="0" fontId="5" fillId="0" borderId="0" applyNumberFormat="0" applyFill="0" applyBorder="0" applyProtection="0">
      <alignment vertical="center"/>
    </xf>
    <xf numFmtId="0" fontId="6" fillId="0" borderId="0"/>
    <xf numFmtId="0" fontId="10" fillId="0" borderId="0"/>
    <xf numFmtId="0" fontId="16" fillId="23" borderId="0" applyNumberFormat="0" applyBorder="0" applyAlignment="0" applyProtection="0"/>
    <xf numFmtId="0" fontId="17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2" borderId="0" applyNumberFormat="0" applyBorder="0" applyAlignment="0" applyProtection="0"/>
    <xf numFmtId="0" fontId="16" fillId="24" borderId="0" applyNumberFormat="0" applyBorder="0" applyAlignment="0" applyProtection="0"/>
    <xf numFmtId="0" fontId="17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5" borderId="0" applyNumberFormat="0" applyBorder="0" applyAlignment="0" applyProtection="0"/>
    <xf numFmtId="0" fontId="17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8" borderId="0" applyNumberFormat="0" applyBorder="0" applyAlignment="0" applyProtection="0"/>
    <xf numFmtId="0" fontId="16" fillId="26" borderId="0" applyNumberFormat="0" applyBorder="0" applyAlignment="0" applyProtection="0"/>
    <xf numFmtId="0" fontId="17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1" borderId="0" applyNumberFormat="0" applyBorder="0" applyAlignment="0" applyProtection="0"/>
    <xf numFmtId="0" fontId="16" fillId="27" borderId="0" applyNumberFormat="0" applyBorder="0" applyAlignment="0" applyProtection="0"/>
    <xf numFmtId="0" fontId="17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4" borderId="0" applyNumberFormat="0" applyBorder="0" applyAlignment="0" applyProtection="0"/>
    <xf numFmtId="0" fontId="16" fillId="28" borderId="0" applyNumberFormat="0" applyBorder="0" applyAlignment="0" applyProtection="0"/>
    <xf numFmtId="0" fontId="17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7" borderId="0" applyNumberFormat="0" applyBorder="0" applyAlignment="0" applyProtection="0"/>
    <xf numFmtId="0" fontId="16" fillId="29" borderId="0" applyNumberFormat="0" applyBorder="0" applyAlignment="0" applyProtection="0"/>
    <xf numFmtId="0" fontId="17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3" borderId="0" applyNumberFormat="0" applyBorder="0" applyAlignment="0" applyProtection="0"/>
    <xf numFmtId="0" fontId="16" fillId="30" borderId="0" applyNumberFormat="0" applyBorder="0" applyAlignment="0" applyProtection="0"/>
    <xf numFmtId="0" fontId="17" fillId="30" borderId="0" applyNumberFormat="0" applyBorder="0" applyAlignment="0" applyProtection="0"/>
    <xf numFmtId="0" fontId="16" fillId="30" borderId="0" applyNumberFormat="0" applyBorder="0" applyAlignment="0" applyProtection="0"/>
    <xf numFmtId="0" fontId="1" fillId="6" borderId="0" applyNumberFormat="0" applyBorder="0" applyAlignment="0" applyProtection="0"/>
    <xf numFmtId="0" fontId="16" fillId="31" borderId="0" applyNumberFormat="0" applyBorder="0" applyAlignment="0" applyProtection="0"/>
    <xf numFmtId="0" fontId="17" fillId="31" borderId="0" applyNumberFormat="0" applyBorder="0" applyAlignment="0" applyProtection="0"/>
    <xf numFmtId="0" fontId="16" fillId="31" borderId="0" applyNumberFormat="0" applyBorder="0" applyAlignment="0" applyProtection="0"/>
    <xf numFmtId="0" fontId="1" fillId="9" borderId="0" applyNumberFormat="0" applyBorder="0" applyAlignment="0" applyProtection="0"/>
    <xf numFmtId="0" fontId="16" fillId="26" borderId="0" applyNumberFormat="0" applyBorder="0" applyAlignment="0" applyProtection="0"/>
    <xf numFmtId="0" fontId="17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2" borderId="0" applyNumberFormat="0" applyBorder="0" applyAlignment="0" applyProtection="0"/>
    <xf numFmtId="0" fontId="16" fillId="29" borderId="0" applyNumberFormat="0" applyBorder="0" applyAlignment="0" applyProtection="0"/>
    <xf numFmtId="0" fontId="17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5" borderId="0" applyNumberFormat="0" applyBorder="0" applyAlignment="0" applyProtection="0"/>
    <xf numFmtId="0" fontId="16" fillId="32" borderId="0" applyNumberFormat="0" applyBorder="0" applyAlignment="0" applyProtection="0"/>
    <xf numFmtId="0" fontId="17" fillId="32" borderId="0" applyNumberFormat="0" applyBorder="0" applyAlignment="0" applyProtection="0"/>
    <xf numFmtId="0" fontId="16" fillId="32" borderId="0" applyNumberFormat="0" applyBorder="0" applyAlignment="0" applyProtection="0"/>
    <xf numFmtId="0" fontId="1" fillId="18" borderId="0" applyNumberFormat="0" applyBorder="0" applyAlignment="0" applyProtection="0"/>
    <xf numFmtId="0" fontId="18" fillId="33" borderId="0" applyNumberFormat="0" applyBorder="0" applyAlignment="0" applyProtection="0"/>
    <xf numFmtId="0" fontId="19" fillId="33" borderId="0" applyNumberFormat="0" applyBorder="0" applyAlignment="0" applyProtection="0"/>
    <xf numFmtId="0" fontId="18" fillId="33" borderId="0" applyNumberFormat="0" applyBorder="0" applyAlignment="0" applyProtection="0"/>
    <xf numFmtId="0" fontId="3" fillId="4" borderId="0" applyNumberFormat="0" applyBorder="0" applyAlignment="0" applyProtection="0"/>
    <xf numFmtId="0" fontId="18" fillId="30" borderId="0" applyNumberFormat="0" applyBorder="0" applyAlignment="0" applyProtection="0"/>
    <xf numFmtId="0" fontId="19" fillId="30" borderId="0" applyNumberFormat="0" applyBorder="0" applyAlignment="0" applyProtection="0"/>
    <xf numFmtId="0" fontId="18" fillId="30" borderId="0" applyNumberFormat="0" applyBorder="0" applyAlignment="0" applyProtection="0"/>
    <xf numFmtId="0" fontId="3" fillId="7" borderId="0" applyNumberFormat="0" applyBorder="0" applyAlignment="0" applyProtection="0"/>
    <xf numFmtId="0" fontId="18" fillId="31" borderId="0" applyNumberFormat="0" applyBorder="0" applyAlignment="0" applyProtection="0"/>
    <xf numFmtId="0" fontId="19" fillId="31" borderId="0" applyNumberFormat="0" applyBorder="0" applyAlignment="0" applyProtection="0"/>
    <xf numFmtId="0" fontId="18" fillId="31" borderId="0" applyNumberFormat="0" applyBorder="0" applyAlignment="0" applyProtection="0"/>
    <xf numFmtId="0" fontId="3" fillId="10" borderId="0" applyNumberFormat="0" applyBorder="0" applyAlignment="0" applyProtection="0"/>
    <xf numFmtId="0" fontId="18" fillId="34" borderId="0" applyNumberFormat="0" applyBorder="0" applyAlignment="0" applyProtection="0"/>
    <xf numFmtId="0" fontId="19" fillId="34" borderId="0" applyNumberFormat="0" applyBorder="0" applyAlignment="0" applyProtection="0"/>
    <xf numFmtId="0" fontId="18" fillId="34" borderId="0" applyNumberFormat="0" applyBorder="0" applyAlignment="0" applyProtection="0"/>
    <xf numFmtId="0" fontId="3" fillId="13" borderId="0" applyNumberFormat="0" applyBorder="0" applyAlignment="0" applyProtection="0"/>
    <xf numFmtId="0" fontId="18" fillId="35" borderId="0" applyNumberFormat="0" applyBorder="0" applyAlignment="0" applyProtection="0"/>
    <xf numFmtId="0" fontId="19" fillId="35" borderId="0" applyNumberFormat="0" applyBorder="0" applyAlignment="0" applyProtection="0"/>
    <xf numFmtId="0" fontId="18" fillId="35" borderId="0" applyNumberFormat="0" applyBorder="0" applyAlignment="0" applyProtection="0"/>
    <xf numFmtId="0" fontId="3" fillId="16" borderId="0" applyNumberFormat="0" applyBorder="0" applyAlignment="0" applyProtection="0"/>
    <xf numFmtId="0" fontId="18" fillId="36" borderId="0" applyNumberFormat="0" applyBorder="0" applyAlignment="0" applyProtection="0"/>
    <xf numFmtId="0" fontId="19" fillId="36" borderId="0" applyNumberFormat="0" applyBorder="0" applyAlignment="0" applyProtection="0"/>
    <xf numFmtId="0" fontId="18" fillId="36" borderId="0" applyNumberFormat="0" applyBorder="0" applyAlignment="0" applyProtection="0"/>
    <xf numFmtId="0" fontId="3" fillId="19" borderId="0" applyNumberFormat="0" applyBorder="0" applyAlignment="0" applyProtection="0"/>
    <xf numFmtId="169" fontId="20" fillId="0" borderId="0" applyFont="0" applyFill="0" applyBorder="0" applyAlignment="0" applyProtection="0"/>
    <xf numFmtId="0" fontId="21" fillId="0" borderId="0">
      <alignment horizontal="justify"/>
    </xf>
    <xf numFmtId="0" fontId="19" fillId="37" borderId="0" applyNumberFormat="0" applyBorder="0" applyAlignment="0" applyProtection="0"/>
    <xf numFmtId="0" fontId="18" fillId="37" borderId="0" applyNumberFormat="0" applyBorder="0" applyAlignment="0" applyProtection="0"/>
    <xf numFmtId="0" fontId="19" fillId="38" borderId="0" applyNumberFormat="0" applyBorder="0" applyAlignment="0" applyProtection="0"/>
    <xf numFmtId="0" fontId="18" fillId="38" borderId="0" applyNumberFormat="0" applyBorder="0" applyAlignment="0" applyProtection="0"/>
    <xf numFmtId="0" fontId="19" fillId="39" borderId="0" applyNumberFormat="0" applyBorder="0" applyAlignment="0" applyProtection="0"/>
    <xf numFmtId="0" fontId="18" fillId="39" borderId="0" applyNumberFormat="0" applyBorder="0" applyAlignment="0" applyProtection="0"/>
    <xf numFmtId="0" fontId="19" fillId="34" borderId="0" applyNumberFormat="0" applyBorder="0" applyAlignment="0" applyProtection="0"/>
    <xf numFmtId="0" fontId="18" fillId="34" borderId="0" applyNumberFormat="0" applyBorder="0" applyAlignment="0" applyProtection="0"/>
    <xf numFmtId="0" fontId="19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40" borderId="0" applyNumberFormat="0" applyBorder="0" applyAlignment="0" applyProtection="0"/>
    <xf numFmtId="0" fontId="18" fillId="40" borderId="0" applyNumberFormat="0" applyBorder="0" applyAlignment="0" applyProtection="0"/>
    <xf numFmtId="49" fontId="21" fillId="0" borderId="1">
      <alignment horizontal="left"/>
    </xf>
    <xf numFmtId="0" fontId="22" fillId="28" borderId="31" applyNumberFormat="0" applyAlignment="0" applyProtection="0"/>
    <xf numFmtId="0" fontId="23" fillId="28" borderId="31" applyNumberFormat="0" applyAlignment="0" applyProtection="0"/>
    <xf numFmtId="0" fontId="24" fillId="41" borderId="32" applyNumberFormat="0" applyAlignment="0" applyProtection="0"/>
    <xf numFmtId="0" fontId="25" fillId="41" borderId="32" applyNumberFormat="0" applyAlignment="0" applyProtection="0"/>
    <xf numFmtId="0" fontId="26" fillId="41" borderId="31" applyNumberFormat="0" applyAlignment="0" applyProtection="0"/>
    <xf numFmtId="0" fontId="27" fillId="41" borderId="31" applyNumberFormat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49" fontId="21" fillId="0" borderId="1">
      <alignment horizontal="center"/>
    </xf>
    <xf numFmtId="0" fontId="29" fillId="0" borderId="33" applyNumberFormat="0" applyFill="0" applyAlignment="0" applyProtection="0"/>
    <xf numFmtId="0" fontId="30" fillId="0" borderId="33" applyNumberFormat="0" applyFill="0" applyAlignment="0" applyProtection="0"/>
    <xf numFmtId="0" fontId="31" fillId="0" borderId="34" applyNumberFormat="0" applyFill="0" applyAlignment="0" applyProtection="0"/>
    <xf numFmtId="0" fontId="32" fillId="0" borderId="34" applyNumberFormat="0" applyFill="0" applyAlignment="0" applyProtection="0"/>
    <xf numFmtId="0" fontId="33" fillId="0" borderId="35" applyNumberFormat="0" applyFill="0" applyAlignment="0" applyProtection="0"/>
    <xf numFmtId="0" fontId="34" fillId="0" borderId="35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>
      <alignment horizontal="center" vertical="top" wrapText="1"/>
    </xf>
    <xf numFmtId="0" fontId="36" fillId="0" borderId="1">
      <alignment horizontal="center" vertical="center" wrapText="1"/>
    </xf>
    <xf numFmtId="0" fontId="37" fillId="0" borderId="0">
      <alignment horizontal="right" vertical="top"/>
    </xf>
    <xf numFmtId="0" fontId="38" fillId="0" borderId="36" applyNumberFormat="0" applyFill="0" applyAlignment="0" applyProtection="0"/>
    <xf numFmtId="0" fontId="39" fillId="0" borderId="36" applyNumberFormat="0" applyFill="0" applyAlignment="0" applyProtection="0"/>
    <xf numFmtId="0" fontId="40" fillId="42" borderId="37" applyNumberFormat="0" applyAlignment="0" applyProtection="0"/>
    <xf numFmtId="0" fontId="41" fillId="42" borderId="37" applyNumberFormat="0" applyAlignment="0" applyProtection="0"/>
    <xf numFmtId="0" fontId="42" fillId="0" borderId="0" applyNumberFormat="0" applyFill="0" applyBorder="0" applyAlignment="0" applyProtection="0"/>
    <xf numFmtId="0" fontId="43" fillId="43" borderId="0" applyNumberFormat="0" applyBorder="0" applyAlignment="0" applyProtection="0"/>
    <xf numFmtId="0" fontId="44" fillId="43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0" fontId="47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8" fillId="0" borderId="0">
      <alignment horizontal="left"/>
    </xf>
    <xf numFmtId="0" fontId="9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20" fillId="0" borderId="0"/>
    <xf numFmtId="0" fontId="49" fillId="24" borderId="0" applyNumberFormat="0" applyBorder="0" applyAlignment="0" applyProtection="0"/>
    <xf numFmtId="0" fontId="50" fillId="24" borderId="0" applyNumberFormat="0" applyBorder="0" applyAlignment="0" applyProtection="0"/>
    <xf numFmtId="0" fontId="51" fillId="0" borderId="0">
      <alignment horizontal="left"/>
    </xf>
    <xf numFmtId="0" fontId="52" fillId="0" borderId="0">
      <alignment horizontal="center" vertical="top"/>
    </xf>
    <xf numFmtId="0" fontId="21" fillId="0" borderId="28">
      <alignment horizontal="center"/>
    </xf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7" fillId="0" borderId="0">
      <alignment horizontal="right" vertical="top" wrapText="1"/>
    </xf>
    <xf numFmtId="0" fontId="17" fillId="44" borderId="38" applyNumberFormat="0" applyFont="0" applyAlignment="0" applyProtection="0"/>
    <xf numFmtId="0" fontId="16" fillId="44" borderId="38" applyNumberFormat="0" applyFont="0" applyAlignment="0" applyProtection="0"/>
    <xf numFmtId="9" fontId="9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5" fillId="0" borderId="39" applyNumberFormat="0" applyFill="0" applyAlignment="0" applyProtection="0"/>
    <xf numFmtId="0" fontId="56" fillId="0" borderId="39" applyNumberFormat="0" applyFill="0" applyAlignment="0" applyProtection="0"/>
    <xf numFmtId="0" fontId="21" fillId="0" borderId="1">
      <alignment horizontal="center"/>
    </xf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7" fillId="0" borderId="0">
      <alignment horizontal="justify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9" fillId="25" borderId="0" applyNumberFormat="0" applyBorder="0" applyAlignment="0" applyProtection="0"/>
    <xf numFmtId="0" fontId="60" fillId="25" borderId="0" applyNumberFormat="0" applyBorder="0" applyAlignment="0" applyProtection="0"/>
  </cellStyleXfs>
  <cellXfs count="163">
    <xf numFmtId="0" fontId="0" fillId="0" borderId="0" xfId="0"/>
    <xf numFmtId="0" fontId="2" fillId="0" borderId="1" xfId="0" applyFont="1" applyBorder="1"/>
    <xf numFmtId="0" fontId="0" fillId="0" borderId="1" xfId="0" applyBorder="1"/>
    <xf numFmtId="1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vertical="center"/>
    </xf>
    <xf numFmtId="3" fontId="2" fillId="0" borderId="1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6" xfId="0" applyBorder="1"/>
    <xf numFmtId="164" fontId="0" fillId="20" borderId="8" xfId="0" applyNumberFormat="1" applyFill="1" applyBorder="1"/>
    <xf numFmtId="164" fontId="0" fillId="0" borderId="9" xfId="0" applyNumberFormat="1" applyBorder="1"/>
    <xf numFmtId="164" fontId="0" fillId="0" borderId="0" xfId="0" applyNumberFormat="1"/>
    <xf numFmtId="164" fontId="0" fillId="0" borderId="10" xfId="0" applyNumberFormat="1" applyBorder="1"/>
    <xf numFmtId="164" fontId="2" fillId="0" borderId="2" xfId="0" applyNumberFormat="1" applyFon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2" xfId="0" applyBorder="1"/>
    <xf numFmtId="164" fontId="0" fillId="0" borderId="13" xfId="0" applyNumberFormat="1" applyBorder="1"/>
    <xf numFmtId="164" fontId="0" fillId="20" borderId="1" xfId="0" applyNumberFormat="1" applyFill="1" applyBorder="1"/>
    <xf numFmtId="164" fontId="0" fillId="0" borderId="1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2" fontId="5" fillId="0" borderId="1" xfId="1" applyNumberFormat="1" applyBorder="1" applyAlignment="1">
      <alignment vertical="top"/>
    </xf>
    <xf numFmtId="0" fontId="0" fillId="0" borderId="17" xfId="0" applyBorder="1"/>
    <xf numFmtId="164" fontId="0" fillId="0" borderId="18" xfId="0" applyNumberFormat="1" applyBorder="1"/>
    <xf numFmtId="164" fontId="0" fillId="20" borderId="19" xfId="0" applyNumberFormat="1" applyFill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2" fillId="0" borderId="2" xfId="0" applyFont="1" applyFill="1" applyBorder="1"/>
    <xf numFmtId="164" fontId="2" fillId="0" borderId="0" xfId="0" applyNumberFormat="1" applyFont="1" applyBorder="1"/>
    <xf numFmtId="0" fontId="0" fillId="0" borderId="3" xfId="0" applyFont="1" applyFill="1" applyBorder="1"/>
    <xf numFmtId="164" fontId="0" fillId="0" borderId="23" xfId="0" applyNumberFormat="1" applyFont="1" applyBorder="1"/>
    <xf numFmtId="164" fontId="0" fillId="0" borderId="24" xfId="0" applyNumberFormat="1" applyFont="1" applyBorder="1"/>
    <xf numFmtId="164" fontId="0" fillId="0" borderId="24" xfId="0" applyNumberFormat="1" applyBorder="1"/>
    <xf numFmtId="164" fontId="0" fillId="0" borderId="25" xfId="0" applyNumberFormat="1" applyFont="1" applyBorder="1"/>
    <xf numFmtId="0" fontId="0" fillId="0" borderId="3" xfId="0" applyBorder="1"/>
    <xf numFmtId="164" fontId="0" fillId="0" borderId="1" xfId="0" applyNumberFormat="1" applyFont="1" applyBorder="1"/>
    <xf numFmtId="164" fontId="0" fillId="0" borderId="14" xfId="0" applyNumberFormat="1" applyFont="1" applyBorder="1"/>
    <xf numFmtId="164" fontId="0" fillId="0" borderId="18" xfId="0" applyNumberFormat="1" applyFont="1" applyBorder="1"/>
    <xf numFmtId="164" fontId="0" fillId="0" borderId="19" xfId="0" applyNumberFormat="1" applyFont="1" applyBorder="1"/>
    <xf numFmtId="164" fontId="0" fillId="0" borderId="26" xfId="0" applyNumberFormat="1" applyBorder="1"/>
    <xf numFmtId="0" fontId="2" fillId="0" borderId="6" xfId="0" applyFont="1" applyFill="1" applyBorder="1"/>
    <xf numFmtId="0" fontId="0" fillId="0" borderId="0" xfId="0" applyBorder="1"/>
    <xf numFmtId="3" fontId="9" fillId="0" borderId="1" xfId="3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2" fillId="21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4" fontId="0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166" fontId="12" fillId="0" borderId="24" xfId="0" applyNumberFormat="1" applyFont="1" applyBorder="1"/>
    <xf numFmtId="3" fontId="12" fillId="0" borderId="24" xfId="0" applyNumberFormat="1" applyFont="1" applyFill="1" applyBorder="1"/>
    <xf numFmtId="3" fontId="12" fillId="0" borderId="1" xfId="0" applyNumberFormat="1" applyFont="1" applyFill="1" applyBorder="1"/>
    <xf numFmtId="167" fontId="12" fillId="0" borderId="24" xfId="0" applyNumberFormat="1" applyFont="1" applyBorder="1"/>
    <xf numFmtId="168" fontId="12" fillId="0" borderId="1" xfId="0" applyNumberFormat="1" applyFont="1" applyFill="1" applyBorder="1"/>
    <xf numFmtId="3" fontId="0" fillId="0" borderId="0" xfId="0" applyNumberFormat="1"/>
    <xf numFmtId="167" fontId="12" fillId="0" borderId="1" xfId="0" applyNumberFormat="1" applyFont="1" applyBorder="1"/>
    <xf numFmtId="0" fontId="12" fillId="0" borderId="18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left" vertical="center"/>
    </xf>
    <xf numFmtId="0" fontId="11" fillId="0" borderId="27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3" fillId="0" borderId="24" xfId="0" applyFont="1" applyBorder="1" applyAlignment="1">
      <alignment horizontal="left"/>
    </xf>
    <xf numFmtId="3" fontId="12" fillId="0" borderId="1" xfId="0" applyNumberFormat="1" applyFont="1" applyBorder="1"/>
    <xf numFmtId="0" fontId="13" fillId="0" borderId="1" xfId="0" applyFont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3" fontId="11" fillId="0" borderId="1" xfId="0" applyNumberFormat="1" applyFont="1" applyFill="1" applyBorder="1"/>
    <xf numFmtId="3" fontId="11" fillId="0" borderId="1" xfId="0" applyNumberFormat="1" applyFont="1" applyBorder="1"/>
    <xf numFmtId="167" fontId="11" fillId="0" borderId="1" xfId="0" applyNumberFormat="1" applyFont="1" applyBorder="1"/>
    <xf numFmtId="0" fontId="0" fillId="0" borderId="0" xfId="0" applyFont="1"/>
    <xf numFmtId="0" fontId="12" fillId="0" borderId="1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3" fontId="12" fillId="0" borderId="1" xfId="0" applyNumberFormat="1" applyFont="1" applyFill="1" applyBorder="1" applyAlignment="1">
      <alignment horizontal="right"/>
    </xf>
    <xf numFmtId="167" fontId="12" fillId="0" borderId="1" xfId="0" applyNumberFormat="1" applyFont="1" applyBorder="1" applyAlignment="1">
      <alignment horizontal="right"/>
    </xf>
    <xf numFmtId="0" fontId="11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3" fillId="0" borderId="24" xfId="0" applyFont="1" applyBorder="1"/>
    <xf numFmtId="0" fontId="13" fillId="0" borderId="1" xfId="0" applyFont="1" applyBorder="1"/>
    <xf numFmtId="0" fontId="14" fillId="0" borderId="1" xfId="0" applyFont="1" applyFill="1" applyBorder="1"/>
    <xf numFmtId="0" fontId="15" fillId="0" borderId="29" xfId="0" applyFont="1" applyBorder="1" applyAlignment="1">
      <alignment horizontal="left" vertical="center"/>
    </xf>
    <xf numFmtId="0" fontId="11" fillId="0" borderId="30" xfId="0" applyFont="1" applyBorder="1" applyAlignment="1">
      <alignment horizontal="center" vertical="center"/>
    </xf>
    <xf numFmtId="0" fontId="12" fillId="0" borderId="24" xfId="0" applyFont="1" applyFill="1" applyBorder="1"/>
    <xf numFmtId="165" fontId="12" fillId="0" borderId="1" xfId="0" applyNumberFormat="1" applyFont="1" applyBorder="1"/>
    <xf numFmtId="168" fontId="12" fillId="0" borderId="1" xfId="0" applyNumberFormat="1" applyFont="1" applyBorder="1"/>
    <xf numFmtId="0" fontId="12" fillId="0" borderId="1" xfId="0" applyFont="1" applyFill="1" applyBorder="1"/>
    <xf numFmtId="14" fontId="0" fillId="0" borderId="0" xfId="0" applyNumberFormat="1"/>
    <xf numFmtId="0" fontId="14" fillId="0" borderId="1" xfId="0" applyFont="1" applyBorder="1" applyAlignment="1">
      <alignment horizontal="left"/>
    </xf>
    <xf numFmtId="0" fontId="11" fillId="0" borderId="1" xfId="0" applyFont="1" applyBorder="1"/>
    <xf numFmtId="165" fontId="11" fillId="0" borderId="1" xfId="0" applyNumberFormat="1" applyFont="1" applyBorder="1"/>
    <xf numFmtId="168" fontId="11" fillId="0" borderId="1" xfId="0" applyNumberFormat="1" applyFont="1" applyBorder="1"/>
    <xf numFmtId="0" fontId="11" fillId="0" borderId="1" xfId="0" applyFont="1" applyBorder="1" applyAlignment="1">
      <alignment horizontal="center" wrapText="1"/>
    </xf>
    <xf numFmtId="0" fontId="11" fillId="0" borderId="27" xfId="0" applyFont="1" applyBorder="1" applyAlignment="1">
      <alignment horizontal="center" wrapText="1"/>
    </xf>
    <xf numFmtId="17" fontId="7" fillId="0" borderId="0" xfId="127" applyNumberFormat="1" applyFont="1" applyAlignment="1">
      <alignment wrapText="1"/>
    </xf>
    <xf numFmtId="0" fontId="6" fillId="0" borderId="0" xfId="127"/>
    <xf numFmtId="17" fontId="7" fillId="0" borderId="0" xfId="127" applyNumberFormat="1" applyFont="1" applyAlignment="1">
      <alignment horizontal="center" wrapText="1"/>
    </xf>
    <xf numFmtId="0" fontId="8" fillId="0" borderId="1" xfId="127" applyFont="1" applyBorder="1" applyAlignment="1">
      <alignment horizontal="center" vertical="center" wrapText="1"/>
    </xf>
    <xf numFmtId="0" fontId="8" fillId="0" borderId="1" xfId="127" applyFont="1" applyFill="1" applyBorder="1" applyAlignment="1">
      <alignment horizontal="center" vertical="center" wrapText="1"/>
    </xf>
    <xf numFmtId="17" fontId="9" fillId="0" borderId="1" xfId="127" applyNumberFormat="1" applyFont="1" applyBorder="1"/>
    <xf numFmtId="3" fontId="9" fillId="0" borderId="1" xfId="127" applyNumberFormat="1" applyFont="1" applyBorder="1"/>
    <xf numFmtId="0" fontId="9" fillId="0" borderId="0" xfId="127" applyFont="1"/>
    <xf numFmtId="17" fontId="9" fillId="0" borderId="1" xfId="127" applyNumberFormat="1" applyFont="1" applyBorder="1" applyAlignment="1">
      <alignment wrapText="1"/>
    </xf>
    <xf numFmtId="3" fontId="9" fillId="0" borderId="1" xfId="127" applyNumberFormat="1" applyFont="1" applyBorder="1" applyAlignment="1">
      <alignment horizontal="right"/>
    </xf>
    <xf numFmtId="0" fontId="9" fillId="45" borderId="1" xfId="0" applyFont="1" applyFill="1" applyBorder="1" applyAlignment="1">
      <alignment horizontal="center" vertical="center"/>
    </xf>
    <xf numFmtId="0" fontId="9" fillId="46" borderId="1" xfId="0" applyFont="1" applyFill="1" applyBorder="1" applyAlignment="1">
      <alignment horizontal="center" vertical="center" wrapText="1"/>
    </xf>
    <xf numFmtId="0" fontId="9" fillId="46" borderId="24" xfId="0" applyFont="1" applyFill="1" applyBorder="1" applyAlignment="1">
      <alignment horizontal="center" vertical="center" wrapText="1"/>
    </xf>
    <xf numFmtId="0" fontId="9" fillId="45" borderId="24" xfId="0" applyFont="1" applyFill="1" applyBorder="1" applyAlignment="1">
      <alignment horizontal="center" vertical="center" wrapText="1"/>
    </xf>
    <xf numFmtId="0" fontId="9" fillId="45" borderId="24" xfId="0" applyFont="1" applyFill="1" applyBorder="1" applyAlignment="1">
      <alignment horizontal="center" vertical="center"/>
    </xf>
    <xf numFmtId="0" fontId="9" fillId="45" borderId="1" xfId="0" applyFont="1" applyFill="1" applyBorder="1" applyAlignment="1">
      <alignment horizontal="center" vertical="center" wrapText="1"/>
    </xf>
    <xf numFmtId="0" fontId="9" fillId="46" borderId="1" xfId="0" applyFont="1" applyFill="1" applyBorder="1" applyAlignment="1">
      <alignment horizontal="center" vertical="center"/>
    </xf>
    <xf numFmtId="0" fontId="0" fillId="47" borderId="0" xfId="0" applyFill="1"/>
    <xf numFmtId="0" fontId="0" fillId="48" borderId="0" xfId="0" applyFill="1"/>
    <xf numFmtId="0" fontId="4" fillId="0" borderId="0" xfId="0" applyFont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  <xf numFmtId="17" fontId="7" fillId="0" borderId="0" xfId="127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2" borderId="1" xfId="0" applyFont="1" applyFill="1" applyBorder="1" applyAlignment="1">
      <alignment horizontal="center" vertical="center"/>
    </xf>
    <xf numFmtId="0" fontId="2" fillId="21" borderId="18" xfId="0" applyFont="1" applyFill="1" applyBorder="1" applyAlignment="1">
      <alignment horizontal="center" vertical="center" wrapText="1"/>
    </xf>
    <xf numFmtId="0" fontId="2" fillId="21" borderId="24" xfId="0" applyFont="1" applyFill="1" applyBorder="1" applyAlignment="1">
      <alignment horizontal="center" vertical="center" wrapText="1"/>
    </xf>
    <xf numFmtId="0" fontId="2" fillId="21" borderId="16" xfId="0" applyFont="1" applyFill="1" applyBorder="1" applyAlignment="1">
      <alignment horizontal="center" vertical="center" wrapText="1"/>
    </xf>
    <xf numFmtId="0" fontId="2" fillId="21" borderId="27" xfId="0" applyFont="1" applyFill="1" applyBorder="1" applyAlignment="1">
      <alignment horizontal="center" vertical="center" wrapText="1"/>
    </xf>
    <xf numFmtId="0" fontId="9" fillId="46" borderId="18" xfId="0" applyFont="1" applyFill="1" applyBorder="1" applyAlignment="1">
      <alignment horizontal="center" vertical="center" wrapText="1"/>
    </xf>
    <xf numFmtId="0" fontId="9" fillId="46" borderId="24" xfId="0" applyFont="1" applyFill="1" applyBorder="1" applyAlignment="1">
      <alignment horizontal="center" vertical="center" wrapText="1"/>
    </xf>
    <xf numFmtId="0" fontId="9" fillId="45" borderId="1" xfId="0" applyFont="1" applyFill="1" applyBorder="1" applyAlignment="1">
      <alignment horizontal="center" vertical="center" wrapText="1"/>
    </xf>
    <xf numFmtId="0" fontId="9" fillId="46" borderId="16" xfId="0" applyFont="1" applyFill="1" applyBorder="1" applyAlignment="1">
      <alignment horizontal="center" vertical="center" wrapText="1"/>
    </xf>
    <xf numFmtId="0" fontId="9" fillId="46" borderId="27" xfId="0" applyFont="1" applyFill="1" applyBorder="1" applyAlignment="1">
      <alignment horizontal="center" vertical="center"/>
    </xf>
    <xf numFmtId="0" fontId="9" fillId="46" borderId="1" xfId="0" applyFont="1" applyFill="1" applyBorder="1" applyAlignment="1">
      <alignment horizontal="center" vertical="center" wrapText="1"/>
    </xf>
    <xf numFmtId="0" fontId="9" fillId="45" borderId="29" xfId="0" applyFont="1" applyFill="1" applyBorder="1" applyAlignment="1">
      <alignment horizontal="center" vertical="center" wrapText="1"/>
    </xf>
    <xf numFmtId="0" fontId="9" fillId="45" borderId="40" xfId="0" applyFont="1" applyFill="1" applyBorder="1" applyAlignment="1">
      <alignment horizontal="center" vertical="center" wrapText="1"/>
    </xf>
    <xf numFmtId="0" fontId="9" fillId="46" borderId="29" xfId="0" applyFont="1" applyFill="1" applyBorder="1" applyAlignment="1">
      <alignment horizontal="center" vertical="center" wrapText="1"/>
    </xf>
    <xf numFmtId="0" fontId="9" fillId="46" borderId="40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45" borderId="16" xfId="0" applyFont="1" applyFill="1" applyBorder="1" applyAlignment="1">
      <alignment horizontal="center" vertical="center" wrapText="1"/>
    </xf>
    <xf numFmtId="0" fontId="9" fillId="45" borderId="27" xfId="0" applyFont="1" applyFill="1" applyBorder="1" applyAlignment="1">
      <alignment horizontal="center" vertical="center" wrapText="1"/>
    </xf>
  </cellXfs>
  <cellStyles count="182">
    <cellStyle name="20% — акцент1" xfId="4"/>
    <cellStyle name="20% - Акцент1 2" xfId="5"/>
    <cellStyle name="20% - Акцент1 3" xfId="6"/>
    <cellStyle name="20% — акцент1_Лист11" xfId="7"/>
    <cellStyle name="20% — акцент2" xfId="8"/>
    <cellStyle name="20% - Акцент2 2" xfId="9"/>
    <cellStyle name="20% - Акцент2 3" xfId="10"/>
    <cellStyle name="20% — акцент2_Лист11" xfId="11"/>
    <cellStyle name="20% — акцент3" xfId="12"/>
    <cellStyle name="20% - Акцент3 2" xfId="13"/>
    <cellStyle name="20% - Акцент3 3" xfId="14"/>
    <cellStyle name="20% — акцент3_Лист11" xfId="15"/>
    <cellStyle name="20% — акцент4" xfId="16"/>
    <cellStyle name="20% - Акцент4 2" xfId="17"/>
    <cellStyle name="20% - Акцент4 3" xfId="18"/>
    <cellStyle name="20% — акцент4_Лист11" xfId="19"/>
    <cellStyle name="20% — акцент5" xfId="20"/>
    <cellStyle name="20% - Акцент5 2" xfId="21"/>
    <cellStyle name="20% - Акцент5 3" xfId="22"/>
    <cellStyle name="20% — акцент5_Лист11" xfId="23"/>
    <cellStyle name="20% — акцент6" xfId="24"/>
    <cellStyle name="20% - Акцент6 2" xfId="25"/>
    <cellStyle name="20% - Акцент6 3" xfId="26"/>
    <cellStyle name="20% — акцент6_Лист11" xfId="27"/>
    <cellStyle name="40% — акцент1" xfId="28"/>
    <cellStyle name="40% - Акцент1 2" xfId="29"/>
    <cellStyle name="40% - Акцент1 3" xfId="30"/>
    <cellStyle name="40% — акцент1_Лист11" xfId="31"/>
    <cellStyle name="40% — акцент2" xfId="32"/>
    <cellStyle name="40% - Акцент2 2" xfId="33"/>
    <cellStyle name="40% - Акцент2 3" xfId="34"/>
    <cellStyle name="40% — акцент2_Лист11" xfId="35"/>
    <cellStyle name="40% — акцент3" xfId="36"/>
    <cellStyle name="40% - Акцент3 2" xfId="37"/>
    <cellStyle name="40% - Акцент3 3" xfId="38"/>
    <cellStyle name="40% — акцент3_Лист11" xfId="39"/>
    <cellStyle name="40% — акцент4" xfId="40"/>
    <cellStyle name="40% - Акцент4 2" xfId="41"/>
    <cellStyle name="40% - Акцент4 3" xfId="42"/>
    <cellStyle name="40% — акцент4_Лист11" xfId="43"/>
    <cellStyle name="40% — акцент5" xfId="44"/>
    <cellStyle name="40% - Акцент5 2" xfId="45"/>
    <cellStyle name="40% - Акцент5 3" xfId="46"/>
    <cellStyle name="40% — акцент5_Лист11" xfId="47"/>
    <cellStyle name="40% — акцент6" xfId="48"/>
    <cellStyle name="40% - Акцент6 2" xfId="49"/>
    <cellStyle name="40% - Акцент6 3" xfId="50"/>
    <cellStyle name="40% — акцент6_Лист11" xfId="51"/>
    <cellStyle name="60% — акцент1" xfId="52"/>
    <cellStyle name="60% - Акцент1 2" xfId="53"/>
    <cellStyle name="60% - Акцент1 3" xfId="54"/>
    <cellStyle name="60% — акцент1_Лист11" xfId="55"/>
    <cellStyle name="60% — акцент2" xfId="56"/>
    <cellStyle name="60% - Акцент2 2" xfId="57"/>
    <cellStyle name="60% - Акцент2 3" xfId="58"/>
    <cellStyle name="60% — акцент2_Лист11" xfId="59"/>
    <cellStyle name="60% — акцент3" xfId="60"/>
    <cellStyle name="60% - Акцент3 2" xfId="61"/>
    <cellStyle name="60% - Акцент3 3" xfId="62"/>
    <cellStyle name="60% — акцент3_Лист11" xfId="63"/>
    <cellStyle name="60% — акцент4" xfId="64"/>
    <cellStyle name="60% - Акцент4 2" xfId="65"/>
    <cellStyle name="60% - Акцент4 3" xfId="66"/>
    <cellStyle name="60% — акцент4_Лист11" xfId="67"/>
    <cellStyle name="60% — акцент5" xfId="68"/>
    <cellStyle name="60% - Акцент5 2" xfId="69"/>
    <cellStyle name="60% - Акцент5 3" xfId="70"/>
    <cellStyle name="60% — акцент5_Лист11" xfId="71"/>
    <cellStyle name="60% — акцент6" xfId="72"/>
    <cellStyle name="60% - Акцент6 2" xfId="73"/>
    <cellStyle name="60% - Акцент6 3" xfId="74"/>
    <cellStyle name="60% — акцент6_Лист11" xfId="75"/>
    <cellStyle name="Euro" xfId="76"/>
    <cellStyle name="Абзац" xfId="77"/>
    <cellStyle name="Акцент1 2" xfId="78"/>
    <cellStyle name="Акцент1 3" xfId="79"/>
    <cellStyle name="Акцент2 2" xfId="80"/>
    <cellStyle name="Акцент2 3" xfId="81"/>
    <cellStyle name="Акцент3 2" xfId="82"/>
    <cellStyle name="Акцент3 3" xfId="83"/>
    <cellStyle name="Акцент4 2" xfId="84"/>
    <cellStyle name="Акцент4 3" xfId="85"/>
    <cellStyle name="Акцент5 2" xfId="86"/>
    <cellStyle name="Акцент5 3" xfId="87"/>
    <cellStyle name="Акцент6 2" xfId="88"/>
    <cellStyle name="Акцент6 3" xfId="89"/>
    <cellStyle name="Блок" xfId="90"/>
    <cellStyle name="Ввод  2" xfId="91"/>
    <cellStyle name="Ввод  3" xfId="92"/>
    <cellStyle name="Вывод 2" xfId="93"/>
    <cellStyle name="Вывод 3" xfId="94"/>
    <cellStyle name="Вычисление 2" xfId="95"/>
    <cellStyle name="Вычисление 3" xfId="96"/>
    <cellStyle name="Гиперссылка 2" xfId="97"/>
    <cellStyle name="Дата" xfId="98"/>
    <cellStyle name="Заголовок 1 2" xfId="99"/>
    <cellStyle name="Заголовок 1 3" xfId="100"/>
    <cellStyle name="Заголовок 2 2" xfId="101"/>
    <cellStyle name="Заголовок 2 3" xfId="102"/>
    <cellStyle name="Заголовок 3 2" xfId="103"/>
    <cellStyle name="Заголовок 3 3" xfId="104"/>
    <cellStyle name="Заголовок 4 2" xfId="105"/>
    <cellStyle name="Заголовок 4 3" xfId="106"/>
    <cellStyle name="ЗаголовокБланка" xfId="107"/>
    <cellStyle name="ЗаголовокТаблицы" xfId="108"/>
    <cellStyle name="ЗвездочкаСноски" xfId="109"/>
    <cellStyle name="Итог 2" xfId="110"/>
    <cellStyle name="Итог 3" xfId="111"/>
    <cellStyle name="Контрольная ячейка 2" xfId="112"/>
    <cellStyle name="Контрольная ячейка 3" xfId="113"/>
    <cellStyle name="Название 2" xfId="114"/>
    <cellStyle name="Нейтральный 2" xfId="115"/>
    <cellStyle name="Нейтральный 3" xfId="116"/>
    <cellStyle name="Обычный" xfId="0" builtinId="0"/>
    <cellStyle name="Обычный 10" xfId="117"/>
    <cellStyle name="Обычный 10 2" xfId="118"/>
    <cellStyle name="Обычный 10 3" xfId="119"/>
    <cellStyle name="Обычный 10_1(св за июль мес)" xfId="120"/>
    <cellStyle name="Обычный 11" xfId="121"/>
    <cellStyle name="Обычный 11 2" xfId="122"/>
    <cellStyle name="Обычный 11_1(св за июль мес)" xfId="123"/>
    <cellStyle name="Обычный 12" xfId="124"/>
    <cellStyle name="Обычный 12 2" xfId="125"/>
    <cellStyle name="Обычный 12_1(св за июль мес)" xfId="126"/>
    <cellStyle name="Обычный 13" xfId="127"/>
    <cellStyle name="Обычный 14" xfId="128"/>
    <cellStyle name="Обычный 14 2" xfId="129"/>
    <cellStyle name="Обычный 14_1(св за июль мес)" xfId="130"/>
    <cellStyle name="Обычный 15" xfId="131"/>
    <cellStyle name="Обычный 16" xfId="132"/>
    <cellStyle name="Обычный 17" xfId="133"/>
    <cellStyle name="Обычный 18" xfId="134"/>
    <cellStyle name="Обычный 2" xfId="2"/>
    <cellStyle name="Обычный 2 2" xfId="135"/>
    <cellStyle name="Обычный 2 2 2" xfId="136"/>
    <cellStyle name="Обычный 2 2_Реал. комерч 2017" xfId="137"/>
    <cellStyle name="Обычный 2_Xl0000156" xfId="138"/>
    <cellStyle name="Обычный 3" xfId="139"/>
    <cellStyle name="Обычный 3 2" xfId="140"/>
    <cellStyle name="Обычный 3 3" xfId="141"/>
    <cellStyle name="Обычный 3 4" xfId="142"/>
    <cellStyle name="Обычный 3_1(св за июль мес)" xfId="143"/>
    <cellStyle name="Обычный 4" xfId="144"/>
    <cellStyle name="Обычный 4 2" xfId="145"/>
    <cellStyle name="Обычный 4 3" xfId="146"/>
    <cellStyle name="Обычный 4_1(св за июль мес)" xfId="147"/>
    <cellStyle name="Обычный 5" xfId="148"/>
    <cellStyle name="Обычный 5 2" xfId="149"/>
    <cellStyle name="Обычный 5_1(св за июль мес)" xfId="150"/>
    <cellStyle name="Обычный 6" xfId="151"/>
    <cellStyle name="Обычный 6 2" xfId="152"/>
    <cellStyle name="Обычный 6_1(св за июль мес)" xfId="153"/>
    <cellStyle name="Обычный 7" xfId="154"/>
    <cellStyle name="Обычный 7 2" xfId="155"/>
    <cellStyle name="Обычный 7_1(св за июль мес)" xfId="156"/>
    <cellStyle name="Обычный 8" xfId="157"/>
    <cellStyle name="Обычный 9" xfId="158"/>
    <cellStyle name="Обычный_окт.17" xfId="1"/>
    <cellStyle name="Обычный_Реализ_Мес_1" xfId="3"/>
    <cellStyle name="Плохой 2" xfId="159"/>
    <cellStyle name="Плохой 3" xfId="160"/>
    <cellStyle name="Подпись" xfId="161"/>
    <cellStyle name="Подстрочный" xfId="162"/>
    <cellStyle name="ПоляЗаполнения" xfId="163"/>
    <cellStyle name="Пояснение 2" xfId="164"/>
    <cellStyle name="Пояснение 3" xfId="165"/>
    <cellStyle name="Приложение" xfId="166"/>
    <cellStyle name="Примечание 2" xfId="167"/>
    <cellStyle name="Примечание 3" xfId="168"/>
    <cellStyle name="Процентный 2" xfId="169"/>
    <cellStyle name="Процентный 3" xfId="170"/>
    <cellStyle name="Связанная ячейка 2" xfId="171"/>
    <cellStyle name="Связанная ячейка 3" xfId="172"/>
    <cellStyle name="Табличный" xfId="173"/>
    <cellStyle name="Текст предупреждения 2" xfId="174"/>
    <cellStyle name="Текст предупреждения 3" xfId="175"/>
    <cellStyle name="ТекстСноски" xfId="176"/>
    <cellStyle name="Финансовый 2" xfId="177"/>
    <cellStyle name="Финансовый 3" xfId="178"/>
    <cellStyle name="Финансовый 4" xfId="179"/>
    <cellStyle name="Хороший 2" xfId="180"/>
    <cellStyle name="Хороший 3" xfId="18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98918991058337E-2"/>
          <c:y val="4.1989332881140672E-2"/>
          <c:w val="0.83705814550958912"/>
          <c:h val="0.50490220651910622"/>
        </c:manualLayout>
      </c:layout>
      <c:lineChart>
        <c:grouping val="standard"/>
        <c:varyColors val="0"/>
        <c:ser>
          <c:idx val="0"/>
          <c:order val="0"/>
          <c:tx>
            <c:strRef>
              <c:f>'4.Динамика ПЛ'!$B$3</c:f>
              <c:strCache>
                <c:ptCount val="1"/>
                <c:pt idx="0">
                  <c:v>Количество активных карт,шт</c:v>
                </c:pt>
              </c:strCache>
            </c:strRef>
          </c:tx>
          <c:spPr>
            <a:ln w="34925">
              <a:solidFill>
                <a:srgbClr val="00B050"/>
              </a:solidFill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'4.Динамика ПЛ'!$A$4:$A$20</c:f>
              <c:numCache>
                <c:formatCode>[$-419]mmmm\ yyyy;@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'4.Динамика ПЛ'!$B$4:$B$20</c:f>
              <c:numCache>
                <c:formatCode>#,##0</c:formatCode>
                <c:ptCount val="13"/>
                <c:pt idx="0">
                  <c:v>502438</c:v>
                </c:pt>
                <c:pt idx="1">
                  <c:v>518722</c:v>
                </c:pt>
                <c:pt idx="2">
                  <c:v>536984</c:v>
                </c:pt>
                <c:pt idx="3">
                  <c:v>550537</c:v>
                </c:pt>
                <c:pt idx="4">
                  <c:v>560567</c:v>
                </c:pt>
                <c:pt idx="5">
                  <c:v>569384</c:v>
                </c:pt>
                <c:pt idx="6">
                  <c:v>574270</c:v>
                </c:pt>
                <c:pt idx="7">
                  <c:v>589209</c:v>
                </c:pt>
                <c:pt idx="8">
                  <c:v>584653</c:v>
                </c:pt>
                <c:pt idx="9">
                  <c:v>554670</c:v>
                </c:pt>
                <c:pt idx="10">
                  <c:v>545104</c:v>
                </c:pt>
                <c:pt idx="11">
                  <c:v>564270</c:v>
                </c:pt>
                <c:pt idx="12">
                  <c:v>563980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74976"/>
        <c:axId val="102200064"/>
      </c:lineChart>
      <c:lineChart>
        <c:grouping val="standard"/>
        <c:varyColors val="0"/>
        <c:ser>
          <c:idx val="1"/>
          <c:order val="1"/>
          <c:tx>
            <c:strRef>
              <c:f>'4.Динамика ПЛ'!$E$3</c:f>
              <c:strCache>
                <c:ptCount val="1"/>
                <c:pt idx="0">
                  <c:v>Доля программы лояльности, %</c:v>
                </c:pt>
              </c:strCache>
            </c:strRef>
          </c:tx>
          <c:spPr>
            <a:ln w="34925">
              <a:solidFill>
                <a:srgbClr val="0070C0"/>
              </a:solidFill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'4.Динамика ПЛ'!$A$4:$A$20</c:f>
              <c:numCache>
                <c:formatCode>[$-419]mmmm\ yyyy;@</c:formatCode>
                <c:ptCount val="13"/>
                <c:pt idx="0">
                  <c:v>42856</c:v>
                </c:pt>
                <c:pt idx="1">
                  <c:v>42887</c:v>
                </c:pt>
                <c:pt idx="2">
                  <c:v>42917</c:v>
                </c:pt>
                <c:pt idx="3">
                  <c:v>42948</c:v>
                </c:pt>
                <c:pt idx="4">
                  <c:v>42979</c:v>
                </c:pt>
                <c:pt idx="5">
                  <c:v>43009</c:v>
                </c:pt>
                <c:pt idx="6">
                  <c:v>43040</c:v>
                </c:pt>
                <c:pt idx="7">
                  <c:v>43070</c:v>
                </c:pt>
                <c:pt idx="8">
                  <c:v>43101</c:v>
                </c:pt>
                <c:pt idx="9">
                  <c:v>43132</c:v>
                </c:pt>
                <c:pt idx="10">
                  <c:v>43160</c:v>
                </c:pt>
                <c:pt idx="11">
                  <c:v>43191</c:v>
                </c:pt>
                <c:pt idx="12">
                  <c:v>43221</c:v>
                </c:pt>
              </c:numCache>
            </c:numRef>
          </c:cat>
          <c:val>
            <c:numRef>
              <c:f>'4.Динамика ПЛ'!$E$4:$E$20</c:f>
              <c:numCache>
                <c:formatCode>0.0%</c:formatCode>
                <c:ptCount val="13"/>
                <c:pt idx="0">
                  <c:v>0.42745342217306043</c:v>
                </c:pt>
                <c:pt idx="1">
                  <c:v>0.44242508867638686</c:v>
                </c:pt>
                <c:pt idx="2">
                  <c:v>0.44292573723187645</c:v>
                </c:pt>
                <c:pt idx="3">
                  <c:v>0.45025828162000264</c:v>
                </c:pt>
                <c:pt idx="4">
                  <c:v>0.46671495270674812</c:v>
                </c:pt>
                <c:pt idx="5">
                  <c:v>0.483485512799392</c:v>
                </c:pt>
                <c:pt idx="6">
                  <c:v>0.49582194185114165</c:v>
                </c:pt>
                <c:pt idx="7">
                  <c:v>0.51081337558250051</c:v>
                </c:pt>
                <c:pt idx="8">
                  <c:v>0.5148912092257969</c:v>
                </c:pt>
                <c:pt idx="9">
                  <c:v>0.46975104763556264</c:v>
                </c:pt>
                <c:pt idx="10">
                  <c:v>0.44990215945176237</c:v>
                </c:pt>
                <c:pt idx="11">
                  <c:v>0.4236043346848346</c:v>
                </c:pt>
                <c:pt idx="12">
                  <c:v>0.4075078973916324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11584"/>
        <c:axId val="102201600"/>
      </c:lineChart>
      <c:dateAx>
        <c:axId val="101374976"/>
        <c:scaling>
          <c:orientation val="minMax"/>
        </c:scaling>
        <c:delete val="0"/>
        <c:axPos val="b"/>
        <c:numFmt formatCode="[$-419]mmmm\ yyyy;@" sourceLinked="1"/>
        <c:majorTickMark val="out"/>
        <c:minorTickMark val="none"/>
        <c:tickLblPos val="nextTo"/>
        <c:txPr>
          <a:bodyPr rot="-1800000"/>
          <a:lstStyle/>
          <a:p>
            <a:pPr>
              <a:defRPr sz="1400"/>
            </a:pPr>
            <a:endParaRPr lang="ru-RU"/>
          </a:p>
        </c:txPr>
        <c:crossAx val="102200064"/>
        <c:crosses val="autoZero"/>
        <c:auto val="1"/>
        <c:lblOffset val="100"/>
        <c:baseTimeUnit val="months"/>
      </c:dateAx>
      <c:valAx>
        <c:axId val="102200064"/>
        <c:scaling>
          <c:orientation val="minMax"/>
          <c:min val="30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ru-RU"/>
          </a:p>
        </c:txPr>
        <c:crossAx val="101374976"/>
        <c:crosses val="autoZero"/>
        <c:crossBetween val="between"/>
      </c:valAx>
      <c:valAx>
        <c:axId val="102201600"/>
        <c:scaling>
          <c:orientation val="minMax"/>
          <c:min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ru-RU"/>
          </a:p>
        </c:txPr>
        <c:crossAx val="102211584"/>
        <c:crosses val="max"/>
        <c:crossBetween val="between"/>
      </c:valAx>
      <c:dateAx>
        <c:axId val="102211584"/>
        <c:scaling>
          <c:orientation val="minMax"/>
        </c:scaling>
        <c:delete val="1"/>
        <c:axPos val="b"/>
        <c:numFmt formatCode="[$-419]mmmm\ yyyy;@" sourceLinked="1"/>
        <c:majorTickMark val="out"/>
        <c:minorTickMark val="none"/>
        <c:tickLblPos val="nextTo"/>
        <c:crossAx val="102201600"/>
        <c:crosses val="autoZero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1020285343484845"/>
          <c:y val="0.87975514940132749"/>
          <c:w val="0.78926720494683922"/>
          <c:h val="7.9183697392058452E-2"/>
        </c:manualLayout>
      </c:layout>
      <c:overlay val="0"/>
      <c:txPr>
        <a:bodyPr/>
        <a:lstStyle/>
        <a:p>
          <a:pPr>
            <a:defRPr sz="16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233086270536724E-2"/>
          <c:y val="9.4934182696810657E-2"/>
          <c:w val="0.90649674434036598"/>
          <c:h val="0.538027884129162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'5.Динамика ПЛ в разр ПОН'!$F$4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92D05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txPr>
              <a:bodyPr rot="-5400000" vert="horz"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'5.Динамика ПЛ в разр ПОН'!$A$5:$A$14</c:f>
              <c:strCache>
                <c:ptCount val="10"/>
                <c:pt idx="0">
                  <c:v>БрестОНП</c:v>
                </c:pt>
                <c:pt idx="1">
                  <c:v>ВитебскОНП</c:v>
                </c:pt>
                <c:pt idx="2">
                  <c:v>ГомельОНП</c:v>
                </c:pt>
                <c:pt idx="3">
                  <c:v>ГродноОНП</c:v>
                </c:pt>
                <c:pt idx="4">
                  <c:v>ЛидаНП</c:v>
                </c:pt>
                <c:pt idx="5">
                  <c:v>МинскОНП</c:v>
                </c:pt>
                <c:pt idx="6">
                  <c:v>МинскАЗ</c:v>
                </c:pt>
                <c:pt idx="7">
                  <c:v>МогилевОНП</c:v>
                </c:pt>
                <c:pt idx="8">
                  <c:v>ПуховичиНП</c:v>
                </c:pt>
                <c:pt idx="9">
                  <c:v>Всего</c:v>
                </c:pt>
              </c:strCache>
            </c:strRef>
          </c:cat>
          <c:val>
            <c:numRef>
              <c:f>'5.Динамика ПЛ в разр ПОН'!$F$5:$F$14</c:f>
              <c:numCache>
                <c:formatCode>0.0%</c:formatCode>
                <c:ptCount val="10"/>
                <c:pt idx="0">
                  <c:v>0.31390607712813851</c:v>
                </c:pt>
                <c:pt idx="1">
                  <c:v>0.38967708178842714</c:v>
                </c:pt>
                <c:pt idx="2">
                  <c:v>0.37848319790255103</c:v>
                </c:pt>
                <c:pt idx="3">
                  <c:v>0.42494895125024912</c:v>
                </c:pt>
                <c:pt idx="4">
                  <c:v>0.46700376522370518</c:v>
                </c:pt>
                <c:pt idx="5">
                  <c:v>0.39658238241595029</c:v>
                </c:pt>
                <c:pt idx="6">
                  <c:v>0.52116801847759642</c:v>
                </c:pt>
                <c:pt idx="7">
                  <c:v>0.31497303973354085</c:v>
                </c:pt>
                <c:pt idx="8">
                  <c:v>0.43054983505080907</c:v>
                </c:pt>
                <c:pt idx="9">
                  <c:v>0.40580602074650834</c:v>
                </c:pt>
              </c:numCache>
            </c:numRef>
          </c:val>
        </c:ser>
        <c:ser>
          <c:idx val="1"/>
          <c:order val="1"/>
          <c:tx>
            <c:strRef>
              <c:f>'5.Динамика ПЛ в разр ПОН'!$G$4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B05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txPr>
              <a:bodyPr rot="-5400000" vert="horz"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'5.Динамика ПЛ в разр ПОН'!$A$5:$A$14</c:f>
              <c:strCache>
                <c:ptCount val="10"/>
                <c:pt idx="0">
                  <c:v>БрестОНП</c:v>
                </c:pt>
                <c:pt idx="1">
                  <c:v>ВитебскОНП</c:v>
                </c:pt>
                <c:pt idx="2">
                  <c:v>ГомельОНП</c:v>
                </c:pt>
                <c:pt idx="3">
                  <c:v>ГродноОНП</c:v>
                </c:pt>
                <c:pt idx="4">
                  <c:v>ЛидаНП</c:v>
                </c:pt>
                <c:pt idx="5">
                  <c:v>МинскОНП</c:v>
                </c:pt>
                <c:pt idx="6">
                  <c:v>МинскАЗ</c:v>
                </c:pt>
                <c:pt idx="7">
                  <c:v>МогилевОНП</c:v>
                </c:pt>
                <c:pt idx="8">
                  <c:v>ПуховичиНП</c:v>
                </c:pt>
                <c:pt idx="9">
                  <c:v>Всего</c:v>
                </c:pt>
              </c:strCache>
            </c:strRef>
          </c:cat>
          <c:val>
            <c:numRef>
              <c:f>'5.Динамика ПЛ в разр ПОН'!$G$5:$G$14</c:f>
              <c:numCache>
                <c:formatCode>0.0%</c:formatCode>
                <c:ptCount val="10"/>
                <c:pt idx="0">
                  <c:v>0.37062575186327679</c:v>
                </c:pt>
                <c:pt idx="1">
                  <c:v>0.386616250086946</c:v>
                </c:pt>
                <c:pt idx="2">
                  <c:v>0.41128228933651578</c:v>
                </c:pt>
                <c:pt idx="3">
                  <c:v>0.4534775553734739</c:v>
                </c:pt>
                <c:pt idx="4">
                  <c:v>0.52069916460408527</c:v>
                </c:pt>
                <c:pt idx="5">
                  <c:v>0.46275548935564692</c:v>
                </c:pt>
                <c:pt idx="6">
                  <c:v>0.59218532537848823</c:v>
                </c:pt>
                <c:pt idx="7">
                  <c:v>0.35098676247108679</c:v>
                </c:pt>
                <c:pt idx="8">
                  <c:v>0.45839884859526958</c:v>
                </c:pt>
                <c:pt idx="9">
                  <c:v>0.45137817450840506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20064"/>
        <c:axId val="105730048"/>
      </c:barChart>
      <c:catAx>
        <c:axId val="1057200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1680000"/>
          <a:lstStyle/>
          <a:p>
            <a:pPr>
              <a:defRPr sz="1400"/>
            </a:pPr>
            <a:endParaRPr lang="ru-RU"/>
          </a:p>
        </c:txPr>
        <c:crossAx val="105730048"/>
        <c:crosses val="autoZero"/>
        <c:auto val="1"/>
        <c:lblAlgn val="ctr"/>
        <c:lblOffset val="100"/>
        <c:noMultiLvlLbl val="0"/>
      </c:catAx>
      <c:valAx>
        <c:axId val="105730048"/>
        <c:scaling>
          <c:orientation val="minMax"/>
          <c:min val="0.30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ru-RU"/>
          </a:p>
        </c:txPr>
        <c:crossAx val="105720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273904786291957"/>
          <c:y val="0.90599631352090582"/>
          <c:w val="0.60309936427246824"/>
          <c:h val="8.7351862859549559E-2"/>
        </c:manualLayout>
      </c:layout>
      <c:overlay val="0"/>
      <c:txPr>
        <a:bodyPr/>
        <a:lstStyle/>
        <a:p>
          <a:pPr>
            <a:defRPr sz="16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'6.Реализ нп по годам'!$B$3</c:f>
              <c:strCache>
                <c:ptCount val="1"/>
                <c:pt idx="0">
                  <c:v>Реализация, тн</c:v>
                </c:pt>
              </c:strCache>
            </c:strRef>
          </c:tx>
          <c:spPr>
            <a:ln w="47625">
              <a:solidFill>
                <a:srgbClr val="92D050"/>
              </a:solidFill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'6.Реализ нп по годам'!$A$4:$A$8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2018, прогноз</c:v>
                </c:pt>
              </c:strCache>
            </c:strRef>
          </c:cat>
          <c:val>
            <c:numRef>
              <c:f>'6.Реализ нп по годам'!$B$4:$B$8</c:f>
              <c:numCache>
                <c:formatCode>#,##0</c:formatCode>
                <c:ptCount val="5"/>
                <c:pt idx="0">
                  <c:v>1904504</c:v>
                </c:pt>
                <c:pt idx="1">
                  <c:v>1568057</c:v>
                </c:pt>
                <c:pt idx="2">
                  <c:v>1594063</c:v>
                </c:pt>
                <c:pt idx="3">
                  <c:v>1804187</c:v>
                </c:pt>
                <c:pt idx="4">
                  <c:v>1973617.7790000001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19360"/>
        <c:axId val="101520896"/>
      </c:lineChart>
      <c:catAx>
        <c:axId val="101519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ru-RU"/>
          </a:p>
        </c:txPr>
        <c:crossAx val="101520896"/>
        <c:crosses val="autoZero"/>
        <c:auto val="1"/>
        <c:lblAlgn val="ctr"/>
        <c:lblOffset val="100"/>
        <c:noMultiLvlLbl val="0"/>
      </c:catAx>
      <c:valAx>
        <c:axId val="101520896"/>
        <c:scaling>
          <c:orientation val="minMax"/>
          <c:min val="130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ru-RU"/>
          </a:p>
        </c:txPr>
        <c:crossAx val="10151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6300551039671"/>
          <c:y val="4.5871965390829217E-2"/>
          <c:w val="0.77759239117942502"/>
          <c:h val="0.70909124089550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'7.Динам по видам топлива'!$B$4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92D050"/>
            </a:solidFill>
            <a:ln w="22225"/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xPr>
              <a:bodyPr rot="-5400000" vert="horz"/>
              <a:lstStyle/>
              <a:p>
                <a:pPr>
                  <a:defRPr/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'7.Динам по видам топлива'!$A$5:$A$10</c:f>
              <c:strCache>
                <c:ptCount val="6"/>
                <c:pt idx="0">
                  <c:v>Аи-92</c:v>
                </c:pt>
                <c:pt idx="1">
                  <c:v>Аи-95</c:v>
                </c:pt>
                <c:pt idx="2">
                  <c:v>Аи-98</c:v>
                </c:pt>
                <c:pt idx="3">
                  <c:v>Бензины всего</c:v>
                </c:pt>
                <c:pt idx="4">
                  <c:v>Дт</c:v>
                </c:pt>
                <c:pt idx="5">
                  <c:v>ПБА(газ)</c:v>
                </c:pt>
              </c:strCache>
            </c:strRef>
          </c:cat>
          <c:val>
            <c:numRef>
              <c:f>'7.Динам по видам топлива'!$B$5:$B$10</c:f>
              <c:numCache>
                <c:formatCode>#,##0</c:formatCode>
                <c:ptCount val="6"/>
                <c:pt idx="0">
                  <c:v>174826.1</c:v>
                </c:pt>
                <c:pt idx="1">
                  <c:v>122375.5</c:v>
                </c:pt>
                <c:pt idx="2">
                  <c:v>1423.5</c:v>
                </c:pt>
                <c:pt idx="3">
                  <c:v>298625.09999999998</c:v>
                </c:pt>
                <c:pt idx="4">
                  <c:v>366327.8</c:v>
                </c:pt>
                <c:pt idx="5">
                  <c:v>22016.9</c:v>
                </c:pt>
              </c:numCache>
            </c:numRef>
          </c:val>
        </c:ser>
        <c:ser>
          <c:idx val="1"/>
          <c:order val="1"/>
          <c:tx>
            <c:strRef>
              <c:f>'7.Динам по видам топлива'!$C$4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B050"/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txPr>
              <a:bodyPr rot="-5400000" vert="horz"/>
              <a:lstStyle/>
              <a:p>
                <a:pPr>
                  <a:defRPr/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'7.Динам по видам топлива'!$A$5:$A$10</c:f>
              <c:strCache>
                <c:ptCount val="6"/>
                <c:pt idx="0">
                  <c:v>Аи-92</c:v>
                </c:pt>
                <c:pt idx="1">
                  <c:v>Аи-95</c:v>
                </c:pt>
                <c:pt idx="2">
                  <c:v>Аи-98</c:v>
                </c:pt>
                <c:pt idx="3">
                  <c:v>Бензины всего</c:v>
                </c:pt>
                <c:pt idx="4">
                  <c:v>Дт</c:v>
                </c:pt>
                <c:pt idx="5">
                  <c:v>ПБА(газ)</c:v>
                </c:pt>
              </c:strCache>
            </c:strRef>
          </c:cat>
          <c:val>
            <c:numRef>
              <c:f>'7.Динам по видам топлива'!$C$5:$C$10</c:f>
              <c:numCache>
                <c:formatCode>#,##0</c:formatCode>
                <c:ptCount val="6"/>
                <c:pt idx="0">
                  <c:v>172929.8</c:v>
                </c:pt>
                <c:pt idx="1">
                  <c:v>139619</c:v>
                </c:pt>
                <c:pt idx="2">
                  <c:v>1661</c:v>
                </c:pt>
                <c:pt idx="3">
                  <c:v>314209.8</c:v>
                </c:pt>
                <c:pt idx="4">
                  <c:v>446433.9</c:v>
                </c:pt>
                <c:pt idx="5">
                  <c:v>24224.1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58080"/>
        <c:axId val="107359616"/>
      </c:barChart>
      <c:lineChart>
        <c:grouping val="standard"/>
        <c:varyColors val="0"/>
        <c:ser>
          <c:idx val="2"/>
          <c:order val="2"/>
          <c:tx>
            <c:strRef>
              <c:f>'7.Динам по видам топлива'!$D$4</c:f>
              <c:strCache>
                <c:ptCount val="1"/>
                <c:pt idx="0">
                  <c:v>Темп роста, %</c:v>
                </c:pt>
              </c:strCache>
            </c:strRef>
          </c:tx>
          <c:spPr>
            <a:ln w="34925"/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'7.Динам по видам топлива'!$A$5:$A$10</c:f>
              <c:strCache>
                <c:ptCount val="6"/>
                <c:pt idx="0">
                  <c:v>Аи-92</c:v>
                </c:pt>
                <c:pt idx="1">
                  <c:v>Аи-95</c:v>
                </c:pt>
                <c:pt idx="2">
                  <c:v>Аи-98</c:v>
                </c:pt>
                <c:pt idx="3">
                  <c:v>Бензины всего</c:v>
                </c:pt>
                <c:pt idx="4">
                  <c:v>Дт</c:v>
                </c:pt>
                <c:pt idx="5">
                  <c:v>ПБА(газ)</c:v>
                </c:pt>
              </c:strCache>
            </c:strRef>
          </c:cat>
          <c:val>
            <c:numRef>
              <c:f>'7.Динам по видам топлива'!$D$5:$D$10</c:f>
              <c:numCache>
                <c:formatCode>0.0%</c:formatCode>
                <c:ptCount val="6"/>
                <c:pt idx="0">
                  <c:v>0.98915322140115225</c:v>
                </c:pt>
                <c:pt idx="1">
                  <c:v>1.140906472292248</c:v>
                </c:pt>
                <c:pt idx="2">
                  <c:v>1.1668422901299613</c:v>
                </c:pt>
                <c:pt idx="3">
                  <c:v>1.0521881784217066</c:v>
                </c:pt>
                <c:pt idx="4">
                  <c:v>1.2186732756836911</c:v>
                </c:pt>
                <c:pt idx="5">
                  <c:v>1.1002502622985069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71136"/>
        <c:axId val="107369600"/>
      </c:lineChart>
      <c:catAx>
        <c:axId val="107358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ru-RU"/>
          </a:p>
        </c:txPr>
        <c:crossAx val="107359616"/>
        <c:crosses val="autoZero"/>
        <c:auto val="1"/>
        <c:lblAlgn val="ctr"/>
        <c:lblOffset val="100"/>
        <c:noMultiLvlLbl val="0"/>
      </c:catAx>
      <c:valAx>
        <c:axId val="107359616"/>
        <c:scaling>
          <c:orientation val="minMax"/>
        </c:scaling>
        <c:delete val="0"/>
        <c:axPos val="l"/>
        <c:majorGridlines>
          <c:spPr>
            <a:ln w="6350"/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ru-RU"/>
          </a:p>
        </c:txPr>
        <c:crossAx val="107358080"/>
        <c:crosses val="autoZero"/>
        <c:crossBetween val="between"/>
      </c:valAx>
      <c:valAx>
        <c:axId val="1073696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ru-RU"/>
          </a:p>
        </c:txPr>
        <c:crossAx val="107371136"/>
        <c:crosses val="max"/>
        <c:crossBetween val="between"/>
      </c:valAx>
      <c:catAx>
        <c:axId val="10737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073696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7697648038779645E-2"/>
          <c:y val="0.93063477799642602"/>
          <c:w val="0.85779978422942527"/>
          <c:h val="6.8388762371207543E-2"/>
        </c:manualLayout>
      </c:layout>
      <c:overlay val="0"/>
      <c:txPr>
        <a:bodyPr/>
        <a:lstStyle/>
        <a:p>
          <a:pPr>
            <a:defRPr sz="16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ru-RU"/>
    </a:p>
  </c:txPr>
  <c:printSettings>
    <c:headerFooter/>
    <c:pageMargins b="0.75" l="0.25" r="0.25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512774567455187E-2"/>
          <c:y val="7.4548702245552642E-2"/>
          <c:w val="0.92181767067694109"/>
          <c:h val="0.6945388597258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'8.Динам по видам реал и ПОН'!$H$4</c:f>
              <c:strCache>
                <c:ptCount val="1"/>
                <c:pt idx="0">
                  <c:v>Нал + БПК</c:v>
                </c:pt>
              </c:strCache>
            </c:strRef>
          </c:tx>
          <c:spPr>
            <a:solidFill>
              <a:srgbClr val="92D05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txPr>
              <a:bodyPr rot="-5400000" vert="horz"/>
              <a:lstStyle/>
              <a:p>
                <a:pPr>
                  <a:defRPr sz="1400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'8.Динам по видам реал и ПОН'!$A$5:$A$14</c:f>
              <c:strCache>
                <c:ptCount val="10"/>
                <c:pt idx="0">
                  <c:v>Брест</c:v>
                </c:pt>
                <c:pt idx="1">
                  <c:v>Витебск</c:v>
                </c:pt>
                <c:pt idx="2">
                  <c:v>Гомель</c:v>
                </c:pt>
                <c:pt idx="3">
                  <c:v>Гродно</c:v>
                </c:pt>
                <c:pt idx="4">
                  <c:v>Лида</c:v>
                </c:pt>
                <c:pt idx="5">
                  <c:v>МинскОНП</c:v>
                </c:pt>
                <c:pt idx="6">
                  <c:v>МинскАЗ</c:v>
                </c:pt>
                <c:pt idx="7">
                  <c:v>Могилев</c:v>
                </c:pt>
                <c:pt idx="8">
                  <c:v>Пуховичи</c:v>
                </c:pt>
                <c:pt idx="9">
                  <c:v>Всего</c:v>
                </c:pt>
              </c:strCache>
            </c:strRef>
          </c:cat>
          <c:val>
            <c:numRef>
              <c:f>'8.Динам по видам реал и ПОН'!$H$5:$H$14</c:f>
              <c:numCache>
                <c:formatCode>0.0%</c:formatCode>
                <c:ptCount val="10"/>
                <c:pt idx="0">
                  <c:v>1.175228526530687</c:v>
                </c:pt>
                <c:pt idx="1">
                  <c:v>1.108623018765007</c:v>
                </c:pt>
                <c:pt idx="2">
                  <c:v>1.0794957500957003</c:v>
                </c:pt>
                <c:pt idx="3">
                  <c:v>1.0767397731615951</c:v>
                </c:pt>
                <c:pt idx="4">
                  <c:v>1.1586998749915787</c:v>
                </c:pt>
                <c:pt idx="5">
                  <c:v>1.0903255055507863</c:v>
                </c:pt>
                <c:pt idx="6">
                  <c:v>1.0754754114314082</c:v>
                </c:pt>
                <c:pt idx="7">
                  <c:v>1.055472100976891</c:v>
                </c:pt>
                <c:pt idx="8">
                  <c:v>1.114326807322658</c:v>
                </c:pt>
                <c:pt idx="9">
                  <c:v>1.0962733301176941</c:v>
                </c:pt>
              </c:numCache>
            </c:numRef>
          </c:val>
        </c:ser>
        <c:ser>
          <c:idx val="1"/>
          <c:order val="1"/>
          <c:tx>
            <c:strRef>
              <c:f>'8.Динам по видам реал и ПОН'!$I$4</c:f>
              <c:strCache>
                <c:ptCount val="1"/>
                <c:pt idx="0">
                  <c:v>ТК</c:v>
                </c:pt>
              </c:strCache>
            </c:strRef>
          </c:tx>
          <c:spPr>
            <a:solidFill>
              <a:srgbClr val="00B05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txPr>
              <a:bodyPr rot="-5400000" vert="horz"/>
              <a:lstStyle/>
              <a:p>
                <a:pPr>
                  <a:defRPr sz="1400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'8.Динам по видам реал и ПОН'!$A$5:$A$14</c:f>
              <c:strCache>
                <c:ptCount val="10"/>
                <c:pt idx="0">
                  <c:v>Брест</c:v>
                </c:pt>
                <c:pt idx="1">
                  <c:v>Витебск</c:v>
                </c:pt>
                <c:pt idx="2">
                  <c:v>Гомель</c:v>
                </c:pt>
                <c:pt idx="3">
                  <c:v>Гродно</c:v>
                </c:pt>
                <c:pt idx="4">
                  <c:v>Лида</c:v>
                </c:pt>
                <c:pt idx="5">
                  <c:v>МинскОНП</c:v>
                </c:pt>
                <c:pt idx="6">
                  <c:v>МинскАЗ</c:v>
                </c:pt>
                <c:pt idx="7">
                  <c:v>Могилев</c:v>
                </c:pt>
                <c:pt idx="8">
                  <c:v>Пуховичи</c:v>
                </c:pt>
                <c:pt idx="9">
                  <c:v>Всего</c:v>
                </c:pt>
              </c:strCache>
            </c:strRef>
          </c:cat>
          <c:val>
            <c:numRef>
              <c:f>'8.Динам по видам реал и ПОН'!$I$5:$I$14</c:f>
              <c:numCache>
                <c:formatCode>0.0%</c:formatCode>
                <c:ptCount val="10"/>
                <c:pt idx="0">
                  <c:v>1.2334468514968731</c:v>
                </c:pt>
                <c:pt idx="1">
                  <c:v>1.1611752781553992</c:v>
                </c:pt>
                <c:pt idx="2">
                  <c:v>1.1718503485753584</c:v>
                </c:pt>
                <c:pt idx="3">
                  <c:v>1.0992841201198336</c:v>
                </c:pt>
                <c:pt idx="4">
                  <c:v>1.3006984632098513</c:v>
                </c:pt>
                <c:pt idx="5">
                  <c:v>1.0724244544481685</c:v>
                </c:pt>
                <c:pt idx="6">
                  <c:v>1.324212689916318</c:v>
                </c:pt>
                <c:pt idx="7">
                  <c:v>1.1510181633386893</c:v>
                </c:pt>
                <c:pt idx="8">
                  <c:v>0.93841784277949658</c:v>
                </c:pt>
                <c:pt idx="9">
                  <c:v>1.1731501479787252</c:v>
                </c:pt>
              </c:numCache>
            </c:numRef>
          </c:val>
        </c:ser>
        <c:ser>
          <c:idx val="2"/>
          <c:order val="2"/>
          <c:tx>
            <c:strRef>
              <c:f>'8.Динам по видам реал и ПОН'!$J$4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txPr>
              <a:bodyPr rot="-5400000" vert="horz"/>
              <a:lstStyle/>
              <a:p>
                <a:pPr>
                  <a:defRPr sz="1400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'8.Динам по видам реал и ПОН'!$A$5:$A$14</c:f>
              <c:strCache>
                <c:ptCount val="10"/>
                <c:pt idx="0">
                  <c:v>Брест</c:v>
                </c:pt>
                <c:pt idx="1">
                  <c:v>Витебск</c:v>
                </c:pt>
                <c:pt idx="2">
                  <c:v>Гомель</c:v>
                </c:pt>
                <c:pt idx="3">
                  <c:v>Гродно</c:v>
                </c:pt>
                <c:pt idx="4">
                  <c:v>Лида</c:v>
                </c:pt>
                <c:pt idx="5">
                  <c:v>МинскОНП</c:v>
                </c:pt>
                <c:pt idx="6">
                  <c:v>МинскАЗ</c:v>
                </c:pt>
                <c:pt idx="7">
                  <c:v>Могилев</c:v>
                </c:pt>
                <c:pt idx="8">
                  <c:v>Пуховичи</c:v>
                </c:pt>
                <c:pt idx="9">
                  <c:v>Всего</c:v>
                </c:pt>
              </c:strCache>
            </c:strRef>
          </c:cat>
          <c:val>
            <c:numRef>
              <c:f>'8.Динам по видам реал и ПОН'!$J$5:$J$14</c:f>
              <c:numCache>
                <c:formatCode>0.0%</c:formatCode>
                <c:ptCount val="10"/>
                <c:pt idx="0">
                  <c:v>1.2125963766396286</c:v>
                </c:pt>
                <c:pt idx="1">
                  <c:v>1.1488042393396161</c:v>
                </c:pt>
                <c:pt idx="2">
                  <c:v>1.1326842434925724</c:v>
                </c:pt>
                <c:pt idx="3">
                  <c:v>1.1192348377914032</c:v>
                </c:pt>
                <c:pt idx="4">
                  <c:v>1.2369358520443205</c:v>
                </c:pt>
                <c:pt idx="5">
                  <c:v>1.0830593812520035</c:v>
                </c:pt>
                <c:pt idx="6">
                  <c:v>1.172492880082771</c:v>
                </c:pt>
                <c:pt idx="7">
                  <c:v>1.1062715734371051</c:v>
                </c:pt>
                <c:pt idx="8">
                  <c:v>1.02420433328857</c:v>
                </c:pt>
                <c:pt idx="9">
                  <c:v>1.1403592552979029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65632"/>
        <c:axId val="108567168"/>
      </c:barChart>
      <c:catAx>
        <c:axId val="108565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ru-RU"/>
          </a:p>
        </c:txPr>
        <c:crossAx val="108567168"/>
        <c:crosses val="autoZero"/>
        <c:auto val="1"/>
        <c:lblAlgn val="ctr"/>
        <c:lblOffset val="100"/>
        <c:noMultiLvlLbl val="0"/>
      </c:catAx>
      <c:valAx>
        <c:axId val="108567168"/>
        <c:scaling>
          <c:orientation val="minMax"/>
          <c:min val="0.8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ru-RU"/>
          </a:p>
        </c:txPr>
        <c:crossAx val="108565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7792878491344646E-2"/>
          <c:y val="0.92515263898277222"/>
          <c:w val="0.90856893177370168"/>
          <c:h val="7.4073478634196249E-2"/>
        </c:manualLayout>
      </c:layout>
      <c:overlay val="0"/>
      <c:txPr>
        <a:bodyPr/>
        <a:lstStyle/>
        <a:p>
          <a:pPr>
            <a:defRPr sz="16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98735385349554E-2"/>
          <c:y val="4.3259123066469493E-2"/>
          <c:w val="0.91453803123094457"/>
          <c:h val="0.6505596477859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'9.Среднесут на 1 АЗС ПОН'!$B$3</c:f>
              <c:strCache>
                <c:ptCount val="1"/>
                <c:pt idx="0">
                  <c:v>2017, тн</c:v>
                </c:pt>
              </c:strCache>
            </c:strRef>
          </c:tx>
          <c:spPr>
            <a:solidFill>
              <a:srgbClr val="92D05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txPr>
              <a:bodyPr rot="-5400000" vert="horz"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'9.Среднесут на 1 АЗС ПОН'!$A$4:$A$13</c:f>
              <c:strCache>
                <c:ptCount val="10"/>
                <c:pt idx="0">
                  <c:v>Брест</c:v>
                </c:pt>
                <c:pt idx="1">
                  <c:v>Витебск</c:v>
                </c:pt>
                <c:pt idx="2">
                  <c:v>Гомель</c:v>
                </c:pt>
                <c:pt idx="3">
                  <c:v>Гродно</c:v>
                </c:pt>
                <c:pt idx="4">
                  <c:v>Лида</c:v>
                </c:pt>
                <c:pt idx="5">
                  <c:v>МинскОНП</c:v>
                </c:pt>
                <c:pt idx="6">
                  <c:v>МинскАЗ</c:v>
                </c:pt>
                <c:pt idx="7">
                  <c:v>Могилев</c:v>
                </c:pt>
                <c:pt idx="8">
                  <c:v>Пуховичи</c:v>
                </c:pt>
                <c:pt idx="9">
                  <c:v>Белоруснефть</c:v>
                </c:pt>
              </c:strCache>
            </c:strRef>
          </c:cat>
          <c:val>
            <c:numRef>
              <c:f>'9.Среднесут на 1 АЗС ПОН'!$F$4:$F$13</c:f>
              <c:numCache>
                <c:formatCode>0.0</c:formatCode>
                <c:ptCount val="10"/>
                <c:pt idx="0">
                  <c:v>7.1681473106121798</c:v>
                </c:pt>
                <c:pt idx="1">
                  <c:v>7.0291390728476824</c:v>
                </c:pt>
                <c:pt idx="2">
                  <c:v>7.468966579393193</c:v>
                </c:pt>
                <c:pt idx="3">
                  <c:v>6.4650409037787293</c:v>
                </c:pt>
                <c:pt idx="4">
                  <c:v>5.2128666035950806</c:v>
                </c:pt>
                <c:pt idx="5">
                  <c:v>9.3793276888255512</c:v>
                </c:pt>
                <c:pt idx="6">
                  <c:v>14.965060516099566</c:v>
                </c:pt>
                <c:pt idx="7">
                  <c:v>6.5966703458425311</c:v>
                </c:pt>
                <c:pt idx="8">
                  <c:v>10.6158940397351</c:v>
                </c:pt>
                <c:pt idx="9">
                  <c:v>8.1104909633931843</c:v>
                </c:pt>
              </c:numCache>
            </c:numRef>
          </c:val>
        </c:ser>
        <c:ser>
          <c:idx val="1"/>
          <c:order val="1"/>
          <c:tx>
            <c:strRef>
              <c:f>'9.Среднесут на 1 АЗС ПОН'!$G$3</c:f>
              <c:strCache>
                <c:ptCount val="1"/>
                <c:pt idx="0">
                  <c:v>2018, тн</c:v>
                </c:pt>
              </c:strCache>
            </c:strRef>
          </c:tx>
          <c:spPr>
            <a:solidFill>
              <a:srgbClr val="00B05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txPr>
              <a:bodyPr rot="-5400000" vert="horz"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'9.Среднесут на 1 АЗС ПОН'!$A$4:$A$13</c:f>
              <c:strCache>
                <c:ptCount val="10"/>
                <c:pt idx="0">
                  <c:v>Брест</c:v>
                </c:pt>
                <c:pt idx="1">
                  <c:v>Витебск</c:v>
                </c:pt>
                <c:pt idx="2">
                  <c:v>Гомель</c:v>
                </c:pt>
                <c:pt idx="3">
                  <c:v>Гродно</c:v>
                </c:pt>
                <c:pt idx="4">
                  <c:v>Лида</c:v>
                </c:pt>
                <c:pt idx="5">
                  <c:v>МинскОНП</c:v>
                </c:pt>
                <c:pt idx="6">
                  <c:v>МинскАЗ</c:v>
                </c:pt>
                <c:pt idx="7">
                  <c:v>Могилев</c:v>
                </c:pt>
                <c:pt idx="8">
                  <c:v>Пуховичи</c:v>
                </c:pt>
                <c:pt idx="9">
                  <c:v>Белоруснефть</c:v>
                </c:pt>
              </c:strCache>
            </c:strRef>
          </c:cat>
          <c:val>
            <c:numRef>
              <c:f>'9.Среднесут на 1 АЗС ПОН'!$G$4:$G$13</c:f>
              <c:numCache>
                <c:formatCode>#,##0.0</c:formatCode>
                <c:ptCount val="10"/>
                <c:pt idx="0">
                  <c:v>8.5933136519588285</c:v>
                </c:pt>
                <c:pt idx="1">
                  <c:v>7.9983210521406596</c:v>
                </c:pt>
                <c:pt idx="2">
                  <c:v>8.5689910401246596</c:v>
                </c:pt>
                <c:pt idx="3">
                  <c:v>7.1747805328815648</c:v>
                </c:pt>
                <c:pt idx="4">
                  <c:v>6.5007883948281293</c:v>
                </c:pt>
                <c:pt idx="5">
                  <c:v>10.179813898901836</c:v>
                </c:pt>
                <c:pt idx="6">
                  <c:v>16.689393116925416</c:v>
                </c:pt>
                <c:pt idx="7">
                  <c:v>7.3049116997792503</c:v>
                </c:pt>
                <c:pt idx="8">
                  <c:v>10.871688741721854</c:v>
                </c:pt>
                <c:pt idx="9">
                  <c:v>9.1841398918868311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92224"/>
        <c:axId val="108693760"/>
      </c:barChart>
      <c:catAx>
        <c:axId val="108692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ru-RU"/>
          </a:p>
        </c:txPr>
        <c:crossAx val="108693760"/>
        <c:crosses val="autoZero"/>
        <c:auto val="1"/>
        <c:lblAlgn val="ctr"/>
        <c:lblOffset val="100"/>
        <c:noMultiLvlLbl val="0"/>
      </c:catAx>
      <c:valAx>
        <c:axId val="108693760"/>
        <c:scaling>
          <c:orientation val="minMax"/>
          <c:min val="2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ru-RU"/>
          </a:p>
        </c:txPr>
        <c:crossAx val="10869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866528805111483"/>
          <c:y val="0.86959924364293173"/>
          <c:w val="0.55884236103572948"/>
          <c:h val="0.1268164195211639"/>
        </c:manualLayout>
      </c:layout>
      <c:overlay val="0"/>
      <c:txPr>
        <a:bodyPr/>
        <a:lstStyle/>
        <a:p>
          <a:pPr>
            <a:defRPr sz="16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17368</xdr:colOff>
      <xdr:row>19</xdr:row>
      <xdr:rowOff>188259</xdr:rowOff>
    </xdr:from>
    <xdr:to>
      <xdr:col>5</xdr:col>
      <xdr:colOff>2028264</xdr:colOff>
      <xdr:row>33</xdr:row>
      <xdr:rowOff>123264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104775</xdr:rowOff>
    </xdr:from>
    <xdr:to>
      <xdr:col>9</xdr:col>
      <xdr:colOff>571500</xdr:colOff>
      <xdr:row>30</xdr:row>
      <xdr:rowOff>171450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10</xdr:col>
      <xdr:colOff>400050</xdr:colOff>
      <xdr:row>28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552450</xdr:colOff>
      <xdr:row>35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57150</xdr:rowOff>
    </xdr:from>
    <xdr:to>
      <xdr:col>11</xdr:col>
      <xdr:colOff>723899</xdr:colOff>
      <xdr:row>32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47626</xdr:rowOff>
    </xdr:from>
    <xdr:to>
      <xdr:col>7</xdr:col>
      <xdr:colOff>228600</xdr:colOff>
      <xdr:row>31</xdr:row>
      <xdr:rowOff>161926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pota\AppData\Local\Microsoft\Windows\Temporary%20Internet%20Files\Content.Outlook\MQC53WFE\&#1050;&#1086;&#1087;&#1080;&#1103;%20&#1050;&#1086;&#1087;&#1080;&#1103;%20&#1050;&#1086;&#1087;&#1080;&#1103;%20&#1057;&#1083;&#1072;&#1081;&#1076;&#1099;%20&#1087;&#1088;&#1077;&#1079;&#1077;&#1085;&#1090;&#1072;&#1094;&#1080;&#1080;%20&#1090;&#1086;&#1087;&#1083;&#1080;&#1074;&#1072;%20&#1080;&#1102;&#1083;&#1100;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a.fedortsov\Local%20Settings\Temporary%20Internet%20Files\Content.Outlook\RBS3L3IK\&#1057;&#1083;&#1072;&#1081;&#1076;&#1099;%20&#1087;&#1088;&#1077;&#1079;&#1077;&#1085;&#1090;&#1072;&#1094;&#1080;&#1080;%20&#1090;&#1086;&#1087;&#1083;&#1080;&#1074;&#1072;%202018_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План топливо"/>
      <sheetName val="2.План ТК"/>
      <sheetName val="3.План BelToll по ТК"/>
      <sheetName val="4.Динамика ПЛ"/>
      <sheetName val="5.Динамика ПЛ в разр ПОН"/>
      <sheetName val="6.Реализ нп по годам"/>
      <sheetName val="7.Динам по видам топлива"/>
      <sheetName val="8.Динам по видам реал и ПОН"/>
      <sheetName val="9.Среднесут на 1 АЗС ПОН"/>
      <sheetName val="10.Среднесут на 1АЗС с конкур"/>
      <sheetName val="11.Динам доли БН по видам топл"/>
      <sheetName val="11.1Дин. доли БН по видам т мес"/>
      <sheetName val="12.Доля БН в разр топлив и обл"/>
      <sheetName val="13.Зависим доли БН от скидокДТ"/>
      <sheetName val="14.Зависим доли БН от скид бенз"/>
      <sheetName val="15.Динам доли в разрезе конкур"/>
      <sheetName val="16.Рост реал. на пригран. АЗС"/>
      <sheetName val="17.Реализация в разрезе видов"/>
      <sheetName val="Настройки"/>
      <sheetName val="План_2018"/>
      <sheetName val="Конкур. нараст."/>
      <sheetName val="Конкуренты"/>
      <sheetName val="Лист10"/>
      <sheetName val="2018 АЗС"/>
      <sheetName val="2017 АЗС"/>
      <sheetName val="Реализ.в разр.топлив.тонн"/>
      <sheetName val="Реал.в разр.предпр.тонн"/>
      <sheetName val="Доля рынка в разр.областей"/>
      <sheetName val="ТК 2017"/>
      <sheetName val="ТК 2018"/>
      <sheetName val="Пригран."/>
      <sheetName val="ДТ (3)"/>
      <sheetName val="Средняя цена и маржа топлив"/>
      <sheetName val="Доля рынка в разрезе топлив"/>
      <sheetName val="ПЛ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Количество активных карт,шт</v>
          </cell>
        </row>
      </sheetData>
      <sheetData sheetId="4">
        <row r="4">
          <cell r="F4">
            <v>2017</v>
          </cell>
        </row>
      </sheetData>
      <sheetData sheetId="5">
        <row r="3">
          <cell r="B3" t="str">
            <v>Реализация, тн</v>
          </cell>
        </row>
      </sheetData>
      <sheetData sheetId="6">
        <row r="4">
          <cell r="B4">
            <v>88756</v>
          </cell>
        </row>
      </sheetData>
      <sheetData sheetId="7">
        <row r="4">
          <cell r="H4" t="str">
            <v>Нал + БПК</v>
          </cell>
        </row>
      </sheetData>
      <sheetData sheetId="8">
        <row r="3">
          <cell r="B3" t="str">
            <v>2017, тн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A1">
            <v>5</v>
          </cell>
        </row>
        <row r="3">
          <cell r="A3">
            <v>151</v>
          </cell>
        </row>
        <row r="4">
          <cell r="A4">
            <v>151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82">
          <cell r="E82">
            <v>378744</v>
          </cell>
          <cell r="J82">
            <v>79705.088540000012</v>
          </cell>
          <cell r="K82">
            <v>29717.073110000001</v>
          </cell>
        </row>
        <row r="83">
          <cell r="E83">
            <v>395498</v>
          </cell>
          <cell r="J83">
            <v>75113.443000000014</v>
          </cell>
          <cell r="K83">
            <v>29722.33597</v>
          </cell>
        </row>
        <row r="84">
          <cell r="E84">
            <v>444606</v>
          </cell>
          <cell r="J84">
            <v>91586.392000000022</v>
          </cell>
          <cell r="K84">
            <v>37189.516879000003</v>
          </cell>
        </row>
        <row r="85">
          <cell r="E85">
            <v>478114</v>
          </cell>
          <cell r="J85">
            <v>98818.738000000012</v>
          </cell>
          <cell r="K85">
            <v>41266.320231999998</v>
          </cell>
        </row>
        <row r="86">
          <cell r="E86">
            <v>502438</v>
          </cell>
          <cell r="J86">
            <v>101983.50400000002</v>
          </cell>
          <cell r="K86">
            <v>43593.197790000006</v>
          </cell>
        </row>
        <row r="87">
          <cell r="E87">
            <v>518722</v>
          </cell>
          <cell r="J87">
            <v>103635.81465999977</v>
          </cell>
          <cell r="K87">
            <v>45851.084490999994</v>
          </cell>
        </row>
        <row r="88">
          <cell r="E88">
            <v>536984</v>
          </cell>
          <cell r="J88">
            <v>110771.2053799998</v>
          </cell>
          <cell r="K88">
            <v>49063.417807000005</v>
          </cell>
        </row>
        <row r="89">
          <cell r="E89">
            <v>550537</v>
          </cell>
          <cell r="J89">
            <v>113640.26599999999</v>
          </cell>
          <cell r="K89">
            <v>51167.470892000005</v>
          </cell>
        </row>
        <row r="90">
          <cell r="E90">
            <v>560567</v>
          </cell>
          <cell r="J90">
            <v>107887.06199999999</v>
          </cell>
          <cell r="K90">
            <v>50352.505038999996</v>
          </cell>
        </row>
        <row r="91">
          <cell r="E91">
            <v>569384</v>
          </cell>
          <cell r="J91">
            <v>106390.563519</v>
          </cell>
          <cell r="K91">
            <v>51438.296160000005</v>
          </cell>
        </row>
        <row r="92">
          <cell r="E92">
            <v>574270</v>
          </cell>
          <cell r="J92">
            <v>100184.58470100001</v>
          </cell>
          <cell r="K92">
            <v>49673.715330000006</v>
          </cell>
        </row>
        <row r="93">
          <cell r="E93">
            <v>589209</v>
          </cell>
          <cell r="J93">
            <v>103602.47278500001</v>
          </cell>
          <cell r="K93">
            <v>52921.528842</v>
          </cell>
        </row>
        <row r="95">
          <cell r="E95">
            <v>584653</v>
          </cell>
          <cell r="J95">
            <v>96868.475126999881</v>
          </cell>
          <cell r="K95">
            <v>49876.726294</v>
          </cell>
        </row>
        <row r="96">
          <cell r="E96">
            <v>554670</v>
          </cell>
          <cell r="J96">
            <v>88051.251408999888</v>
          </cell>
          <cell r="K96">
            <v>41362.167595000006</v>
          </cell>
        </row>
        <row r="97">
          <cell r="E97">
            <v>545104</v>
          </cell>
          <cell r="J97">
            <v>94206.546426999994</v>
          </cell>
          <cell r="K97">
            <v>42383.728672000005</v>
          </cell>
        </row>
        <row r="98">
          <cell r="E98">
            <v>564270</v>
          </cell>
          <cell r="J98">
            <v>101987.86321000007</v>
          </cell>
          <cell r="K98">
            <v>43202.500940999998</v>
          </cell>
        </row>
        <row r="99">
          <cell r="E99">
            <v>563980</v>
          </cell>
          <cell r="J99">
            <v>109153.24041499999</v>
          </cell>
          <cell r="K99">
            <v>44480.807495000001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План топливо"/>
      <sheetName val="2.План ТК"/>
      <sheetName val="3.План BelToll по ТК"/>
      <sheetName val="4.Динамика ПЛ"/>
      <sheetName val="5.Динамика ПЛ в разр ПОН"/>
      <sheetName val="6.Реализ нп по годам"/>
      <sheetName val="7.Динам по видам топлива"/>
      <sheetName val="8.Динам по видам реал и ПОН"/>
      <sheetName val="9.Среднесут на 1 АЗС ПОН"/>
      <sheetName val="10.Среднесут на 1АЗС с конкур"/>
      <sheetName val="11.Динам доли БН по видам топл"/>
      <sheetName val="12.Доля БН в разр топлив и обл"/>
      <sheetName val="13.Зависим доли БН от скидокДТ"/>
      <sheetName val="14.Зависим доли БН от скид бенз"/>
      <sheetName val="15.Динам доли в разрезе конкур"/>
      <sheetName val="Настройки"/>
      <sheetName val="План_2018"/>
      <sheetName val="Конкур. нараст."/>
      <sheetName val="Конкуренты"/>
      <sheetName val="Лист10"/>
      <sheetName val="2018"/>
      <sheetName val="2017"/>
      <sheetName val="Реализ.в разр.топлив.тонн"/>
      <sheetName val="Реал.в разр.предпр.тонн"/>
      <sheetName val="Лист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>
            <v>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C9" sqref="C9"/>
    </sheetView>
  </sheetViews>
  <sheetFormatPr defaultRowHeight="15" x14ac:dyDescent="0.25"/>
  <cols>
    <col min="1" max="1" width="16.7109375" customWidth="1"/>
    <col min="2" max="2" width="22.7109375" customWidth="1"/>
    <col min="3" max="3" width="18.140625" customWidth="1"/>
    <col min="4" max="4" width="25.85546875" customWidth="1"/>
    <col min="5" max="5" width="26" customWidth="1"/>
    <col min="6" max="6" width="30.85546875" customWidth="1"/>
  </cols>
  <sheetData>
    <row r="1" spans="1:11" ht="15" customHeight="1" x14ac:dyDescent="0.25">
      <c r="A1" s="124" t="s">
        <v>107</v>
      </c>
      <c r="B1" s="124"/>
      <c r="C1" s="124"/>
      <c r="D1" s="124"/>
      <c r="E1" s="124"/>
      <c r="F1" s="124"/>
      <c r="G1" s="124"/>
      <c r="H1" s="124"/>
      <c r="I1" s="59"/>
      <c r="J1" s="59"/>
      <c r="K1" s="59"/>
    </row>
    <row r="2" spans="1:11" ht="7.5" customHeight="1" x14ac:dyDescent="0.25">
      <c r="A2" s="124"/>
      <c r="B2" s="124"/>
      <c r="C2" s="124"/>
      <c r="D2" s="124"/>
      <c r="E2" s="124"/>
      <c r="F2" s="124"/>
      <c r="G2" s="124"/>
      <c r="H2" s="124"/>
      <c r="I2" s="59"/>
      <c r="J2" s="59"/>
      <c r="K2" s="59"/>
    </row>
    <row r="3" spans="1:11" ht="54" customHeight="1" x14ac:dyDescent="0.25">
      <c r="A3" s="60" t="s">
        <v>1</v>
      </c>
      <c r="B3" s="61" t="s">
        <v>108</v>
      </c>
      <c r="C3" s="62" t="s">
        <v>109</v>
      </c>
      <c r="D3" s="62" t="s">
        <v>110</v>
      </c>
      <c r="E3" s="61" t="s">
        <v>111</v>
      </c>
      <c r="F3" s="61" t="s">
        <v>112</v>
      </c>
    </row>
    <row r="4" spans="1:11" ht="15.75" hidden="1" x14ac:dyDescent="0.25">
      <c r="A4" s="63">
        <v>42736</v>
      </c>
      <c r="B4" s="64">
        <f>[1]ПЛ!E82</f>
        <v>378744</v>
      </c>
      <c r="C4" s="64">
        <f>[1]ПЛ!K82</f>
        <v>29717.073110000001</v>
      </c>
      <c r="D4" s="65">
        <f>[1]ПЛ!J82</f>
        <v>79705.088540000012</v>
      </c>
      <c r="E4" s="66">
        <f t="shared" ref="E4:E20" si="0">C4/D4</f>
        <v>0.37283784077457593</v>
      </c>
      <c r="F4" s="67">
        <f>C4*1000/B4</f>
        <v>78.462162067253871</v>
      </c>
      <c r="G4" s="68"/>
    </row>
    <row r="5" spans="1:11" ht="15.75" hidden="1" x14ac:dyDescent="0.25">
      <c r="A5" s="63">
        <v>42767</v>
      </c>
      <c r="B5" s="64">
        <f>[1]ПЛ!E83</f>
        <v>395498</v>
      </c>
      <c r="C5" s="64">
        <f>[1]ПЛ!K83</f>
        <v>29722.33597</v>
      </c>
      <c r="D5" s="65">
        <f>[1]ПЛ!J83</f>
        <v>75113.443000000014</v>
      </c>
      <c r="E5" s="66">
        <f t="shared" si="0"/>
        <v>0.39569928874116439</v>
      </c>
      <c r="F5" s="67">
        <f t="shared" ref="F5:F20" si="1">C5*1000/B5</f>
        <v>75.15167199328441</v>
      </c>
      <c r="G5" s="68"/>
    </row>
    <row r="6" spans="1:11" ht="15.75" hidden="1" x14ac:dyDescent="0.25">
      <c r="A6" s="63">
        <v>42795</v>
      </c>
      <c r="B6" s="64">
        <f>[1]ПЛ!E84</f>
        <v>444606</v>
      </c>
      <c r="C6" s="64">
        <f>[1]ПЛ!K84</f>
        <v>37189.516879000003</v>
      </c>
      <c r="D6" s="65">
        <f>[1]ПЛ!J84</f>
        <v>91586.392000000022</v>
      </c>
      <c r="E6" s="66">
        <f t="shared" si="0"/>
        <v>0.40605941632682718</v>
      </c>
      <c r="F6" s="67">
        <f t="shared" si="1"/>
        <v>83.646007653967786</v>
      </c>
      <c r="G6" s="68"/>
    </row>
    <row r="7" spans="1:11" ht="15.75" hidden="1" x14ac:dyDescent="0.25">
      <c r="A7" s="63">
        <v>42826</v>
      </c>
      <c r="B7" s="64">
        <f>[1]ПЛ!E85</f>
        <v>478114</v>
      </c>
      <c r="C7" s="64">
        <f>[1]ПЛ!K85</f>
        <v>41266.320231999998</v>
      </c>
      <c r="D7" s="65">
        <f>[1]ПЛ!J85</f>
        <v>98818.738000000012</v>
      </c>
      <c r="E7" s="66">
        <f t="shared" si="0"/>
        <v>0.41759610643884154</v>
      </c>
      <c r="F7" s="67">
        <f t="shared" si="1"/>
        <v>86.310629331080037</v>
      </c>
      <c r="G7" s="68"/>
    </row>
    <row r="8" spans="1:11" ht="15.75" x14ac:dyDescent="0.25">
      <c r="A8" s="63">
        <v>42856</v>
      </c>
      <c r="B8" s="64">
        <f>[1]ПЛ!E86</f>
        <v>502438</v>
      </c>
      <c r="C8" s="64">
        <f>[1]ПЛ!K86</f>
        <v>43593.197790000006</v>
      </c>
      <c r="D8" s="65">
        <f>[1]ПЛ!J86</f>
        <v>101983.50400000002</v>
      </c>
      <c r="E8" s="66">
        <f t="shared" si="0"/>
        <v>0.42745342217306043</v>
      </c>
      <c r="F8" s="67">
        <f t="shared" si="1"/>
        <v>86.763337546125101</v>
      </c>
      <c r="G8" s="68"/>
    </row>
    <row r="9" spans="1:11" ht="15.75" x14ac:dyDescent="0.25">
      <c r="A9" s="63">
        <v>42887</v>
      </c>
      <c r="B9" s="64">
        <f>[1]ПЛ!E87</f>
        <v>518722</v>
      </c>
      <c r="C9" s="64">
        <f>[1]ПЛ!K87</f>
        <v>45851.084490999994</v>
      </c>
      <c r="D9" s="65">
        <f>[1]ПЛ!J87</f>
        <v>103635.81465999977</v>
      </c>
      <c r="E9" s="66">
        <f t="shared" si="0"/>
        <v>0.44242508867638686</v>
      </c>
      <c r="F9" s="67">
        <f t="shared" si="1"/>
        <v>88.392403813603423</v>
      </c>
      <c r="G9" s="68"/>
    </row>
    <row r="10" spans="1:11" ht="15.75" x14ac:dyDescent="0.25">
      <c r="A10" s="63">
        <v>42917</v>
      </c>
      <c r="B10" s="64">
        <f>[1]ПЛ!E88</f>
        <v>536984</v>
      </c>
      <c r="C10" s="64">
        <f>[1]ПЛ!K88</f>
        <v>49063.417807000005</v>
      </c>
      <c r="D10" s="65">
        <f>[1]ПЛ!J88</f>
        <v>110771.2053799998</v>
      </c>
      <c r="E10" s="66">
        <f t="shared" si="0"/>
        <v>0.44292573723187645</v>
      </c>
      <c r="F10" s="67">
        <f t="shared" si="1"/>
        <v>91.368491066772947</v>
      </c>
      <c r="G10" s="68"/>
    </row>
    <row r="11" spans="1:11" ht="15.75" x14ac:dyDescent="0.25">
      <c r="A11" s="63">
        <v>42948</v>
      </c>
      <c r="B11" s="64">
        <f>[1]ПЛ!E89</f>
        <v>550537</v>
      </c>
      <c r="C11" s="64">
        <f>[1]ПЛ!K89</f>
        <v>51167.470892000005</v>
      </c>
      <c r="D11" s="65">
        <f>[1]ПЛ!J89</f>
        <v>113640.26599999999</v>
      </c>
      <c r="E11" s="66">
        <f t="shared" si="0"/>
        <v>0.45025828162000264</v>
      </c>
      <c r="F11" s="67">
        <f t="shared" si="1"/>
        <v>92.941021024926584</v>
      </c>
      <c r="G11" s="68"/>
    </row>
    <row r="12" spans="1:11" ht="15.75" x14ac:dyDescent="0.25">
      <c r="A12" s="63">
        <v>42979</v>
      </c>
      <c r="B12" s="64">
        <f>[1]ПЛ!E90</f>
        <v>560567</v>
      </c>
      <c r="C12" s="64">
        <f>[1]ПЛ!K90</f>
        <v>50352.505038999996</v>
      </c>
      <c r="D12" s="65">
        <f>[1]ПЛ!J90</f>
        <v>107887.06199999999</v>
      </c>
      <c r="E12" s="66">
        <f t="shared" si="0"/>
        <v>0.46671495270674812</v>
      </c>
      <c r="F12" s="67">
        <f t="shared" si="1"/>
        <v>89.82424052611016</v>
      </c>
      <c r="G12" s="68"/>
    </row>
    <row r="13" spans="1:11" ht="15.75" x14ac:dyDescent="0.25">
      <c r="A13" s="63">
        <v>43009</v>
      </c>
      <c r="B13" s="64">
        <f>[1]ПЛ!E91</f>
        <v>569384</v>
      </c>
      <c r="C13" s="64">
        <f>[1]ПЛ!K91</f>
        <v>51438.296160000005</v>
      </c>
      <c r="D13" s="65">
        <f>[1]ПЛ!J91</f>
        <v>106390.563519</v>
      </c>
      <c r="E13" s="69">
        <f t="shared" si="0"/>
        <v>0.483485512799392</v>
      </c>
      <c r="F13" s="67">
        <f t="shared" si="1"/>
        <v>90.340255714948086</v>
      </c>
      <c r="G13" s="68"/>
    </row>
    <row r="14" spans="1:11" ht="15.75" x14ac:dyDescent="0.25">
      <c r="A14" s="63">
        <v>43040</v>
      </c>
      <c r="B14" s="64">
        <f>[1]ПЛ!E92</f>
        <v>574270</v>
      </c>
      <c r="C14" s="64">
        <f>[1]ПЛ!K92</f>
        <v>49673.715330000006</v>
      </c>
      <c r="D14" s="65">
        <f>[1]ПЛ!J92</f>
        <v>100184.58470100001</v>
      </c>
      <c r="E14" s="69">
        <f t="shared" si="0"/>
        <v>0.49582194185114165</v>
      </c>
      <c r="F14" s="67">
        <f t="shared" si="1"/>
        <v>86.498886116286769</v>
      </c>
      <c r="G14" s="68"/>
    </row>
    <row r="15" spans="1:11" ht="15.75" x14ac:dyDescent="0.25">
      <c r="A15" s="63">
        <v>43070</v>
      </c>
      <c r="B15" s="64">
        <f>[1]ПЛ!E93</f>
        <v>589209</v>
      </c>
      <c r="C15" s="64">
        <f>[1]ПЛ!K93</f>
        <v>52921.528842</v>
      </c>
      <c r="D15" s="65">
        <f>[1]ПЛ!J93</f>
        <v>103602.47278500001</v>
      </c>
      <c r="E15" s="69">
        <f t="shared" si="0"/>
        <v>0.51081337558250051</v>
      </c>
      <c r="F15" s="67">
        <f t="shared" si="1"/>
        <v>89.817923422758312</v>
      </c>
      <c r="G15" s="68"/>
    </row>
    <row r="16" spans="1:11" ht="15.75" x14ac:dyDescent="0.25">
      <c r="A16" s="63">
        <v>43101</v>
      </c>
      <c r="B16" s="64">
        <f>[1]ПЛ!E95</f>
        <v>584653</v>
      </c>
      <c r="C16" s="64">
        <f>[1]ПЛ!K95</f>
        <v>49876.726294</v>
      </c>
      <c r="D16" s="65">
        <f>[1]ПЛ!J95</f>
        <v>96868.475126999881</v>
      </c>
      <c r="E16" s="69">
        <f t="shared" si="0"/>
        <v>0.5148912092257969</v>
      </c>
      <c r="F16" s="67">
        <f t="shared" si="1"/>
        <v>85.309963848641843</v>
      </c>
      <c r="G16" s="68"/>
    </row>
    <row r="17" spans="1:7" ht="15.75" x14ac:dyDescent="0.25">
      <c r="A17" s="63">
        <v>43132</v>
      </c>
      <c r="B17" s="64">
        <f>[1]ПЛ!E96</f>
        <v>554670</v>
      </c>
      <c r="C17" s="64">
        <f>[1]ПЛ!K96</f>
        <v>41362.167595000006</v>
      </c>
      <c r="D17" s="65">
        <f>[1]ПЛ!J96</f>
        <v>88051.251408999888</v>
      </c>
      <c r="E17" s="69">
        <f t="shared" si="0"/>
        <v>0.46975104763556264</v>
      </c>
      <c r="F17" s="67">
        <f t="shared" si="1"/>
        <v>74.570767474354128</v>
      </c>
      <c r="G17" s="68"/>
    </row>
    <row r="18" spans="1:7" ht="15.75" x14ac:dyDescent="0.25">
      <c r="A18" s="63">
        <v>43160</v>
      </c>
      <c r="B18" s="64">
        <f>[1]ПЛ!E97</f>
        <v>545104</v>
      </c>
      <c r="C18" s="64">
        <f>[1]ПЛ!K97</f>
        <v>42383.728672000005</v>
      </c>
      <c r="D18" s="65">
        <f>[1]ПЛ!J97</f>
        <v>94206.546426999994</v>
      </c>
      <c r="E18" s="69">
        <f t="shared" si="0"/>
        <v>0.44990215945176237</v>
      </c>
      <c r="F18" s="67">
        <f t="shared" si="1"/>
        <v>77.753472130088952</v>
      </c>
      <c r="G18" s="68"/>
    </row>
    <row r="19" spans="1:7" ht="15.75" x14ac:dyDescent="0.25">
      <c r="A19" s="63">
        <v>43191</v>
      </c>
      <c r="B19" s="64">
        <f>[1]ПЛ!E98</f>
        <v>564270</v>
      </c>
      <c r="C19" s="64">
        <f>[1]ПЛ!K98</f>
        <v>43202.500940999998</v>
      </c>
      <c r="D19" s="65">
        <f>[1]ПЛ!J98</f>
        <v>101987.86321000007</v>
      </c>
      <c r="E19" s="69">
        <f t="shared" si="0"/>
        <v>0.4236043346848346</v>
      </c>
      <c r="F19" s="67">
        <f t="shared" si="1"/>
        <v>76.56352622148971</v>
      </c>
      <c r="G19" s="68"/>
    </row>
    <row r="20" spans="1:7" ht="15.75" x14ac:dyDescent="0.25">
      <c r="A20" s="63">
        <v>43221</v>
      </c>
      <c r="B20" s="64">
        <f>[1]ПЛ!E99</f>
        <v>563980</v>
      </c>
      <c r="C20" s="64">
        <f>[1]ПЛ!K99</f>
        <v>44480.807495000001</v>
      </c>
      <c r="D20" s="65">
        <f>[1]ПЛ!J99</f>
        <v>109153.24041499999</v>
      </c>
      <c r="E20" s="69">
        <f t="shared" si="0"/>
        <v>0.4075078973916324</v>
      </c>
      <c r="F20" s="67">
        <f t="shared" si="1"/>
        <v>78.869476745629271</v>
      </c>
    </row>
    <row r="21" spans="1:7" x14ac:dyDescent="0.25">
      <c r="C21" s="68"/>
      <c r="D21" s="68"/>
    </row>
  </sheetData>
  <mergeCells count="1">
    <mergeCell ref="A1:H2"/>
  </mergeCells>
  <pageMargins left="0.25" right="0.25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workbookViewId="0">
      <selection sqref="A1:L1"/>
    </sheetView>
  </sheetViews>
  <sheetFormatPr defaultRowHeight="15" x14ac:dyDescent="0.25"/>
  <cols>
    <col min="1" max="1" width="23.28515625" bestFit="1" customWidth="1"/>
    <col min="2" max="2" width="13" customWidth="1"/>
    <col min="3" max="3" width="12" bestFit="1" customWidth="1"/>
    <col min="4" max="4" width="11.85546875" customWidth="1"/>
    <col min="5" max="5" width="13.140625" customWidth="1"/>
    <col min="6" max="6" width="12.140625" customWidth="1"/>
    <col min="7" max="7" width="13.7109375" customWidth="1"/>
    <col min="8" max="9" width="13.5703125" bestFit="1" customWidth="1"/>
    <col min="10" max="10" width="12.28515625" customWidth="1"/>
    <col min="11" max="11" width="12" bestFit="1" customWidth="1"/>
    <col min="12" max="12" width="13.5703125" bestFit="1" customWidth="1"/>
    <col min="13" max="13" width="15.28515625" hidden="1" customWidth="1"/>
    <col min="14" max="14" width="11" customWidth="1"/>
    <col min="16" max="16" width="10.5703125" customWidth="1"/>
    <col min="17" max="19" width="11.5703125" customWidth="1"/>
    <col min="20" max="20" width="11" customWidth="1"/>
    <col min="21" max="21" width="12.85546875" customWidth="1"/>
    <col min="257" max="257" width="23.28515625" bestFit="1" customWidth="1"/>
    <col min="258" max="258" width="13" customWidth="1"/>
    <col min="259" max="259" width="12" bestFit="1" customWidth="1"/>
    <col min="260" max="260" width="11.85546875" customWidth="1"/>
    <col min="261" max="261" width="13.140625" customWidth="1"/>
    <col min="262" max="262" width="12.140625" customWidth="1"/>
    <col min="263" max="263" width="13.7109375" customWidth="1"/>
    <col min="264" max="265" width="13.5703125" bestFit="1" customWidth="1"/>
    <col min="266" max="266" width="12.28515625" customWidth="1"/>
    <col min="267" max="267" width="12" bestFit="1" customWidth="1"/>
    <col min="268" max="268" width="13.5703125" bestFit="1" customWidth="1"/>
    <col min="269" max="269" width="0" hidden="1" customWidth="1"/>
    <col min="270" max="270" width="11" customWidth="1"/>
    <col min="272" max="272" width="10.5703125" customWidth="1"/>
    <col min="273" max="275" width="11.5703125" customWidth="1"/>
    <col min="276" max="276" width="11" customWidth="1"/>
    <col min="277" max="277" width="12.85546875" customWidth="1"/>
    <col min="513" max="513" width="23.28515625" bestFit="1" customWidth="1"/>
    <col min="514" max="514" width="13" customWidth="1"/>
    <col min="515" max="515" width="12" bestFit="1" customWidth="1"/>
    <col min="516" max="516" width="11.85546875" customWidth="1"/>
    <col min="517" max="517" width="13.140625" customWidth="1"/>
    <col min="518" max="518" width="12.140625" customWidth="1"/>
    <col min="519" max="519" width="13.7109375" customWidth="1"/>
    <col min="520" max="521" width="13.5703125" bestFit="1" customWidth="1"/>
    <col min="522" max="522" width="12.28515625" customWidth="1"/>
    <col min="523" max="523" width="12" bestFit="1" customWidth="1"/>
    <col min="524" max="524" width="13.5703125" bestFit="1" customWidth="1"/>
    <col min="525" max="525" width="0" hidden="1" customWidth="1"/>
    <col min="526" max="526" width="11" customWidth="1"/>
    <col min="528" max="528" width="10.5703125" customWidth="1"/>
    <col min="529" max="531" width="11.5703125" customWidth="1"/>
    <col min="532" max="532" width="11" customWidth="1"/>
    <col min="533" max="533" width="12.85546875" customWidth="1"/>
    <col min="769" max="769" width="23.28515625" bestFit="1" customWidth="1"/>
    <col min="770" max="770" width="13" customWidth="1"/>
    <col min="771" max="771" width="12" bestFit="1" customWidth="1"/>
    <col min="772" max="772" width="11.85546875" customWidth="1"/>
    <col min="773" max="773" width="13.140625" customWidth="1"/>
    <col min="774" max="774" width="12.140625" customWidth="1"/>
    <col min="775" max="775" width="13.7109375" customWidth="1"/>
    <col min="776" max="777" width="13.5703125" bestFit="1" customWidth="1"/>
    <col min="778" max="778" width="12.28515625" customWidth="1"/>
    <col min="779" max="779" width="12" bestFit="1" customWidth="1"/>
    <col min="780" max="780" width="13.5703125" bestFit="1" customWidth="1"/>
    <col min="781" max="781" width="0" hidden="1" customWidth="1"/>
    <col min="782" max="782" width="11" customWidth="1"/>
    <col min="784" max="784" width="10.5703125" customWidth="1"/>
    <col min="785" max="787" width="11.5703125" customWidth="1"/>
    <col min="788" max="788" width="11" customWidth="1"/>
    <col min="789" max="789" width="12.85546875" customWidth="1"/>
    <col min="1025" max="1025" width="23.28515625" bestFit="1" customWidth="1"/>
    <col min="1026" max="1026" width="13" customWidth="1"/>
    <col min="1027" max="1027" width="12" bestFit="1" customWidth="1"/>
    <col min="1028" max="1028" width="11.85546875" customWidth="1"/>
    <col min="1029" max="1029" width="13.140625" customWidth="1"/>
    <col min="1030" max="1030" width="12.140625" customWidth="1"/>
    <col min="1031" max="1031" width="13.7109375" customWidth="1"/>
    <col min="1032" max="1033" width="13.5703125" bestFit="1" customWidth="1"/>
    <col min="1034" max="1034" width="12.28515625" customWidth="1"/>
    <col min="1035" max="1035" width="12" bestFit="1" customWidth="1"/>
    <col min="1036" max="1036" width="13.5703125" bestFit="1" customWidth="1"/>
    <col min="1037" max="1037" width="0" hidden="1" customWidth="1"/>
    <col min="1038" max="1038" width="11" customWidth="1"/>
    <col min="1040" max="1040" width="10.5703125" customWidth="1"/>
    <col min="1041" max="1043" width="11.5703125" customWidth="1"/>
    <col min="1044" max="1044" width="11" customWidth="1"/>
    <col min="1045" max="1045" width="12.85546875" customWidth="1"/>
    <col min="1281" max="1281" width="23.28515625" bestFit="1" customWidth="1"/>
    <col min="1282" max="1282" width="13" customWidth="1"/>
    <col min="1283" max="1283" width="12" bestFit="1" customWidth="1"/>
    <col min="1284" max="1284" width="11.85546875" customWidth="1"/>
    <col min="1285" max="1285" width="13.140625" customWidth="1"/>
    <col min="1286" max="1286" width="12.140625" customWidth="1"/>
    <col min="1287" max="1287" width="13.7109375" customWidth="1"/>
    <col min="1288" max="1289" width="13.5703125" bestFit="1" customWidth="1"/>
    <col min="1290" max="1290" width="12.28515625" customWidth="1"/>
    <col min="1291" max="1291" width="12" bestFit="1" customWidth="1"/>
    <col min="1292" max="1292" width="13.5703125" bestFit="1" customWidth="1"/>
    <col min="1293" max="1293" width="0" hidden="1" customWidth="1"/>
    <col min="1294" max="1294" width="11" customWidth="1"/>
    <col min="1296" max="1296" width="10.5703125" customWidth="1"/>
    <col min="1297" max="1299" width="11.5703125" customWidth="1"/>
    <col min="1300" max="1300" width="11" customWidth="1"/>
    <col min="1301" max="1301" width="12.85546875" customWidth="1"/>
    <col min="1537" max="1537" width="23.28515625" bestFit="1" customWidth="1"/>
    <col min="1538" max="1538" width="13" customWidth="1"/>
    <col min="1539" max="1539" width="12" bestFit="1" customWidth="1"/>
    <col min="1540" max="1540" width="11.85546875" customWidth="1"/>
    <col min="1541" max="1541" width="13.140625" customWidth="1"/>
    <col min="1542" max="1542" width="12.140625" customWidth="1"/>
    <col min="1543" max="1543" width="13.7109375" customWidth="1"/>
    <col min="1544" max="1545" width="13.5703125" bestFit="1" customWidth="1"/>
    <col min="1546" max="1546" width="12.28515625" customWidth="1"/>
    <col min="1547" max="1547" width="12" bestFit="1" customWidth="1"/>
    <col min="1548" max="1548" width="13.5703125" bestFit="1" customWidth="1"/>
    <col min="1549" max="1549" width="0" hidden="1" customWidth="1"/>
    <col min="1550" max="1550" width="11" customWidth="1"/>
    <col min="1552" max="1552" width="10.5703125" customWidth="1"/>
    <col min="1553" max="1555" width="11.5703125" customWidth="1"/>
    <col min="1556" max="1556" width="11" customWidth="1"/>
    <col min="1557" max="1557" width="12.85546875" customWidth="1"/>
    <col min="1793" max="1793" width="23.28515625" bestFit="1" customWidth="1"/>
    <col min="1794" max="1794" width="13" customWidth="1"/>
    <col min="1795" max="1795" width="12" bestFit="1" customWidth="1"/>
    <col min="1796" max="1796" width="11.85546875" customWidth="1"/>
    <col min="1797" max="1797" width="13.140625" customWidth="1"/>
    <col min="1798" max="1798" width="12.140625" customWidth="1"/>
    <col min="1799" max="1799" width="13.7109375" customWidth="1"/>
    <col min="1800" max="1801" width="13.5703125" bestFit="1" customWidth="1"/>
    <col min="1802" max="1802" width="12.28515625" customWidth="1"/>
    <col min="1803" max="1803" width="12" bestFit="1" customWidth="1"/>
    <col min="1804" max="1804" width="13.5703125" bestFit="1" customWidth="1"/>
    <col min="1805" max="1805" width="0" hidden="1" customWidth="1"/>
    <col min="1806" max="1806" width="11" customWidth="1"/>
    <col min="1808" max="1808" width="10.5703125" customWidth="1"/>
    <col min="1809" max="1811" width="11.5703125" customWidth="1"/>
    <col min="1812" max="1812" width="11" customWidth="1"/>
    <col min="1813" max="1813" width="12.85546875" customWidth="1"/>
    <col min="2049" max="2049" width="23.28515625" bestFit="1" customWidth="1"/>
    <col min="2050" max="2050" width="13" customWidth="1"/>
    <col min="2051" max="2051" width="12" bestFit="1" customWidth="1"/>
    <col min="2052" max="2052" width="11.85546875" customWidth="1"/>
    <col min="2053" max="2053" width="13.140625" customWidth="1"/>
    <col min="2054" max="2054" width="12.140625" customWidth="1"/>
    <col min="2055" max="2055" width="13.7109375" customWidth="1"/>
    <col min="2056" max="2057" width="13.5703125" bestFit="1" customWidth="1"/>
    <col min="2058" max="2058" width="12.28515625" customWidth="1"/>
    <col min="2059" max="2059" width="12" bestFit="1" customWidth="1"/>
    <col min="2060" max="2060" width="13.5703125" bestFit="1" customWidth="1"/>
    <col min="2061" max="2061" width="0" hidden="1" customWidth="1"/>
    <col min="2062" max="2062" width="11" customWidth="1"/>
    <col min="2064" max="2064" width="10.5703125" customWidth="1"/>
    <col min="2065" max="2067" width="11.5703125" customWidth="1"/>
    <col min="2068" max="2068" width="11" customWidth="1"/>
    <col min="2069" max="2069" width="12.85546875" customWidth="1"/>
    <col min="2305" max="2305" width="23.28515625" bestFit="1" customWidth="1"/>
    <col min="2306" max="2306" width="13" customWidth="1"/>
    <col min="2307" max="2307" width="12" bestFit="1" customWidth="1"/>
    <col min="2308" max="2308" width="11.85546875" customWidth="1"/>
    <col min="2309" max="2309" width="13.140625" customWidth="1"/>
    <col min="2310" max="2310" width="12.140625" customWidth="1"/>
    <col min="2311" max="2311" width="13.7109375" customWidth="1"/>
    <col min="2312" max="2313" width="13.5703125" bestFit="1" customWidth="1"/>
    <col min="2314" max="2314" width="12.28515625" customWidth="1"/>
    <col min="2315" max="2315" width="12" bestFit="1" customWidth="1"/>
    <col min="2316" max="2316" width="13.5703125" bestFit="1" customWidth="1"/>
    <col min="2317" max="2317" width="0" hidden="1" customWidth="1"/>
    <col min="2318" max="2318" width="11" customWidth="1"/>
    <col min="2320" max="2320" width="10.5703125" customWidth="1"/>
    <col min="2321" max="2323" width="11.5703125" customWidth="1"/>
    <col min="2324" max="2324" width="11" customWidth="1"/>
    <col min="2325" max="2325" width="12.85546875" customWidth="1"/>
    <col min="2561" max="2561" width="23.28515625" bestFit="1" customWidth="1"/>
    <col min="2562" max="2562" width="13" customWidth="1"/>
    <col min="2563" max="2563" width="12" bestFit="1" customWidth="1"/>
    <col min="2564" max="2564" width="11.85546875" customWidth="1"/>
    <col min="2565" max="2565" width="13.140625" customWidth="1"/>
    <col min="2566" max="2566" width="12.140625" customWidth="1"/>
    <col min="2567" max="2567" width="13.7109375" customWidth="1"/>
    <col min="2568" max="2569" width="13.5703125" bestFit="1" customWidth="1"/>
    <col min="2570" max="2570" width="12.28515625" customWidth="1"/>
    <col min="2571" max="2571" width="12" bestFit="1" customWidth="1"/>
    <col min="2572" max="2572" width="13.5703125" bestFit="1" customWidth="1"/>
    <col min="2573" max="2573" width="0" hidden="1" customWidth="1"/>
    <col min="2574" max="2574" width="11" customWidth="1"/>
    <col min="2576" max="2576" width="10.5703125" customWidth="1"/>
    <col min="2577" max="2579" width="11.5703125" customWidth="1"/>
    <col min="2580" max="2580" width="11" customWidth="1"/>
    <col min="2581" max="2581" width="12.85546875" customWidth="1"/>
    <col min="2817" max="2817" width="23.28515625" bestFit="1" customWidth="1"/>
    <col min="2818" max="2818" width="13" customWidth="1"/>
    <col min="2819" max="2819" width="12" bestFit="1" customWidth="1"/>
    <col min="2820" max="2820" width="11.85546875" customWidth="1"/>
    <col min="2821" max="2821" width="13.140625" customWidth="1"/>
    <col min="2822" max="2822" width="12.140625" customWidth="1"/>
    <col min="2823" max="2823" width="13.7109375" customWidth="1"/>
    <col min="2824" max="2825" width="13.5703125" bestFit="1" customWidth="1"/>
    <col min="2826" max="2826" width="12.28515625" customWidth="1"/>
    <col min="2827" max="2827" width="12" bestFit="1" customWidth="1"/>
    <col min="2828" max="2828" width="13.5703125" bestFit="1" customWidth="1"/>
    <col min="2829" max="2829" width="0" hidden="1" customWidth="1"/>
    <col min="2830" max="2830" width="11" customWidth="1"/>
    <col min="2832" max="2832" width="10.5703125" customWidth="1"/>
    <col min="2833" max="2835" width="11.5703125" customWidth="1"/>
    <col min="2836" max="2836" width="11" customWidth="1"/>
    <col min="2837" max="2837" width="12.85546875" customWidth="1"/>
    <col min="3073" max="3073" width="23.28515625" bestFit="1" customWidth="1"/>
    <col min="3074" max="3074" width="13" customWidth="1"/>
    <col min="3075" max="3075" width="12" bestFit="1" customWidth="1"/>
    <col min="3076" max="3076" width="11.85546875" customWidth="1"/>
    <col min="3077" max="3077" width="13.140625" customWidth="1"/>
    <col min="3078" max="3078" width="12.140625" customWidth="1"/>
    <col min="3079" max="3079" width="13.7109375" customWidth="1"/>
    <col min="3080" max="3081" width="13.5703125" bestFit="1" customWidth="1"/>
    <col min="3082" max="3082" width="12.28515625" customWidth="1"/>
    <col min="3083" max="3083" width="12" bestFit="1" customWidth="1"/>
    <col min="3084" max="3084" width="13.5703125" bestFit="1" customWidth="1"/>
    <col min="3085" max="3085" width="0" hidden="1" customWidth="1"/>
    <col min="3086" max="3086" width="11" customWidth="1"/>
    <col min="3088" max="3088" width="10.5703125" customWidth="1"/>
    <col min="3089" max="3091" width="11.5703125" customWidth="1"/>
    <col min="3092" max="3092" width="11" customWidth="1"/>
    <col min="3093" max="3093" width="12.85546875" customWidth="1"/>
    <col min="3329" max="3329" width="23.28515625" bestFit="1" customWidth="1"/>
    <col min="3330" max="3330" width="13" customWidth="1"/>
    <col min="3331" max="3331" width="12" bestFit="1" customWidth="1"/>
    <col min="3332" max="3332" width="11.85546875" customWidth="1"/>
    <col min="3333" max="3333" width="13.140625" customWidth="1"/>
    <col min="3334" max="3334" width="12.140625" customWidth="1"/>
    <col min="3335" max="3335" width="13.7109375" customWidth="1"/>
    <col min="3336" max="3337" width="13.5703125" bestFit="1" customWidth="1"/>
    <col min="3338" max="3338" width="12.28515625" customWidth="1"/>
    <col min="3339" max="3339" width="12" bestFit="1" customWidth="1"/>
    <col min="3340" max="3340" width="13.5703125" bestFit="1" customWidth="1"/>
    <col min="3341" max="3341" width="0" hidden="1" customWidth="1"/>
    <col min="3342" max="3342" width="11" customWidth="1"/>
    <col min="3344" max="3344" width="10.5703125" customWidth="1"/>
    <col min="3345" max="3347" width="11.5703125" customWidth="1"/>
    <col min="3348" max="3348" width="11" customWidth="1"/>
    <col min="3349" max="3349" width="12.85546875" customWidth="1"/>
    <col min="3585" max="3585" width="23.28515625" bestFit="1" customWidth="1"/>
    <col min="3586" max="3586" width="13" customWidth="1"/>
    <col min="3587" max="3587" width="12" bestFit="1" customWidth="1"/>
    <col min="3588" max="3588" width="11.85546875" customWidth="1"/>
    <col min="3589" max="3589" width="13.140625" customWidth="1"/>
    <col min="3590" max="3590" width="12.140625" customWidth="1"/>
    <col min="3591" max="3591" width="13.7109375" customWidth="1"/>
    <col min="3592" max="3593" width="13.5703125" bestFit="1" customWidth="1"/>
    <col min="3594" max="3594" width="12.28515625" customWidth="1"/>
    <col min="3595" max="3595" width="12" bestFit="1" customWidth="1"/>
    <col min="3596" max="3596" width="13.5703125" bestFit="1" customWidth="1"/>
    <col min="3597" max="3597" width="0" hidden="1" customWidth="1"/>
    <col min="3598" max="3598" width="11" customWidth="1"/>
    <col min="3600" max="3600" width="10.5703125" customWidth="1"/>
    <col min="3601" max="3603" width="11.5703125" customWidth="1"/>
    <col min="3604" max="3604" width="11" customWidth="1"/>
    <col min="3605" max="3605" width="12.85546875" customWidth="1"/>
    <col min="3841" max="3841" width="23.28515625" bestFit="1" customWidth="1"/>
    <col min="3842" max="3842" width="13" customWidth="1"/>
    <col min="3843" max="3843" width="12" bestFit="1" customWidth="1"/>
    <col min="3844" max="3844" width="11.85546875" customWidth="1"/>
    <col min="3845" max="3845" width="13.140625" customWidth="1"/>
    <col min="3846" max="3846" width="12.140625" customWidth="1"/>
    <col min="3847" max="3847" width="13.7109375" customWidth="1"/>
    <col min="3848" max="3849" width="13.5703125" bestFit="1" customWidth="1"/>
    <col min="3850" max="3850" width="12.28515625" customWidth="1"/>
    <col min="3851" max="3851" width="12" bestFit="1" customWidth="1"/>
    <col min="3852" max="3852" width="13.5703125" bestFit="1" customWidth="1"/>
    <col min="3853" max="3853" width="0" hidden="1" customWidth="1"/>
    <col min="3854" max="3854" width="11" customWidth="1"/>
    <col min="3856" max="3856" width="10.5703125" customWidth="1"/>
    <col min="3857" max="3859" width="11.5703125" customWidth="1"/>
    <col min="3860" max="3860" width="11" customWidth="1"/>
    <col min="3861" max="3861" width="12.85546875" customWidth="1"/>
    <col min="4097" max="4097" width="23.28515625" bestFit="1" customWidth="1"/>
    <col min="4098" max="4098" width="13" customWidth="1"/>
    <col min="4099" max="4099" width="12" bestFit="1" customWidth="1"/>
    <col min="4100" max="4100" width="11.85546875" customWidth="1"/>
    <col min="4101" max="4101" width="13.140625" customWidth="1"/>
    <col min="4102" max="4102" width="12.140625" customWidth="1"/>
    <col min="4103" max="4103" width="13.7109375" customWidth="1"/>
    <col min="4104" max="4105" width="13.5703125" bestFit="1" customWidth="1"/>
    <col min="4106" max="4106" width="12.28515625" customWidth="1"/>
    <col min="4107" max="4107" width="12" bestFit="1" customWidth="1"/>
    <col min="4108" max="4108" width="13.5703125" bestFit="1" customWidth="1"/>
    <col min="4109" max="4109" width="0" hidden="1" customWidth="1"/>
    <col min="4110" max="4110" width="11" customWidth="1"/>
    <col min="4112" max="4112" width="10.5703125" customWidth="1"/>
    <col min="4113" max="4115" width="11.5703125" customWidth="1"/>
    <col min="4116" max="4116" width="11" customWidth="1"/>
    <col min="4117" max="4117" width="12.85546875" customWidth="1"/>
    <col min="4353" max="4353" width="23.28515625" bestFit="1" customWidth="1"/>
    <col min="4354" max="4354" width="13" customWidth="1"/>
    <col min="4355" max="4355" width="12" bestFit="1" customWidth="1"/>
    <col min="4356" max="4356" width="11.85546875" customWidth="1"/>
    <col min="4357" max="4357" width="13.140625" customWidth="1"/>
    <col min="4358" max="4358" width="12.140625" customWidth="1"/>
    <col min="4359" max="4359" width="13.7109375" customWidth="1"/>
    <col min="4360" max="4361" width="13.5703125" bestFit="1" customWidth="1"/>
    <col min="4362" max="4362" width="12.28515625" customWidth="1"/>
    <col min="4363" max="4363" width="12" bestFit="1" customWidth="1"/>
    <col min="4364" max="4364" width="13.5703125" bestFit="1" customWidth="1"/>
    <col min="4365" max="4365" width="0" hidden="1" customWidth="1"/>
    <col min="4366" max="4366" width="11" customWidth="1"/>
    <col min="4368" max="4368" width="10.5703125" customWidth="1"/>
    <col min="4369" max="4371" width="11.5703125" customWidth="1"/>
    <col min="4372" max="4372" width="11" customWidth="1"/>
    <col min="4373" max="4373" width="12.85546875" customWidth="1"/>
    <col min="4609" max="4609" width="23.28515625" bestFit="1" customWidth="1"/>
    <col min="4610" max="4610" width="13" customWidth="1"/>
    <col min="4611" max="4611" width="12" bestFit="1" customWidth="1"/>
    <col min="4612" max="4612" width="11.85546875" customWidth="1"/>
    <col min="4613" max="4613" width="13.140625" customWidth="1"/>
    <col min="4614" max="4614" width="12.140625" customWidth="1"/>
    <col min="4615" max="4615" width="13.7109375" customWidth="1"/>
    <col min="4616" max="4617" width="13.5703125" bestFit="1" customWidth="1"/>
    <col min="4618" max="4618" width="12.28515625" customWidth="1"/>
    <col min="4619" max="4619" width="12" bestFit="1" customWidth="1"/>
    <col min="4620" max="4620" width="13.5703125" bestFit="1" customWidth="1"/>
    <col min="4621" max="4621" width="0" hidden="1" customWidth="1"/>
    <col min="4622" max="4622" width="11" customWidth="1"/>
    <col min="4624" max="4624" width="10.5703125" customWidth="1"/>
    <col min="4625" max="4627" width="11.5703125" customWidth="1"/>
    <col min="4628" max="4628" width="11" customWidth="1"/>
    <col min="4629" max="4629" width="12.85546875" customWidth="1"/>
    <col min="4865" max="4865" width="23.28515625" bestFit="1" customWidth="1"/>
    <col min="4866" max="4866" width="13" customWidth="1"/>
    <col min="4867" max="4867" width="12" bestFit="1" customWidth="1"/>
    <col min="4868" max="4868" width="11.85546875" customWidth="1"/>
    <col min="4869" max="4869" width="13.140625" customWidth="1"/>
    <col min="4870" max="4870" width="12.140625" customWidth="1"/>
    <col min="4871" max="4871" width="13.7109375" customWidth="1"/>
    <col min="4872" max="4873" width="13.5703125" bestFit="1" customWidth="1"/>
    <col min="4874" max="4874" width="12.28515625" customWidth="1"/>
    <col min="4875" max="4875" width="12" bestFit="1" customWidth="1"/>
    <col min="4876" max="4876" width="13.5703125" bestFit="1" customWidth="1"/>
    <col min="4877" max="4877" width="0" hidden="1" customWidth="1"/>
    <col min="4878" max="4878" width="11" customWidth="1"/>
    <col min="4880" max="4880" width="10.5703125" customWidth="1"/>
    <col min="4881" max="4883" width="11.5703125" customWidth="1"/>
    <col min="4884" max="4884" width="11" customWidth="1"/>
    <col min="4885" max="4885" width="12.85546875" customWidth="1"/>
    <col min="5121" max="5121" width="23.28515625" bestFit="1" customWidth="1"/>
    <col min="5122" max="5122" width="13" customWidth="1"/>
    <col min="5123" max="5123" width="12" bestFit="1" customWidth="1"/>
    <col min="5124" max="5124" width="11.85546875" customWidth="1"/>
    <col min="5125" max="5125" width="13.140625" customWidth="1"/>
    <col min="5126" max="5126" width="12.140625" customWidth="1"/>
    <col min="5127" max="5127" width="13.7109375" customWidth="1"/>
    <col min="5128" max="5129" width="13.5703125" bestFit="1" customWidth="1"/>
    <col min="5130" max="5130" width="12.28515625" customWidth="1"/>
    <col min="5131" max="5131" width="12" bestFit="1" customWidth="1"/>
    <col min="5132" max="5132" width="13.5703125" bestFit="1" customWidth="1"/>
    <col min="5133" max="5133" width="0" hidden="1" customWidth="1"/>
    <col min="5134" max="5134" width="11" customWidth="1"/>
    <col min="5136" max="5136" width="10.5703125" customWidth="1"/>
    <col min="5137" max="5139" width="11.5703125" customWidth="1"/>
    <col min="5140" max="5140" width="11" customWidth="1"/>
    <col min="5141" max="5141" width="12.85546875" customWidth="1"/>
    <col min="5377" max="5377" width="23.28515625" bestFit="1" customWidth="1"/>
    <col min="5378" max="5378" width="13" customWidth="1"/>
    <col min="5379" max="5379" width="12" bestFit="1" customWidth="1"/>
    <col min="5380" max="5380" width="11.85546875" customWidth="1"/>
    <col min="5381" max="5381" width="13.140625" customWidth="1"/>
    <col min="5382" max="5382" width="12.140625" customWidth="1"/>
    <col min="5383" max="5383" width="13.7109375" customWidth="1"/>
    <col min="5384" max="5385" width="13.5703125" bestFit="1" customWidth="1"/>
    <col min="5386" max="5386" width="12.28515625" customWidth="1"/>
    <col min="5387" max="5387" width="12" bestFit="1" customWidth="1"/>
    <col min="5388" max="5388" width="13.5703125" bestFit="1" customWidth="1"/>
    <col min="5389" max="5389" width="0" hidden="1" customWidth="1"/>
    <col min="5390" max="5390" width="11" customWidth="1"/>
    <col min="5392" max="5392" width="10.5703125" customWidth="1"/>
    <col min="5393" max="5395" width="11.5703125" customWidth="1"/>
    <col min="5396" max="5396" width="11" customWidth="1"/>
    <col min="5397" max="5397" width="12.85546875" customWidth="1"/>
    <col min="5633" max="5633" width="23.28515625" bestFit="1" customWidth="1"/>
    <col min="5634" max="5634" width="13" customWidth="1"/>
    <col min="5635" max="5635" width="12" bestFit="1" customWidth="1"/>
    <col min="5636" max="5636" width="11.85546875" customWidth="1"/>
    <col min="5637" max="5637" width="13.140625" customWidth="1"/>
    <col min="5638" max="5638" width="12.140625" customWidth="1"/>
    <col min="5639" max="5639" width="13.7109375" customWidth="1"/>
    <col min="5640" max="5641" width="13.5703125" bestFit="1" customWidth="1"/>
    <col min="5642" max="5642" width="12.28515625" customWidth="1"/>
    <col min="5643" max="5643" width="12" bestFit="1" customWidth="1"/>
    <col min="5644" max="5644" width="13.5703125" bestFit="1" customWidth="1"/>
    <col min="5645" max="5645" width="0" hidden="1" customWidth="1"/>
    <col min="5646" max="5646" width="11" customWidth="1"/>
    <col min="5648" max="5648" width="10.5703125" customWidth="1"/>
    <col min="5649" max="5651" width="11.5703125" customWidth="1"/>
    <col min="5652" max="5652" width="11" customWidth="1"/>
    <col min="5653" max="5653" width="12.85546875" customWidth="1"/>
    <col min="5889" max="5889" width="23.28515625" bestFit="1" customWidth="1"/>
    <col min="5890" max="5890" width="13" customWidth="1"/>
    <col min="5891" max="5891" width="12" bestFit="1" customWidth="1"/>
    <col min="5892" max="5892" width="11.85546875" customWidth="1"/>
    <col min="5893" max="5893" width="13.140625" customWidth="1"/>
    <col min="5894" max="5894" width="12.140625" customWidth="1"/>
    <col min="5895" max="5895" width="13.7109375" customWidth="1"/>
    <col min="5896" max="5897" width="13.5703125" bestFit="1" customWidth="1"/>
    <col min="5898" max="5898" width="12.28515625" customWidth="1"/>
    <col min="5899" max="5899" width="12" bestFit="1" customWidth="1"/>
    <col min="5900" max="5900" width="13.5703125" bestFit="1" customWidth="1"/>
    <col min="5901" max="5901" width="0" hidden="1" customWidth="1"/>
    <col min="5902" max="5902" width="11" customWidth="1"/>
    <col min="5904" max="5904" width="10.5703125" customWidth="1"/>
    <col min="5905" max="5907" width="11.5703125" customWidth="1"/>
    <col min="5908" max="5908" width="11" customWidth="1"/>
    <col min="5909" max="5909" width="12.85546875" customWidth="1"/>
    <col min="6145" max="6145" width="23.28515625" bestFit="1" customWidth="1"/>
    <col min="6146" max="6146" width="13" customWidth="1"/>
    <col min="6147" max="6147" width="12" bestFit="1" customWidth="1"/>
    <col min="6148" max="6148" width="11.85546875" customWidth="1"/>
    <col min="6149" max="6149" width="13.140625" customWidth="1"/>
    <col min="6150" max="6150" width="12.140625" customWidth="1"/>
    <col min="6151" max="6151" width="13.7109375" customWidth="1"/>
    <col min="6152" max="6153" width="13.5703125" bestFit="1" customWidth="1"/>
    <col min="6154" max="6154" width="12.28515625" customWidth="1"/>
    <col min="6155" max="6155" width="12" bestFit="1" customWidth="1"/>
    <col min="6156" max="6156" width="13.5703125" bestFit="1" customWidth="1"/>
    <col min="6157" max="6157" width="0" hidden="1" customWidth="1"/>
    <col min="6158" max="6158" width="11" customWidth="1"/>
    <col min="6160" max="6160" width="10.5703125" customWidth="1"/>
    <col min="6161" max="6163" width="11.5703125" customWidth="1"/>
    <col min="6164" max="6164" width="11" customWidth="1"/>
    <col min="6165" max="6165" width="12.85546875" customWidth="1"/>
    <col min="6401" max="6401" width="23.28515625" bestFit="1" customWidth="1"/>
    <col min="6402" max="6402" width="13" customWidth="1"/>
    <col min="6403" max="6403" width="12" bestFit="1" customWidth="1"/>
    <col min="6404" max="6404" width="11.85546875" customWidth="1"/>
    <col min="6405" max="6405" width="13.140625" customWidth="1"/>
    <col min="6406" max="6406" width="12.140625" customWidth="1"/>
    <col min="6407" max="6407" width="13.7109375" customWidth="1"/>
    <col min="6408" max="6409" width="13.5703125" bestFit="1" customWidth="1"/>
    <col min="6410" max="6410" width="12.28515625" customWidth="1"/>
    <col min="6411" max="6411" width="12" bestFit="1" customWidth="1"/>
    <col min="6412" max="6412" width="13.5703125" bestFit="1" customWidth="1"/>
    <col min="6413" max="6413" width="0" hidden="1" customWidth="1"/>
    <col min="6414" max="6414" width="11" customWidth="1"/>
    <col min="6416" max="6416" width="10.5703125" customWidth="1"/>
    <col min="6417" max="6419" width="11.5703125" customWidth="1"/>
    <col min="6420" max="6420" width="11" customWidth="1"/>
    <col min="6421" max="6421" width="12.85546875" customWidth="1"/>
    <col min="6657" max="6657" width="23.28515625" bestFit="1" customWidth="1"/>
    <col min="6658" max="6658" width="13" customWidth="1"/>
    <col min="6659" max="6659" width="12" bestFit="1" customWidth="1"/>
    <col min="6660" max="6660" width="11.85546875" customWidth="1"/>
    <col min="6661" max="6661" width="13.140625" customWidth="1"/>
    <col min="6662" max="6662" width="12.140625" customWidth="1"/>
    <col min="6663" max="6663" width="13.7109375" customWidth="1"/>
    <col min="6664" max="6665" width="13.5703125" bestFit="1" customWidth="1"/>
    <col min="6666" max="6666" width="12.28515625" customWidth="1"/>
    <col min="6667" max="6667" width="12" bestFit="1" customWidth="1"/>
    <col min="6668" max="6668" width="13.5703125" bestFit="1" customWidth="1"/>
    <col min="6669" max="6669" width="0" hidden="1" customWidth="1"/>
    <col min="6670" max="6670" width="11" customWidth="1"/>
    <col min="6672" max="6672" width="10.5703125" customWidth="1"/>
    <col min="6673" max="6675" width="11.5703125" customWidth="1"/>
    <col min="6676" max="6676" width="11" customWidth="1"/>
    <col min="6677" max="6677" width="12.85546875" customWidth="1"/>
    <col min="6913" max="6913" width="23.28515625" bestFit="1" customWidth="1"/>
    <col min="6914" max="6914" width="13" customWidth="1"/>
    <col min="6915" max="6915" width="12" bestFit="1" customWidth="1"/>
    <col min="6916" max="6916" width="11.85546875" customWidth="1"/>
    <col min="6917" max="6917" width="13.140625" customWidth="1"/>
    <col min="6918" max="6918" width="12.140625" customWidth="1"/>
    <col min="6919" max="6919" width="13.7109375" customWidth="1"/>
    <col min="6920" max="6921" width="13.5703125" bestFit="1" customWidth="1"/>
    <col min="6922" max="6922" width="12.28515625" customWidth="1"/>
    <col min="6923" max="6923" width="12" bestFit="1" customWidth="1"/>
    <col min="6924" max="6924" width="13.5703125" bestFit="1" customWidth="1"/>
    <col min="6925" max="6925" width="0" hidden="1" customWidth="1"/>
    <col min="6926" max="6926" width="11" customWidth="1"/>
    <col min="6928" max="6928" width="10.5703125" customWidth="1"/>
    <col min="6929" max="6931" width="11.5703125" customWidth="1"/>
    <col min="6932" max="6932" width="11" customWidth="1"/>
    <col min="6933" max="6933" width="12.85546875" customWidth="1"/>
    <col min="7169" max="7169" width="23.28515625" bestFit="1" customWidth="1"/>
    <col min="7170" max="7170" width="13" customWidth="1"/>
    <col min="7171" max="7171" width="12" bestFit="1" customWidth="1"/>
    <col min="7172" max="7172" width="11.85546875" customWidth="1"/>
    <col min="7173" max="7173" width="13.140625" customWidth="1"/>
    <col min="7174" max="7174" width="12.140625" customWidth="1"/>
    <col min="7175" max="7175" width="13.7109375" customWidth="1"/>
    <col min="7176" max="7177" width="13.5703125" bestFit="1" customWidth="1"/>
    <col min="7178" max="7178" width="12.28515625" customWidth="1"/>
    <col min="7179" max="7179" width="12" bestFit="1" customWidth="1"/>
    <col min="7180" max="7180" width="13.5703125" bestFit="1" customWidth="1"/>
    <col min="7181" max="7181" width="0" hidden="1" customWidth="1"/>
    <col min="7182" max="7182" width="11" customWidth="1"/>
    <col min="7184" max="7184" width="10.5703125" customWidth="1"/>
    <col min="7185" max="7187" width="11.5703125" customWidth="1"/>
    <col min="7188" max="7188" width="11" customWidth="1"/>
    <col min="7189" max="7189" width="12.85546875" customWidth="1"/>
    <col min="7425" max="7425" width="23.28515625" bestFit="1" customWidth="1"/>
    <col min="7426" max="7426" width="13" customWidth="1"/>
    <col min="7427" max="7427" width="12" bestFit="1" customWidth="1"/>
    <col min="7428" max="7428" width="11.85546875" customWidth="1"/>
    <col min="7429" max="7429" width="13.140625" customWidth="1"/>
    <col min="7430" max="7430" width="12.140625" customWidth="1"/>
    <col min="7431" max="7431" width="13.7109375" customWidth="1"/>
    <col min="7432" max="7433" width="13.5703125" bestFit="1" customWidth="1"/>
    <col min="7434" max="7434" width="12.28515625" customWidth="1"/>
    <col min="7435" max="7435" width="12" bestFit="1" customWidth="1"/>
    <col min="7436" max="7436" width="13.5703125" bestFit="1" customWidth="1"/>
    <col min="7437" max="7437" width="0" hidden="1" customWidth="1"/>
    <col min="7438" max="7438" width="11" customWidth="1"/>
    <col min="7440" max="7440" width="10.5703125" customWidth="1"/>
    <col min="7441" max="7443" width="11.5703125" customWidth="1"/>
    <col min="7444" max="7444" width="11" customWidth="1"/>
    <col min="7445" max="7445" width="12.85546875" customWidth="1"/>
    <col min="7681" max="7681" width="23.28515625" bestFit="1" customWidth="1"/>
    <col min="7682" max="7682" width="13" customWidth="1"/>
    <col min="7683" max="7683" width="12" bestFit="1" customWidth="1"/>
    <col min="7684" max="7684" width="11.85546875" customWidth="1"/>
    <col min="7685" max="7685" width="13.140625" customWidth="1"/>
    <col min="7686" max="7686" width="12.140625" customWidth="1"/>
    <col min="7687" max="7687" width="13.7109375" customWidth="1"/>
    <col min="7688" max="7689" width="13.5703125" bestFit="1" customWidth="1"/>
    <col min="7690" max="7690" width="12.28515625" customWidth="1"/>
    <col min="7691" max="7691" width="12" bestFit="1" customWidth="1"/>
    <col min="7692" max="7692" width="13.5703125" bestFit="1" customWidth="1"/>
    <col min="7693" max="7693" width="0" hidden="1" customWidth="1"/>
    <col min="7694" max="7694" width="11" customWidth="1"/>
    <col min="7696" max="7696" width="10.5703125" customWidth="1"/>
    <col min="7697" max="7699" width="11.5703125" customWidth="1"/>
    <col min="7700" max="7700" width="11" customWidth="1"/>
    <col min="7701" max="7701" width="12.85546875" customWidth="1"/>
    <col min="7937" max="7937" width="23.28515625" bestFit="1" customWidth="1"/>
    <col min="7938" max="7938" width="13" customWidth="1"/>
    <col min="7939" max="7939" width="12" bestFit="1" customWidth="1"/>
    <col min="7940" max="7940" width="11.85546875" customWidth="1"/>
    <col min="7941" max="7941" width="13.140625" customWidth="1"/>
    <col min="7942" max="7942" width="12.140625" customWidth="1"/>
    <col min="7943" max="7943" width="13.7109375" customWidth="1"/>
    <col min="7944" max="7945" width="13.5703125" bestFit="1" customWidth="1"/>
    <col min="7946" max="7946" width="12.28515625" customWidth="1"/>
    <col min="7947" max="7947" width="12" bestFit="1" customWidth="1"/>
    <col min="7948" max="7948" width="13.5703125" bestFit="1" customWidth="1"/>
    <col min="7949" max="7949" width="0" hidden="1" customWidth="1"/>
    <col min="7950" max="7950" width="11" customWidth="1"/>
    <col min="7952" max="7952" width="10.5703125" customWidth="1"/>
    <col min="7953" max="7955" width="11.5703125" customWidth="1"/>
    <col min="7956" max="7956" width="11" customWidth="1"/>
    <col min="7957" max="7957" width="12.85546875" customWidth="1"/>
    <col min="8193" max="8193" width="23.28515625" bestFit="1" customWidth="1"/>
    <col min="8194" max="8194" width="13" customWidth="1"/>
    <col min="8195" max="8195" width="12" bestFit="1" customWidth="1"/>
    <col min="8196" max="8196" width="11.85546875" customWidth="1"/>
    <col min="8197" max="8197" width="13.140625" customWidth="1"/>
    <col min="8198" max="8198" width="12.140625" customWidth="1"/>
    <col min="8199" max="8199" width="13.7109375" customWidth="1"/>
    <col min="8200" max="8201" width="13.5703125" bestFit="1" customWidth="1"/>
    <col min="8202" max="8202" width="12.28515625" customWidth="1"/>
    <col min="8203" max="8203" width="12" bestFit="1" customWidth="1"/>
    <col min="8204" max="8204" width="13.5703125" bestFit="1" customWidth="1"/>
    <col min="8205" max="8205" width="0" hidden="1" customWidth="1"/>
    <col min="8206" max="8206" width="11" customWidth="1"/>
    <col min="8208" max="8208" width="10.5703125" customWidth="1"/>
    <col min="8209" max="8211" width="11.5703125" customWidth="1"/>
    <col min="8212" max="8212" width="11" customWidth="1"/>
    <col min="8213" max="8213" width="12.85546875" customWidth="1"/>
    <col min="8449" max="8449" width="23.28515625" bestFit="1" customWidth="1"/>
    <col min="8450" max="8450" width="13" customWidth="1"/>
    <col min="8451" max="8451" width="12" bestFit="1" customWidth="1"/>
    <col min="8452" max="8452" width="11.85546875" customWidth="1"/>
    <col min="8453" max="8453" width="13.140625" customWidth="1"/>
    <col min="8454" max="8454" width="12.140625" customWidth="1"/>
    <col min="8455" max="8455" width="13.7109375" customWidth="1"/>
    <col min="8456" max="8457" width="13.5703125" bestFit="1" customWidth="1"/>
    <col min="8458" max="8458" width="12.28515625" customWidth="1"/>
    <col min="8459" max="8459" width="12" bestFit="1" customWidth="1"/>
    <col min="8460" max="8460" width="13.5703125" bestFit="1" customWidth="1"/>
    <col min="8461" max="8461" width="0" hidden="1" customWidth="1"/>
    <col min="8462" max="8462" width="11" customWidth="1"/>
    <col min="8464" max="8464" width="10.5703125" customWidth="1"/>
    <col min="8465" max="8467" width="11.5703125" customWidth="1"/>
    <col min="8468" max="8468" width="11" customWidth="1"/>
    <col min="8469" max="8469" width="12.85546875" customWidth="1"/>
    <col min="8705" max="8705" width="23.28515625" bestFit="1" customWidth="1"/>
    <col min="8706" max="8706" width="13" customWidth="1"/>
    <col min="8707" max="8707" width="12" bestFit="1" customWidth="1"/>
    <col min="8708" max="8708" width="11.85546875" customWidth="1"/>
    <col min="8709" max="8709" width="13.140625" customWidth="1"/>
    <col min="8710" max="8710" width="12.140625" customWidth="1"/>
    <col min="8711" max="8711" width="13.7109375" customWidth="1"/>
    <col min="8712" max="8713" width="13.5703125" bestFit="1" customWidth="1"/>
    <col min="8714" max="8714" width="12.28515625" customWidth="1"/>
    <col min="8715" max="8715" width="12" bestFit="1" customWidth="1"/>
    <col min="8716" max="8716" width="13.5703125" bestFit="1" customWidth="1"/>
    <col min="8717" max="8717" width="0" hidden="1" customWidth="1"/>
    <col min="8718" max="8718" width="11" customWidth="1"/>
    <col min="8720" max="8720" width="10.5703125" customWidth="1"/>
    <col min="8721" max="8723" width="11.5703125" customWidth="1"/>
    <col min="8724" max="8724" width="11" customWidth="1"/>
    <col min="8725" max="8725" width="12.85546875" customWidth="1"/>
    <col min="8961" max="8961" width="23.28515625" bestFit="1" customWidth="1"/>
    <col min="8962" max="8962" width="13" customWidth="1"/>
    <col min="8963" max="8963" width="12" bestFit="1" customWidth="1"/>
    <col min="8964" max="8964" width="11.85546875" customWidth="1"/>
    <col min="8965" max="8965" width="13.140625" customWidth="1"/>
    <col min="8966" max="8966" width="12.140625" customWidth="1"/>
    <col min="8967" max="8967" width="13.7109375" customWidth="1"/>
    <col min="8968" max="8969" width="13.5703125" bestFit="1" customWidth="1"/>
    <col min="8970" max="8970" width="12.28515625" customWidth="1"/>
    <col min="8971" max="8971" width="12" bestFit="1" customWidth="1"/>
    <col min="8972" max="8972" width="13.5703125" bestFit="1" customWidth="1"/>
    <col min="8973" max="8973" width="0" hidden="1" customWidth="1"/>
    <col min="8974" max="8974" width="11" customWidth="1"/>
    <col min="8976" max="8976" width="10.5703125" customWidth="1"/>
    <col min="8977" max="8979" width="11.5703125" customWidth="1"/>
    <col min="8980" max="8980" width="11" customWidth="1"/>
    <col min="8981" max="8981" width="12.85546875" customWidth="1"/>
    <col min="9217" max="9217" width="23.28515625" bestFit="1" customWidth="1"/>
    <col min="9218" max="9218" width="13" customWidth="1"/>
    <col min="9219" max="9219" width="12" bestFit="1" customWidth="1"/>
    <col min="9220" max="9220" width="11.85546875" customWidth="1"/>
    <col min="9221" max="9221" width="13.140625" customWidth="1"/>
    <col min="9222" max="9222" width="12.140625" customWidth="1"/>
    <col min="9223" max="9223" width="13.7109375" customWidth="1"/>
    <col min="9224" max="9225" width="13.5703125" bestFit="1" customWidth="1"/>
    <col min="9226" max="9226" width="12.28515625" customWidth="1"/>
    <col min="9227" max="9227" width="12" bestFit="1" customWidth="1"/>
    <col min="9228" max="9228" width="13.5703125" bestFit="1" customWidth="1"/>
    <col min="9229" max="9229" width="0" hidden="1" customWidth="1"/>
    <col min="9230" max="9230" width="11" customWidth="1"/>
    <col min="9232" max="9232" width="10.5703125" customWidth="1"/>
    <col min="9233" max="9235" width="11.5703125" customWidth="1"/>
    <col min="9236" max="9236" width="11" customWidth="1"/>
    <col min="9237" max="9237" width="12.85546875" customWidth="1"/>
    <col min="9473" max="9473" width="23.28515625" bestFit="1" customWidth="1"/>
    <col min="9474" max="9474" width="13" customWidth="1"/>
    <col min="9475" max="9475" width="12" bestFit="1" customWidth="1"/>
    <col min="9476" max="9476" width="11.85546875" customWidth="1"/>
    <col min="9477" max="9477" width="13.140625" customWidth="1"/>
    <col min="9478" max="9478" width="12.140625" customWidth="1"/>
    <col min="9479" max="9479" width="13.7109375" customWidth="1"/>
    <col min="9480" max="9481" width="13.5703125" bestFit="1" customWidth="1"/>
    <col min="9482" max="9482" width="12.28515625" customWidth="1"/>
    <col min="9483" max="9483" width="12" bestFit="1" customWidth="1"/>
    <col min="9484" max="9484" width="13.5703125" bestFit="1" customWidth="1"/>
    <col min="9485" max="9485" width="0" hidden="1" customWidth="1"/>
    <col min="9486" max="9486" width="11" customWidth="1"/>
    <col min="9488" max="9488" width="10.5703125" customWidth="1"/>
    <col min="9489" max="9491" width="11.5703125" customWidth="1"/>
    <col min="9492" max="9492" width="11" customWidth="1"/>
    <col min="9493" max="9493" width="12.85546875" customWidth="1"/>
    <col min="9729" max="9729" width="23.28515625" bestFit="1" customWidth="1"/>
    <col min="9730" max="9730" width="13" customWidth="1"/>
    <col min="9731" max="9731" width="12" bestFit="1" customWidth="1"/>
    <col min="9732" max="9732" width="11.85546875" customWidth="1"/>
    <col min="9733" max="9733" width="13.140625" customWidth="1"/>
    <col min="9734" max="9734" width="12.140625" customWidth="1"/>
    <col min="9735" max="9735" width="13.7109375" customWidth="1"/>
    <col min="9736" max="9737" width="13.5703125" bestFit="1" customWidth="1"/>
    <col min="9738" max="9738" width="12.28515625" customWidth="1"/>
    <col min="9739" max="9739" width="12" bestFit="1" customWidth="1"/>
    <col min="9740" max="9740" width="13.5703125" bestFit="1" customWidth="1"/>
    <col min="9741" max="9741" width="0" hidden="1" customWidth="1"/>
    <col min="9742" max="9742" width="11" customWidth="1"/>
    <col min="9744" max="9744" width="10.5703125" customWidth="1"/>
    <col min="9745" max="9747" width="11.5703125" customWidth="1"/>
    <col min="9748" max="9748" width="11" customWidth="1"/>
    <col min="9749" max="9749" width="12.85546875" customWidth="1"/>
    <col min="9985" max="9985" width="23.28515625" bestFit="1" customWidth="1"/>
    <col min="9986" max="9986" width="13" customWidth="1"/>
    <col min="9987" max="9987" width="12" bestFit="1" customWidth="1"/>
    <col min="9988" max="9988" width="11.85546875" customWidth="1"/>
    <col min="9989" max="9989" width="13.140625" customWidth="1"/>
    <col min="9990" max="9990" width="12.140625" customWidth="1"/>
    <col min="9991" max="9991" width="13.7109375" customWidth="1"/>
    <col min="9992" max="9993" width="13.5703125" bestFit="1" customWidth="1"/>
    <col min="9994" max="9994" width="12.28515625" customWidth="1"/>
    <col min="9995" max="9995" width="12" bestFit="1" customWidth="1"/>
    <col min="9996" max="9996" width="13.5703125" bestFit="1" customWidth="1"/>
    <col min="9997" max="9997" width="0" hidden="1" customWidth="1"/>
    <col min="9998" max="9998" width="11" customWidth="1"/>
    <col min="10000" max="10000" width="10.5703125" customWidth="1"/>
    <col min="10001" max="10003" width="11.5703125" customWidth="1"/>
    <col min="10004" max="10004" width="11" customWidth="1"/>
    <col min="10005" max="10005" width="12.85546875" customWidth="1"/>
    <col min="10241" max="10241" width="23.28515625" bestFit="1" customWidth="1"/>
    <col min="10242" max="10242" width="13" customWidth="1"/>
    <col min="10243" max="10243" width="12" bestFit="1" customWidth="1"/>
    <col min="10244" max="10244" width="11.85546875" customWidth="1"/>
    <col min="10245" max="10245" width="13.140625" customWidth="1"/>
    <col min="10246" max="10246" width="12.140625" customWidth="1"/>
    <col min="10247" max="10247" width="13.7109375" customWidth="1"/>
    <col min="10248" max="10249" width="13.5703125" bestFit="1" customWidth="1"/>
    <col min="10250" max="10250" width="12.28515625" customWidth="1"/>
    <col min="10251" max="10251" width="12" bestFit="1" customWidth="1"/>
    <col min="10252" max="10252" width="13.5703125" bestFit="1" customWidth="1"/>
    <col min="10253" max="10253" width="0" hidden="1" customWidth="1"/>
    <col min="10254" max="10254" width="11" customWidth="1"/>
    <col min="10256" max="10256" width="10.5703125" customWidth="1"/>
    <col min="10257" max="10259" width="11.5703125" customWidth="1"/>
    <col min="10260" max="10260" width="11" customWidth="1"/>
    <col min="10261" max="10261" width="12.85546875" customWidth="1"/>
    <col min="10497" max="10497" width="23.28515625" bestFit="1" customWidth="1"/>
    <col min="10498" max="10498" width="13" customWidth="1"/>
    <col min="10499" max="10499" width="12" bestFit="1" customWidth="1"/>
    <col min="10500" max="10500" width="11.85546875" customWidth="1"/>
    <col min="10501" max="10501" width="13.140625" customWidth="1"/>
    <col min="10502" max="10502" width="12.140625" customWidth="1"/>
    <col min="10503" max="10503" width="13.7109375" customWidth="1"/>
    <col min="10504" max="10505" width="13.5703125" bestFit="1" customWidth="1"/>
    <col min="10506" max="10506" width="12.28515625" customWidth="1"/>
    <col min="10507" max="10507" width="12" bestFit="1" customWidth="1"/>
    <col min="10508" max="10508" width="13.5703125" bestFit="1" customWidth="1"/>
    <col min="10509" max="10509" width="0" hidden="1" customWidth="1"/>
    <col min="10510" max="10510" width="11" customWidth="1"/>
    <col min="10512" max="10512" width="10.5703125" customWidth="1"/>
    <col min="10513" max="10515" width="11.5703125" customWidth="1"/>
    <col min="10516" max="10516" width="11" customWidth="1"/>
    <col min="10517" max="10517" width="12.85546875" customWidth="1"/>
    <col min="10753" max="10753" width="23.28515625" bestFit="1" customWidth="1"/>
    <col min="10754" max="10754" width="13" customWidth="1"/>
    <col min="10755" max="10755" width="12" bestFit="1" customWidth="1"/>
    <col min="10756" max="10756" width="11.85546875" customWidth="1"/>
    <col min="10757" max="10757" width="13.140625" customWidth="1"/>
    <col min="10758" max="10758" width="12.140625" customWidth="1"/>
    <col min="10759" max="10759" width="13.7109375" customWidth="1"/>
    <col min="10760" max="10761" width="13.5703125" bestFit="1" customWidth="1"/>
    <col min="10762" max="10762" width="12.28515625" customWidth="1"/>
    <col min="10763" max="10763" width="12" bestFit="1" customWidth="1"/>
    <col min="10764" max="10764" width="13.5703125" bestFit="1" customWidth="1"/>
    <col min="10765" max="10765" width="0" hidden="1" customWidth="1"/>
    <col min="10766" max="10766" width="11" customWidth="1"/>
    <col min="10768" max="10768" width="10.5703125" customWidth="1"/>
    <col min="10769" max="10771" width="11.5703125" customWidth="1"/>
    <col min="10772" max="10772" width="11" customWidth="1"/>
    <col min="10773" max="10773" width="12.85546875" customWidth="1"/>
    <col min="11009" max="11009" width="23.28515625" bestFit="1" customWidth="1"/>
    <col min="11010" max="11010" width="13" customWidth="1"/>
    <col min="11011" max="11011" width="12" bestFit="1" customWidth="1"/>
    <col min="11012" max="11012" width="11.85546875" customWidth="1"/>
    <col min="11013" max="11013" width="13.140625" customWidth="1"/>
    <col min="11014" max="11014" width="12.140625" customWidth="1"/>
    <col min="11015" max="11015" width="13.7109375" customWidth="1"/>
    <col min="11016" max="11017" width="13.5703125" bestFit="1" customWidth="1"/>
    <col min="11018" max="11018" width="12.28515625" customWidth="1"/>
    <col min="11019" max="11019" width="12" bestFit="1" customWidth="1"/>
    <col min="11020" max="11020" width="13.5703125" bestFit="1" customWidth="1"/>
    <col min="11021" max="11021" width="0" hidden="1" customWidth="1"/>
    <col min="11022" max="11022" width="11" customWidth="1"/>
    <col min="11024" max="11024" width="10.5703125" customWidth="1"/>
    <col min="11025" max="11027" width="11.5703125" customWidth="1"/>
    <col min="11028" max="11028" width="11" customWidth="1"/>
    <col min="11029" max="11029" width="12.85546875" customWidth="1"/>
    <col min="11265" max="11265" width="23.28515625" bestFit="1" customWidth="1"/>
    <col min="11266" max="11266" width="13" customWidth="1"/>
    <col min="11267" max="11267" width="12" bestFit="1" customWidth="1"/>
    <col min="11268" max="11268" width="11.85546875" customWidth="1"/>
    <col min="11269" max="11269" width="13.140625" customWidth="1"/>
    <col min="11270" max="11270" width="12.140625" customWidth="1"/>
    <col min="11271" max="11271" width="13.7109375" customWidth="1"/>
    <col min="11272" max="11273" width="13.5703125" bestFit="1" customWidth="1"/>
    <col min="11274" max="11274" width="12.28515625" customWidth="1"/>
    <col min="11275" max="11275" width="12" bestFit="1" customWidth="1"/>
    <col min="11276" max="11276" width="13.5703125" bestFit="1" customWidth="1"/>
    <col min="11277" max="11277" width="0" hidden="1" customWidth="1"/>
    <col min="11278" max="11278" width="11" customWidth="1"/>
    <col min="11280" max="11280" width="10.5703125" customWidth="1"/>
    <col min="11281" max="11283" width="11.5703125" customWidth="1"/>
    <col min="11284" max="11284" width="11" customWidth="1"/>
    <col min="11285" max="11285" width="12.85546875" customWidth="1"/>
    <col min="11521" max="11521" width="23.28515625" bestFit="1" customWidth="1"/>
    <col min="11522" max="11522" width="13" customWidth="1"/>
    <col min="11523" max="11523" width="12" bestFit="1" customWidth="1"/>
    <col min="11524" max="11524" width="11.85546875" customWidth="1"/>
    <col min="11525" max="11525" width="13.140625" customWidth="1"/>
    <col min="11526" max="11526" width="12.140625" customWidth="1"/>
    <col min="11527" max="11527" width="13.7109375" customWidth="1"/>
    <col min="11528" max="11529" width="13.5703125" bestFit="1" customWidth="1"/>
    <col min="11530" max="11530" width="12.28515625" customWidth="1"/>
    <col min="11531" max="11531" width="12" bestFit="1" customWidth="1"/>
    <col min="11532" max="11532" width="13.5703125" bestFit="1" customWidth="1"/>
    <col min="11533" max="11533" width="0" hidden="1" customWidth="1"/>
    <col min="11534" max="11534" width="11" customWidth="1"/>
    <col min="11536" max="11536" width="10.5703125" customWidth="1"/>
    <col min="11537" max="11539" width="11.5703125" customWidth="1"/>
    <col min="11540" max="11540" width="11" customWidth="1"/>
    <col min="11541" max="11541" width="12.85546875" customWidth="1"/>
    <col min="11777" max="11777" width="23.28515625" bestFit="1" customWidth="1"/>
    <col min="11778" max="11778" width="13" customWidth="1"/>
    <col min="11779" max="11779" width="12" bestFit="1" customWidth="1"/>
    <col min="11780" max="11780" width="11.85546875" customWidth="1"/>
    <col min="11781" max="11781" width="13.140625" customWidth="1"/>
    <col min="11782" max="11782" width="12.140625" customWidth="1"/>
    <col min="11783" max="11783" width="13.7109375" customWidth="1"/>
    <col min="11784" max="11785" width="13.5703125" bestFit="1" customWidth="1"/>
    <col min="11786" max="11786" width="12.28515625" customWidth="1"/>
    <col min="11787" max="11787" width="12" bestFit="1" customWidth="1"/>
    <col min="11788" max="11788" width="13.5703125" bestFit="1" customWidth="1"/>
    <col min="11789" max="11789" width="0" hidden="1" customWidth="1"/>
    <col min="11790" max="11790" width="11" customWidth="1"/>
    <col min="11792" max="11792" width="10.5703125" customWidth="1"/>
    <col min="11793" max="11795" width="11.5703125" customWidth="1"/>
    <col min="11796" max="11796" width="11" customWidth="1"/>
    <col min="11797" max="11797" width="12.85546875" customWidth="1"/>
    <col min="12033" max="12033" width="23.28515625" bestFit="1" customWidth="1"/>
    <col min="12034" max="12034" width="13" customWidth="1"/>
    <col min="12035" max="12035" width="12" bestFit="1" customWidth="1"/>
    <col min="12036" max="12036" width="11.85546875" customWidth="1"/>
    <col min="12037" max="12037" width="13.140625" customWidth="1"/>
    <col min="12038" max="12038" width="12.140625" customWidth="1"/>
    <col min="12039" max="12039" width="13.7109375" customWidth="1"/>
    <col min="12040" max="12041" width="13.5703125" bestFit="1" customWidth="1"/>
    <col min="12042" max="12042" width="12.28515625" customWidth="1"/>
    <col min="12043" max="12043" width="12" bestFit="1" customWidth="1"/>
    <col min="12044" max="12044" width="13.5703125" bestFit="1" customWidth="1"/>
    <col min="12045" max="12045" width="0" hidden="1" customWidth="1"/>
    <col min="12046" max="12046" width="11" customWidth="1"/>
    <col min="12048" max="12048" width="10.5703125" customWidth="1"/>
    <col min="12049" max="12051" width="11.5703125" customWidth="1"/>
    <col min="12052" max="12052" width="11" customWidth="1"/>
    <col min="12053" max="12053" width="12.85546875" customWidth="1"/>
    <col min="12289" max="12289" width="23.28515625" bestFit="1" customWidth="1"/>
    <col min="12290" max="12290" width="13" customWidth="1"/>
    <col min="12291" max="12291" width="12" bestFit="1" customWidth="1"/>
    <col min="12292" max="12292" width="11.85546875" customWidth="1"/>
    <col min="12293" max="12293" width="13.140625" customWidth="1"/>
    <col min="12294" max="12294" width="12.140625" customWidth="1"/>
    <col min="12295" max="12295" width="13.7109375" customWidth="1"/>
    <col min="12296" max="12297" width="13.5703125" bestFit="1" customWidth="1"/>
    <col min="12298" max="12298" width="12.28515625" customWidth="1"/>
    <col min="12299" max="12299" width="12" bestFit="1" customWidth="1"/>
    <col min="12300" max="12300" width="13.5703125" bestFit="1" customWidth="1"/>
    <col min="12301" max="12301" width="0" hidden="1" customWidth="1"/>
    <col min="12302" max="12302" width="11" customWidth="1"/>
    <col min="12304" max="12304" width="10.5703125" customWidth="1"/>
    <col min="12305" max="12307" width="11.5703125" customWidth="1"/>
    <col min="12308" max="12308" width="11" customWidth="1"/>
    <col min="12309" max="12309" width="12.85546875" customWidth="1"/>
    <col min="12545" max="12545" width="23.28515625" bestFit="1" customWidth="1"/>
    <col min="12546" max="12546" width="13" customWidth="1"/>
    <col min="12547" max="12547" width="12" bestFit="1" customWidth="1"/>
    <col min="12548" max="12548" width="11.85546875" customWidth="1"/>
    <col min="12549" max="12549" width="13.140625" customWidth="1"/>
    <col min="12550" max="12550" width="12.140625" customWidth="1"/>
    <col min="12551" max="12551" width="13.7109375" customWidth="1"/>
    <col min="12552" max="12553" width="13.5703125" bestFit="1" customWidth="1"/>
    <col min="12554" max="12554" width="12.28515625" customWidth="1"/>
    <col min="12555" max="12555" width="12" bestFit="1" customWidth="1"/>
    <col min="12556" max="12556" width="13.5703125" bestFit="1" customWidth="1"/>
    <col min="12557" max="12557" width="0" hidden="1" customWidth="1"/>
    <col min="12558" max="12558" width="11" customWidth="1"/>
    <col min="12560" max="12560" width="10.5703125" customWidth="1"/>
    <col min="12561" max="12563" width="11.5703125" customWidth="1"/>
    <col min="12564" max="12564" width="11" customWidth="1"/>
    <col min="12565" max="12565" width="12.85546875" customWidth="1"/>
    <col min="12801" max="12801" width="23.28515625" bestFit="1" customWidth="1"/>
    <col min="12802" max="12802" width="13" customWidth="1"/>
    <col min="12803" max="12803" width="12" bestFit="1" customWidth="1"/>
    <col min="12804" max="12804" width="11.85546875" customWidth="1"/>
    <col min="12805" max="12805" width="13.140625" customWidth="1"/>
    <col min="12806" max="12806" width="12.140625" customWidth="1"/>
    <col min="12807" max="12807" width="13.7109375" customWidth="1"/>
    <col min="12808" max="12809" width="13.5703125" bestFit="1" customWidth="1"/>
    <col min="12810" max="12810" width="12.28515625" customWidth="1"/>
    <col min="12811" max="12811" width="12" bestFit="1" customWidth="1"/>
    <col min="12812" max="12812" width="13.5703125" bestFit="1" customWidth="1"/>
    <col min="12813" max="12813" width="0" hidden="1" customWidth="1"/>
    <col min="12814" max="12814" width="11" customWidth="1"/>
    <col min="12816" max="12816" width="10.5703125" customWidth="1"/>
    <col min="12817" max="12819" width="11.5703125" customWidth="1"/>
    <col min="12820" max="12820" width="11" customWidth="1"/>
    <col min="12821" max="12821" width="12.85546875" customWidth="1"/>
    <col min="13057" max="13057" width="23.28515625" bestFit="1" customWidth="1"/>
    <col min="13058" max="13058" width="13" customWidth="1"/>
    <col min="13059" max="13059" width="12" bestFit="1" customWidth="1"/>
    <col min="13060" max="13060" width="11.85546875" customWidth="1"/>
    <col min="13061" max="13061" width="13.140625" customWidth="1"/>
    <col min="13062" max="13062" width="12.140625" customWidth="1"/>
    <col min="13063" max="13063" width="13.7109375" customWidth="1"/>
    <col min="13064" max="13065" width="13.5703125" bestFit="1" customWidth="1"/>
    <col min="13066" max="13066" width="12.28515625" customWidth="1"/>
    <col min="13067" max="13067" width="12" bestFit="1" customWidth="1"/>
    <col min="13068" max="13068" width="13.5703125" bestFit="1" customWidth="1"/>
    <col min="13069" max="13069" width="0" hidden="1" customWidth="1"/>
    <col min="13070" max="13070" width="11" customWidth="1"/>
    <col min="13072" max="13072" width="10.5703125" customWidth="1"/>
    <col min="13073" max="13075" width="11.5703125" customWidth="1"/>
    <col min="13076" max="13076" width="11" customWidth="1"/>
    <col min="13077" max="13077" width="12.85546875" customWidth="1"/>
    <col min="13313" max="13313" width="23.28515625" bestFit="1" customWidth="1"/>
    <col min="13314" max="13314" width="13" customWidth="1"/>
    <col min="13315" max="13315" width="12" bestFit="1" customWidth="1"/>
    <col min="13316" max="13316" width="11.85546875" customWidth="1"/>
    <col min="13317" max="13317" width="13.140625" customWidth="1"/>
    <col min="13318" max="13318" width="12.140625" customWidth="1"/>
    <col min="13319" max="13319" width="13.7109375" customWidth="1"/>
    <col min="13320" max="13321" width="13.5703125" bestFit="1" customWidth="1"/>
    <col min="13322" max="13322" width="12.28515625" customWidth="1"/>
    <col min="13323" max="13323" width="12" bestFit="1" customWidth="1"/>
    <col min="13324" max="13324" width="13.5703125" bestFit="1" customWidth="1"/>
    <col min="13325" max="13325" width="0" hidden="1" customWidth="1"/>
    <col min="13326" max="13326" width="11" customWidth="1"/>
    <col min="13328" max="13328" width="10.5703125" customWidth="1"/>
    <col min="13329" max="13331" width="11.5703125" customWidth="1"/>
    <col min="13332" max="13332" width="11" customWidth="1"/>
    <col min="13333" max="13333" width="12.85546875" customWidth="1"/>
    <col min="13569" max="13569" width="23.28515625" bestFit="1" customWidth="1"/>
    <col min="13570" max="13570" width="13" customWidth="1"/>
    <col min="13571" max="13571" width="12" bestFit="1" customWidth="1"/>
    <col min="13572" max="13572" width="11.85546875" customWidth="1"/>
    <col min="13573" max="13573" width="13.140625" customWidth="1"/>
    <col min="13574" max="13574" width="12.140625" customWidth="1"/>
    <col min="13575" max="13575" width="13.7109375" customWidth="1"/>
    <col min="13576" max="13577" width="13.5703125" bestFit="1" customWidth="1"/>
    <col min="13578" max="13578" width="12.28515625" customWidth="1"/>
    <col min="13579" max="13579" width="12" bestFit="1" customWidth="1"/>
    <col min="13580" max="13580" width="13.5703125" bestFit="1" customWidth="1"/>
    <col min="13581" max="13581" width="0" hidden="1" customWidth="1"/>
    <col min="13582" max="13582" width="11" customWidth="1"/>
    <col min="13584" max="13584" width="10.5703125" customWidth="1"/>
    <col min="13585" max="13587" width="11.5703125" customWidth="1"/>
    <col min="13588" max="13588" width="11" customWidth="1"/>
    <col min="13589" max="13589" width="12.85546875" customWidth="1"/>
    <col min="13825" max="13825" width="23.28515625" bestFit="1" customWidth="1"/>
    <col min="13826" max="13826" width="13" customWidth="1"/>
    <col min="13827" max="13827" width="12" bestFit="1" customWidth="1"/>
    <col min="13828" max="13828" width="11.85546875" customWidth="1"/>
    <col min="13829" max="13829" width="13.140625" customWidth="1"/>
    <col min="13830" max="13830" width="12.140625" customWidth="1"/>
    <col min="13831" max="13831" width="13.7109375" customWidth="1"/>
    <col min="13832" max="13833" width="13.5703125" bestFit="1" customWidth="1"/>
    <col min="13834" max="13834" width="12.28515625" customWidth="1"/>
    <col min="13835" max="13835" width="12" bestFit="1" customWidth="1"/>
    <col min="13836" max="13836" width="13.5703125" bestFit="1" customWidth="1"/>
    <col min="13837" max="13837" width="0" hidden="1" customWidth="1"/>
    <col min="13838" max="13838" width="11" customWidth="1"/>
    <col min="13840" max="13840" width="10.5703125" customWidth="1"/>
    <col min="13841" max="13843" width="11.5703125" customWidth="1"/>
    <col min="13844" max="13844" width="11" customWidth="1"/>
    <col min="13845" max="13845" width="12.85546875" customWidth="1"/>
    <col min="14081" max="14081" width="23.28515625" bestFit="1" customWidth="1"/>
    <col min="14082" max="14082" width="13" customWidth="1"/>
    <col min="14083" max="14083" width="12" bestFit="1" customWidth="1"/>
    <col min="14084" max="14084" width="11.85546875" customWidth="1"/>
    <col min="14085" max="14085" width="13.140625" customWidth="1"/>
    <col min="14086" max="14086" width="12.140625" customWidth="1"/>
    <col min="14087" max="14087" width="13.7109375" customWidth="1"/>
    <col min="14088" max="14089" width="13.5703125" bestFit="1" customWidth="1"/>
    <col min="14090" max="14090" width="12.28515625" customWidth="1"/>
    <col min="14091" max="14091" width="12" bestFit="1" customWidth="1"/>
    <col min="14092" max="14092" width="13.5703125" bestFit="1" customWidth="1"/>
    <col min="14093" max="14093" width="0" hidden="1" customWidth="1"/>
    <col min="14094" max="14094" width="11" customWidth="1"/>
    <col min="14096" max="14096" width="10.5703125" customWidth="1"/>
    <col min="14097" max="14099" width="11.5703125" customWidth="1"/>
    <col min="14100" max="14100" width="11" customWidth="1"/>
    <col min="14101" max="14101" width="12.85546875" customWidth="1"/>
    <col min="14337" max="14337" width="23.28515625" bestFit="1" customWidth="1"/>
    <col min="14338" max="14338" width="13" customWidth="1"/>
    <col min="14339" max="14339" width="12" bestFit="1" customWidth="1"/>
    <col min="14340" max="14340" width="11.85546875" customWidth="1"/>
    <col min="14341" max="14341" width="13.140625" customWidth="1"/>
    <col min="14342" max="14342" width="12.140625" customWidth="1"/>
    <col min="14343" max="14343" width="13.7109375" customWidth="1"/>
    <col min="14344" max="14345" width="13.5703125" bestFit="1" customWidth="1"/>
    <col min="14346" max="14346" width="12.28515625" customWidth="1"/>
    <col min="14347" max="14347" width="12" bestFit="1" customWidth="1"/>
    <col min="14348" max="14348" width="13.5703125" bestFit="1" customWidth="1"/>
    <col min="14349" max="14349" width="0" hidden="1" customWidth="1"/>
    <col min="14350" max="14350" width="11" customWidth="1"/>
    <col min="14352" max="14352" width="10.5703125" customWidth="1"/>
    <col min="14353" max="14355" width="11.5703125" customWidth="1"/>
    <col min="14356" max="14356" width="11" customWidth="1"/>
    <col min="14357" max="14357" width="12.85546875" customWidth="1"/>
    <col min="14593" max="14593" width="23.28515625" bestFit="1" customWidth="1"/>
    <col min="14594" max="14594" width="13" customWidth="1"/>
    <col min="14595" max="14595" width="12" bestFit="1" customWidth="1"/>
    <col min="14596" max="14596" width="11.85546875" customWidth="1"/>
    <col min="14597" max="14597" width="13.140625" customWidth="1"/>
    <col min="14598" max="14598" width="12.140625" customWidth="1"/>
    <col min="14599" max="14599" width="13.7109375" customWidth="1"/>
    <col min="14600" max="14601" width="13.5703125" bestFit="1" customWidth="1"/>
    <col min="14602" max="14602" width="12.28515625" customWidth="1"/>
    <col min="14603" max="14603" width="12" bestFit="1" customWidth="1"/>
    <col min="14604" max="14604" width="13.5703125" bestFit="1" customWidth="1"/>
    <col min="14605" max="14605" width="0" hidden="1" customWidth="1"/>
    <col min="14606" max="14606" width="11" customWidth="1"/>
    <col min="14608" max="14608" width="10.5703125" customWidth="1"/>
    <col min="14609" max="14611" width="11.5703125" customWidth="1"/>
    <col min="14612" max="14612" width="11" customWidth="1"/>
    <col min="14613" max="14613" width="12.85546875" customWidth="1"/>
    <col min="14849" max="14849" width="23.28515625" bestFit="1" customWidth="1"/>
    <col min="14850" max="14850" width="13" customWidth="1"/>
    <col min="14851" max="14851" width="12" bestFit="1" customWidth="1"/>
    <col min="14852" max="14852" width="11.85546875" customWidth="1"/>
    <col min="14853" max="14853" width="13.140625" customWidth="1"/>
    <col min="14854" max="14854" width="12.140625" customWidth="1"/>
    <col min="14855" max="14855" width="13.7109375" customWidth="1"/>
    <col min="14856" max="14857" width="13.5703125" bestFit="1" customWidth="1"/>
    <col min="14858" max="14858" width="12.28515625" customWidth="1"/>
    <col min="14859" max="14859" width="12" bestFit="1" customWidth="1"/>
    <col min="14860" max="14860" width="13.5703125" bestFit="1" customWidth="1"/>
    <col min="14861" max="14861" width="0" hidden="1" customWidth="1"/>
    <col min="14862" max="14862" width="11" customWidth="1"/>
    <col min="14864" max="14864" width="10.5703125" customWidth="1"/>
    <col min="14865" max="14867" width="11.5703125" customWidth="1"/>
    <col min="14868" max="14868" width="11" customWidth="1"/>
    <col min="14869" max="14869" width="12.85546875" customWidth="1"/>
    <col min="15105" max="15105" width="23.28515625" bestFit="1" customWidth="1"/>
    <col min="15106" max="15106" width="13" customWidth="1"/>
    <col min="15107" max="15107" width="12" bestFit="1" customWidth="1"/>
    <col min="15108" max="15108" width="11.85546875" customWidth="1"/>
    <col min="15109" max="15109" width="13.140625" customWidth="1"/>
    <col min="15110" max="15110" width="12.140625" customWidth="1"/>
    <col min="15111" max="15111" width="13.7109375" customWidth="1"/>
    <col min="15112" max="15113" width="13.5703125" bestFit="1" customWidth="1"/>
    <col min="15114" max="15114" width="12.28515625" customWidth="1"/>
    <col min="15115" max="15115" width="12" bestFit="1" customWidth="1"/>
    <col min="15116" max="15116" width="13.5703125" bestFit="1" customWidth="1"/>
    <col min="15117" max="15117" width="0" hidden="1" customWidth="1"/>
    <col min="15118" max="15118" width="11" customWidth="1"/>
    <col min="15120" max="15120" width="10.5703125" customWidth="1"/>
    <col min="15121" max="15123" width="11.5703125" customWidth="1"/>
    <col min="15124" max="15124" width="11" customWidth="1"/>
    <col min="15125" max="15125" width="12.85546875" customWidth="1"/>
    <col min="15361" max="15361" width="23.28515625" bestFit="1" customWidth="1"/>
    <col min="15362" max="15362" width="13" customWidth="1"/>
    <col min="15363" max="15363" width="12" bestFit="1" customWidth="1"/>
    <col min="15364" max="15364" width="11.85546875" customWidth="1"/>
    <col min="15365" max="15365" width="13.140625" customWidth="1"/>
    <col min="15366" max="15366" width="12.140625" customWidth="1"/>
    <col min="15367" max="15367" width="13.7109375" customWidth="1"/>
    <col min="15368" max="15369" width="13.5703125" bestFit="1" customWidth="1"/>
    <col min="15370" max="15370" width="12.28515625" customWidth="1"/>
    <col min="15371" max="15371" width="12" bestFit="1" customWidth="1"/>
    <col min="15372" max="15372" width="13.5703125" bestFit="1" customWidth="1"/>
    <col min="15373" max="15373" width="0" hidden="1" customWidth="1"/>
    <col min="15374" max="15374" width="11" customWidth="1"/>
    <col min="15376" max="15376" width="10.5703125" customWidth="1"/>
    <col min="15377" max="15379" width="11.5703125" customWidth="1"/>
    <col min="15380" max="15380" width="11" customWidth="1"/>
    <col min="15381" max="15381" width="12.85546875" customWidth="1"/>
    <col min="15617" max="15617" width="23.28515625" bestFit="1" customWidth="1"/>
    <col min="15618" max="15618" width="13" customWidth="1"/>
    <col min="15619" max="15619" width="12" bestFit="1" customWidth="1"/>
    <col min="15620" max="15620" width="11.85546875" customWidth="1"/>
    <col min="15621" max="15621" width="13.140625" customWidth="1"/>
    <col min="15622" max="15622" width="12.140625" customWidth="1"/>
    <col min="15623" max="15623" width="13.7109375" customWidth="1"/>
    <col min="15624" max="15625" width="13.5703125" bestFit="1" customWidth="1"/>
    <col min="15626" max="15626" width="12.28515625" customWidth="1"/>
    <col min="15627" max="15627" width="12" bestFit="1" customWidth="1"/>
    <col min="15628" max="15628" width="13.5703125" bestFit="1" customWidth="1"/>
    <col min="15629" max="15629" width="0" hidden="1" customWidth="1"/>
    <col min="15630" max="15630" width="11" customWidth="1"/>
    <col min="15632" max="15632" width="10.5703125" customWidth="1"/>
    <col min="15633" max="15635" width="11.5703125" customWidth="1"/>
    <col min="15636" max="15636" width="11" customWidth="1"/>
    <col min="15637" max="15637" width="12.85546875" customWidth="1"/>
    <col min="15873" max="15873" width="23.28515625" bestFit="1" customWidth="1"/>
    <col min="15874" max="15874" width="13" customWidth="1"/>
    <col min="15875" max="15875" width="12" bestFit="1" customWidth="1"/>
    <col min="15876" max="15876" width="11.85546875" customWidth="1"/>
    <col min="15877" max="15877" width="13.140625" customWidth="1"/>
    <col min="15878" max="15878" width="12.140625" customWidth="1"/>
    <col min="15879" max="15879" width="13.7109375" customWidth="1"/>
    <col min="15880" max="15881" width="13.5703125" bestFit="1" customWidth="1"/>
    <col min="15882" max="15882" width="12.28515625" customWidth="1"/>
    <col min="15883" max="15883" width="12" bestFit="1" customWidth="1"/>
    <col min="15884" max="15884" width="13.5703125" bestFit="1" customWidth="1"/>
    <col min="15885" max="15885" width="0" hidden="1" customWidth="1"/>
    <col min="15886" max="15886" width="11" customWidth="1"/>
    <col min="15888" max="15888" width="10.5703125" customWidth="1"/>
    <col min="15889" max="15891" width="11.5703125" customWidth="1"/>
    <col min="15892" max="15892" width="11" customWidth="1"/>
    <col min="15893" max="15893" width="12.85546875" customWidth="1"/>
    <col min="16129" max="16129" width="23.28515625" bestFit="1" customWidth="1"/>
    <col min="16130" max="16130" width="13" customWidth="1"/>
    <col min="16131" max="16131" width="12" bestFit="1" customWidth="1"/>
    <col min="16132" max="16132" width="11.85546875" customWidth="1"/>
    <col min="16133" max="16133" width="13.140625" customWidth="1"/>
    <col min="16134" max="16134" width="12.140625" customWidth="1"/>
    <col min="16135" max="16135" width="13.7109375" customWidth="1"/>
    <col min="16136" max="16137" width="13.5703125" bestFit="1" customWidth="1"/>
    <col min="16138" max="16138" width="12.28515625" customWidth="1"/>
    <col min="16139" max="16139" width="12" bestFit="1" customWidth="1"/>
    <col min="16140" max="16140" width="13.5703125" bestFit="1" customWidth="1"/>
    <col min="16141" max="16141" width="0" hidden="1" customWidth="1"/>
    <col min="16142" max="16142" width="11" customWidth="1"/>
    <col min="16144" max="16144" width="10.5703125" customWidth="1"/>
    <col min="16145" max="16147" width="11.5703125" customWidth="1"/>
    <col min="16148" max="16148" width="11" customWidth="1"/>
    <col min="16149" max="16149" width="12.85546875" customWidth="1"/>
  </cols>
  <sheetData>
    <row r="1" spans="1:21" ht="18.75" x14ac:dyDescent="0.3">
      <c r="A1" s="138" t="s">
        <v>30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2" spans="1:21" ht="15.75" thickBot="1" x14ac:dyDescent="0.3"/>
    <row r="3" spans="1:21" ht="15.75" thickBot="1" x14ac:dyDescent="0.3">
      <c r="A3" s="139" t="s">
        <v>31</v>
      </c>
      <c r="B3" s="140" t="s">
        <v>32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2"/>
    </row>
    <row r="4" spans="1:21" ht="36" customHeight="1" thickBot="1" x14ac:dyDescent="0.3">
      <c r="A4" s="139"/>
      <c r="B4" s="7" t="s">
        <v>33</v>
      </c>
      <c r="C4" s="7" t="s">
        <v>34</v>
      </c>
      <c r="D4" s="7" t="s">
        <v>35</v>
      </c>
      <c r="E4" s="7" t="s">
        <v>36</v>
      </c>
      <c r="F4" s="7" t="s">
        <v>37</v>
      </c>
      <c r="G4" s="7" t="s">
        <v>38</v>
      </c>
      <c r="H4" s="7" t="s">
        <v>39</v>
      </c>
      <c r="I4" s="7" t="s">
        <v>40</v>
      </c>
      <c r="J4" s="7" t="s">
        <v>41</v>
      </c>
      <c r="K4" s="7" t="s">
        <v>42</v>
      </c>
      <c r="L4" s="8" t="s">
        <v>43</v>
      </c>
      <c r="N4" s="9" t="s">
        <v>44</v>
      </c>
      <c r="O4" s="9" t="s">
        <v>45</v>
      </c>
      <c r="P4" s="9" t="s">
        <v>46</v>
      </c>
      <c r="Q4" s="9" t="s">
        <v>47</v>
      </c>
      <c r="R4" s="9" t="s">
        <v>48</v>
      </c>
      <c r="S4" s="9" t="s">
        <v>49</v>
      </c>
      <c r="T4" s="9" t="s">
        <v>50</v>
      </c>
      <c r="U4" s="10" t="s">
        <v>51</v>
      </c>
    </row>
    <row r="5" spans="1:21" ht="15.75" thickBot="1" x14ac:dyDescent="0.3">
      <c r="A5" s="11" t="s">
        <v>52</v>
      </c>
      <c r="B5" s="12"/>
      <c r="C5" s="13"/>
      <c r="D5" s="13"/>
      <c r="E5" s="13"/>
      <c r="F5" s="13"/>
      <c r="G5" s="13"/>
      <c r="H5" s="13"/>
      <c r="I5" s="14"/>
      <c r="J5" s="13"/>
      <c r="K5" s="15"/>
      <c r="L5" s="16">
        <f>SUM(B5:K5)</f>
        <v>0</v>
      </c>
      <c r="M5" s="17" t="s">
        <v>52</v>
      </c>
      <c r="N5" s="18"/>
      <c r="O5" s="18"/>
      <c r="P5" s="18"/>
      <c r="Q5" s="13"/>
      <c r="R5" s="18"/>
      <c r="S5" s="18"/>
      <c r="T5" s="18"/>
      <c r="U5" s="16">
        <f>L5+P5+Q5+R5+S5+T5+O5+N5</f>
        <v>0</v>
      </c>
    </row>
    <row r="6" spans="1:21" ht="15.75" thickBot="1" x14ac:dyDescent="0.3">
      <c r="A6" s="19" t="s">
        <v>53</v>
      </c>
      <c r="B6" s="20"/>
      <c r="C6" s="21"/>
      <c r="D6" s="22"/>
      <c r="E6" s="22"/>
      <c r="F6" s="22"/>
      <c r="G6" s="22"/>
      <c r="H6" s="22"/>
      <c r="I6" s="22"/>
      <c r="J6" s="22"/>
      <c r="K6" s="23"/>
      <c r="L6" s="16">
        <f t="shared" ref="L6:L13" si="0">SUM(B6:K6)</f>
        <v>0</v>
      </c>
      <c r="M6" s="24" t="s">
        <v>53</v>
      </c>
      <c r="N6" s="25"/>
      <c r="O6" s="25"/>
      <c r="P6" s="25"/>
      <c r="Q6" s="22"/>
      <c r="R6" s="25"/>
      <c r="S6" s="25"/>
      <c r="T6" s="25"/>
      <c r="U6" s="16">
        <f t="shared" ref="U6:U14" si="1">L6+P6+Q6+R6+S6+T6+O6+N6</f>
        <v>0</v>
      </c>
    </row>
    <row r="7" spans="1:21" ht="15.75" thickBot="1" x14ac:dyDescent="0.3">
      <c r="A7" s="19" t="s">
        <v>54</v>
      </c>
      <c r="B7" s="20"/>
      <c r="C7" s="22"/>
      <c r="D7" s="21"/>
      <c r="E7" s="22"/>
      <c r="F7" s="22"/>
      <c r="G7" s="22"/>
      <c r="H7" s="22"/>
      <c r="I7" s="22"/>
      <c r="J7" s="22"/>
      <c r="K7" s="23"/>
      <c r="L7" s="16">
        <f t="shared" si="0"/>
        <v>0</v>
      </c>
      <c r="M7" s="24" t="s">
        <v>54</v>
      </c>
      <c r="N7" s="25"/>
      <c r="O7" s="25"/>
      <c r="P7" s="25"/>
      <c r="Q7" s="22"/>
      <c r="R7" s="25"/>
      <c r="S7" s="25"/>
      <c r="T7" s="25"/>
      <c r="U7" s="16">
        <f t="shared" si="1"/>
        <v>0</v>
      </c>
    </row>
    <row r="8" spans="1:21" ht="15.75" thickBot="1" x14ac:dyDescent="0.3">
      <c r="A8" s="19" t="s">
        <v>55</v>
      </c>
      <c r="B8" s="20"/>
      <c r="C8" s="22"/>
      <c r="D8" s="22"/>
      <c r="E8" s="21"/>
      <c r="F8" s="22"/>
      <c r="G8" s="22"/>
      <c r="H8" s="22"/>
      <c r="I8" s="22"/>
      <c r="J8" s="22"/>
      <c r="K8" s="23"/>
      <c r="L8" s="16">
        <f t="shared" si="0"/>
        <v>0</v>
      </c>
      <c r="M8" s="24" t="s">
        <v>55</v>
      </c>
      <c r="N8" s="25"/>
      <c r="O8" s="25"/>
      <c r="P8" s="25"/>
      <c r="Q8" s="22"/>
      <c r="R8" s="14"/>
      <c r="S8" s="25"/>
      <c r="T8" s="25"/>
      <c r="U8" s="16">
        <f t="shared" si="1"/>
        <v>0</v>
      </c>
    </row>
    <row r="9" spans="1:21" ht="15.75" thickBot="1" x14ac:dyDescent="0.3">
      <c r="A9" s="19" t="s">
        <v>37</v>
      </c>
      <c r="B9" s="20"/>
      <c r="C9" s="22"/>
      <c r="D9" s="22"/>
      <c r="E9" s="22"/>
      <c r="F9" s="21"/>
      <c r="G9" s="22"/>
      <c r="H9" s="22"/>
      <c r="I9" s="22"/>
      <c r="J9" s="22"/>
      <c r="K9" s="23"/>
      <c r="L9" s="16">
        <f t="shared" si="0"/>
        <v>0</v>
      </c>
      <c r="M9" s="24" t="s">
        <v>37</v>
      </c>
      <c r="N9" s="25"/>
      <c r="O9" s="25"/>
      <c r="P9" s="25"/>
      <c r="Q9" s="22"/>
      <c r="R9" s="25"/>
      <c r="S9" s="25"/>
      <c r="T9" s="25"/>
      <c r="U9" s="16">
        <f t="shared" si="1"/>
        <v>0</v>
      </c>
    </row>
    <row r="10" spans="1:21" ht="15.75" thickBot="1" x14ac:dyDescent="0.3">
      <c r="A10" s="19" t="s">
        <v>38</v>
      </c>
      <c r="B10" s="20"/>
      <c r="C10" s="22"/>
      <c r="D10" s="22"/>
      <c r="E10" s="22"/>
      <c r="F10" s="22"/>
      <c r="G10" s="21"/>
      <c r="H10" s="22"/>
      <c r="I10" s="22"/>
      <c r="J10" s="22"/>
      <c r="K10" s="23"/>
      <c r="L10" s="16">
        <f t="shared" si="0"/>
        <v>0</v>
      </c>
      <c r="M10" s="24" t="s">
        <v>38</v>
      </c>
      <c r="N10" s="25"/>
      <c r="O10" s="25"/>
      <c r="P10" s="25"/>
      <c r="Q10" s="22"/>
      <c r="R10" s="25"/>
      <c r="S10" s="25"/>
      <c r="T10" s="25"/>
      <c r="U10" s="16">
        <f t="shared" si="1"/>
        <v>0</v>
      </c>
    </row>
    <row r="11" spans="1:21" ht="15.75" thickBot="1" x14ac:dyDescent="0.3">
      <c r="A11" s="19" t="s">
        <v>39</v>
      </c>
      <c r="B11" s="20"/>
      <c r="C11" s="22"/>
      <c r="D11" s="22"/>
      <c r="E11" s="22"/>
      <c r="F11" s="22"/>
      <c r="G11" s="22"/>
      <c r="H11" s="21"/>
      <c r="I11" s="22"/>
      <c r="J11" s="22"/>
      <c r="K11" s="23"/>
      <c r="L11" s="16">
        <f t="shared" si="0"/>
        <v>0</v>
      </c>
      <c r="M11" s="24" t="s">
        <v>39</v>
      </c>
      <c r="N11" s="25"/>
      <c r="O11" s="25"/>
      <c r="P11" s="25"/>
      <c r="Q11" s="22"/>
      <c r="R11" s="25"/>
      <c r="S11" s="25"/>
      <c r="T11" s="25"/>
      <c r="U11" s="16">
        <f t="shared" si="1"/>
        <v>0</v>
      </c>
    </row>
    <row r="12" spans="1:21" ht="15.75" thickBot="1" x14ac:dyDescent="0.3">
      <c r="A12" s="19" t="s">
        <v>56</v>
      </c>
      <c r="B12" s="20"/>
      <c r="C12" s="22"/>
      <c r="D12" s="22"/>
      <c r="E12" s="22"/>
      <c r="F12" s="22"/>
      <c r="G12" s="22"/>
      <c r="H12" s="22"/>
      <c r="I12" s="21"/>
      <c r="J12" s="22"/>
      <c r="K12" s="23"/>
      <c r="L12" s="16">
        <f t="shared" si="0"/>
        <v>0</v>
      </c>
      <c r="M12" s="24" t="s">
        <v>56</v>
      </c>
      <c r="N12" s="25"/>
      <c r="O12" s="25"/>
      <c r="P12" s="25"/>
      <c r="Q12" s="26"/>
      <c r="R12" s="25"/>
      <c r="S12" s="25"/>
      <c r="T12" s="25"/>
      <c r="U12" s="16">
        <f t="shared" si="1"/>
        <v>0</v>
      </c>
    </row>
    <row r="13" spans="1:21" ht="15.75" thickBot="1" x14ac:dyDescent="0.3">
      <c r="A13" s="19" t="s">
        <v>41</v>
      </c>
      <c r="B13" s="20"/>
      <c r="C13" s="22"/>
      <c r="D13" s="22"/>
      <c r="E13" s="22"/>
      <c r="F13" s="22"/>
      <c r="G13" s="22"/>
      <c r="H13" s="22"/>
      <c r="I13" s="22"/>
      <c r="J13" s="21"/>
      <c r="K13" s="23"/>
      <c r="L13" s="16">
        <f t="shared" si="0"/>
        <v>0</v>
      </c>
      <c r="M13" s="24" t="s">
        <v>41</v>
      </c>
      <c r="N13" s="25"/>
      <c r="O13" s="25"/>
      <c r="P13" s="25"/>
      <c r="Q13" s="22"/>
      <c r="R13" s="25"/>
      <c r="S13" s="25"/>
      <c r="T13" s="25"/>
      <c r="U13" s="16">
        <f t="shared" si="1"/>
        <v>0</v>
      </c>
    </row>
    <row r="14" spans="1:21" ht="15.75" thickBot="1" x14ac:dyDescent="0.3">
      <c r="A14" s="27" t="s">
        <v>57</v>
      </c>
      <c r="B14" s="20"/>
      <c r="C14" s="22"/>
      <c r="D14" s="22"/>
      <c r="E14" s="22"/>
      <c r="F14" s="22"/>
      <c r="G14" s="28"/>
      <c r="H14" s="28"/>
      <c r="I14" s="28"/>
      <c r="J14" s="28"/>
      <c r="K14" s="29"/>
      <c r="L14" s="16">
        <f>SUM(B14:K14)</f>
        <v>0</v>
      </c>
      <c r="M14" s="30" t="s">
        <v>57</v>
      </c>
      <c r="N14" s="31"/>
      <c r="O14" s="31"/>
      <c r="P14" s="31"/>
      <c r="Q14" s="32"/>
      <c r="R14" s="31"/>
      <c r="S14" s="31"/>
      <c r="T14" s="31"/>
      <c r="U14" s="16">
        <f t="shared" si="1"/>
        <v>0</v>
      </c>
    </row>
    <row r="15" spans="1:21" ht="15.75" thickBot="1" x14ac:dyDescent="0.3">
      <c r="A15" s="33" t="s">
        <v>43</v>
      </c>
      <c r="B15" s="16">
        <f>SUM(B5:B14)</f>
        <v>0</v>
      </c>
      <c r="C15" s="16">
        <f t="shared" ref="C15:J15" si="2">SUM(C5:C14)</f>
        <v>0</v>
      </c>
      <c r="D15" s="16">
        <f t="shared" si="2"/>
        <v>0</v>
      </c>
      <c r="E15" s="16">
        <f t="shared" si="2"/>
        <v>0</v>
      </c>
      <c r="F15" s="16">
        <f t="shared" si="2"/>
        <v>0</v>
      </c>
      <c r="G15" s="16">
        <f t="shared" si="2"/>
        <v>0</v>
      </c>
      <c r="H15" s="16">
        <f t="shared" si="2"/>
        <v>0</v>
      </c>
      <c r="I15" s="16">
        <f t="shared" si="2"/>
        <v>0</v>
      </c>
      <c r="J15" s="16">
        <f t="shared" si="2"/>
        <v>0</v>
      </c>
      <c r="K15" s="16">
        <f>SUM(K5:K14)</f>
        <v>0</v>
      </c>
      <c r="L15" s="34"/>
      <c r="M15" s="14"/>
      <c r="N15" s="14"/>
      <c r="O15" s="14"/>
      <c r="P15" s="14"/>
      <c r="Q15" s="14"/>
      <c r="R15" s="14"/>
      <c r="S15" s="14"/>
      <c r="T15" s="14"/>
      <c r="U15" s="14"/>
    </row>
    <row r="16" spans="1:21" ht="15.75" thickBot="1" x14ac:dyDescent="0.3">
      <c r="A16" s="33" t="s">
        <v>58</v>
      </c>
      <c r="B16" s="16">
        <f>L5-B15</f>
        <v>0</v>
      </c>
      <c r="C16" s="16">
        <f>L6-C15</f>
        <v>0</v>
      </c>
      <c r="D16" s="16">
        <f>L7-D15</f>
        <v>0</v>
      </c>
      <c r="E16" s="16">
        <f>L8-E15</f>
        <v>0</v>
      </c>
      <c r="F16" s="16">
        <f>L9-F15</f>
        <v>0</v>
      </c>
      <c r="G16" s="16">
        <f>L10-G15</f>
        <v>0</v>
      </c>
      <c r="H16" s="16">
        <f>L11-H15</f>
        <v>0</v>
      </c>
      <c r="I16" s="16">
        <f>L12-I15</f>
        <v>0</v>
      </c>
      <c r="J16" s="16">
        <f>L13-J15</f>
        <v>0</v>
      </c>
      <c r="K16" s="16">
        <f>L14-K15</f>
        <v>0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75" thickBot="1" x14ac:dyDescent="0.3">
      <c r="A17" s="35" t="s">
        <v>59</v>
      </c>
      <c r="B17" s="36"/>
      <c r="C17" s="37"/>
      <c r="D17" s="37"/>
      <c r="E17" s="38"/>
      <c r="F17" s="37"/>
      <c r="G17" s="14"/>
      <c r="H17" s="37"/>
      <c r="I17" s="37"/>
      <c r="J17" s="37"/>
      <c r="K17" s="39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15.75" thickBot="1" x14ac:dyDescent="0.3">
      <c r="A18" s="40" t="s">
        <v>60</v>
      </c>
      <c r="B18" s="20"/>
      <c r="C18" s="41"/>
      <c r="D18" s="41"/>
      <c r="E18" s="41"/>
      <c r="F18" s="41"/>
      <c r="G18" s="41"/>
      <c r="H18" s="41"/>
      <c r="I18" s="41"/>
      <c r="J18" s="41"/>
      <c r="K18" s="42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 ht="15.75" thickBot="1" x14ac:dyDescent="0.3">
      <c r="A19" s="40" t="s">
        <v>61</v>
      </c>
      <c r="B19" s="20"/>
      <c r="C19" s="41"/>
      <c r="D19" s="41"/>
      <c r="E19" s="41"/>
      <c r="F19" s="41"/>
      <c r="G19" s="41"/>
      <c r="H19" s="41"/>
      <c r="I19" s="41"/>
      <c r="J19" s="41"/>
      <c r="K19" s="42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1:21" ht="15.75" thickBot="1" x14ac:dyDescent="0.3">
      <c r="A20" s="19" t="s">
        <v>62</v>
      </c>
      <c r="B20" s="14"/>
      <c r="C20" s="43"/>
      <c r="D20" s="43"/>
      <c r="E20" s="43"/>
      <c r="F20" s="41"/>
      <c r="G20" s="22"/>
      <c r="H20" s="41"/>
      <c r="I20" s="22"/>
      <c r="J20" s="41"/>
      <c r="K20" s="4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21" ht="15.75" thickBot="1" x14ac:dyDescent="0.3">
      <c r="A21" s="19" t="s">
        <v>63</v>
      </c>
      <c r="B21" s="45"/>
      <c r="C21" s="43"/>
      <c r="D21" s="43"/>
      <c r="E21" s="43"/>
      <c r="F21" s="41"/>
      <c r="G21" s="22"/>
      <c r="H21" s="41"/>
      <c r="I21" s="22"/>
      <c r="J21" s="41"/>
      <c r="K21" s="4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1" ht="15.75" thickBot="1" x14ac:dyDescent="0.3">
      <c r="A22" s="19" t="s">
        <v>64</v>
      </c>
      <c r="B22" s="45"/>
      <c r="C22" s="43"/>
      <c r="D22" s="43"/>
      <c r="E22" s="43"/>
      <c r="F22" s="41"/>
      <c r="G22" s="41"/>
      <c r="H22" s="41"/>
      <c r="I22" s="41"/>
      <c r="J22" s="41"/>
      <c r="K22" s="4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 ht="15.75" thickBot="1" x14ac:dyDescent="0.3">
      <c r="A23" s="46" t="s">
        <v>51</v>
      </c>
      <c r="B23" s="16">
        <f>B15+B17+B18+B19+B20+B21+B22</f>
        <v>0</v>
      </c>
      <c r="C23" s="16">
        <f t="shared" ref="C23:K23" si="3">C15+C17+C18+C19+C20+C21+C22</f>
        <v>0</v>
      </c>
      <c r="D23" s="16">
        <f t="shared" si="3"/>
        <v>0</v>
      </c>
      <c r="E23" s="16">
        <f t="shared" si="3"/>
        <v>0</v>
      </c>
      <c r="F23" s="16">
        <f t="shared" si="3"/>
        <v>0</v>
      </c>
      <c r="G23" s="16">
        <f t="shared" si="3"/>
        <v>0</v>
      </c>
      <c r="H23" s="16">
        <f t="shared" si="3"/>
        <v>0</v>
      </c>
      <c r="I23" s="16">
        <f t="shared" si="3"/>
        <v>0</v>
      </c>
      <c r="J23" s="16">
        <f t="shared" si="3"/>
        <v>0</v>
      </c>
      <c r="K23" s="16">
        <f t="shared" si="3"/>
        <v>0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 ht="15.75" thickBot="1" x14ac:dyDescent="0.3">
      <c r="A24" s="33" t="s">
        <v>65</v>
      </c>
      <c r="B24" s="16">
        <f>U5-B23</f>
        <v>0</v>
      </c>
      <c r="C24" s="16">
        <f>U6-C23</f>
        <v>0</v>
      </c>
      <c r="D24" s="16">
        <f>U7-D23</f>
        <v>0</v>
      </c>
      <c r="E24" s="16">
        <f>U8-E23</f>
        <v>0</v>
      </c>
      <c r="F24" s="16">
        <f>U9-F23</f>
        <v>0</v>
      </c>
      <c r="G24" s="16">
        <f>U10-G23</f>
        <v>0</v>
      </c>
      <c r="H24" s="16">
        <f>U11-H23</f>
        <v>0</v>
      </c>
      <c r="I24" s="16">
        <f>U12-I23</f>
        <v>0</v>
      </c>
      <c r="J24" s="16">
        <f>U13-J23</f>
        <v>0</v>
      </c>
      <c r="K24" s="16">
        <f>U14-K23</f>
        <v>0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 x14ac:dyDescent="0.25">
      <c r="D25" s="47"/>
      <c r="F25" s="47"/>
      <c r="G25" s="47"/>
      <c r="K25" s="47"/>
    </row>
  </sheetData>
  <mergeCells count="3">
    <mergeCell ref="A1:L1"/>
    <mergeCell ref="A3:A4"/>
    <mergeCell ref="B3:U3"/>
  </mergeCells>
  <pageMargins left="0.25" right="0.25" top="0.75" bottom="0.75" header="0.3" footer="0.3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RowHeight="15" x14ac:dyDescent="0.25"/>
  <cols>
    <col min="1" max="1" width="11.42578125" customWidth="1"/>
  </cols>
  <sheetData>
    <row r="1" spans="1:4" x14ac:dyDescent="0.25">
      <c r="A1" t="s">
        <v>77</v>
      </c>
    </row>
    <row r="3" spans="1:4" x14ac:dyDescent="0.25">
      <c r="A3" t="s">
        <v>78</v>
      </c>
    </row>
    <row r="5" spans="1:4" x14ac:dyDescent="0.25">
      <c r="A5" s="49"/>
      <c r="B5" s="49">
        <v>2017</v>
      </c>
      <c r="C5" s="49">
        <v>2018</v>
      </c>
      <c r="D5" s="49" t="s">
        <v>79</v>
      </c>
    </row>
    <row r="6" spans="1:4" x14ac:dyDescent="0.25">
      <c r="A6" s="50" t="s">
        <v>33</v>
      </c>
      <c r="B6" s="49"/>
      <c r="C6" s="49"/>
      <c r="D6" s="51"/>
    </row>
    <row r="7" spans="1:4" x14ac:dyDescent="0.25">
      <c r="A7" s="50" t="s">
        <v>34</v>
      </c>
      <c r="B7" s="49"/>
      <c r="C7" s="49"/>
      <c r="D7" s="51"/>
    </row>
    <row r="8" spans="1:4" x14ac:dyDescent="0.25">
      <c r="A8" s="50" t="s">
        <v>35</v>
      </c>
      <c r="B8" s="49"/>
      <c r="C8" s="49"/>
      <c r="D8" s="51"/>
    </row>
    <row r="9" spans="1:4" x14ac:dyDescent="0.25">
      <c r="A9" s="50" t="s">
        <v>36</v>
      </c>
      <c r="B9" s="49"/>
      <c r="C9" s="49"/>
      <c r="D9" s="51"/>
    </row>
    <row r="10" spans="1:4" x14ac:dyDescent="0.25">
      <c r="A10" s="50" t="s">
        <v>37</v>
      </c>
      <c r="B10" s="49"/>
      <c r="C10" s="49"/>
      <c r="D10" s="51"/>
    </row>
    <row r="11" spans="1:4" x14ac:dyDescent="0.25">
      <c r="A11" s="50" t="s">
        <v>80</v>
      </c>
      <c r="B11" s="49"/>
      <c r="C11" s="49"/>
      <c r="D11" s="51"/>
    </row>
    <row r="12" spans="1:4" x14ac:dyDescent="0.25">
      <c r="A12" s="50" t="s">
        <v>81</v>
      </c>
      <c r="B12" s="49"/>
      <c r="C12" s="49"/>
      <c r="D12" s="51"/>
    </row>
    <row r="13" spans="1:4" x14ac:dyDescent="0.25">
      <c r="A13" s="50" t="s">
        <v>41</v>
      </c>
      <c r="B13" s="49"/>
      <c r="C13" s="49"/>
      <c r="D13" s="51"/>
    </row>
    <row r="14" spans="1:4" x14ac:dyDescent="0.25">
      <c r="A14" s="50" t="s">
        <v>42</v>
      </c>
      <c r="B14" s="49"/>
      <c r="C14" s="49"/>
      <c r="D14" s="51"/>
    </row>
    <row r="15" spans="1:4" x14ac:dyDescent="0.25">
      <c r="A15" s="50" t="s">
        <v>82</v>
      </c>
      <c r="B15" s="49"/>
      <c r="C15" s="49"/>
      <c r="D15" s="5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pane ySplit="4" topLeftCell="A5" activePane="bottomLeft" state="frozenSplit"/>
      <selection pane="bottomLeft" activeCell="J29" sqref="J29"/>
    </sheetView>
  </sheetViews>
  <sheetFormatPr defaultRowHeight="15" x14ac:dyDescent="0.25"/>
  <cols>
    <col min="1" max="1" width="40.7109375" customWidth="1"/>
    <col min="2" max="7" width="13.7109375" customWidth="1"/>
  </cols>
  <sheetData>
    <row r="1" spans="1:7" ht="39.950000000000003" customHeight="1" x14ac:dyDescent="0.25">
      <c r="A1" s="124" t="s">
        <v>83</v>
      </c>
      <c r="B1" s="124"/>
      <c r="C1" s="124"/>
      <c r="D1" s="124"/>
      <c r="E1" s="124"/>
      <c r="F1" s="124"/>
      <c r="G1" s="124"/>
    </row>
    <row r="3" spans="1:7" ht="69.95" customHeight="1" x14ac:dyDescent="0.25">
      <c r="A3" s="144" t="s">
        <v>84</v>
      </c>
      <c r="B3" s="146" t="s">
        <v>85</v>
      </c>
      <c r="C3" s="147"/>
      <c r="D3" s="146" t="s">
        <v>86</v>
      </c>
      <c r="E3" s="147"/>
      <c r="F3" s="146" t="s">
        <v>87</v>
      </c>
      <c r="G3" s="147"/>
    </row>
    <row r="4" spans="1:7" ht="20.100000000000001" customHeight="1" x14ac:dyDescent="0.25">
      <c r="A4" s="145"/>
      <c r="B4" s="52" t="s">
        <v>88</v>
      </c>
      <c r="C4" s="52" t="s">
        <v>89</v>
      </c>
      <c r="D4" s="52" t="s">
        <v>88</v>
      </c>
      <c r="E4" s="52" t="s">
        <v>89</v>
      </c>
      <c r="F4" s="52" t="s">
        <v>88</v>
      </c>
      <c r="G4" s="52" t="s">
        <v>89</v>
      </c>
    </row>
    <row r="5" spans="1:7" x14ac:dyDescent="0.25">
      <c r="A5" s="143" t="s">
        <v>90</v>
      </c>
      <c r="B5" s="143"/>
      <c r="C5" s="143"/>
      <c r="D5" s="143"/>
      <c r="E5" s="143"/>
      <c r="F5" s="143"/>
      <c r="G5" s="143"/>
    </row>
    <row r="6" spans="1:7" x14ac:dyDescent="0.25">
      <c r="A6" s="53" t="s">
        <v>91</v>
      </c>
      <c r="B6" s="54"/>
      <c r="C6" s="54"/>
      <c r="D6" s="55"/>
      <c r="E6" s="55"/>
      <c r="F6" s="55"/>
      <c r="G6" s="55"/>
    </row>
    <row r="7" spans="1:7" x14ac:dyDescent="0.25">
      <c r="A7" s="53" t="s">
        <v>92</v>
      </c>
      <c r="B7" s="54"/>
      <c r="C7" s="54"/>
      <c r="D7" s="55"/>
      <c r="E7" s="55"/>
      <c r="F7" s="55"/>
      <c r="G7" s="55"/>
    </row>
    <row r="8" spans="1:7" x14ac:dyDescent="0.25">
      <c r="A8" s="53" t="s">
        <v>93</v>
      </c>
      <c r="B8" s="54"/>
      <c r="C8" s="54"/>
      <c r="D8" s="55"/>
      <c r="E8" s="55"/>
      <c r="F8" s="55"/>
      <c r="G8" s="55"/>
    </row>
    <row r="9" spans="1:7" x14ac:dyDescent="0.25">
      <c r="A9" s="53" t="s">
        <v>94</v>
      </c>
      <c r="B9" s="54"/>
      <c r="C9" s="54"/>
      <c r="D9" s="55"/>
      <c r="E9" s="55"/>
      <c r="F9" s="55"/>
      <c r="G9" s="55"/>
    </row>
    <row r="10" spans="1:7" x14ac:dyDescent="0.25">
      <c r="A10" s="53" t="s">
        <v>95</v>
      </c>
      <c r="B10" s="54"/>
      <c r="C10" s="54"/>
      <c r="D10" s="55"/>
      <c r="E10" s="55"/>
      <c r="F10" s="55"/>
      <c r="G10" s="55"/>
    </row>
    <row r="11" spans="1:7" x14ac:dyDescent="0.25">
      <c r="A11" s="53" t="s">
        <v>96</v>
      </c>
      <c r="B11" s="54"/>
      <c r="C11" s="54"/>
      <c r="D11" s="55"/>
      <c r="E11" s="55"/>
      <c r="F11" s="55"/>
      <c r="G11" s="55"/>
    </row>
    <row r="12" spans="1:7" x14ac:dyDescent="0.25">
      <c r="A12" s="53" t="s">
        <v>97</v>
      </c>
      <c r="B12" s="54"/>
      <c r="C12" s="54"/>
      <c r="D12" s="55"/>
      <c r="E12" s="55"/>
      <c r="F12" s="55"/>
      <c r="G12" s="55"/>
    </row>
    <row r="13" spans="1:7" x14ac:dyDescent="0.25">
      <c r="A13" s="53" t="s">
        <v>98</v>
      </c>
      <c r="B13" s="54"/>
      <c r="C13" s="54"/>
      <c r="D13" s="55"/>
      <c r="E13" s="55"/>
      <c r="F13" s="55"/>
      <c r="G13" s="55"/>
    </row>
    <row r="14" spans="1:7" x14ac:dyDescent="0.25">
      <c r="A14" s="53" t="s">
        <v>99</v>
      </c>
      <c r="B14" s="54"/>
      <c r="C14" s="54"/>
      <c r="D14" s="55"/>
      <c r="E14" s="55"/>
      <c r="F14" s="55"/>
      <c r="G14" s="55"/>
    </row>
    <row r="15" spans="1:7" x14ac:dyDescent="0.25">
      <c r="A15" s="53" t="s">
        <v>100</v>
      </c>
      <c r="B15" s="54"/>
      <c r="C15" s="54"/>
      <c r="D15" s="55"/>
      <c r="E15" s="55"/>
      <c r="F15" s="55"/>
      <c r="G15" s="55"/>
    </row>
    <row r="16" spans="1:7" x14ac:dyDescent="0.25">
      <c r="A16" s="56" t="s">
        <v>101</v>
      </c>
      <c r="B16" s="57"/>
      <c r="C16" s="57"/>
      <c r="D16" s="58"/>
      <c r="E16" s="58"/>
      <c r="F16" s="58"/>
      <c r="G16" s="58"/>
    </row>
    <row r="17" spans="1:7" x14ac:dyDescent="0.25">
      <c r="A17" s="143" t="s">
        <v>102</v>
      </c>
      <c r="B17" s="143"/>
      <c r="C17" s="143"/>
      <c r="D17" s="143"/>
      <c r="E17" s="143"/>
      <c r="F17" s="143"/>
      <c r="G17" s="143"/>
    </row>
    <row r="18" spans="1:7" x14ac:dyDescent="0.25">
      <c r="A18" s="53" t="s">
        <v>91</v>
      </c>
      <c r="B18" s="54"/>
      <c r="C18" s="54"/>
      <c r="D18" s="55"/>
      <c r="E18" s="55"/>
      <c r="F18" s="55"/>
      <c r="G18" s="55"/>
    </row>
    <row r="19" spans="1:7" x14ac:dyDescent="0.25">
      <c r="A19" s="53" t="s">
        <v>92</v>
      </c>
      <c r="B19" s="54"/>
      <c r="C19" s="54"/>
      <c r="D19" s="55"/>
      <c r="E19" s="55"/>
      <c r="F19" s="55"/>
      <c r="G19" s="55"/>
    </row>
    <row r="20" spans="1:7" x14ac:dyDescent="0.25">
      <c r="A20" s="53" t="s">
        <v>93</v>
      </c>
      <c r="B20" s="54"/>
      <c r="C20" s="54"/>
      <c r="D20" s="55"/>
      <c r="E20" s="55"/>
      <c r="F20" s="55"/>
      <c r="G20" s="55"/>
    </row>
    <row r="21" spans="1:7" x14ac:dyDescent="0.25">
      <c r="A21" s="53" t="s">
        <v>94</v>
      </c>
      <c r="B21" s="54"/>
      <c r="C21" s="54"/>
      <c r="D21" s="55"/>
      <c r="E21" s="55"/>
      <c r="F21" s="55"/>
      <c r="G21" s="55"/>
    </row>
    <row r="22" spans="1:7" x14ac:dyDescent="0.25">
      <c r="A22" s="53" t="s">
        <v>95</v>
      </c>
      <c r="B22" s="54"/>
      <c r="C22" s="54"/>
      <c r="D22" s="55"/>
      <c r="E22" s="55"/>
      <c r="F22" s="55"/>
      <c r="G22" s="55"/>
    </row>
    <row r="23" spans="1:7" x14ac:dyDescent="0.25">
      <c r="A23" s="53" t="s">
        <v>96</v>
      </c>
      <c r="B23" s="54"/>
      <c r="C23" s="54"/>
      <c r="D23" s="55"/>
      <c r="E23" s="55"/>
      <c r="F23" s="55"/>
      <c r="G23" s="55"/>
    </row>
    <row r="24" spans="1:7" x14ac:dyDescent="0.25">
      <c r="A24" s="53" t="s">
        <v>97</v>
      </c>
      <c r="B24" s="54"/>
      <c r="C24" s="54"/>
      <c r="D24" s="55"/>
      <c r="E24" s="55"/>
      <c r="F24" s="55"/>
      <c r="G24" s="55"/>
    </row>
    <row r="25" spans="1:7" x14ac:dyDescent="0.25">
      <c r="A25" s="53" t="s">
        <v>98</v>
      </c>
      <c r="B25" s="54"/>
      <c r="C25" s="54"/>
      <c r="D25" s="55"/>
      <c r="E25" s="55"/>
      <c r="F25" s="55"/>
      <c r="G25" s="55"/>
    </row>
    <row r="26" spans="1:7" x14ac:dyDescent="0.25">
      <c r="A26" s="53" t="s">
        <v>99</v>
      </c>
      <c r="B26" s="54"/>
      <c r="C26" s="54"/>
      <c r="D26" s="55"/>
      <c r="E26" s="55"/>
      <c r="F26" s="55"/>
      <c r="G26" s="55"/>
    </row>
    <row r="27" spans="1:7" x14ac:dyDescent="0.25">
      <c r="A27" s="53" t="s">
        <v>100</v>
      </c>
      <c r="B27" s="54"/>
      <c r="C27" s="54"/>
      <c r="D27" s="55"/>
      <c r="E27" s="55"/>
      <c r="F27" s="55"/>
      <c r="G27" s="55"/>
    </row>
    <row r="28" spans="1:7" x14ac:dyDescent="0.25">
      <c r="A28" s="56" t="s">
        <v>101</v>
      </c>
      <c r="B28" s="57"/>
      <c r="C28" s="57"/>
      <c r="D28" s="58"/>
      <c r="E28" s="58"/>
      <c r="F28" s="58"/>
      <c r="G28" s="58"/>
    </row>
    <row r="29" spans="1:7" x14ac:dyDescent="0.25">
      <c r="A29" s="143" t="s">
        <v>103</v>
      </c>
      <c r="B29" s="143"/>
      <c r="C29" s="143"/>
      <c r="D29" s="143"/>
      <c r="E29" s="143"/>
      <c r="F29" s="143"/>
      <c r="G29" s="143"/>
    </row>
    <row r="30" spans="1:7" x14ac:dyDescent="0.25">
      <c r="A30" s="53" t="s">
        <v>91</v>
      </c>
      <c r="B30" s="54"/>
      <c r="C30" s="54"/>
      <c r="D30" s="55"/>
      <c r="E30" s="55"/>
      <c r="F30" s="55"/>
      <c r="G30" s="55"/>
    </row>
    <row r="31" spans="1:7" x14ac:dyDescent="0.25">
      <c r="A31" s="53" t="s">
        <v>92</v>
      </c>
      <c r="B31" s="54"/>
      <c r="C31" s="54"/>
      <c r="D31" s="55"/>
      <c r="E31" s="55"/>
      <c r="F31" s="55"/>
      <c r="G31" s="55"/>
    </row>
    <row r="32" spans="1:7" x14ac:dyDescent="0.25">
      <c r="A32" s="53" t="s">
        <v>93</v>
      </c>
      <c r="B32" s="54"/>
      <c r="C32" s="54"/>
      <c r="D32" s="55"/>
      <c r="E32" s="55"/>
      <c r="F32" s="55"/>
      <c r="G32" s="55"/>
    </row>
    <row r="33" spans="1:7" x14ac:dyDescent="0.25">
      <c r="A33" s="53" t="s">
        <v>94</v>
      </c>
      <c r="B33" s="54"/>
      <c r="C33" s="54"/>
      <c r="D33" s="55"/>
      <c r="E33" s="55"/>
      <c r="F33" s="55"/>
      <c r="G33" s="55"/>
    </row>
    <row r="34" spans="1:7" x14ac:dyDescent="0.25">
      <c r="A34" s="53" t="s">
        <v>95</v>
      </c>
      <c r="B34" s="54"/>
      <c r="C34" s="54"/>
      <c r="D34" s="55"/>
      <c r="E34" s="55"/>
      <c r="F34" s="55"/>
      <c r="G34" s="55"/>
    </row>
    <row r="35" spans="1:7" x14ac:dyDescent="0.25">
      <c r="A35" s="53" t="s">
        <v>96</v>
      </c>
      <c r="B35" s="54"/>
      <c r="C35" s="54"/>
      <c r="D35" s="55"/>
      <c r="E35" s="55"/>
      <c r="F35" s="55"/>
      <c r="G35" s="55"/>
    </row>
    <row r="36" spans="1:7" x14ac:dyDescent="0.25">
      <c r="A36" s="53" t="s">
        <v>97</v>
      </c>
      <c r="B36" s="54"/>
      <c r="C36" s="54"/>
      <c r="D36" s="55"/>
      <c r="E36" s="55"/>
      <c r="F36" s="55"/>
      <c r="G36" s="55"/>
    </row>
    <row r="37" spans="1:7" x14ac:dyDescent="0.25">
      <c r="A37" s="53" t="s">
        <v>98</v>
      </c>
      <c r="B37" s="54"/>
      <c r="C37" s="54"/>
      <c r="D37" s="55"/>
      <c r="E37" s="55"/>
      <c r="F37" s="55"/>
      <c r="G37" s="55"/>
    </row>
    <row r="38" spans="1:7" x14ac:dyDescent="0.25">
      <c r="A38" s="53" t="s">
        <v>99</v>
      </c>
      <c r="B38" s="54"/>
      <c r="C38" s="54"/>
      <c r="D38" s="55"/>
      <c r="E38" s="55"/>
      <c r="F38" s="55"/>
      <c r="G38" s="55"/>
    </row>
    <row r="39" spans="1:7" x14ac:dyDescent="0.25">
      <c r="A39" s="53" t="s">
        <v>100</v>
      </c>
      <c r="B39" s="54"/>
      <c r="C39" s="54"/>
      <c r="D39" s="55"/>
      <c r="E39" s="55"/>
      <c r="F39" s="55"/>
      <c r="G39" s="55"/>
    </row>
    <row r="40" spans="1:7" x14ac:dyDescent="0.25">
      <c r="A40" s="56" t="s">
        <v>101</v>
      </c>
      <c r="B40" s="57"/>
      <c r="C40" s="57"/>
      <c r="D40" s="58"/>
      <c r="E40" s="58"/>
      <c r="F40" s="58"/>
      <c r="G40" s="58"/>
    </row>
    <row r="41" spans="1:7" x14ac:dyDescent="0.25">
      <c r="A41" s="143" t="s">
        <v>104</v>
      </c>
      <c r="B41" s="143"/>
      <c r="C41" s="143"/>
      <c r="D41" s="143"/>
      <c r="E41" s="143"/>
      <c r="F41" s="143"/>
      <c r="G41" s="143"/>
    </row>
    <row r="42" spans="1:7" x14ac:dyDescent="0.25">
      <c r="A42" s="53" t="s">
        <v>91</v>
      </c>
      <c r="B42" s="54"/>
      <c r="C42" s="54"/>
      <c r="D42" s="55"/>
      <c r="E42" s="55"/>
      <c r="F42" s="55"/>
      <c r="G42" s="55"/>
    </row>
    <row r="43" spans="1:7" x14ac:dyDescent="0.25">
      <c r="A43" s="53" t="s">
        <v>92</v>
      </c>
      <c r="B43" s="54"/>
      <c r="C43" s="54"/>
      <c r="D43" s="55"/>
      <c r="E43" s="55"/>
      <c r="F43" s="55"/>
      <c r="G43" s="55"/>
    </row>
    <row r="44" spans="1:7" x14ac:dyDescent="0.25">
      <c r="A44" s="53" t="s">
        <v>93</v>
      </c>
      <c r="B44" s="54"/>
      <c r="C44" s="54"/>
      <c r="D44" s="55"/>
      <c r="E44" s="55"/>
      <c r="F44" s="55"/>
      <c r="G44" s="55"/>
    </row>
    <row r="45" spans="1:7" x14ac:dyDescent="0.25">
      <c r="A45" s="53" t="s">
        <v>94</v>
      </c>
      <c r="B45" s="54"/>
      <c r="C45" s="54"/>
      <c r="D45" s="55"/>
      <c r="E45" s="55"/>
      <c r="F45" s="55"/>
      <c r="G45" s="55"/>
    </row>
    <row r="46" spans="1:7" x14ac:dyDescent="0.25">
      <c r="A46" s="53" t="s">
        <v>95</v>
      </c>
      <c r="B46" s="54"/>
      <c r="C46" s="54"/>
      <c r="D46" s="55"/>
      <c r="E46" s="55"/>
      <c r="F46" s="55"/>
      <c r="G46" s="55"/>
    </row>
    <row r="47" spans="1:7" x14ac:dyDescent="0.25">
      <c r="A47" s="53" t="s">
        <v>96</v>
      </c>
      <c r="B47" s="54"/>
      <c r="C47" s="54"/>
      <c r="D47" s="55"/>
      <c r="E47" s="55"/>
      <c r="F47" s="55"/>
      <c r="G47" s="55"/>
    </row>
    <row r="48" spans="1:7" x14ac:dyDescent="0.25">
      <c r="A48" s="53" t="s">
        <v>97</v>
      </c>
      <c r="B48" s="54"/>
      <c r="C48" s="54"/>
      <c r="D48" s="55"/>
      <c r="E48" s="55"/>
      <c r="F48" s="55"/>
      <c r="G48" s="55"/>
    </row>
    <row r="49" spans="1:7" x14ac:dyDescent="0.25">
      <c r="A49" s="53" t="s">
        <v>98</v>
      </c>
      <c r="B49" s="54"/>
      <c r="C49" s="54"/>
      <c r="D49" s="55"/>
      <c r="E49" s="55"/>
      <c r="F49" s="55"/>
      <c r="G49" s="55"/>
    </row>
    <row r="50" spans="1:7" x14ac:dyDescent="0.25">
      <c r="A50" s="53" t="s">
        <v>99</v>
      </c>
      <c r="B50" s="54"/>
      <c r="C50" s="54"/>
      <c r="D50" s="55"/>
      <c r="E50" s="55"/>
      <c r="F50" s="55"/>
      <c r="G50" s="55"/>
    </row>
    <row r="51" spans="1:7" x14ac:dyDescent="0.25">
      <c r="A51" s="53" t="s">
        <v>100</v>
      </c>
      <c r="B51" s="54"/>
      <c r="C51" s="54"/>
      <c r="D51" s="55"/>
      <c r="E51" s="55"/>
      <c r="F51" s="55"/>
      <c r="G51" s="55"/>
    </row>
    <row r="52" spans="1:7" x14ac:dyDescent="0.25">
      <c r="A52" s="56" t="s">
        <v>101</v>
      </c>
      <c r="B52" s="57"/>
      <c r="C52" s="57"/>
      <c r="D52" s="58"/>
      <c r="E52" s="58"/>
      <c r="F52" s="58"/>
      <c r="G52" s="58"/>
    </row>
    <row r="53" spans="1:7" x14ac:dyDescent="0.25">
      <c r="A53" s="143" t="s">
        <v>105</v>
      </c>
      <c r="B53" s="143"/>
      <c r="C53" s="143"/>
      <c r="D53" s="143"/>
      <c r="E53" s="143"/>
      <c r="F53" s="143"/>
      <c r="G53" s="143"/>
    </row>
    <row r="54" spans="1:7" x14ac:dyDescent="0.25">
      <c r="A54" s="53" t="s">
        <v>91</v>
      </c>
      <c r="B54" s="54"/>
      <c r="C54" s="54"/>
      <c r="D54" s="55"/>
      <c r="E54" s="55"/>
      <c r="F54" s="55"/>
      <c r="G54" s="55"/>
    </row>
    <row r="55" spans="1:7" x14ac:dyDescent="0.25">
      <c r="A55" s="53" t="s">
        <v>92</v>
      </c>
      <c r="B55" s="54"/>
      <c r="C55" s="54"/>
      <c r="D55" s="55"/>
      <c r="E55" s="55"/>
      <c r="F55" s="55"/>
      <c r="G55" s="55"/>
    </row>
    <row r="56" spans="1:7" x14ac:dyDescent="0.25">
      <c r="A56" s="53" t="s">
        <v>93</v>
      </c>
      <c r="B56" s="54"/>
      <c r="C56" s="54"/>
      <c r="D56" s="55"/>
      <c r="E56" s="55"/>
      <c r="F56" s="55"/>
      <c r="G56" s="55"/>
    </row>
    <row r="57" spans="1:7" x14ac:dyDescent="0.25">
      <c r="A57" s="53" t="s">
        <v>94</v>
      </c>
      <c r="B57" s="54"/>
      <c r="C57" s="54"/>
      <c r="D57" s="55"/>
      <c r="E57" s="55"/>
      <c r="F57" s="55"/>
      <c r="G57" s="55"/>
    </row>
    <row r="58" spans="1:7" x14ac:dyDescent="0.25">
      <c r="A58" s="53" t="s">
        <v>95</v>
      </c>
      <c r="B58" s="54"/>
      <c r="C58" s="54"/>
      <c r="D58" s="55"/>
      <c r="E58" s="55"/>
      <c r="F58" s="55"/>
      <c r="G58" s="55"/>
    </row>
    <row r="59" spans="1:7" x14ac:dyDescent="0.25">
      <c r="A59" s="53" t="s">
        <v>96</v>
      </c>
      <c r="B59" s="54"/>
      <c r="C59" s="54"/>
      <c r="D59" s="55"/>
      <c r="E59" s="55"/>
      <c r="F59" s="55"/>
      <c r="G59" s="55"/>
    </row>
    <row r="60" spans="1:7" x14ac:dyDescent="0.25">
      <c r="A60" s="53" t="s">
        <v>97</v>
      </c>
      <c r="B60" s="54"/>
      <c r="C60" s="54"/>
      <c r="D60" s="55"/>
      <c r="E60" s="55"/>
      <c r="F60" s="55"/>
      <c r="G60" s="55"/>
    </row>
    <row r="61" spans="1:7" x14ac:dyDescent="0.25">
      <c r="A61" s="53" t="s">
        <v>98</v>
      </c>
      <c r="B61" s="54"/>
      <c r="C61" s="54"/>
      <c r="D61" s="55"/>
      <c r="E61" s="55"/>
      <c r="F61" s="55"/>
      <c r="G61" s="55"/>
    </row>
    <row r="62" spans="1:7" x14ac:dyDescent="0.25">
      <c r="A62" s="53" t="s">
        <v>99</v>
      </c>
      <c r="B62" s="54"/>
      <c r="C62" s="54"/>
      <c r="D62" s="55"/>
      <c r="E62" s="55"/>
      <c r="F62" s="55"/>
      <c r="G62" s="55"/>
    </row>
    <row r="63" spans="1:7" x14ac:dyDescent="0.25">
      <c r="A63" s="53" t="s">
        <v>100</v>
      </c>
      <c r="B63" s="54"/>
      <c r="C63" s="54"/>
      <c r="D63" s="55"/>
      <c r="E63" s="55"/>
      <c r="F63" s="55"/>
      <c r="G63" s="55"/>
    </row>
    <row r="64" spans="1:7" x14ac:dyDescent="0.25">
      <c r="A64" s="56" t="s">
        <v>101</v>
      </c>
      <c r="B64" s="57"/>
      <c r="C64" s="57"/>
      <c r="D64" s="58"/>
      <c r="E64" s="58"/>
      <c r="F64" s="58"/>
      <c r="G64" s="58"/>
    </row>
    <row r="65" spans="1:7" x14ac:dyDescent="0.25">
      <c r="A65" s="143" t="s">
        <v>106</v>
      </c>
      <c r="B65" s="143"/>
      <c r="C65" s="143"/>
      <c r="D65" s="143"/>
      <c r="E65" s="143"/>
      <c r="F65" s="143"/>
      <c r="G65" s="143"/>
    </row>
    <row r="66" spans="1:7" x14ac:dyDescent="0.25">
      <c r="A66" s="53" t="s">
        <v>91</v>
      </c>
      <c r="B66" s="54"/>
      <c r="C66" s="54"/>
      <c r="D66" s="55"/>
      <c r="E66" s="55"/>
      <c r="F66" s="55"/>
      <c r="G66" s="55"/>
    </row>
    <row r="67" spans="1:7" x14ac:dyDescent="0.25">
      <c r="A67" s="53" t="s">
        <v>92</v>
      </c>
      <c r="B67" s="54"/>
      <c r="C67" s="54"/>
      <c r="D67" s="55"/>
      <c r="E67" s="55"/>
      <c r="F67" s="55"/>
      <c r="G67" s="55"/>
    </row>
    <row r="68" spans="1:7" x14ac:dyDescent="0.25">
      <c r="A68" s="53" t="s">
        <v>93</v>
      </c>
      <c r="B68" s="54"/>
      <c r="C68" s="54"/>
      <c r="D68" s="55"/>
      <c r="E68" s="55"/>
      <c r="F68" s="55"/>
      <c r="G68" s="55"/>
    </row>
    <row r="69" spans="1:7" x14ac:dyDescent="0.25">
      <c r="A69" s="53" t="s">
        <v>94</v>
      </c>
      <c r="B69" s="54"/>
      <c r="C69" s="54"/>
      <c r="D69" s="55"/>
      <c r="E69" s="55"/>
      <c r="F69" s="55"/>
      <c r="G69" s="55"/>
    </row>
    <row r="70" spans="1:7" x14ac:dyDescent="0.25">
      <c r="A70" s="53" t="s">
        <v>95</v>
      </c>
      <c r="B70" s="54"/>
      <c r="C70" s="54"/>
      <c r="D70" s="55"/>
      <c r="E70" s="55"/>
      <c r="F70" s="55"/>
      <c r="G70" s="55"/>
    </row>
    <row r="71" spans="1:7" x14ac:dyDescent="0.25">
      <c r="A71" s="53" t="s">
        <v>96</v>
      </c>
      <c r="B71" s="54"/>
      <c r="C71" s="54"/>
      <c r="D71" s="55"/>
      <c r="E71" s="55"/>
      <c r="F71" s="55"/>
      <c r="G71" s="55"/>
    </row>
    <row r="72" spans="1:7" x14ac:dyDescent="0.25">
      <c r="A72" s="53" t="s">
        <v>97</v>
      </c>
      <c r="B72" s="54"/>
      <c r="C72" s="54"/>
      <c r="D72" s="55"/>
      <c r="E72" s="55"/>
      <c r="F72" s="55"/>
      <c r="G72" s="55"/>
    </row>
    <row r="73" spans="1:7" x14ac:dyDescent="0.25">
      <c r="A73" s="53" t="s">
        <v>98</v>
      </c>
      <c r="B73" s="54"/>
      <c r="C73" s="54"/>
      <c r="D73" s="55"/>
      <c r="E73" s="55"/>
      <c r="F73" s="55"/>
      <c r="G73" s="55"/>
    </row>
    <row r="74" spans="1:7" x14ac:dyDescent="0.25">
      <c r="A74" s="53" t="s">
        <v>99</v>
      </c>
      <c r="B74" s="54"/>
      <c r="C74" s="54"/>
      <c r="D74" s="55"/>
      <c r="E74" s="55"/>
      <c r="F74" s="55"/>
      <c r="G74" s="55"/>
    </row>
    <row r="75" spans="1:7" x14ac:dyDescent="0.25">
      <c r="A75" s="53" t="s">
        <v>100</v>
      </c>
      <c r="B75" s="54"/>
      <c r="C75" s="54"/>
      <c r="D75" s="55"/>
      <c r="E75" s="55"/>
      <c r="F75" s="55"/>
      <c r="G75" s="55"/>
    </row>
    <row r="76" spans="1:7" x14ac:dyDescent="0.25">
      <c r="A76" s="56" t="s">
        <v>101</v>
      </c>
      <c r="B76" s="57"/>
      <c r="C76" s="57"/>
      <c r="D76" s="58"/>
      <c r="E76" s="58"/>
      <c r="F76" s="58"/>
      <c r="G76" s="58"/>
    </row>
  </sheetData>
  <mergeCells count="11">
    <mergeCell ref="A5:G5"/>
    <mergeCell ref="A1:G1"/>
    <mergeCell ref="A3:A4"/>
    <mergeCell ref="B3:C3"/>
    <mergeCell ref="D3:E3"/>
    <mergeCell ref="F3:G3"/>
    <mergeCell ref="A17:G17"/>
    <mergeCell ref="A29:G29"/>
    <mergeCell ref="A41:G41"/>
    <mergeCell ref="A53:G53"/>
    <mergeCell ref="A65:G6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"/>
  <sheetViews>
    <sheetView workbookViewId="0">
      <selection activeCell="E19" sqref="E19"/>
    </sheetView>
  </sheetViews>
  <sheetFormatPr defaultRowHeight="15" x14ac:dyDescent="0.25"/>
  <cols>
    <col min="1" max="1" width="7.7109375" customWidth="1"/>
    <col min="2" max="2" width="11.28515625" customWidth="1"/>
    <col min="3" max="3" width="12.42578125" customWidth="1"/>
    <col min="7" max="7" width="10.85546875" customWidth="1"/>
    <col min="9" max="9" width="11.28515625" customWidth="1"/>
    <col min="14" max="14" width="9.28515625" customWidth="1"/>
    <col min="15" max="15" width="11.7109375" customWidth="1"/>
    <col min="16" max="16" width="13.28515625" customWidth="1"/>
    <col min="26" max="26" width="22.28515625" bestFit="1" customWidth="1"/>
  </cols>
  <sheetData>
    <row r="1" spans="1:26" ht="92.25" customHeight="1" x14ac:dyDescent="0.25">
      <c r="A1" s="158" t="s">
        <v>149</v>
      </c>
      <c r="B1" s="150" t="s">
        <v>150</v>
      </c>
      <c r="C1" s="160" t="s">
        <v>151</v>
      </c>
      <c r="D1" s="161" t="s">
        <v>152</v>
      </c>
      <c r="E1" s="162"/>
      <c r="F1" s="153" t="s">
        <v>153</v>
      </c>
      <c r="G1" s="153"/>
      <c r="H1" s="150" t="s">
        <v>154</v>
      </c>
      <c r="I1" s="150"/>
      <c r="J1" s="153" t="s">
        <v>155</v>
      </c>
      <c r="K1" s="153"/>
      <c r="L1" s="150" t="s">
        <v>156</v>
      </c>
      <c r="M1" s="150"/>
      <c r="N1" s="150"/>
      <c r="O1" s="148" t="s">
        <v>157</v>
      </c>
      <c r="P1" s="148" t="s">
        <v>158</v>
      </c>
      <c r="Q1" s="154" t="s">
        <v>159</v>
      </c>
      <c r="R1" s="155"/>
      <c r="S1" s="156" t="s">
        <v>160</v>
      </c>
      <c r="T1" s="157"/>
      <c r="U1" s="148" t="s">
        <v>161</v>
      </c>
      <c r="V1" s="150" t="s">
        <v>162</v>
      </c>
      <c r="W1" s="150"/>
      <c r="X1" s="150"/>
      <c r="Y1" s="151" t="s">
        <v>163</v>
      </c>
      <c r="Z1" s="152"/>
    </row>
    <row r="2" spans="1:26" ht="25.5" x14ac:dyDescent="0.25">
      <c r="A2" s="159"/>
      <c r="B2" s="150"/>
      <c r="C2" s="160"/>
      <c r="D2" s="115" t="s">
        <v>164</v>
      </c>
      <c r="E2" s="115" t="s">
        <v>165</v>
      </c>
      <c r="F2" s="116" t="s">
        <v>166</v>
      </c>
      <c r="G2" s="116" t="s">
        <v>167</v>
      </c>
      <c r="H2" s="116" t="s">
        <v>166</v>
      </c>
      <c r="I2" s="116" t="s">
        <v>167</v>
      </c>
      <c r="J2" s="117" t="s">
        <v>168</v>
      </c>
      <c r="K2" s="117" t="s">
        <v>164</v>
      </c>
      <c r="L2" s="118" t="s">
        <v>169</v>
      </c>
      <c r="M2" s="119" t="s">
        <v>170</v>
      </c>
      <c r="N2" s="118" t="s">
        <v>171</v>
      </c>
      <c r="O2" s="149"/>
      <c r="P2" s="149"/>
      <c r="Q2" s="120" t="s">
        <v>172</v>
      </c>
      <c r="R2" s="115" t="s">
        <v>170</v>
      </c>
      <c r="S2" s="121" t="s">
        <v>164</v>
      </c>
      <c r="T2" s="121" t="s">
        <v>165</v>
      </c>
      <c r="U2" s="149"/>
      <c r="V2" s="118" t="s">
        <v>169</v>
      </c>
      <c r="W2" s="119" t="s">
        <v>170</v>
      </c>
      <c r="X2" s="118" t="s">
        <v>173</v>
      </c>
      <c r="Y2" s="121" t="s">
        <v>169</v>
      </c>
      <c r="Z2" s="121" t="s">
        <v>170</v>
      </c>
    </row>
    <row r="3" spans="1:26" x14ac:dyDescent="0.25">
      <c r="A3" s="122"/>
      <c r="B3" s="122"/>
      <c r="C3" s="122"/>
      <c r="D3" s="122"/>
      <c r="E3" s="123" t="e">
        <f>D3/I3*100</f>
        <v>#DIV/0!</v>
      </c>
      <c r="F3" s="122"/>
      <c r="G3" s="122"/>
      <c r="H3" s="122"/>
      <c r="I3" s="122"/>
      <c r="J3" s="123" t="e">
        <f>G3/F3*100</f>
        <v>#DIV/0!</v>
      </c>
      <c r="K3" s="123" t="e">
        <f>I3/H3*100</f>
        <v>#DIV/0!</v>
      </c>
      <c r="L3" s="122"/>
      <c r="M3" s="122"/>
      <c r="N3" s="123" t="e">
        <f>M3/L3*100</f>
        <v>#DIV/0!</v>
      </c>
      <c r="O3" s="123" t="e">
        <f>I3/C3*100</f>
        <v>#DIV/0!</v>
      </c>
      <c r="P3" s="123" t="e">
        <f>R3/C3</f>
        <v>#DIV/0!</v>
      </c>
      <c r="Q3" s="122"/>
      <c r="R3" s="122"/>
      <c r="S3" s="122"/>
      <c r="T3" s="123" t="e">
        <f>S3/R3*100</f>
        <v>#DIV/0!</v>
      </c>
      <c r="U3" s="123" t="e">
        <f>R3/Q3*100</f>
        <v>#DIV/0!</v>
      </c>
      <c r="V3" s="122"/>
      <c r="W3" s="122"/>
      <c r="X3" s="123" t="e">
        <f>W3/V3*100</f>
        <v>#DIV/0!</v>
      </c>
      <c r="Y3" s="123" t="e">
        <f>Q3/H3*100</f>
        <v>#DIV/0!</v>
      </c>
      <c r="Z3" s="123" t="e">
        <f>R3/I3*100</f>
        <v>#DIV/0!</v>
      </c>
    </row>
    <row r="5" spans="1:26" x14ac:dyDescent="0.25">
      <c r="A5" t="s">
        <v>174</v>
      </c>
    </row>
    <row r="6" spans="1:26" x14ac:dyDescent="0.25">
      <c r="A6" t="s">
        <v>175</v>
      </c>
    </row>
    <row r="7" spans="1:26" x14ac:dyDescent="0.25">
      <c r="A7" t="s">
        <v>176</v>
      </c>
    </row>
    <row r="8" spans="1:26" x14ac:dyDescent="0.25">
      <c r="A8" t="s">
        <v>177</v>
      </c>
    </row>
    <row r="9" spans="1:26" x14ac:dyDescent="0.25">
      <c r="A9" t="s">
        <v>178</v>
      </c>
    </row>
  </sheetData>
  <mergeCells count="15">
    <mergeCell ref="H1:I1"/>
    <mergeCell ref="A1:A2"/>
    <mergeCell ref="B1:B2"/>
    <mergeCell ref="C1:C2"/>
    <mergeCell ref="D1:E1"/>
    <mergeCell ref="F1:G1"/>
    <mergeCell ref="U1:U2"/>
    <mergeCell ref="V1:X1"/>
    <mergeCell ref="Y1:Z1"/>
    <mergeCell ref="J1:K1"/>
    <mergeCell ref="L1:N1"/>
    <mergeCell ref="O1:O2"/>
    <mergeCell ref="P1:P2"/>
    <mergeCell ref="Q1:R1"/>
    <mergeCell ref="S1:T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5"/>
  <sheetViews>
    <sheetView workbookViewId="0">
      <selection activeCell="B5" sqref="B5:G14"/>
    </sheetView>
  </sheetViews>
  <sheetFormatPr defaultRowHeight="15" x14ac:dyDescent="0.25"/>
  <cols>
    <col min="1" max="2" width="18.42578125" customWidth="1"/>
    <col min="3" max="3" width="13.28515625" customWidth="1"/>
    <col min="4" max="4" width="12.42578125" customWidth="1"/>
    <col min="5" max="5" width="13.85546875" customWidth="1"/>
    <col min="6" max="6" width="13" customWidth="1"/>
    <col min="7" max="7" width="12.42578125" customWidth="1"/>
    <col min="10" max="10" width="9.42578125" customWidth="1"/>
  </cols>
  <sheetData>
    <row r="1" spans="1:10" ht="27" customHeight="1" x14ac:dyDescent="0.25">
      <c r="A1" s="124" t="str">
        <f>"Динамика доли реализации топлива по программе лояльности среди БПК и нал. в разрезе ПОН ("&amp;[2]Настройки!A1&amp;" мес. 2018/2017)"</f>
        <v>Динамика доли реализации топлива по программе лояльности среди БПК и нал. в разрезе ПОН (5 мес. 2018/2017)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ht="7.5" customHeight="1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</row>
    <row r="3" spans="1:10" ht="31.5" customHeight="1" x14ac:dyDescent="0.25">
      <c r="A3" s="70"/>
      <c r="B3" s="125" t="s">
        <v>113</v>
      </c>
      <c r="C3" s="126"/>
      <c r="D3" s="126" t="s">
        <v>110</v>
      </c>
      <c r="E3" s="126"/>
      <c r="F3" s="126" t="s">
        <v>114</v>
      </c>
      <c r="G3" s="127"/>
      <c r="H3" s="59"/>
      <c r="I3" s="59"/>
    </row>
    <row r="4" spans="1:10" ht="16.5" customHeight="1" x14ac:dyDescent="0.25">
      <c r="A4" s="71" t="s">
        <v>115</v>
      </c>
      <c r="B4" s="72">
        <v>2017</v>
      </c>
      <c r="C4" s="73">
        <v>2018</v>
      </c>
      <c r="D4" s="73">
        <v>2017</v>
      </c>
      <c r="E4" s="74">
        <v>2018</v>
      </c>
      <c r="F4" s="60">
        <v>2017</v>
      </c>
      <c r="G4" s="60">
        <v>2018</v>
      </c>
    </row>
    <row r="5" spans="1:10" ht="15.75" x14ac:dyDescent="0.25">
      <c r="A5" s="75" t="s">
        <v>116</v>
      </c>
      <c r="B5" s="65">
        <v>19872</v>
      </c>
      <c r="C5" s="65">
        <v>27574</v>
      </c>
      <c r="D5" s="76">
        <v>63305.56</v>
      </c>
      <c r="E5" s="76">
        <v>74398.5</v>
      </c>
      <c r="F5" s="69">
        <v>0.31390607712813851</v>
      </c>
      <c r="G5" s="69">
        <v>0.37062575186327679</v>
      </c>
    </row>
    <row r="6" spans="1:10" ht="15.75" x14ac:dyDescent="0.25">
      <c r="A6" s="77" t="s">
        <v>117</v>
      </c>
      <c r="B6" s="65">
        <v>16474</v>
      </c>
      <c r="C6" s="65">
        <v>18120</v>
      </c>
      <c r="D6" s="76">
        <v>42276.03</v>
      </c>
      <c r="E6" s="76">
        <v>46868.18</v>
      </c>
      <c r="F6" s="69">
        <v>0.38967708178842714</v>
      </c>
      <c r="G6" s="69">
        <v>0.386616250086946</v>
      </c>
    </row>
    <row r="7" spans="1:10" ht="15.75" x14ac:dyDescent="0.25">
      <c r="A7" s="77" t="s">
        <v>118</v>
      </c>
      <c r="B7" s="65">
        <v>22266</v>
      </c>
      <c r="C7" s="65">
        <v>26119</v>
      </c>
      <c r="D7" s="76">
        <v>58829.56</v>
      </c>
      <c r="E7" s="76">
        <v>63506.26</v>
      </c>
      <c r="F7" s="69">
        <v>0.37848319790255103</v>
      </c>
      <c r="G7" s="69">
        <v>0.41128228933651578</v>
      </c>
    </row>
    <row r="8" spans="1:10" ht="15.75" x14ac:dyDescent="0.25">
      <c r="A8" s="77" t="s">
        <v>119</v>
      </c>
      <c r="B8" s="65">
        <v>22070</v>
      </c>
      <c r="C8" s="65">
        <v>25359</v>
      </c>
      <c r="D8" s="76">
        <v>51935.65</v>
      </c>
      <c r="E8" s="76">
        <v>55921.18</v>
      </c>
      <c r="F8" s="69">
        <v>0.42494895125024912</v>
      </c>
      <c r="G8" s="69">
        <v>0.4534775553734739</v>
      </c>
    </row>
    <row r="9" spans="1:10" ht="15.75" x14ac:dyDescent="0.25">
      <c r="A9" s="77" t="s">
        <v>120</v>
      </c>
      <c r="B9" s="65">
        <v>4991</v>
      </c>
      <c r="C9" s="65">
        <v>6448</v>
      </c>
      <c r="D9" s="76">
        <v>10687.28</v>
      </c>
      <c r="E9" s="76">
        <v>12383.35</v>
      </c>
      <c r="F9" s="69">
        <v>0.46700376522370518</v>
      </c>
      <c r="G9" s="69">
        <v>0.52069916460408527</v>
      </c>
    </row>
    <row r="10" spans="1:10" ht="15.75" x14ac:dyDescent="0.25">
      <c r="A10" s="77" t="s">
        <v>121</v>
      </c>
      <c r="B10" s="65">
        <v>27555</v>
      </c>
      <c r="C10" s="65">
        <v>35057</v>
      </c>
      <c r="D10" s="76">
        <v>69481.149999999994</v>
      </c>
      <c r="E10" s="76">
        <v>75757.070000000007</v>
      </c>
      <c r="F10" s="69">
        <v>0.39658238241595029</v>
      </c>
      <c r="G10" s="69">
        <v>0.46275548935564692</v>
      </c>
    </row>
    <row r="11" spans="1:10" ht="15.75" x14ac:dyDescent="0.25">
      <c r="A11" s="77" t="s">
        <v>122</v>
      </c>
      <c r="B11" s="65">
        <v>50341</v>
      </c>
      <c r="C11" s="65">
        <v>61518</v>
      </c>
      <c r="D11" s="76">
        <v>96592.65</v>
      </c>
      <c r="E11" s="76">
        <v>103883.02</v>
      </c>
      <c r="F11" s="69">
        <v>0.52116801847759642</v>
      </c>
      <c r="G11" s="69">
        <v>0.59218532537848823</v>
      </c>
    </row>
    <row r="12" spans="1:10" ht="15.75" x14ac:dyDescent="0.25">
      <c r="A12" s="77" t="s">
        <v>123</v>
      </c>
      <c r="B12" s="65">
        <v>14669</v>
      </c>
      <c r="C12" s="65">
        <v>17253</v>
      </c>
      <c r="D12" s="76">
        <v>46572.24</v>
      </c>
      <c r="E12" s="76">
        <v>49155.7</v>
      </c>
      <c r="F12" s="69">
        <v>0.31497303973354085</v>
      </c>
      <c r="G12" s="69">
        <v>0.35098676247108679</v>
      </c>
    </row>
    <row r="13" spans="1:10" ht="15.75" x14ac:dyDescent="0.25">
      <c r="A13" s="77" t="s">
        <v>124</v>
      </c>
      <c r="B13" s="65">
        <v>3251</v>
      </c>
      <c r="C13" s="65">
        <v>3857</v>
      </c>
      <c r="D13" s="76">
        <v>7550.81</v>
      </c>
      <c r="E13" s="76">
        <v>8414.07</v>
      </c>
      <c r="F13" s="69">
        <v>0.43054983505080907</v>
      </c>
      <c r="G13" s="69">
        <v>0.45839884859526958</v>
      </c>
    </row>
    <row r="14" spans="1:10" ht="15" customHeight="1" x14ac:dyDescent="0.25">
      <c r="A14" s="78" t="s">
        <v>51</v>
      </c>
      <c r="B14" s="79">
        <v>181489</v>
      </c>
      <c r="C14" s="79">
        <v>221305</v>
      </c>
      <c r="D14" s="80">
        <v>447230.92</v>
      </c>
      <c r="E14" s="80">
        <v>490287.33</v>
      </c>
      <c r="F14" s="81">
        <v>0.40580602074650834</v>
      </c>
      <c r="G14" s="81">
        <v>0.45137817450840506</v>
      </c>
    </row>
    <row r="15" spans="1:10" x14ac:dyDescent="0.25">
      <c r="A15" s="82"/>
      <c r="B15" s="82"/>
      <c r="C15" s="82"/>
      <c r="D15" s="82"/>
      <c r="E15" s="82"/>
      <c r="F15" s="82"/>
      <c r="G15" s="82"/>
    </row>
  </sheetData>
  <mergeCells count="4">
    <mergeCell ref="A1:J2"/>
    <mergeCell ref="B3:C3"/>
    <mergeCell ref="D3:E3"/>
    <mergeCell ref="F3:G3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N8" sqref="N8:P13"/>
    </sheetView>
  </sheetViews>
  <sheetFormatPr defaultRowHeight="15" x14ac:dyDescent="0.25"/>
  <cols>
    <col min="1" max="1" width="16" customWidth="1"/>
    <col min="2" max="2" width="16.85546875" customWidth="1"/>
  </cols>
  <sheetData>
    <row r="1" spans="1:9" x14ac:dyDescent="0.25">
      <c r="A1" s="124" t="s">
        <v>125</v>
      </c>
      <c r="B1" s="124"/>
      <c r="C1" s="124"/>
      <c r="D1" s="124"/>
      <c r="E1" s="124"/>
      <c r="F1" s="124"/>
      <c r="G1" s="124"/>
      <c r="H1" s="124"/>
      <c r="I1" s="124"/>
    </row>
    <row r="2" spans="1:9" ht="25.5" customHeight="1" x14ac:dyDescent="0.25">
      <c r="A2" s="124"/>
      <c r="B2" s="124"/>
      <c r="C2" s="124"/>
      <c r="D2" s="124"/>
      <c r="E2" s="124"/>
      <c r="F2" s="124"/>
      <c r="G2" s="124"/>
      <c r="H2" s="124"/>
      <c r="I2" s="124"/>
    </row>
    <row r="3" spans="1:9" ht="15.75" x14ac:dyDescent="0.25">
      <c r="A3" s="73" t="s">
        <v>1</v>
      </c>
      <c r="B3" s="73" t="s">
        <v>126</v>
      </c>
    </row>
    <row r="4" spans="1:9" ht="15.75" x14ac:dyDescent="0.25">
      <c r="A4" s="83">
        <v>2014</v>
      </c>
      <c r="B4" s="65">
        <v>1904504</v>
      </c>
    </row>
    <row r="5" spans="1:9" ht="15.75" x14ac:dyDescent="0.25">
      <c r="A5" s="83">
        <v>2015</v>
      </c>
      <c r="B5" s="65">
        <v>1568057</v>
      </c>
    </row>
    <row r="6" spans="1:9" ht="15.75" x14ac:dyDescent="0.25">
      <c r="A6" s="83">
        <v>2016</v>
      </c>
      <c r="B6" s="65">
        <v>1594063</v>
      </c>
    </row>
    <row r="7" spans="1:9" ht="15.75" x14ac:dyDescent="0.25">
      <c r="A7" s="83">
        <v>2017</v>
      </c>
      <c r="B7" s="65">
        <v>1804187</v>
      </c>
    </row>
    <row r="8" spans="1:9" ht="15.75" x14ac:dyDescent="0.25">
      <c r="A8" s="83" t="s">
        <v>127</v>
      </c>
      <c r="B8" s="65">
        <v>1973617.7790000001</v>
      </c>
    </row>
  </sheetData>
  <mergeCells count="1">
    <mergeCell ref="A1:I2"/>
  </mergeCells>
  <pageMargins left="0.25" right="0.25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0"/>
  <sheetViews>
    <sheetView zoomScaleNormal="100" workbookViewId="0">
      <selection activeCell="L13" sqref="L13"/>
    </sheetView>
  </sheetViews>
  <sheetFormatPr defaultRowHeight="15" x14ac:dyDescent="0.25"/>
  <cols>
    <col min="1" max="1" width="16.42578125" customWidth="1"/>
    <col min="2" max="2" width="16" customWidth="1"/>
    <col min="3" max="3" width="18.7109375" customWidth="1"/>
    <col min="4" max="4" width="15.42578125" customWidth="1"/>
  </cols>
  <sheetData>
    <row r="1" spans="1:8" ht="18.75" customHeight="1" x14ac:dyDescent="0.25">
      <c r="A1" s="124" t="str">
        <f>"Динамика реализации нефтепродуктов в разрезе видов топлива ("&amp;[1]Настройки!A1&amp;" мес 2018/2017), тн"</f>
        <v>Динамика реализации нефтепродуктов в разрезе видов топлива (5 мес 2018/2017), тн</v>
      </c>
      <c r="B1" s="124"/>
      <c r="C1" s="124"/>
      <c r="D1" s="124"/>
      <c r="E1" s="124"/>
      <c r="F1" s="124"/>
      <c r="G1" s="124"/>
      <c r="H1" s="84"/>
    </row>
    <row r="2" spans="1:8" ht="24.75" customHeight="1" x14ac:dyDescent="0.25">
      <c r="A2" s="124"/>
      <c r="B2" s="124"/>
      <c r="C2" s="124"/>
      <c r="D2" s="124"/>
      <c r="E2" s="124"/>
      <c r="F2" s="124"/>
      <c r="G2" s="124"/>
      <c r="H2" s="84"/>
    </row>
    <row r="3" spans="1:8" ht="10.5" customHeight="1" x14ac:dyDescent="0.25"/>
    <row r="4" spans="1:8" ht="15.75" x14ac:dyDescent="0.25">
      <c r="A4" s="73" t="s">
        <v>128</v>
      </c>
      <c r="B4" s="73">
        <v>2017</v>
      </c>
      <c r="C4" s="73">
        <v>2018</v>
      </c>
      <c r="D4" s="73" t="s">
        <v>129</v>
      </c>
    </row>
    <row r="5" spans="1:8" ht="15.75" x14ac:dyDescent="0.25">
      <c r="A5" s="83" t="s">
        <v>130</v>
      </c>
      <c r="B5" s="85">
        <v>174826.1</v>
      </c>
      <c r="C5" s="85">
        <v>172929.8</v>
      </c>
      <c r="D5" s="86">
        <v>0.98915322140115225</v>
      </c>
    </row>
    <row r="6" spans="1:8" ht="15.75" x14ac:dyDescent="0.25">
      <c r="A6" s="83" t="s">
        <v>131</v>
      </c>
      <c r="B6" s="85">
        <v>122375.5</v>
      </c>
      <c r="C6" s="85">
        <v>139619</v>
      </c>
      <c r="D6" s="86">
        <v>1.140906472292248</v>
      </c>
    </row>
    <row r="7" spans="1:8" ht="15.75" x14ac:dyDescent="0.25">
      <c r="A7" s="83" t="s">
        <v>132</v>
      </c>
      <c r="B7" s="85">
        <v>1423.5</v>
      </c>
      <c r="C7" s="85">
        <v>1661</v>
      </c>
      <c r="D7" s="86">
        <v>1.1668422901299613</v>
      </c>
    </row>
    <row r="8" spans="1:8" ht="15.75" x14ac:dyDescent="0.25">
      <c r="A8" s="83" t="s">
        <v>133</v>
      </c>
      <c r="B8" s="85">
        <v>298625.09999999998</v>
      </c>
      <c r="C8" s="85">
        <v>314209.8</v>
      </c>
      <c r="D8" s="86">
        <v>1.0521881784217066</v>
      </c>
    </row>
    <row r="9" spans="1:8" ht="15.75" x14ac:dyDescent="0.25">
      <c r="A9" s="83" t="s">
        <v>134</v>
      </c>
      <c r="B9" s="85">
        <v>366327.8</v>
      </c>
      <c r="C9" s="85">
        <v>446433.9</v>
      </c>
      <c r="D9" s="86">
        <v>1.2186732756836911</v>
      </c>
    </row>
    <row r="10" spans="1:8" ht="15.75" x14ac:dyDescent="0.25">
      <c r="A10" s="83" t="s">
        <v>135</v>
      </c>
      <c r="B10" s="85">
        <v>22016.9</v>
      </c>
      <c r="C10" s="85">
        <v>24224.1</v>
      </c>
      <c r="D10" s="86">
        <v>1.1002502622985069</v>
      </c>
    </row>
  </sheetData>
  <mergeCells count="1">
    <mergeCell ref="A1:G2"/>
  </mergeCells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4"/>
  <sheetViews>
    <sheetView workbookViewId="0">
      <selection activeCell="J36" sqref="J36"/>
    </sheetView>
  </sheetViews>
  <sheetFormatPr defaultRowHeight="15" x14ac:dyDescent="0.25"/>
  <cols>
    <col min="1" max="1" width="14.85546875" customWidth="1"/>
    <col min="2" max="2" width="15" customWidth="1"/>
    <col min="3" max="3" width="12" customWidth="1"/>
    <col min="4" max="4" width="11.42578125" customWidth="1"/>
    <col min="5" max="5" width="13.28515625" customWidth="1"/>
    <col min="6" max="6" width="11.28515625" customWidth="1"/>
    <col min="7" max="7" width="10" customWidth="1"/>
    <col min="8" max="8" width="13.28515625" customWidth="1"/>
    <col min="9" max="9" width="11.28515625" customWidth="1"/>
    <col min="10" max="10" width="13.5703125" bestFit="1" customWidth="1"/>
    <col min="12" max="12" width="11.5703125" customWidth="1"/>
  </cols>
  <sheetData>
    <row r="1" spans="1:12" ht="15.75" customHeight="1" x14ac:dyDescent="0.25">
      <c r="A1" s="128" t="str">
        <f>"Динамика реализации нефтепродуктов через АЗС в разрезе ПОН и видов реализации ("&amp;[1]Настройки!A1&amp;" мес. 2018/2017), % "</f>
        <v xml:space="preserve">Динамика реализации нефтепродуктов через АЗС в разрезе ПОН и видов реализации (5 мес. 2018/2017), % 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2" ht="9" customHeight="1" x14ac:dyDescent="0.25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</row>
    <row r="3" spans="1:12" ht="15.75" x14ac:dyDescent="0.25">
      <c r="A3" s="87"/>
      <c r="B3" s="125" t="s">
        <v>136</v>
      </c>
      <c r="C3" s="126"/>
      <c r="D3" s="126"/>
      <c r="E3" s="126" t="s">
        <v>137</v>
      </c>
      <c r="F3" s="126"/>
      <c r="G3" s="126"/>
      <c r="H3" s="126" t="s">
        <v>129</v>
      </c>
      <c r="I3" s="126"/>
      <c r="J3" s="126"/>
    </row>
    <row r="4" spans="1:12" ht="15.75" x14ac:dyDescent="0.25">
      <c r="A4" s="88" t="s">
        <v>115</v>
      </c>
      <c r="B4" s="72" t="s">
        <v>138</v>
      </c>
      <c r="C4" s="73" t="s">
        <v>139</v>
      </c>
      <c r="D4" s="73" t="s">
        <v>51</v>
      </c>
      <c r="E4" s="72" t="s">
        <v>138</v>
      </c>
      <c r="F4" s="73" t="s">
        <v>139</v>
      </c>
      <c r="G4" s="73" t="s">
        <v>51</v>
      </c>
      <c r="H4" s="72" t="s">
        <v>138</v>
      </c>
      <c r="I4" s="73" t="s">
        <v>139</v>
      </c>
      <c r="J4" s="73" t="s">
        <v>51</v>
      </c>
    </row>
    <row r="5" spans="1:12" ht="15.75" x14ac:dyDescent="0.25">
      <c r="A5" s="89" t="s">
        <v>33</v>
      </c>
      <c r="B5" s="76">
        <v>63305.56</v>
      </c>
      <c r="C5" s="76">
        <v>47358.06</v>
      </c>
      <c r="D5" s="76">
        <v>112889.13</v>
      </c>
      <c r="E5" s="76">
        <v>74398.5</v>
      </c>
      <c r="F5" s="76">
        <v>58413.65</v>
      </c>
      <c r="G5" s="76">
        <v>136888.95000000001</v>
      </c>
      <c r="H5" s="69">
        <v>1.175228526530687</v>
      </c>
      <c r="I5" s="69">
        <v>1.2334468514968731</v>
      </c>
      <c r="J5" s="69">
        <v>1.2125963766396286</v>
      </c>
    </row>
    <row r="6" spans="1:12" ht="15.75" x14ac:dyDescent="0.25">
      <c r="A6" s="90" t="s">
        <v>34</v>
      </c>
      <c r="B6" s="76">
        <v>42276.03</v>
      </c>
      <c r="C6" s="76">
        <v>49498.41</v>
      </c>
      <c r="D6" s="76">
        <v>94301.48</v>
      </c>
      <c r="E6" s="76">
        <v>46868.18</v>
      </c>
      <c r="F6" s="76">
        <v>57476.33</v>
      </c>
      <c r="G6" s="76">
        <v>108333.94</v>
      </c>
      <c r="H6" s="69">
        <v>1.108623018765007</v>
      </c>
      <c r="I6" s="69">
        <v>1.1611752781553992</v>
      </c>
      <c r="J6" s="69">
        <v>1.1488042393396161</v>
      </c>
    </row>
    <row r="7" spans="1:12" ht="15.75" x14ac:dyDescent="0.25">
      <c r="A7" s="90" t="s">
        <v>35</v>
      </c>
      <c r="B7" s="76">
        <v>58829.56</v>
      </c>
      <c r="C7" s="76">
        <v>62293.56</v>
      </c>
      <c r="D7" s="76">
        <v>123267.99</v>
      </c>
      <c r="E7" s="76">
        <v>63506.26</v>
      </c>
      <c r="F7" s="76">
        <v>72998.73</v>
      </c>
      <c r="G7" s="76">
        <v>139623.71</v>
      </c>
      <c r="H7" s="69">
        <v>1.0794957500957003</v>
      </c>
      <c r="I7" s="69">
        <v>1.1718503485753584</v>
      </c>
      <c r="J7" s="69">
        <v>1.1326842434925724</v>
      </c>
    </row>
    <row r="8" spans="1:12" ht="15.75" x14ac:dyDescent="0.25">
      <c r="A8" s="90" t="s">
        <v>36</v>
      </c>
      <c r="B8" s="76">
        <v>51935.65</v>
      </c>
      <c r="C8" s="76">
        <v>47355.71</v>
      </c>
      <c r="D8" s="76">
        <v>106019.35</v>
      </c>
      <c r="E8" s="76">
        <v>55921.18</v>
      </c>
      <c r="F8" s="76">
        <v>52057.38</v>
      </c>
      <c r="G8" s="76">
        <v>118660.55</v>
      </c>
      <c r="H8" s="69">
        <v>1.0767397731615951</v>
      </c>
      <c r="I8" s="69">
        <v>1.0992841201198336</v>
      </c>
      <c r="J8" s="69">
        <v>1.1192348377914032</v>
      </c>
    </row>
    <row r="9" spans="1:12" ht="15.75" x14ac:dyDescent="0.25">
      <c r="A9" s="90" t="s">
        <v>37</v>
      </c>
      <c r="B9" s="76">
        <v>10687.28</v>
      </c>
      <c r="C9" s="76">
        <v>9351.9599999999991</v>
      </c>
      <c r="D9" s="76">
        <v>21067.39</v>
      </c>
      <c r="E9" s="76">
        <v>12383.35</v>
      </c>
      <c r="F9" s="76">
        <v>12164.08</v>
      </c>
      <c r="G9" s="76">
        <v>26059.01</v>
      </c>
      <c r="H9" s="69">
        <v>1.1586998749915787</v>
      </c>
      <c r="I9" s="69">
        <v>1.3006984632098513</v>
      </c>
      <c r="J9" s="69">
        <v>1.2369358520443205</v>
      </c>
    </row>
    <row r="10" spans="1:12" ht="15.75" x14ac:dyDescent="0.25">
      <c r="A10" s="90" t="s">
        <v>121</v>
      </c>
      <c r="B10" s="76">
        <v>69481.149999999994</v>
      </c>
      <c r="C10" s="76">
        <v>70289.38</v>
      </c>
      <c r="D10" s="76">
        <v>142339.37</v>
      </c>
      <c r="E10" s="76">
        <v>75757.070000000007</v>
      </c>
      <c r="F10" s="76">
        <v>75380.05</v>
      </c>
      <c r="G10" s="76">
        <v>154161.99</v>
      </c>
      <c r="H10" s="69">
        <v>1.0903255055507863</v>
      </c>
      <c r="I10" s="69">
        <v>1.0724244544481685</v>
      </c>
      <c r="J10" s="69">
        <v>1.0830593812520035</v>
      </c>
    </row>
    <row r="11" spans="1:12" ht="15.75" x14ac:dyDescent="0.25">
      <c r="A11" s="90" t="s">
        <v>122</v>
      </c>
      <c r="B11" s="76">
        <v>96592.65</v>
      </c>
      <c r="C11" s="76">
        <v>67236.850000000006</v>
      </c>
      <c r="D11" s="76">
        <v>167537.06</v>
      </c>
      <c r="E11" s="76">
        <v>103883.02</v>
      </c>
      <c r="F11" s="76">
        <v>89035.89</v>
      </c>
      <c r="G11" s="76">
        <v>196436.01</v>
      </c>
      <c r="H11" s="69">
        <v>1.0754754114314082</v>
      </c>
      <c r="I11" s="69">
        <v>1.324212689916318</v>
      </c>
      <c r="J11" s="69">
        <v>1.172492880082771</v>
      </c>
    </row>
    <row r="12" spans="1:12" ht="15.75" x14ac:dyDescent="0.25">
      <c r="A12" s="90" t="s">
        <v>42</v>
      </c>
      <c r="B12" s="76">
        <v>46572.24</v>
      </c>
      <c r="C12" s="76">
        <v>45219.66</v>
      </c>
      <c r="D12" s="76">
        <v>92428.479999999996</v>
      </c>
      <c r="E12" s="76">
        <v>49155.7</v>
      </c>
      <c r="F12" s="76">
        <v>52048.65</v>
      </c>
      <c r="G12" s="76">
        <v>102251</v>
      </c>
      <c r="H12" s="69">
        <v>1.055472100976891</v>
      </c>
      <c r="I12" s="69">
        <v>1.1510181633386893</v>
      </c>
      <c r="J12" s="69">
        <v>1.1062715734371051</v>
      </c>
    </row>
    <row r="13" spans="1:12" ht="15.75" x14ac:dyDescent="0.25">
      <c r="A13" s="90" t="s">
        <v>41</v>
      </c>
      <c r="B13" s="76">
        <v>7550.81</v>
      </c>
      <c r="C13" s="76">
        <v>8319.7800000000007</v>
      </c>
      <c r="D13" s="76">
        <v>16159.09</v>
      </c>
      <c r="E13" s="76">
        <v>8414.07</v>
      </c>
      <c r="F13" s="76">
        <v>7807.43</v>
      </c>
      <c r="G13" s="76">
        <v>16550.21</v>
      </c>
      <c r="H13" s="69">
        <v>1.114326807322658</v>
      </c>
      <c r="I13" s="69">
        <v>0.93841784277949658</v>
      </c>
      <c r="J13" s="69">
        <v>1.02420433328857</v>
      </c>
    </row>
    <row r="14" spans="1:12" ht="15.75" x14ac:dyDescent="0.25">
      <c r="A14" s="91" t="s">
        <v>51</v>
      </c>
      <c r="B14" s="80">
        <v>447230.92</v>
      </c>
      <c r="C14" s="80">
        <v>406923.36</v>
      </c>
      <c r="D14" s="80">
        <v>876009.35</v>
      </c>
      <c r="E14" s="80">
        <v>490287.33</v>
      </c>
      <c r="F14" s="80">
        <v>477382.2</v>
      </c>
      <c r="G14" s="80">
        <v>998965.37</v>
      </c>
      <c r="H14" s="81">
        <v>1.0962733301176941</v>
      </c>
      <c r="I14" s="81">
        <v>1.1731501479787252</v>
      </c>
      <c r="J14" s="81">
        <v>1.1403592552979029</v>
      </c>
    </row>
  </sheetData>
  <mergeCells count="4">
    <mergeCell ref="A1:L2"/>
    <mergeCell ref="B3:D3"/>
    <mergeCell ref="E3:G3"/>
    <mergeCell ref="H3:J3"/>
  </mergeCells>
  <pageMargins left="0.25" right="0.25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2" sqref="J12"/>
    </sheetView>
  </sheetViews>
  <sheetFormatPr defaultRowHeight="15" x14ac:dyDescent="0.25"/>
  <cols>
    <col min="1" max="1" width="16" customWidth="1"/>
    <col min="2" max="2" width="23.140625" customWidth="1"/>
    <col min="3" max="4" width="21.85546875" customWidth="1"/>
    <col min="5" max="5" width="14" customWidth="1"/>
    <col min="6" max="6" width="18.7109375" customWidth="1"/>
    <col min="7" max="7" width="22.42578125" customWidth="1"/>
    <col min="8" max="8" width="4.28515625" customWidth="1"/>
    <col min="10" max="11" width="10.140625" bestFit="1" customWidth="1"/>
  </cols>
  <sheetData>
    <row r="1" spans="1:11" ht="18.75" x14ac:dyDescent="0.3">
      <c r="A1" s="129" t="str">
        <f>"Динамика среднесуточной реализации топлива на 1 АЗС в разрезе ПОН ("&amp;[1]Настройки!A1&amp;" мес. 2018/Реал.в разр.предпр.тонн)"</f>
        <v>Динамика среднесуточной реализации топлива на 1 АЗС в разрезе ПОН (5 мес. 2018/Реал.в разр.предпр.тонн)</v>
      </c>
      <c r="B1" s="129"/>
      <c r="C1" s="129"/>
      <c r="D1" s="129"/>
      <c r="E1" s="129"/>
      <c r="F1" s="130"/>
      <c r="G1" s="130"/>
    </row>
    <row r="2" spans="1:11" ht="17.25" x14ac:dyDescent="0.3">
      <c r="A2" s="92"/>
      <c r="B2" s="131" t="s">
        <v>140</v>
      </c>
      <c r="C2" s="131"/>
      <c r="D2" s="131" t="s">
        <v>141</v>
      </c>
      <c r="E2" s="131"/>
      <c r="F2" s="132" t="s">
        <v>142</v>
      </c>
      <c r="G2" s="133"/>
    </row>
    <row r="3" spans="1:11" ht="54" customHeight="1" x14ac:dyDescent="0.25">
      <c r="A3" s="93" t="s">
        <v>115</v>
      </c>
      <c r="B3" s="73" t="s">
        <v>143</v>
      </c>
      <c r="C3" s="73" t="s">
        <v>144</v>
      </c>
      <c r="D3" s="103" t="s">
        <v>145</v>
      </c>
      <c r="E3" s="103" t="s">
        <v>146</v>
      </c>
      <c r="F3" s="104" t="s">
        <v>147</v>
      </c>
      <c r="G3" s="103" t="s">
        <v>144</v>
      </c>
    </row>
    <row r="4" spans="1:11" ht="15.75" x14ac:dyDescent="0.25">
      <c r="A4" s="75" t="s">
        <v>33</v>
      </c>
      <c r="B4" s="65">
        <v>88756</v>
      </c>
      <c r="C4" s="65">
        <v>107700</v>
      </c>
      <c r="D4" s="94">
        <v>82</v>
      </c>
      <c r="E4" s="94">
        <v>83</v>
      </c>
      <c r="F4" s="95">
        <f>B4/D4/[1]Настройки!$A$4</f>
        <v>7.1681473106121798</v>
      </c>
      <c r="G4" s="96">
        <f>C4/E4/[1]Настройки!$A$3</f>
        <v>8.5933136519588285</v>
      </c>
    </row>
    <row r="5" spans="1:11" ht="15.75" x14ac:dyDescent="0.25">
      <c r="A5" s="77" t="s">
        <v>34</v>
      </c>
      <c r="B5" s="65">
        <v>74298</v>
      </c>
      <c r="C5" s="65">
        <v>85750</v>
      </c>
      <c r="D5" s="97">
        <v>70</v>
      </c>
      <c r="E5" s="97">
        <v>71</v>
      </c>
      <c r="F5" s="95">
        <v>7.0291390728476824</v>
      </c>
      <c r="G5" s="96">
        <v>7.9983210521406596</v>
      </c>
      <c r="K5" s="98"/>
    </row>
    <row r="6" spans="1:11" ht="15.75" x14ac:dyDescent="0.25">
      <c r="A6" s="77" t="s">
        <v>35</v>
      </c>
      <c r="B6" s="65">
        <v>96992</v>
      </c>
      <c r="C6" s="65">
        <v>109983</v>
      </c>
      <c r="D6" s="97">
        <v>86</v>
      </c>
      <c r="E6" s="97">
        <v>85</v>
      </c>
      <c r="F6" s="95">
        <v>7.468966579393193</v>
      </c>
      <c r="G6" s="96">
        <v>8.5689910401246596</v>
      </c>
      <c r="K6" s="98"/>
    </row>
    <row r="7" spans="1:11" ht="15.75" x14ac:dyDescent="0.25">
      <c r="A7" s="77" t="s">
        <v>36</v>
      </c>
      <c r="B7" s="65">
        <v>82978.799999999988</v>
      </c>
      <c r="C7" s="65">
        <v>93171.7</v>
      </c>
      <c r="D7" s="97">
        <v>85</v>
      </c>
      <c r="E7" s="97">
        <v>86</v>
      </c>
      <c r="F7" s="95">
        <v>6.4650409037787293</v>
      </c>
      <c r="G7" s="96">
        <v>7.1747805328815648</v>
      </c>
      <c r="K7" s="98"/>
    </row>
    <row r="8" spans="1:11" ht="15.75" x14ac:dyDescent="0.25">
      <c r="A8" s="77" t="s">
        <v>37</v>
      </c>
      <c r="B8" s="65">
        <v>16530</v>
      </c>
      <c r="C8" s="65">
        <v>20614</v>
      </c>
      <c r="D8" s="97">
        <v>21</v>
      </c>
      <c r="E8" s="97">
        <v>21</v>
      </c>
      <c r="F8" s="95">
        <v>5.2128666035950806</v>
      </c>
      <c r="G8" s="96">
        <v>6.5007883948281293</v>
      </c>
    </row>
    <row r="9" spans="1:11" ht="15.75" x14ac:dyDescent="0.25">
      <c r="A9" s="77" t="s">
        <v>121</v>
      </c>
      <c r="B9" s="65">
        <v>111886</v>
      </c>
      <c r="C9" s="65">
        <v>121435</v>
      </c>
      <c r="D9" s="97">
        <v>79</v>
      </c>
      <c r="E9" s="97">
        <v>79</v>
      </c>
      <c r="F9" s="95">
        <v>9.3793276888255512</v>
      </c>
      <c r="G9" s="96">
        <v>10.179813898901836</v>
      </c>
    </row>
    <row r="10" spans="1:11" ht="15.75" x14ac:dyDescent="0.25">
      <c r="A10" s="77" t="s">
        <v>122</v>
      </c>
      <c r="B10" s="65">
        <v>131064</v>
      </c>
      <c r="C10" s="65">
        <v>153726</v>
      </c>
      <c r="D10" s="97">
        <v>58</v>
      </c>
      <c r="E10" s="97">
        <v>61</v>
      </c>
      <c r="F10" s="95">
        <v>14.965060516099566</v>
      </c>
      <c r="G10" s="96">
        <v>16.689393116925416</v>
      </c>
    </row>
    <row r="11" spans="1:11" ht="15.75" x14ac:dyDescent="0.25">
      <c r="A11" s="77" t="s">
        <v>42</v>
      </c>
      <c r="B11" s="65">
        <v>71719</v>
      </c>
      <c r="C11" s="65">
        <v>79419</v>
      </c>
      <c r="D11" s="97">
        <v>72</v>
      </c>
      <c r="E11" s="97">
        <v>72</v>
      </c>
      <c r="F11" s="95">
        <v>6.5966703458425311</v>
      </c>
      <c r="G11" s="96">
        <v>7.3049116997792503</v>
      </c>
    </row>
    <row r="12" spans="1:11" ht="15.75" x14ac:dyDescent="0.25">
      <c r="A12" s="77" t="s">
        <v>41</v>
      </c>
      <c r="B12" s="65">
        <v>12824</v>
      </c>
      <c r="C12" s="65">
        <v>13133</v>
      </c>
      <c r="D12" s="97">
        <v>8</v>
      </c>
      <c r="E12" s="97">
        <v>8</v>
      </c>
      <c r="F12" s="95">
        <v>10.6158940397351</v>
      </c>
      <c r="G12" s="96">
        <v>10.871688741721854</v>
      </c>
    </row>
    <row r="13" spans="1:11" ht="15.75" x14ac:dyDescent="0.25">
      <c r="A13" s="99" t="s">
        <v>148</v>
      </c>
      <c r="B13" s="79">
        <v>687047.8</v>
      </c>
      <c r="C13" s="79">
        <v>784931.7</v>
      </c>
      <c r="D13" s="100">
        <v>561</v>
      </c>
      <c r="E13" s="100">
        <v>566</v>
      </c>
      <c r="F13" s="101">
        <v>8.1104909633931843</v>
      </c>
      <c r="G13" s="102">
        <v>9.1841398918868311</v>
      </c>
    </row>
  </sheetData>
  <mergeCells count="4">
    <mergeCell ref="A1:G1"/>
    <mergeCell ref="B2:C2"/>
    <mergeCell ref="D2:E2"/>
    <mergeCell ref="F2:G2"/>
  </mergeCells>
  <pageMargins left="0.25" right="0.25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M1"/>
    </sheetView>
  </sheetViews>
  <sheetFormatPr defaultRowHeight="15" x14ac:dyDescent="0.25"/>
  <cols>
    <col min="1" max="1" width="12.7109375" customWidth="1"/>
    <col min="2" max="2" width="5.7109375" customWidth="1"/>
    <col min="3" max="6" width="15.7109375" customWidth="1"/>
    <col min="7" max="12" width="10.7109375" customWidth="1"/>
    <col min="13" max="13" width="15.7109375" customWidth="1"/>
  </cols>
  <sheetData>
    <row r="1" spans="1:13" ht="20.100000000000001" customHeight="1" x14ac:dyDescent="0.25">
      <c r="A1" s="135" t="s">
        <v>14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</row>
    <row r="3" spans="1:13" x14ac:dyDescent="0.25">
      <c r="A3" s="134" t="s">
        <v>1</v>
      </c>
      <c r="B3" s="134" t="s">
        <v>15</v>
      </c>
      <c r="C3" s="134" t="s">
        <v>16</v>
      </c>
      <c r="D3" s="134"/>
      <c r="E3" s="134"/>
      <c r="F3" s="134"/>
      <c r="G3" s="134"/>
      <c r="H3" s="134"/>
      <c r="I3" s="134"/>
      <c r="J3" s="134"/>
      <c r="K3" s="134"/>
      <c r="L3" s="134"/>
      <c r="M3" s="134" t="s">
        <v>17</v>
      </c>
    </row>
    <row r="4" spans="1:13" ht="90" x14ac:dyDescent="0.25">
      <c r="A4" s="134"/>
      <c r="B4" s="134"/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134"/>
    </row>
    <row r="5" spans="1:13" x14ac:dyDescent="0.25">
      <c r="A5" s="136" t="s">
        <v>28</v>
      </c>
      <c r="B5" s="4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136"/>
      <c r="B6" s="4">
        <v>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36"/>
      <c r="B7" s="4">
        <v>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136"/>
      <c r="B8" s="4">
        <v>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136"/>
      <c r="B9" s="4">
        <v>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136"/>
      <c r="B10" s="4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136"/>
      <c r="B11" s="4">
        <v>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136"/>
      <c r="B12" s="4">
        <v>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136"/>
      <c r="B13" s="4">
        <v>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136"/>
      <c r="B14" s="4">
        <v>10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136"/>
      <c r="B15" s="4" t="s">
        <v>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134" t="s">
        <v>29</v>
      </c>
      <c r="B16" s="134"/>
      <c r="C16" s="6">
        <f t="shared" ref="C16:J16" si="0">SUM(C5:C15)</f>
        <v>0</v>
      </c>
      <c r="D16" s="6">
        <f t="shared" si="0"/>
        <v>0</v>
      </c>
      <c r="E16" s="6">
        <f t="shared" si="0"/>
        <v>0</v>
      </c>
      <c r="F16" s="6">
        <f t="shared" si="0"/>
        <v>0</v>
      </c>
      <c r="G16" s="6">
        <f t="shared" si="0"/>
        <v>0</v>
      </c>
      <c r="H16" s="6">
        <f t="shared" si="0"/>
        <v>0</v>
      </c>
      <c r="I16" s="6">
        <f t="shared" si="0"/>
        <v>0</v>
      </c>
      <c r="J16" s="6">
        <f t="shared" si="0"/>
        <v>0</v>
      </c>
      <c r="K16" s="6"/>
      <c r="L16" s="6">
        <f>SUM(L5:L15)</f>
        <v>0</v>
      </c>
      <c r="M16" s="6">
        <f>SUM(M5:M15)</f>
        <v>0</v>
      </c>
    </row>
  </sheetData>
  <mergeCells count="7">
    <mergeCell ref="A16:B16"/>
    <mergeCell ref="A1:M1"/>
    <mergeCell ref="A3:A4"/>
    <mergeCell ref="B3:B4"/>
    <mergeCell ref="C3:L3"/>
    <mergeCell ref="M3:M4"/>
    <mergeCell ref="A5:A1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 x14ac:dyDescent="0.25"/>
  <cols>
    <col min="1" max="1" width="28.28515625" customWidth="1"/>
    <col min="2" max="2" width="13.140625" customWidth="1"/>
    <col min="3" max="3" width="10.5703125" customWidth="1"/>
    <col min="4" max="4" width="20.140625" customWidth="1"/>
    <col min="5" max="5" width="16.28515625" customWidth="1"/>
  </cols>
  <sheetData>
    <row r="1" spans="1:5" x14ac:dyDescent="0.25">
      <c r="A1" t="s">
        <v>0</v>
      </c>
    </row>
    <row r="3" spans="1:5" x14ac:dyDescent="0.25">
      <c r="A3" t="s">
        <v>1</v>
      </c>
    </row>
    <row r="5" spans="1:5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</row>
    <row r="6" spans="1:5" x14ac:dyDescent="0.25">
      <c r="A6" s="2" t="s">
        <v>7</v>
      </c>
      <c r="B6" s="2" t="s">
        <v>7</v>
      </c>
      <c r="C6" s="2" t="s">
        <v>7</v>
      </c>
      <c r="D6" s="2" t="s">
        <v>7</v>
      </c>
      <c r="E6" s="2" t="s">
        <v>7</v>
      </c>
    </row>
    <row r="7" spans="1:5" x14ac:dyDescent="0.25">
      <c r="A7" s="2" t="s">
        <v>8</v>
      </c>
      <c r="B7" s="2" t="s">
        <v>9</v>
      </c>
      <c r="C7" s="2" t="s">
        <v>8</v>
      </c>
      <c r="D7" s="2" t="s">
        <v>8</v>
      </c>
      <c r="E7" s="2" t="s">
        <v>7</v>
      </c>
    </row>
    <row r="8" spans="1:5" x14ac:dyDescent="0.25">
      <c r="A8" s="2" t="s">
        <v>7</v>
      </c>
      <c r="B8" s="2" t="s">
        <v>7</v>
      </c>
      <c r="C8" s="2" t="s">
        <v>7</v>
      </c>
      <c r="D8" s="2" t="s">
        <v>7</v>
      </c>
      <c r="E8" s="2" t="s">
        <v>7</v>
      </c>
    </row>
    <row r="9" spans="1:5" x14ac:dyDescent="0.25">
      <c r="A9" s="2" t="s">
        <v>10</v>
      </c>
      <c r="B9" s="2" t="s">
        <v>8</v>
      </c>
      <c r="C9" s="2" t="s">
        <v>8</v>
      </c>
      <c r="D9" s="2" t="s">
        <v>8</v>
      </c>
      <c r="E9" s="2" t="s">
        <v>7</v>
      </c>
    </row>
    <row r="10" spans="1:5" x14ac:dyDescent="0.25">
      <c r="A10" s="2" t="s">
        <v>7</v>
      </c>
      <c r="B10" s="2" t="s">
        <v>7</v>
      </c>
      <c r="C10" s="2" t="s">
        <v>7</v>
      </c>
      <c r="D10" s="2" t="s">
        <v>7</v>
      </c>
      <c r="E10" s="2" t="s">
        <v>7</v>
      </c>
    </row>
    <row r="11" spans="1:5" x14ac:dyDescent="0.25">
      <c r="A11" s="2" t="s">
        <v>8</v>
      </c>
      <c r="B11" s="2" t="s">
        <v>8</v>
      </c>
      <c r="C11" s="2" t="s">
        <v>8</v>
      </c>
      <c r="D11" s="2" t="s">
        <v>11</v>
      </c>
      <c r="E11" s="2" t="s">
        <v>7</v>
      </c>
    </row>
    <row r="12" spans="1:5" x14ac:dyDescent="0.25">
      <c r="A12" s="2" t="s">
        <v>8</v>
      </c>
      <c r="B12" s="2" t="s">
        <v>8</v>
      </c>
      <c r="C12" s="2" t="s">
        <v>8</v>
      </c>
      <c r="D12" s="2" t="s">
        <v>12</v>
      </c>
      <c r="E12" s="2" t="s">
        <v>7</v>
      </c>
    </row>
    <row r="13" spans="1:5" x14ac:dyDescent="0.25">
      <c r="A13" s="2" t="s">
        <v>8</v>
      </c>
      <c r="B13" s="2" t="s">
        <v>8</v>
      </c>
      <c r="C13" s="2" t="s">
        <v>8</v>
      </c>
      <c r="D13" s="2" t="s">
        <v>13</v>
      </c>
      <c r="E13" s="2" t="s">
        <v>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pane ySplit="3" topLeftCell="A4" activePane="bottomLeft" state="frozen"/>
      <selection pane="bottomLeft" sqref="A1:K1"/>
    </sheetView>
  </sheetViews>
  <sheetFormatPr defaultRowHeight="12.75" x14ac:dyDescent="0.2"/>
  <cols>
    <col min="1" max="1" width="6.5703125" style="106" bestFit="1" customWidth="1"/>
    <col min="2" max="2" width="7.85546875" style="106" bestFit="1" customWidth="1"/>
    <col min="3" max="3" width="7" style="106" bestFit="1" customWidth="1"/>
    <col min="4" max="4" width="10" style="106" bestFit="1" customWidth="1"/>
    <col min="5" max="7" width="7.85546875" style="106" bestFit="1" customWidth="1"/>
    <col min="8" max="8" width="9.5703125" style="106" bestFit="1" customWidth="1"/>
    <col min="9" max="9" width="8.7109375" style="106" bestFit="1" customWidth="1"/>
    <col min="10" max="10" width="7" style="106" customWidth="1"/>
    <col min="11" max="11" width="10" style="106" bestFit="1" customWidth="1"/>
    <col min="12" max="12" width="12" style="106" bestFit="1" customWidth="1"/>
    <col min="13" max="13" width="12.5703125" style="106" bestFit="1" customWidth="1"/>
    <col min="14" max="15" width="10.85546875" style="106" bestFit="1" customWidth="1"/>
    <col min="16" max="16" width="11" style="106" bestFit="1" customWidth="1"/>
    <col min="17" max="17" width="11.7109375" style="106" bestFit="1" customWidth="1"/>
    <col min="18" max="18" width="9.140625" style="106" customWidth="1"/>
    <col min="19" max="19" width="13" style="106" customWidth="1"/>
    <col min="20" max="20" width="9.140625" style="106"/>
    <col min="21" max="21" width="12.7109375" style="106" bestFit="1" customWidth="1"/>
    <col min="22" max="256" width="9.140625" style="106"/>
    <col min="257" max="257" width="6.5703125" style="106" bestFit="1" customWidth="1"/>
    <col min="258" max="258" width="7.85546875" style="106" bestFit="1" customWidth="1"/>
    <col min="259" max="259" width="7" style="106" bestFit="1" customWidth="1"/>
    <col min="260" max="260" width="10" style="106" bestFit="1" customWidth="1"/>
    <col min="261" max="263" width="7.85546875" style="106" bestFit="1" customWidth="1"/>
    <col min="264" max="264" width="9.5703125" style="106" bestFit="1" customWidth="1"/>
    <col min="265" max="265" width="8.7109375" style="106" bestFit="1" customWidth="1"/>
    <col min="266" max="266" width="7" style="106" customWidth="1"/>
    <col min="267" max="267" width="10" style="106" bestFit="1" customWidth="1"/>
    <col min="268" max="268" width="12" style="106" bestFit="1" customWidth="1"/>
    <col min="269" max="269" width="12.5703125" style="106" bestFit="1" customWidth="1"/>
    <col min="270" max="271" width="10.85546875" style="106" bestFit="1" customWidth="1"/>
    <col min="272" max="272" width="11" style="106" bestFit="1" customWidth="1"/>
    <col min="273" max="273" width="11.7109375" style="106" bestFit="1" customWidth="1"/>
    <col min="274" max="274" width="9.140625" style="106" customWidth="1"/>
    <col min="275" max="275" width="13" style="106" customWidth="1"/>
    <col min="276" max="276" width="9.140625" style="106"/>
    <col min="277" max="277" width="12.7109375" style="106" bestFit="1" customWidth="1"/>
    <col min="278" max="512" width="9.140625" style="106"/>
    <col min="513" max="513" width="6.5703125" style="106" bestFit="1" customWidth="1"/>
    <col min="514" max="514" width="7.85546875" style="106" bestFit="1" customWidth="1"/>
    <col min="515" max="515" width="7" style="106" bestFit="1" customWidth="1"/>
    <col min="516" max="516" width="10" style="106" bestFit="1" customWidth="1"/>
    <col min="517" max="519" width="7.85546875" style="106" bestFit="1" customWidth="1"/>
    <col min="520" max="520" width="9.5703125" style="106" bestFit="1" customWidth="1"/>
    <col min="521" max="521" width="8.7109375" style="106" bestFit="1" customWidth="1"/>
    <col min="522" max="522" width="7" style="106" customWidth="1"/>
    <col min="523" max="523" width="10" style="106" bestFit="1" customWidth="1"/>
    <col min="524" max="524" width="12" style="106" bestFit="1" customWidth="1"/>
    <col min="525" max="525" width="12.5703125" style="106" bestFit="1" customWidth="1"/>
    <col min="526" max="527" width="10.85546875" style="106" bestFit="1" customWidth="1"/>
    <col min="528" max="528" width="11" style="106" bestFit="1" customWidth="1"/>
    <col min="529" max="529" width="11.7109375" style="106" bestFit="1" customWidth="1"/>
    <col min="530" max="530" width="9.140625" style="106" customWidth="1"/>
    <col min="531" max="531" width="13" style="106" customWidth="1"/>
    <col min="532" max="532" width="9.140625" style="106"/>
    <col min="533" max="533" width="12.7109375" style="106" bestFit="1" customWidth="1"/>
    <col min="534" max="768" width="9.140625" style="106"/>
    <col min="769" max="769" width="6.5703125" style="106" bestFit="1" customWidth="1"/>
    <col min="770" max="770" width="7.85546875" style="106" bestFit="1" customWidth="1"/>
    <col min="771" max="771" width="7" style="106" bestFit="1" customWidth="1"/>
    <col min="772" max="772" width="10" style="106" bestFit="1" customWidth="1"/>
    <col min="773" max="775" width="7.85546875" style="106" bestFit="1" customWidth="1"/>
    <col min="776" max="776" width="9.5703125" style="106" bestFit="1" customWidth="1"/>
    <col min="777" max="777" width="8.7109375" style="106" bestFit="1" customWidth="1"/>
    <col min="778" max="778" width="7" style="106" customWidth="1"/>
    <col min="779" max="779" width="10" style="106" bestFit="1" customWidth="1"/>
    <col min="780" max="780" width="12" style="106" bestFit="1" customWidth="1"/>
    <col min="781" max="781" width="12.5703125" style="106" bestFit="1" customWidth="1"/>
    <col min="782" max="783" width="10.85546875" style="106" bestFit="1" customWidth="1"/>
    <col min="784" max="784" width="11" style="106" bestFit="1" customWidth="1"/>
    <col min="785" max="785" width="11.7109375" style="106" bestFit="1" customWidth="1"/>
    <col min="786" max="786" width="9.140625" style="106" customWidth="1"/>
    <col min="787" max="787" width="13" style="106" customWidth="1"/>
    <col min="788" max="788" width="9.140625" style="106"/>
    <col min="789" max="789" width="12.7109375" style="106" bestFit="1" customWidth="1"/>
    <col min="790" max="1024" width="9.140625" style="106"/>
    <col min="1025" max="1025" width="6.5703125" style="106" bestFit="1" customWidth="1"/>
    <col min="1026" max="1026" width="7.85546875" style="106" bestFit="1" customWidth="1"/>
    <col min="1027" max="1027" width="7" style="106" bestFit="1" customWidth="1"/>
    <col min="1028" max="1028" width="10" style="106" bestFit="1" customWidth="1"/>
    <col min="1029" max="1031" width="7.85546875" style="106" bestFit="1" customWidth="1"/>
    <col min="1032" max="1032" width="9.5703125" style="106" bestFit="1" customWidth="1"/>
    <col min="1033" max="1033" width="8.7109375" style="106" bestFit="1" customWidth="1"/>
    <col min="1034" max="1034" width="7" style="106" customWidth="1"/>
    <col min="1035" max="1035" width="10" style="106" bestFit="1" customWidth="1"/>
    <col min="1036" max="1036" width="12" style="106" bestFit="1" customWidth="1"/>
    <col min="1037" max="1037" width="12.5703125" style="106" bestFit="1" customWidth="1"/>
    <col min="1038" max="1039" width="10.85546875" style="106" bestFit="1" customWidth="1"/>
    <col min="1040" max="1040" width="11" style="106" bestFit="1" customWidth="1"/>
    <col min="1041" max="1041" width="11.7109375" style="106" bestFit="1" customWidth="1"/>
    <col min="1042" max="1042" width="9.140625" style="106" customWidth="1"/>
    <col min="1043" max="1043" width="13" style="106" customWidth="1"/>
    <col min="1044" max="1044" width="9.140625" style="106"/>
    <col min="1045" max="1045" width="12.7109375" style="106" bestFit="1" customWidth="1"/>
    <col min="1046" max="1280" width="9.140625" style="106"/>
    <col min="1281" max="1281" width="6.5703125" style="106" bestFit="1" customWidth="1"/>
    <col min="1282" max="1282" width="7.85546875" style="106" bestFit="1" customWidth="1"/>
    <col min="1283" max="1283" width="7" style="106" bestFit="1" customWidth="1"/>
    <col min="1284" max="1284" width="10" style="106" bestFit="1" customWidth="1"/>
    <col min="1285" max="1287" width="7.85546875" style="106" bestFit="1" customWidth="1"/>
    <col min="1288" max="1288" width="9.5703125" style="106" bestFit="1" customWidth="1"/>
    <col min="1289" max="1289" width="8.7109375" style="106" bestFit="1" customWidth="1"/>
    <col min="1290" max="1290" width="7" style="106" customWidth="1"/>
    <col min="1291" max="1291" width="10" style="106" bestFit="1" customWidth="1"/>
    <col min="1292" max="1292" width="12" style="106" bestFit="1" customWidth="1"/>
    <col min="1293" max="1293" width="12.5703125" style="106" bestFit="1" customWidth="1"/>
    <col min="1294" max="1295" width="10.85546875" style="106" bestFit="1" customWidth="1"/>
    <col min="1296" max="1296" width="11" style="106" bestFit="1" customWidth="1"/>
    <col min="1297" max="1297" width="11.7109375" style="106" bestFit="1" customWidth="1"/>
    <col min="1298" max="1298" width="9.140625" style="106" customWidth="1"/>
    <col min="1299" max="1299" width="13" style="106" customWidth="1"/>
    <col min="1300" max="1300" width="9.140625" style="106"/>
    <col min="1301" max="1301" width="12.7109375" style="106" bestFit="1" customWidth="1"/>
    <col min="1302" max="1536" width="9.140625" style="106"/>
    <col min="1537" max="1537" width="6.5703125" style="106" bestFit="1" customWidth="1"/>
    <col min="1538" max="1538" width="7.85546875" style="106" bestFit="1" customWidth="1"/>
    <col min="1539" max="1539" width="7" style="106" bestFit="1" customWidth="1"/>
    <col min="1540" max="1540" width="10" style="106" bestFit="1" customWidth="1"/>
    <col min="1541" max="1543" width="7.85546875" style="106" bestFit="1" customWidth="1"/>
    <col min="1544" max="1544" width="9.5703125" style="106" bestFit="1" customWidth="1"/>
    <col min="1545" max="1545" width="8.7109375" style="106" bestFit="1" customWidth="1"/>
    <col min="1546" max="1546" width="7" style="106" customWidth="1"/>
    <col min="1547" max="1547" width="10" style="106" bestFit="1" customWidth="1"/>
    <col min="1548" max="1548" width="12" style="106" bestFit="1" customWidth="1"/>
    <col min="1549" max="1549" width="12.5703125" style="106" bestFit="1" customWidth="1"/>
    <col min="1550" max="1551" width="10.85546875" style="106" bestFit="1" customWidth="1"/>
    <col min="1552" max="1552" width="11" style="106" bestFit="1" customWidth="1"/>
    <col min="1553" max="1553" width="11.7109375" style="106" bestFit="1" customWidth="1"/>
    <col min="1554" max="1554" width="9.140625" style="106" customWidth="1"/>
    <col min="1555" max="1555" width="13" style="106" customWidth="1"/>
    <col min="1556" max="1556" width="9.140625" style="106"/>
    <col min="1557" max="1557" width="12.7109375" style="106" bestFit="1" customWidth="1"/>
    <col min="1558" max="1792" width="9.140625" style="106"/>
    <col min="1793" max="1793" width="6.5703125" style="106" bestFit="1" customWidth="1"/>
    <col min="1794" max="1794" width="7.85546875" style="106" bestFit="1" customWidth="1"/>
    <col min="1795" max="1795" width="7" style="106" bestFit="1" customWidth="1"/>
    <col min="1796" max="1796" width="10" style="106" bestFit="1" customWidth="1"/>
    <col min="1797" max="1799" width="7.85546875" style="106" bestFit="1" customWidth="1"/>
    <col min="1800" max="1800" width="9.5703125" style="106" bestFit="1" customWidth="1"/>
    <col min="1801" max="1801" width="8.7109375" style="106" bestFit="1" customWidth="1"/>
    <col min="1802" max="1802" width="7" style="106" customWidth="1"/>
    <col min="1803" max="1803" width="10" style="106" bestFit="1" customWidth="1"/>
    <col min="1804" max="1804" width="12" style="106" bestFit="1" customWidth="1"/>
    <col min="1805" max="1805" width="12.5703125" style="106" bestFit="1" customWidth="1"/>
    <col min="1806" max="1807" width="10.85546875" style="106" bestFit="1" customWidth="1"/>
    <col min="1808" max="1808" width="11" style="106" bestFit="1" customWidth="1"/>
    <col min="1809" max="1809" width="11.7109375" style="106" bestFit="1" customWidth="1"/>
    <col min="1810" max="1810" width="9.140625" style="106" customWidth="1"/>
    <col min="1811" max="1811" width="13" style="106" customWidth="1"/>
    <col min="1812" max="1812" width="9.140625" style="106"/>
    <col min="1813" max="1813" width="12.7109375" style="106" bestFit="1" customWidth="1"/>
    <col min="1814" max="2048" width="9.140625" style="106"/>
    <col min="2049" max="2049" width="6.5703125" style="106" bestFit="1" customWidth="1"/>
    <col min="2050" max="2050" width="7.85546875" style="106" bestFit="1" customWidth="1"/>
    <col min="2051" max="2051" width="7" style="106" bestFit="1" customWidth="1"/>
    <col min="2052" max="2052" width="10" style="106" bestFit="1" customWidth="1"/>
    <col min="2053" max="2055" width="7.85546875" style="106" bestFit="1" customWidth="1"/>
    <col min="2056" max="2056" width="9.5703125" style="106" bestFit="1" customWidth="1"/>
    <col min="2057" max="2057" width="8.7109375" style="106" bestFit="1" customWidth="1"/>
    <col min="2058" max="2058" width="7" style="106" customWidth="1"/>
    <col min="2059" max="2059" width="10" style="106" bestFit="1" customWidth="1"/>
    <col min="2060" max="2060" width="12" style="106" bestFit="1" customWidth="1"/>
    <col min="2061" max="2061" width="12.5703125" style="106" bestFit="1" customWidth="1"/>
    <col min="2062" max="2063" width="10.85546875" style="106" bestFit="1" customWidth="1"/>
    <col min="2064" max="2064" width="11" style="106" bestFit="1" customWidth="1"/>
    <col min="2065" max="2065" width="11.7109375" style="106" bestFit="1" customWidth="1"/>
    <col min="2066" max="2066" width="9.140625" style="106" customWidth="1"/>
    <col min="2067" max="2067" width="13" style="106" customWidth="1"/>
    <col min="2068" max="2068" width="9.140625" style="106"/>
    <col min="2069" max="2069" width="12.7109375" style="106" bestFit="1" customWidth="1"/>
    <col min="2070" max="2304" width="9.140625" style="106"/>
    <col min="2305" max="2305" width="6.5703125" style="106" bestFit="1" customWidth="1"/>
    <col min="2306" max="2306" width="7.85546875" style="106" bestFit="1" customWidth="1"/>
    <col min="2307" max="2307" width="7" style="106" bestFit="1" customWidth="1"/>
    <col min="2308" max="2308" width="10" style="106" bestFit="1" customWidth="1"/>
    <col min="2309" max="2311" width="7.85546875" style="106" bestFit="1" customWidth="1"/>
    <col min="2312" max="2312" width="9.5703125" style="106" bestFit="1" customWidth="1"/>
    <col min="2313" max="2313" width="8.7109375" style="106" bestFit="1" customWidth="1"/>
    <col min="2314" max="2314" width="7" style="106" customWidth="1"/>
    <col min="2315" max="2315" width="10" style="106" bestFit="1" customWidth="1"/>
    <col min="2316" max="2316" width="12" style="106" bestFit="1" customWidth="1"/>
    <col min="2317" max="2317" width="12.5703125" style="106" bestFit="1" customWidth="1"/>
    <col min="2318" max="2319" width="10.85546875" style="106" bestFit="1" customWidth="1"/>
    <col min="2320" max="2320" width="11" style="106" bestFit="1" customWidth="1"/>
    <col min="2321" max="2321" width="11.7109375" style="106" bestFit="1" customWidth="1"/>
    <col min="2322" max="2322" width="9.140625" style="106" customWidth="1"/>
    <col min="2323" max="2323" width="13" style="106" customWidth="1"/>
    <col min="2324" max="2324" width="9.140625" style="106"/>
    <col min="2325" max="2325" width="12.7109375" style="106" bestFit="1" customWidth="1"/>
    <col min="2326" max="2560" width="9.140625" style="106"/>
    <col min="2561" max="2561" width="6.5703125" style="106" bestFit="1" customWidth="1"/>
    <col min="2562" max="2562" width="7.85546875" style="106" bestFit="1" customWidth="1"/>
    <col min="2563" max="2563" width="7" style="106" bestFit="1" customWidth="1"/>
    <col min="2564" max="2564" width="10" style="106" bestFit="1" customWidth="1"/>
    <col min="2565" max="2567" width="7.85546875" style="106" bestFit="1" customWidth="1"/>
    <col min="2568" max="2568" width="9.5703125" style="106" bestFit="1" customWidth="1"/>
    <col min="2569" max="2569" width="8.7109375" style="106" bestFit="1" customWidth="1"/>
    <col min="2570" max="2570" width="7" style="106" customWidth="1"/>
    <col min="2571" max="2571" width="10" style="106" bestFit="1" customWidth="1"/>
    <col min="2572" max="2572" width="12" style="106" bestFit="1" customWidth="1"/>
    <col min="2573" max="2573" width="12.5703125" style="106" bestFit="1" customWidth="1"/>
    <col min="2574" max="2575" width="10.85546875" style="106" bestFit="1" customWidth="1"/>
    <col min="2576" max="2576" width="11" style="106" bestFit="1" customWidth="1"/>
    <col min="2577" max="2577" width="11.7109375" style="106" bestFit="1" customWidth="1"/>
    <col min="2578" max="2578" width="9.140625" style="106" customWidth="1"/>
    <col min="2579" max="2579" width="13" style="106" customWidth="1"/>
    <col min="2580" max="2580" width="9.140625" style="106"/>
    <col min="2581" max="2581" width="12.7109375" style="106" bestFit="1" customWidth="1"/>
    <col min="2582" max="2816" width="9.140625" style="106"/>
    <col min="2817" max="2817" width="6.5703125" style="106" bestFit="1" customWidth="1"/>
    <col min="2818" max="2818" width="7.85546875" style="106" bestFit="1" customWidth="1"/>
    <col min="2819" max="2819" width="7" style="106" bestFit="1" customWidth="1"/>
    <col min="2820" max="2820" width="10" style="106" bestFit="1" customWidth="1"/>
    <col min="2821" max="2823" width="7.85546875" style="106" bestFit="1" customWidth="1"/>
    <col min="2824" max="2824" width="9.5703125" style="106" bestFit="1" customWidth="1"/>
    <col min="2825" max="2825" width="8.7109375" style="106" bestFit="1" customWidth="1"/>
    <col min="2826" max="2826" width="7" style="106" customWidth="1"/>
    <col min="2827" max="2827" width="10" style="106" bestFit="1" customWidth="1"/>
    <col min="2828" max="2828" width="12" style="106" bestFit="1" customWidth="1"/>
    <col min="2829" max="2829" width="12.5703125" style="106" bestFit="1" customWidth="1"/>
    <col min="2830" max="2831" width="10.85546875" style="106" bestFit="1" customWidth="1"/>
    <col min="2832" max="2832" width="11" style="106" bestFit="1" customWidth="1"/>
    <col min="2833" max="2833" width="11.7109375" style="106" bestFit="1" customWidth="1"/>
    <col min="2834" max="2834" width="9.140625" style="106" customWidth="1"/>
    <col min="2835" max="2835" width="13" style="106" customWidth="1"/>
    <col min="2836" max="2836" width="9.140625" style="106"/>
    <col min="2837" max="2837" width="12.7109375" style="106" bestFit="1" customWidth="1"/>
    <col min="2838" max="3072" width="9.140625" style="106"/>
    <col min="3073" max="3073" width="6.5703125" style="106" bestFit="1" customWidth="1"/>
    <col min="3074" max="3074" width="7.85546875" style="106" bestFit="1" customWidth="1"/>
    <col min="3075" max="3075" width="7" style="106" bestFit="1" customWidth="1"/>
    <col min="3076" max="3076" width="10" style="106" bestFit="1" customWidth="1"/>
    <col min="3077" max="3079" width="7.85546875" style="106" bestFit="1" customWidth="1"/>
    <col min="3080" max="3080" width="9.5703125" style="106" bestFit="1" customWidth="1"/>
    <col min="3081" max="3081" width="8.7109375" style="106" bestFit="1" customWidth="1"/>
    <col min="3082" max="3082" width="7" style="106" customWidth="1"/>
    <col min="3083" max="3083" width="10" style="106" bestFit="1" customWidth="1"/>
    <col min="3084" max="3084" width="12" style="106" bestFit="1" customWidth="1"/>
    <col min="3085" max="3085" width="12.5703125" style="106" bestFit="1" customWidth="1"/>
    <col min="3086" max="3087" width="10.85546875" style="106" bestFit="1" customWidth="1"/>
    <col min="3088" max="3088" width="11" style="106" bestFit="1" customWidth="1"/>
    <col min="3089" max="3089" width="11.7109375" style="106" bestFit="1" customWidth="1"/>
    <col min="3090" max="3090" width="9.140625" style="106" customWidth="1"/>
    <col min="3091" max="3091" width="13" style="106" customWidth="1"/>
    <col min="3092" max="3092" width="9.140625" style="106"/>
    <col min="3093" max="3093" width="12.7109375" style="106" bestFit="1" customWidth="1"/>
    <col min="3094" max="3328" width="9.140625" style="106"/>
    <col min="3329" max="3329" width="6.5703125" style="106" bestFit="1" customWidth="1"/>
    <col min="3330" max="3330" width="7.85546875" style="106" bestFit="1" customWidth="1"/>
    <col min="3331" max="3331" width="7" style="106" bestFit="1" customWidth="1"/>
    <col min="3332" max="3332" width="10" style="106" bestFit="1" customWidth="1"/>
    <col min="3333" max="3335" width="7.85546875" style="106" bestFit="1" customWidth="1"/>
    <col min="3336" max="3336" width="9.5703125" style="106" bestFit="1" customWidth="1"/>
    <col min="3337" max="3337" width="8.7109375" style="106" bestFit="1" customWidth="1"/>
    <col min="3338" max="3338" width="7" style="106" customWidth="1"/>
    <col min="3339" max="3339" width="10" style="106" bestFit="1" customWidth="1"/>
    <col min="3340" max="3340" width="12" style="106" bestFit="1" customWidth="1"/>
    <col min="3341" max="3341" width="12.5703125" style="106" bestFit="1" customWidth="1"/>
    <col min="3342" max="3343" width="10.85546875" style="106" bestFit="1" customWidth="1"/>
    <col min="3344" max="3344" width="11" style="106" bestFit="1" customWidth="1"/>
    <col min="3345" max="3345" width="11.7109375" style="106" bestFit="1" customWidth="1"/>
    <col min="3346" max="3346" width="9.140625" style="106" customWidth="1"/>
    <col min="3347" max="3347" width="13" style="106" customWidth="1"/>
    <col min="3348" max="3348" width="9.140625" style="106"/>
    <col min="3349" max="3349" width="12.7109375" style="106" bestFit="1" customWidth="1"/>
    <col min="3350" max="3584" width="9.140625" style="106"/>
    <col min="3585" max="3585" width="6.5703125" style="106" bestFit="1" customWidth="1"/>
    <col min="3586" max="3586" width="7.85546875" style="106" bestFit="1" customWidth="1"/>
    <col min="3587" max="3587" width="7" style="106" bestFit="1" customWidth="1"/>
    <col min="3588" max="3588" width="10" style="106" bestFit="1" customWidth="1"/>
    <col min="3589" max="3591" width="7.85546875" style="106" bestFit="1" customWidth="1"/>
    <col min="3592" max="3592" width="9.5703125" style="106" bestFit="1" customWidth="1"/>
    <col min="3593" max="3593" width="8.7109375" style="106" bestFit="1" customWidth="1"/>
    <col min="3594" max="3594" width="7" style="106" customWidth="1"/>
    <col min="3595" max="3595" width="10" style="106" bestFit="1" customWidth="1"/>
    <col min="3596" max="3596" width="12" style="106" bestFit="1" customWidth="1"/>
    <col min="3597" max="3597" width="12.5703125" style="106" bestFit="1" customWidth="1"/>
    <col min="3598" max="3599" width="10.85546875" style="106" bestFit="1" customWidth="1"/>
    <col min="3600" max="3600" width="11" style="106" bestFit="1" customWidth="1"/>
    <col min="3601" max="3601" width="11.7109375" style="106" bestFit="1" customWidth="1"/>
    <col min="3602" max="3602" width="9.140625" style="106" customWidth="1"/>
    <col min="3603" max="3603" width="13" style="106" customWidth="1"/>
    <col min="3604" max="3604" width="9.140625" style="106"/>
    <col min="3605" max="3605" width="12.7109375" style="106" bestFit="1" customWidth="1"/>
    <col min="3606" max="3840" width="9.140625" style="106"/>
    <col min="3841" max="3841" width="6.5703125" style="106" bestFit="1" customWidth="1"/>
    <col min="3842" max="3842" width="7.85546875" style="106" bestFit="1" customWidth="1"/>
    <col min="3843" max="3843" width="7" style="106" bestFit="1" customWidth="1"/>
    <col min="3844" max="3844" width="10" style="106" bestFit="1" customWidth="1"/>
    <col min="3845" max="3847" width="7.85546875" style="106" bestFit="1" customWidth="1"/>
    <col min="3848" max="3848" width="9.5703125" style="106" bestFit="1" customWidth="1"/>
    <col min="3849" max="3849" width="8.7109375" style="106" bestFit="1" customWidth="1"/>
    <col min="3850" max="3850" width="7" style="106" customWidth="1"/>
    <col min="3851" max="3851" width="10" style="106" bestFit="1" customWidth="1"/>
    <col min="3852" max="3852" width="12" style="106" bestFit="1" customWidth="1"/>
    <col min="3853" max="3853" width="12.5703125" style="106" bestFit="1" customWidth="1"/>
    <col min="3854" max="3855" width="10.85546875" style="106" bestFit="1" customWidth="1"/>
    <col min="3856" max="3856" width="11" style="106" bestFit="1" customWidth="1"/>
    <col min="3857" max="3857" width="11.7109375" style="106" bestFit="1" customWidth="1"/>
    <col min="3858" max="3858" width="9.140625" style="106" customWidth="1"/>
    <col min="3859" max="3859" width="13" style="106" customWidth="1"/>
    <col min="3860" max="3860" width="9.140625" style="106"/>
    <col min="3861" max="3861" width="12.7109375" style="106" bestFit="1" customWidth="1"/>
    <col min="3862" max="4096" width="9.140625" style="106"/>
    <col min="4097" max="4097" width="6.5703125" style="106" bestFit="1" customWidth="1"/>
    <col min="4098" max="4098" width="7.85546875" style="106" bestFit="1" customWidth="1"/>
    <col min="4099" max="4099" width="7" style="106" bestFit="1" customWidth="1"/>
    <col min="4100" max="4100" width="10" style="106" bestFit="1" customWidth="1"/>
    <col min="4101" max="4103" width="7.85546875" style="106" bestFit="1" customWidth="1"/>
    <col min="4104" max="4104" width="9.5703125" style="106" bestFit="1" customWidth="1"/>
    <col min="4105" max="4105" width="8.7109375" style="106" bestFit="1" customWidth="1"/>
    <col min="4106" max="4106" width="7" style="106" customWidth="1"/>
    <col min="4107" max="4107" width="10" style="106" bestFit="1" customWidth="1"/>
    <col min="4108" max="4108" width="12" style="106" bestFit="1" customWidth="1"/>
    <col min="4109" max="4109" width="12.5703125" style="106" bestFit="1" customWidth="1"/>
    <col min="4110" max="4111" width="10.85546875" style="106" bestFit="1" customWidth="1"/>
    <col min="4112" max="4112" width="11" style="106" bestFit="1" customWidth="1"/>
    <col min="4113" max="4113" width="11.7109375" style="106" bestFit="1" customWidth="1"/>
    <col min="4114" max="4114" width="9.140625" style="106" customWidth="1"/>
    <col min="4115" max="4115" width="13" style="106" customWidth="1"/>
    <col min="4116" max="4116" width="9.140625" style="106"/>
    <col min="4117" max="4117" width="12.7109375" style="106" bestFit="1" customWidth="1"/>
    <col min="4118" max="4352" width="9.140625" style="106"/>
    <col min="4353" max="4353" width="6.5703125" style="106" bestFit="1" customWidth="1"/>
    <col min="4354" max="4354" width="7.85546875" style="106" bestFit="1" customWidth="1"/>
    <col min="4355" max="4355" width="7" style="106" bestFit="1" customWidth="1"/>
    <col min="4356" max="4356" width="10" style="106" bestFit="1" customWidth="1"/>
    <col min="4357" max="4359" width="7.85546875" style="106" bestFit="1" customWidth="1"/>
    <col min="4360" max="4360" width="9.5703125" style="106" bestFit="1" customWidth="1"/>
    <col min="4361" max="4361" width="8.7109375" style="106" bestFit="1" customWidth="1"/>
    <col min="4362" max="4362" width="7" style="106" customWidth="1"/>
    <col min="4363" max="4363" width="10" style="106" bestFit="1" customWidth="1"/>
    <col min="4364" max="4364" width="12" style="106" bestFit="1" customWidth="1"/>
    <col min="4365" max="4365" width="12.5703125" style="106" bestFit="1" customWidth="1"/>
    <col min="4366" max="4367" width="10.85546875" style="106" bestFit="1" customWidth="1"/>
    <col min="4368" max="4368" width="11" style="106" bestFit="1" customWidth="1"/>
    <col min="4369" max="4369" width="11.7109375" style="106" bestFit="1" customWidth="1"/>
    <col min="4370" max="4370" width="9.140625" style="106" customWidth="1"/>
    <col min="4371" max="4371" width="13" style="106" customWidth="1"/>
    <col min="4372" max="4372" width="9.140625" style="106"/>
    <col min="4373" max="4373" width="12.7109375" style="106" bestFit="1" customWidth="1"/>
    <col min="4374" max="4608" width="9.140625" style="106"/>
    <col min="4609" max="4609" width="6.5703125" style="106" bestFit="1" customWidth="1"/>
    <col min="4610" max="4610" width="7.85546875" style="106" bestFit="1" customWidth="1"/>
    <col min="4611" max="4611" width="7" style="106" bestFit="1" customWidth="1"/>
    <col min="4612" max="4612" width="10" style="106" bestFit="1" customWidth="1"/>
    <col min="4613" max="4615" width="7.85546875" style="106" bestFit="1" customWidth="1"/>
    <col min="4616" max="4616" width="9.5703125" style="106" bestFit="1" customWidth="1"/>
    <col min="4617" max="4617" width="8.7109375" style="106" bestFit="1" customWidth="1"/>
    <col min="4618" max="4618" width="7" style="106" customWidth="1"/>
    <col min="4619" max="4619" width="10" style="106" bestFit="1" customWidth="1"/>
    <col min="4620" max="4620" width="12" style="106" bestFit="1" customWidth="1"/>
    <col min="4621" max="4621" width="12.5703125" style="106" bestFit="1" customWidth="1"/>
    <col min="4622" max="4623" width="10.85546875" style="106" bestFit="1" customWidth="1"/>
    <col min="4624" max="4624" width="11" style="106" bestFit="1" customWidth="1"/>
    <col min="4625" max="4625" width="11.7109375" style="106" bestFit="1" customWidth="1"/>
    <col min="4626" max="4626" width="9.140625" style="106" customWidth="1"/>
    <col min="4627" max="4627" width="13" style="106" customWidth="1"/>
    <col min="4628" max="4628" width="9.140625" style="106"/>
    <col min="4629" max="4629" width="12.7109375" style="106" bestFit="1" customWidth="1"/>
    <col min="4630" max="4864" width="9.140625" style="106"/>
    <col min="4865" max="4865" width="6.5703125" style="106" bestFit="1" customWidth="1"/>
    <col min="4866" max="4866" width="7.85546875" style="106" bestFit="1" customWidth="1"/>
    <col min="4867" max="4867" width="7" style="106" bestFit="1" customWidth="1"/>
    <col min="4868" max="4868" width="10" style="106" bestFit="1" customWidth="1"/>
    <col min="4869" max="4871" width="7.85546875" style="106" bestFit="1" customWidth="1"/>
    <col min="4872" max="4872" width="9.5703125" style="106" bestFit="1" customWidth="1"/>
    <col min="4873" max="4873" width="8.7109375" style="106" bestFit="1" customWidth="1"/>
    <col min="4874" max="4874" width="7" style="106" customWidth="1"/>
    <col min="4875" max="4875" width="10" style="106" bestFit="1" customWidth="1"/>
    <col min="4876" max="4876" width="12" style="106" bestFit="1" customWidth="1"/>
    <col min="4877" max="4877" width="12.5703125" style="106" bestFit="1" customWidth="1"/>
    <col min="4878" max="4879" width="10.85546875" style="106" bestFit="1" customWidth="1"/>
    <col min="4880" max="4880" width="11" style="106" bestFit="1" customWidth="1"/>
    <col min="4881" max="4881" width="11.7109375" style="106" bestFit="1" customWidth="1"/>
    <col min="4882" max="4882" width="9.140625" style="106" customWidth="1"/>
    <col min="4883" max="4883" width="13" style="106" customWidth="1"/>
    <col min="4884" max="4884" width="9.140625" style="106"/>
    <col min="4885" max="4885" width="12.7109375" style="106" bestFit="1" customWidth="1"/>
    <col min="4886" max="5120" width="9.140625" style="106"/>
    <col min="5121" max="5121" width="6.5703125" style="106" bestFit="1" customWidth="1"/>
    <col min="5122" max="5122" width="7.85546875" style="106" bestFit="1" customWidth="1"/>
    <col min="5123" max="5123" width="7" style="106" bestFit="1" customWidth="1"/>
    <col min="5124" max="5124" width="10" style="106" bestFit="1" customWidth="1"/>
    <col min="5125" max="5127" width="7.85546875" style="106" bestFit="1" customWidth="1"/>
    <col min="5128" max="5128" width="9.5703125" style="106" bestFit="1" customWidth="1"/>
    <col min="5129" max="5129" width="8.7109375" style="106" bestFit="1" customWidth="1"/>
    <col min="5130" max="5130" width="7" style="106" customWidth="1"/>
    <col min="5131" max="5131" width="10" style="106" bestFit="1" customWidth="1"/>
    <col min="5132" max="5132" width="12" style="106" bestFit="1" customWidth="1"/>
    <col min="5133" max="5133" width="12.5703125" style="106" bestFit="1" customWidth="1"/>
    <col min="5134" max="5135" width="10.85546875" style="106" bestFit="1" customWidth="1"/>
    <col min="5136" max="5136" width="11" style="106" bestFit="1" customWidth="1"/>
    <col min="5137" max="5137" width="11.7109375" style="106" bestFit="1" customWidth="1"/>
    <col min="5138" max="5138" width="9.140625" style="106" customWidth="1"/>
    <col min="5139" max="5139" width="13" style="106" customWidth="1"/>
    <col min="5140" max="5140" width="9.140625" style="106"/>
    <col min="5141" max="5141" width="12.7109375" style="106" bestFit="1" customWidth="1"/>
    <col min="5142" max="5376" width="9.140625" style="106"/>
    <col min="5377" max="5377" width="6.5703125" style="106" bestFit="1" customWidth="1"/>
    <col min="5378" max="5378" width="7.85546875" style="106" bestFit="1" customWidth="1"/>
    <col min="5379" max="5379" width="7" style="106" bestFit="1" customWidth="1"/>
    <col min="5380" max="5380" width="10" style="106" bestFit="1" customWidth="1"/>
    <col min="5381" max="5383" width="7.85546875" style="106" bestFit="1" customWidth="1"/>
    <col min="5384" max="5384" width="9.5703125" style="106" bestFit="1" customWidth="1"/>
    <col min="5385" max="5385" width="8.7109375" style="106" bestFit="1" customWidth="1"/>
    <col min="5386" max="5386" width="7" style="106" customWidth="1"/>
    <col min="5387" max="5387" width="10" style="106" bestFit="1" customWidth="1"/>
    <col min="5388" max="5388" width="12" style="106" bestFit="1" customWidth="1"/>
    <col min="5389" max="5389" width="12.5703125" style="106" bestFit="1" customWidth="1"/>
    <col min="5390" max="5391" width="10.85546875" style="106" bestFit="1" customWidth="1"/>
    <col min="5392" max="5392" width="11" style="106" bestFit="1" customWidth="1"/>
    <col min="5393" max="5393" width="11.7109375" style="106" bestFit="1" customWidth="1"/>
    <col min="5394" max="5394" width="9.140625" style="106" customWidth="1"/>
    <col min="5395" max="5395" width="13" style="106" customWidth="1"/>
    <col min="5396" max="5396" width="9.140625" style="106"/>
    <col min="5397" max="5397" width="12.7109375" style="106" bestFit="1" customWidth="1"/>
    <col min="5398" max="5632" width="9.140625" style="106"/>
    <col min="5633" max="5633" width="6.5703125" style="106" bestFit="1" customWidth="1"/>
    <col min="5634" max="5634" width="7.85546875" style="106" bestFit="1" customWidth="1"/>
    <col min="5635" max="5635" width="7" style="106" bestFit="1" customWidth="1"/>
    <col min="5636" max="5636" width="10" style="106" bestFit="1" customWidth="1"/>
    <col min="5637" max="5639" width="7.85546875" style="106" bestFit="1" customWidth="1"/>
    <col min="5640" max="5640" width="9.5703125" style="106" bestFit="1" customWidth="1"/>
    <col min="5641" max="5641" width="8.7109375" style="106" bestFit="1" customWidth="1"/>
    <col min="5642" max="5642" width="7" style="106" customWidth="1"/>
    <col min="5643" max="5643" width="10" style="106" bestFit="1" customWidth="1"/>
    <col min="5644" max="5644" width="12" style="106" bestFit="1" customWidth="1"/>
    <col min="5645" max="5645" width="12.5703125" style="106" bestFit="1" customWidth="1"/>
    <col min="5646" max="5647" width="10.85546875" style="106" bestFit="1" customWidth="1"/>
    <col min="5648" max="5648" width="11" style="106" bestFit="1" customWidth="1"/>
    <col min="5649" max="5649" width="11.7109375" style="106" bestFit="1" customWidth="1"/>
    <col min="5650" max="5650" width="9.140625" style="106" customWidth="1"/>
    <col min="5651" max="5651" width="13" style="106" customWidth="1"/>
    <col min="5652" max="5652" width="9.140625" style="106"/>
    <col min="5653" max="5653" width="12.7109375" style="106" bestFit="1" customWidth="1"/>
    <col min="5654" max="5888" width="9.140625" style="106"/>
    <col min="5889" max="5889" width="6.5703125" style="106" bestFit="1" customWidth="1"/>
    <col min="5890" max="5890" width="7.85546875" style="106" bestFit="1" customWidth="1"/>
    <col min="5891" max="5891" width="7" style="106" bestFit="1" customWidth="1"/>
    <col min="5892" max="5892" width="10" style="106" bestFit="1" customWidth="1"/>
    <col min="5893" max="5895" width="7.85546875" style="106" bestFit="1" customWidth="1"/>
    <col min="5896" max="5896" width="9.5703125" style="106" bestFit="1" customWidth="1"/>
    <col min="5897" max="5897" width="8.7109375" style="106" bestFit="1" customWidth="1"/>
    <col min="5898" max="5898" width="7" style="106" customWidth="1"/>
    <col min="5899" max="5899" width="10" style="106" bestFit="1" customWidth="1"/>
    <col min="5900" max="5900" width="12" style="106" bestFit="1" customWidth="1"/>
    <col min="5901" max="5901" width="12.5703125" style="106" bestFit="1" customWidth="1"/>
    <col min="5902" max="5903" width="10.85546875" style="106" bestFit="1" customWidth="1"/>
    <col min="5904" max="5904" width="11" style="106" bestFit="1" customWidth="1"/>
    <col min="5905" max="5905" width="11.7109375" style="106" bestFit="1" customWidth="1"/>
    <col min="5906" max="5906" width="9.140625" style="106" customWidth="1"/>
    <col min="5907" max="5907" width="13" style="106" customWidth="1"/>
    <col min="5908" max="5908" width="9.140625" style="106"/>
    <col min="5909" max="5909" width="12.7109375" style="106" bestFit="1" customWidth="1"/>
    <col min="5910" max="6144" width="9.140625" style="106"/>
    <col min="6145" max="6145" width="6.5703125" style="106" bestFit="1" customWidth="1"/>
    <col min="6146" max="6146" width="7.85546875" style="106" bestFit="1" customWidth="1"/>
    <col min="6147" max="6147" width="7" style="106" bestFit="1" customWidth="1"/>
    <col min="6148" max="6148" width="10" style="106" bestFit="1" customWidth="1"/>
    <col min="6149" max="6151" width="7.85546875" style="106" bestFit="1" customWidth="1"/>
    <col min="6152" max="6152" width="9.5703125" style="106" bestFit="1" customWidth="1"/>
    <col min="6153" max="6153" width="8.7109375" style="106" bestFit="1" customWidth="1"/>
    <col min="6154" max="6154" width="7" style="106" customWidth="1"/>
    <col min="6155" max="6155" width="10" style="106" bestFit="1" customWidth="1"/>
    <col min="6156" max="6156" width="12" style="106" bestFit="1" customWidth="1"/>
    <col min="6157" max="6157" width="12.5703125" style="106" bestFit="1" customWidth="1"/>
    <col min="6158" max="6159" width="10.85546875" style="106" bestFit="1" customWidth="1"/>
    <col min="6160" max="6160" width="11" style="106" bestFit="1" customWidth="1"/>
    <col min="6161" max="6161" width="11.7109375" style="106" bestFit="1" customWidth="1"/>
    <col min="6162" max="6162" width="9.140625" style="106" customWidth="1"/>
    <col min="6163" max="6163" width="13" style="106" customWidth="1"/>
    <col min="6164" max="6164" width="9.140625" style="106"/>
    <col min="6165" max="6165" width="12.7109375" style="106" bestFit="1" customWidth="1"/>
    <col min="6166" max="6400" width="9.140625" style="106"/>
    <col min="6401" max="6401" width="6.5703125" style="106" bestFit="1" customWidth="1"/>
    <col min="6402" max="6402" width="7.85546875" style="106" bestFit="1" customWidth="1"/>
    <col min="6403" max="6403" width="7" style="106" bestFit="1" customWidth="1"/>
    <col min="6404" max="6404" width="10" style="106" bestFit="1" customWidth="1"/>
    <col min="6405" max="6407" width="7.85546875" style="106" bestFit="1" customWidth="1"/>
    <col min="6408" max="6408" width="9.5703125" style="106" bestFit="1" customWidth="1"/>
    <col min="6409" max="6409" width="8.7109375" style="106" bestFit="1" customWidth="1"/>
    <col min="6410" max="6410" width="7" style="106" customWidth="1"/>
    <col min="6411" max="6411" width="10" style="106" bestFit="1" customWidth="1"/>
    <col min="6412" max="6412" width="12" style="106" bestFit="1" customWidth="1"/>
    <col min="6413" max="6413" width="12.5703125" style="106" bestFit="1" customWidth="1"/>
    <col min="6414" max="6415" width="10.85546875" style="106" bestFit="1" customWidth="1"/>
    <col min="6416" max="6416" width="11" style="106" bestFit="1" customWidth="1"/>
    <col min="6417" max="6417" width="11.7109375" style="106" bestFit="1" customWidth="1"/>
    <col min="6418" max="6418" width="9.140625" style="106" customWidth="1"/>
    <col min="6419" max="6419" width="13" style="106" customWidth="1"/>
    <col min="6420" max="6420" width="9.140625" style="106"/>
    <col min="6421" max="6421" width="12.7109375" style="106" bestFit="1" customWidth="1"/>
    <col min="6422" max="6656" width="9.140625" style="106"/>
    <col min="6657" max="6657" width="6.5703125" style="106" bestFit="1" customWidth="1"/>
    <col min="6658" max="6658" width="7.85546875" style="106" bestFit="1" customWidth="1"/>
    <col min="6659" max="6659" width="7" style="106" bestFit="1" customWidth="1"/>
    <col min="6660" max="6660" width="10" style="106" bestFit="1" customWidth="1"/>
    <col min="6661" max="6663" width="7.85546875" style="106" bestFit="1" customWidth="1"/>
    <col min="6664" max="6664" width="9.5703125" style="106" bestFit="1" customWidth="1"/>
    <col min="6665" max="6665" width="8.7109375" style="106" bestFit="1" customWidth="1"/>
    <col min="6666" max="6666" width="7" style="106" customWidth="1"/>
    <col min="6667" max="6667" width="10" style="106" bestFit="1" customWidth="1"/>
    <col min="6668" max="6668" width="12" style="106" bestFit="1" customWidth="1"/>
    <col min="6669" max="6669" width="12.5703125" style="106" bestFit="1" customWidth="1"/>
    <col min="6670" max="6671" width="10.85546875" style="106" bestFit="1" customWidth="1"/>
    <col min="6672" max="6672" width="11" style="106" bestFit="1" customWidth="1"/>
    <col min="6673" max="6673" width="11.7109375" style="106" bestFit="1" customWidth="1"/>
    <col min="6674" max="6674" width="9.140625" style="106" customWidth="1"/>
    <col min="6675" max="6675" width="13" style="106" customWidth="1"/>
    <col min="6676" max="6676" width="9.140625" style="106"/>
    <col min="6677" max="6677" width="12.7109375" style="106" bestFit="1" customWidth="1"/>
    <col min="6678" max="6912" width="9.140625" style="106"/>
    <col min="6913" max="6913" width="6.5703125" style="106" bestFit="1" customWidth="1"/>
    <col min="6914" max="6914" width="7.85546875" style="106" bestFit="1" customWidth="1"/>
    <col min="6915" max="6915" width="7" style="106" bestFit="1" customWidth="1"/>
    <col min="6916" max="6916" width="10" style="106" bestFit="1" customWidth="1"/>
    <col min="6917" max="6919" width="7.85546875" style="106" bestFit="1" customWidth="1"/>
    <col min="6920" max="6920" width="9.5703125" style="106" bestFit="1" customWidth="1"/>
    <col min="6921" max="6921" width="8.7109375" style="106" bestFit="1" customWidth="1"/>
    <col min="6922" max="6922" width="7" style="106" customWidth="1"/>
    <col min="6923" max="6923" width="10" style="106" bestFit="1" customWidth="1"/>
    <col min="6924" max="6924" width="12" style="106" bestFit="1" customWidth="1"/>
    <col min="6925" max="6925" width="12.5703125" style="106" bestFit="1" customWidth="1"/>
    <col min="6926" max="6927" width="10.85546875" style="106" bestFit="1" customWidth="1"/>
    <col min="6928" max="6928" width="11" style="106" bestFit="1" customWidth="1"/>
    <col min="6929" max="6929" width="11.7109375" style="106" bestFit="1" customWidth="1"/>
    <col min="6930" max="6930" width="9.140625" style="106" customWidth="1"/>
    <col min="6931" max="6931" width="13" style="106" customWidth="1"/>
    <col min="6932" max="6932" width="9.140625" style="106"/>
    <col min="6933" max="6933" width="12.7109375" style="106" bestFit="1" customWidth="1"/>
    <col min="6934" max="7168" width="9.140625" style="106"/>
    <col min="7169" max="7169" width="6.5703125" style="106" bestFit="1" customWidth="1"/>
    <col min="7170" max="7170" width="7.85546875" style="106" bestFit="1" customWidth="1"/>
    <col min="7171" max="7171" width="7" style="106" bestFit="1" customWidth="1"/>
    <col min="7172" max="7172" width="10" style="106" bestFit="1" customWidth="1"/>
    <col min="7173" max="7175" width="7.85546875" style="106" bestFit="1" customWidth="1"/>
    <col min="7176" max="7176" width="9.5703125" style="106" bestFit="1" customWidth="1"/>
    <col min="7177" max="7177" width="8.7109375" style="106" bestFit="1" customWidth="1"/>
    <col min="7178" max="7178" width="7" style="106" customWidth="1"/>
    <col min="7179" max="7179" width="10" style="106" bestFit="1" customWidth="1"/>
    <col min="7180" max="7180" width="12" style="106" bestFit="1" customWidth="1"/>
    <col min="7181" max="7181" width="12.5703125" style="106" bestFit="1" customWidth="1"/>
    <col min="7182" max="7183" width="10.85546875" style="106" bestFit="1" customWidth="1"/>
    <col min="7184" max="7184" width="11" style="106" bestFit="1" customWidth="1"/>
    <col min="7185" max="7185" width="11.7109375" style="106" bestFit="1" customWidth="1"/>
    <col min="7186" max="7186" width="9.140625" style="106" customWidth="1"/>
    <col min="7187" max="7187" width="13" style="106" customWidth="1"/>
    <col min="7188" max="7188" width="9.140625" style="106"/>
    <col min="7189" max="7189" width="12.7109375" style="106" bestFit="1" customWidth="1"/>
    <col min="7190" max="7424" width="9.140625" style="106"/>
    <col min="7425" max="7425" width="6.5703125" style="106" bestFit="1" customWidth="1"/>
    <col min="7426" max="7426" width="7.85546875" style="106" bestFit="1" customWidth="1"/>
    <col min="7427" max="7427" width="7" style="106" bestFit="1" customWidth="1"/>
    <col min="7428" max="7428" width="10" style="106" bestFit="1" customWidth="1"/>
    <col min="7429" max="7431" width="7.85546875" style="106" bestFit="1" customWidth="1"/>
    <col min="7432" max="7432" width="9.5703125" style="106" bestFit="1" customWidth="1"/>
    <col min="7433" max="7433" width="8.7109375" style="106" bestFit="1" customWidth="1"/>
    <col min="7434" max="7434" width="7" style="106" customWidth="1"/>
    <col min="7435" max="7435" width="10" style="106" bestFit="1" customWidth="1"/>
    <col min="7436" max="7436" width="12" style="106" bestFit="1" customWidth="1"/>
    <col min="7437" max="7437" width="12.5703125" style="106" bestFit="1" customWidth="1"/>
    <col min="7438" max="7439" width="10.85546875" style="106" bestFit="1" customWidth="1"/>
    <col min="7440" max="7440" width="11" style="106" bestFit="1" customWidth="1"/>
    <col min="7441" max="7441" width="11.7109375" style="106" bestFit="1" customWidth="1"/>
    <col min="7442" max="7442" width="9.140625" style="106" customWidth="1"/>
    <col min="7443" max="7443" width="13" style="106" customWidth="1"/>
    <col min="7444" max="7444" width="9.140625" style="106"/>
    <col min="7445" max="7445" width="12.7109375" style="106" bestFit="1" customWidth="1"/>
    <col min="7446" max="7680" width="9.140625" style="106"/>
    <col min="7681" max="7681" width="6.5703125" style="106" bestFit="1" customWidth="1"/>
    <col min="7682" max="7682" width="7.85546875" style="106" bestFit="1" customWidth="1"/>
    <col min="7683" max="7683" width="7" style="106" bestFit="1" customWidth="1"/>
    <col min="7684" max="7684" width="10" style="106" bestFit="1" customWidth="1"/>
    <col min="7685" max="7687" width="7.85546875" style="106" bestFit="1" customWidth="1"/>
    <col min="7688" max="7688" width="9.5703125" style="106" bestFit="1" customWidth="1"/>
    <col min="7689" max="7689" width="8.7109375" style="106" bestFit="1" customWidth="1"/>
    <col min="7690" max="7690" width="7" style="106" customWidth="1"/>
    <col min="7691" max="7691" width="10" style="106" bestFit="1" customWidth="1"/>
    <col min="7692" max="7692" width="12" style="106" bestFit="1" customWidth="1"/>
    <col min="7693" max="7693" width="12.5703125" style="106" bestFit="1" customWidth="1"/>
    <col min="7694" max="7695" width="10.85546875" style="106" bestFit="1" customWidth="1"/>
    <col min="7696" max="7696" width="11" style="106" bestFit="1" customWidth="1"/>
    <col min="7697" max="7697" width="11.7109375" style="106" bestFit="1" customWidth="1"/>
    <col min="7698" max="7698" width="9.140625" style="106" customWidth="1"/>
    <col min="7699" max="7699" width="13" style="106" customWidth="1"/>
    <col min="7700" max="7700" width="9.140625" style="106"/>
    <col min="7701" max="7701" width="12.7109375" style="106" bestFit="1" customWidth="1"/>
    <col min="7702" max="7936" width="9.140625" style="106"/>
    <col min="7937" max="7937" width="6.5703125" style="106" bestFit="1" customWidth="1"/>
    <col min="7938" max="7938" width="7.85546875" style="106" bestFit="1" customWidth="1"/>
    <col min="7939" max="7939" width="7" style="106" bestFit="1" customWidth="1"/>
    <col min="7940" max="7940" width="10" style="106" bestFit="1" customWidth="1"/>
    <col min="7941" max="7943" width="7.85546875" style="106" bestFit="1" customWidth="1"/>
    <col min="7944" max="7944" width="9.5703125" style="106" bestFit="1" customWidth="1"/>
    <col min="7945" max="7945" width="8.7109375" style="106" bestFit="1" customWidth="1"/>
    <col min="7946" max="7946" width="7" style="106" customWidth="1"/>
    <col min="7947" max="7947" width="10" style="106" bestFit="1" customWidth="1"/>
    <col min="7948" max="7948" width="12" style="106" bestFit="1" customWidth="1"/>
    <col min="7949" max="7949" width="12.5703125" style="106" bestFit="1" customWidth="1"/>
    <col min="7950" max="7951" width="10.85546875" style="106" bestFit="1" customWidth="1"/>
    <col min="7952" max="7952" width="11" style="106" bestFit="1" customWidth="1"/>
    <col min="7953" max="7953" width="11.7109375" style="106" bestFit="1" customWidth="1"/>
    <col min="7954" max="7954" width="9.140625" style="106" customWidth="1"/>
    <col min="7955" max="7955" width="13" style="106" customWidth="1"/>
    <col min="7956" max="7956" width="9.140625" style="106"/>
    <col min="7957" max="7957" width="12.7109375" style="106" bestFit="1" customWidth="1"/>
    <col min="7958" max="8192" width="9.140625" style="106"/>
    <col min="8193" max="8193" width="6.5703125" style="106" bestFit="1" customWidth="1"/>
    <col min="8194" max="8194" width="7.85546875" style="106" bestFit="1" customWidth="1"/>
    <col min="8195" max="8195" width="7" style="106" bestFit="1" customWidth="1"/>
    <col min="8196" max="8196" width="10" style="106" bestFit="1" customWidth="1"/>
    <col min="8197" max="8199" width="7.85546875" style="106" bestFit="1" customWidth="1"/>
    <col min="8200" max="8200" width="9.5703125" style="106" bestFit="1" customWidth="1"/>
    <col min="8201" max="8201" width="8.7109375" style="106" bestFit="1" customWidth="1"/>
    <col min="8202" max="8202" width="7" style="106" customWidth="1"/>
    <col min="8203" max="8203" width="10" style="106" bestFit="1" customWidth="1"/>
    <col min="8204" max="8204" width="12" style="106" bestFit="1" customWidth="1"/>
    <col min="8205" max="8205" width="12.5703125" style="106" bestFit="1" customWidth="1"/>
    <col min="8206" max="8207" width="10.85546875" style="106" bestFit="1" customWidth="1"/>
    <col min="8208" max="8208" width="11" style="106" bestFit="1" customWidth="1"/>
    <col min="8209" max="8209" width="11.7109375" style="106" bestFit="1" customWidth="1"/>
    <col min="8210" max="8210" width="9.140625" style="106" customWidth="1"/>
    <col min="8211" max="8211" width="13" style="106" customWidth="1"/>
    <col min="8212" max="8212" width="9.140625" style="106"/>
    <col min="8213" max="8213" width="12.7109375" style="106" bestFit="1" customWidth="1"/>
    <col min="8214" max="8448" width="9.140625" style="106"/>
    <col min="8449" max="8449" width="6.5703125" style="106" bestFit="1" customWidth="1"/>
    <col min="8450" max="8450" width="7.85546875" style="106" bestFit="1" customWidth="1"/>
    <col min="8451" max="8451" width="7" style="106" bestFit="1" customWidth="1"/>
    <col min="8452" max="8452" width="10" style="106" bestFit="1" customWidth="1"/>
    <col min="8453" max="8455" width="7.85546875" style="106" bestFit="1" customWidth="1"/>
    <col min="8456" max="8456" width="9.5703125" style="106" bestFit="1" customWidth="1"/>
    <col min="8457" max="8457" width="8.7109375" style="106" bestFit="1" customWidth="1"/>
    <col min="8458" max="8458" width="7" style="106" customWidth="1"/>
    <col min="8459" max="8459" width="10" style="106" bestFit="1" customWidth="1"/>
    <col min="8460" max="8460" width="12" style="106" bestFit="1" customWidth="1"/>
    <col min="8461" max="8461" width="12.5703125" style="106" bestFit="1" customWidth="1"/>
    <col min="8462" max="8463" width="10.85546875" style="106" bestFit="1" customWidth="1"/>
    <col min="8464" max="8464" width="11" style="106" bestFit="1" customWidth="1"/>
    <col min="8465" max="8465" width="11.7109375" style="106" bestFit="1" customWidth="1"/>
    <col min="8466" max="8466" width="9.140625" style="106" customWidth="1"/>
    <col min="8467" max="8467" width="13" style="106" customWidth="1"/>
    <col min="8468" max="8468" width="9.140625" style="106"/>
    <col min="8469" max="8469" width="12.7109375" style="106" bestFit="1" customWidth="1"/>
    <col min="8470" max="8704" width="9.140625" style="106"/>
    <col min="8705" max="8705" width="6.5703125" style="106" bestFit="1" customWidth="1"/>
    <col min="8706" max="8706" width="7.85546875" style="106" bestFit="1" customWidth="1"/>
    <col min="8707" max="8707" width="7" style="106" bestFit="1" customWidth="1"/>
    <col min="8708" max="8708" width="10" style="106" bestFit="1" customWidth="1"/>
    <col min="8709" max="8711" width="7.85546875" style="106" bestFit="1" customWidth="1"/>
    <col min="8712" max="8712" width="9.5703125" style="106" bestFit="1" customWidth="1"/>
    <col min="8713" max="8713" width="8.7109375" style="106" bestFit="1" customWidth="1"/>
    <col min="8714" max="8714" width="7" style="106" customWidth="1"/>
    <col min="8715" max="8715" width="10" style="106" bestFit="1" customWidth="1"/>
    <col min="8716" max="8716" width="12" style="106" bestFit="1" customWidth="1"/>
    <col min="8717" max="8717" width="12.5703125" style="106" bestFit="1" customWidth="1"/>
    <col min="8718" max="8719" width="10.85546875" style="106" bestFit="1" customWidth="1"/>
    <col min="8720" max="8720" width="11" style="106" bestFit="1" customWidth="1"/>
    <col min="8721" max="8721" width="11.7109375" style="106" bestFit="1" customWidth="1"/>
    <col min="8722" max="8722" width="9.140625" style="106" customWidth="1"/>
    <col min="8723" max="8723" width="13" style="106" customWidth="1"/>
    <col min="8724" max="8724" width="9.140625" style="106"/>
    <col min="8725" max="8725" width="12.7109375" style="106" bestFit="1" customWidth="1"/>
    <col min="8726" max="8960" width="9.140625" style="106"/>
    <col min="8961" max="8961" width="6.5703125" style="106" bestFit="1" customWidth="1"/>
    <col min="8962" max="8962" width="7.85546875" style="106" bestFit="1" customWidth="1"/>
    <col min="8963" max="8963" width="7" style="106" bestFit="1" customWidth="1"/>
    <col min="8964" max="8964" width="10" style="106" bestFit="1" customWidth="1"/>
    <col min="8965" max="8967" width="7.85546875" style="106" bestFit="1" customWidth="1"/>
    <col min="8968" max="8968" width="9.5703125" style="106" bestFit="1" customWidth="1"/>
    <col min="8969" max="8969" width="8.7109375" style="106" bestFit="1" customWidth="1"/>
    <col min="8970" max="8970" width="7" style="106" customWidth="1"/>
    <col min="8971" max="8971" width="10" style="106" bestFit="1" customWidth="1"/>
    <col min="8972" max="8972" width="12" style="106" bestFit="1" customWidth="1"/>
    <col min="8973" max="8973" width="12.5703125" style="106" bestFit="1" customWidth="1"/>
    <col min="8974" max="8975" width="10.85546875" style="106" bestFit="1" customWidth="1"/>
    <col min="8976" max="8976" width="11" style="106" bestFit="1" customWidth="1"/>
    <col min="8977" max="8977" width="11.7109375" style="106" bestFit="1" customWidth="1"/>
    <col min="8978" max="8978" width="9.140625" style="106" customWidth="1"/>
    <col min="8979" max="8979" width="13" style="106" customWidth="1"/>
    <col min="8980" max="8980" width="9.140625" style="106"/>
    <col min="8981" max="8981" width="12.7109375" style="106" bestFit="1" customWidth="1"/>
    <col min="8982" max="9216" width="9.140625" style="106"/>
    <col min="9217" max="9217" width="6.5703125" style="106" bestFit="1" customWidth="1"/>
    <col min="9218" max="9218" width="7.85546875" style="106" bestFit="1" customWidth="1"/>
    <col min="9219" max="9219" width="7" style="106" bestFit="1" customWidth="1"/>
    <col min="9220" max="9220" width="10" style="106" bestFit="1" customWidth="1"/>
    <col min="9221" max="9223" width="7.85546875" style="106" bestFit="1" customWidth="1"/>
    <col min="9224" max="9224" width="9.5703125" style="106" bestFit="1" customWidth="1"/>
    <col min="9225" max="9225" width="8.7109375" style="106" bestFit="1" customWidth="1"/>
    <col min="9226" max="9226" width="7" style="106" customWidth="1"/>
    <col min="9227" max="9227" width="10" style="106" bestFit="1" customWidth="1"/>
    <col min="9228" max="9228" width="12" style="106" bestFit="1" customWidth="1"/>
    <col min="9229" max="9229" width="12.5703125" style="106" bestFit="1" customWidth="1"/>
    <col min="9230" max="9231" width="10.85546875" style="106" bestFit="1" customWidth="1"/>
    <col min="9232" max="9232" width="11" style="106" bestFit="1" customWidth="1"/>
    <col min="9233" max="9233" width="11.7109375" style="106" bestFit="1" customWidth="1"/>
    <col min="9234" max="9234" width="9.140625" style="106" customWidth="1"/>
    <col min="9235" max="9235" width="13" style="106" customWidth="1"/>
    <col min="9236" max="9236" width="9.140625" style="106"/>
    <col min="9237" max="9237" width="12.7109375" style="106" bestFit="1" customWidth="1"/>
    <col min="9238" max="9472" width="9.140625" style="106"/>
    <col min="9473" max="9473" width="6.5703125" style="106" bestFit="1" customWidth="1"/>
    <col min="9474" max="9474" width="7.85546875" style="106" bestFit="1" customWidth="1"/>
    <col min="9475" max="9475" width="7" style="106" bestFit="1" customWidth="1"/>
    <col min="9476" max="9476" width="10" style="106" bestFit="1" customWidth="1"/>
    <col min="9477" max="9479" width="7.85546875" style="106" bestFit="1" customWidth="1"/>
    <col min="9480" max="9480" width="9.5703125" style="106" bestFit="1" customWidth="1"/>
    <col min="9481" max="9481" width="8.7109375" style="106" bestFit="1" customWidth="1"/>
    <col min="9482" max="9482" width="7" style="106" customWidth="1"/>
    <col min="9483" max="9483" width="10" style="106" bestFit="1" customWidth="1"/>
    <col min="9484" max="9484" width="12" style="106" bestFit="1" customWidth="1"/>
    <col min="9485" max="9485" width="12.5703125" style="106" bestFit="1" customWidth="1"/>
    <col min="9486" max="9487" width="10.85546875" style="106" bestFit="1" customWidth="1"/>
    <col min="9488" max="9488" width="11" style="106" bestFit="1" customWidth="1"/>
    <col min="9489" max="9489" width="11.7109375" style="106" bestFit="1" customWidth="1"/>
    <col min="9490" max="9490" width="9.140625" style="106" customWidth="1"/>
    <col min="9491" max="9491" width="13" style="106" customWidth="1"/>
    <col min="9492" max="9492" width="9.140625" style="106"/>
    <col min="9493" max="9493" width="12.7109375" style="106" bestFit="1" customWidth="1"/>
    <col min="9494" max="9728" width="9.140625" style="106"/>
    <col min="9729" max="9729" width="6.5703125" style="106" bestFit="1" customWidth="1"/>
    <col min="9730" max="9730" width="7.85546875" style="106" bestFit="1" customWidth="1"/>
    <col min="9731" max="9731" width="7" style="106" bestFit="1" customWidth="1"/>
    <col min="9732" max="9732" width="10" style="106" bestFit="1" customWidth="1"/>
    <col min="9733" max="9735" width="7.85546875" style="106" bestFit="1" customWidth="1"/>
    <col min="9736" max="9736" width="9.5703125" style="106" bestFit="1" customWidth="1"/>
    <col min="9737" max="9737" width="8.7109375" style="106" bestFit="1" customWidth="1"/>
    <col min="9738" max="9738" width="7" style="106" customWidth="1"/>
    <col min="9739" max="9739" width="10" style="106" bestFit="1" customWidth="1"/>
    <col min="9740" max="9740" width="12" style="106" bestFit="1" customWidth="1"/>
    <col min="9741" max="9741" width="12.5703125" style="106" bestFit="1" customWidth="1"/>
    <col min="9742" max="9743" width="10.85546875" style="106" bestFit="1" customWidth="1"/>
    <col min="9744" max="9744" width="11" style="106" bestFit="1" customWidth="1"/>
    <col min="9745" max="9745" width="11.7109375" style="106" bestFit="1" customWidth="1"/>
    <col min="9746" max="9746" width="9.140625" style="106" customWidth="1"/>
    <col min="9747" max="9747" width="13" style="106" customWidth="1"/>
    <col min="9748" max="9748" width="9.140625" style="106"/>
    <col min="9749" max="9749" width="12.7109375" style="106" bestFit="1" customWidth="1"/>
    <col min="9750" max="9984" width="9.140625" style="106"/>
    <col min="9985" max="9985" width="6.5703125" style="106" bestFit="1" customWidth="1"/>
    <col min="9986" max="9986" width="7.85546875" style="106" bestFit="1" customWidth="1"/>
    <col min="9987" max="9987" width="7" style="106" bestFit="1" customWidth="1"/>
    <col min="9988" max="9988" width="10" style="106" bestFit="1" customWidth="1"/>
    <col min="9989" max="9991" width="7.85546875" style="106" bestFit="1" customWidth="1"/>
    <col min="9992" max="9992" width="9.5703125" style="106" bestFit="1" customWidth="1"/>
    <col min="9993" max="9993" width="8.7109375" style="106" bestFit="1" customWidth="1"/>
    <col min="9994" max="9994" width="7" style="106" customWidth="1"/>
    <col min="9995" max="9995" width="10" style="106" bestFit="1" customWidth="1"/>
    <col min="9996" max="9996" width="12" style="106" bestFit="1" customWidth="1"/>
    <col min="9997" max="9997" width="12.5703125" style="106" bestFit="1" customWidth="1"/>
    <col min="9998" max="9999" width="10.85546875" style="106" bestFit="1" customWidth="1"/>
    <col min="10000" max="10000" width="11" style="106" bestFit="1" customWidth="1"/>
    <col min="10001" max="10001" width="11.7109375" style="106" bestFit="1" customWidth="1"/>
    <col min="10002" max="10002" width="9.140625" style="106" customWidth="1"/>
    <col min="10003" max="10003" width="13" style="106" customWidth="1"/>
    <col min="10004" max="10004" width="9.140625" style="106"/>
    <col min="10005" max="10005" width="12.7109375" style="106" bestFit="1" customWidth="1"/>
    <col min="10006" max="10240" width="9.140625" style="106"/>
    <col min="10241" max="10241" width="6.5703125" style="106" bestFit="1" customWidth="1"/>
    <col min="10242" max="10242" width="7.85546875" style="106" bestFit="1" customWidth="1"/>
    <col min="10243" max="10243" width="7" style="106" bestFit="1" customWidth="1"/>
    <col min="10244" max="10244" width="10" style="106" bestFit="1" customWidth="1"/>
    <col min="10245" max="10247" width="7.85546875" style="106" bestFit="1" customWidth="1"/>
    <col min="10248" max="10248" width="9.5703125" style="106" bestFit="1" customWidth="1"/>
    <col min="10249" max="10249" width="8.7109375" style="106" bestFit="1" customWidth="1"/>
    <col min="10250" max="10250" width="7" style="106" customWidth="1"/>
    <col min="10251" max="10251" width="10" style="106" bestFit="1" customWidth="1"/>
    <col min="10252" max="10252" width="12" style="106" bestFit="1" customWidth="1"/>
    <col min="10253" max="10253" width="12.5703125" style="106" bestFit="1" customWidth="1"/>
    <col min="10254" max="10255" width="10.85546875" style="106" bestFit="1" customWidth="1"/>
    <col min="10256" max="10256" width="11" style="106" bestFit="1" customWidth="1"/>
    <col min="10257" max="10257" width="11.7109375" style="106" bestFit="1" customWidth="1"/>
    <col min="10258" max="10258" width="9.140625" style="106" customWidth="1"/>
    <col min="10259" max="10259" width="13" style="106" customWidth="1"/>
    <col min="10260" max="10260" width="9.140625" style="106"/>
    <col min="10261" max="10261" width="12.7109375" style="106" bestFit="1" customWidth="1"/>
    <col min="10262" max="10496" width="9.140625" style="106"/>
    <col min="10497" max="10497" width="6.5703125" style="106" bestFit="1" customWidth="1"/>
    <col min="10498" max="10498" width="7.85546875" style="106" bestFit="1" customWidth="1"/>
    <col min="10499" max="10499" width="7" style="106" bestFit="1" customWidth="1"/>
    <col min="10500" max="10500" width="10" style="106" bestFit="1" customWidth="1"/>
    <col min="10501" max="10503" width="7.85546875" style="106" bestFit="1" customWidth="1"/>
    <col min="10504" max="10504" width="9.5703125" style="106" bestFit="1" customWidth="1"/>
    <col min="10505" max="10505" width="8.7109375" style="106" bestFit="1" customWidth="1"/>
    <col min="10506" max="10506" width="7" style="106" customWidth="1"/>
    <col min="10507" max="10507" width="10" style="106" bestFit="1" customWidth="1"/>
    <col min="10508" max="10508" width="12" style="106" bestFit="1" customWidth="1"/>
    <col min="10509" max="10509" width="12.5703125" style="106" bestFit="1" customWidth="1"/>
    <col min="10510" max="10511" width="10.85546875" style="106" bestFit="1" customWidth="1"/>
    <col min="10512" max="10512" width="11" style="106" bestFit="1" customWidth="1"/>
    <col min="10513" max="10513" width="11.7109375" style="106" bestFit="1" customWidth="1"/>
    <col min="10514" max="10514" width="9.140625" style="106" customWidth="1"/>
    <col min="10515" max="10515" width="13" style="106" customWidth="1"/>
    <col min="10516" max="10516" width="9.140625" style="106"/>
    <col min="10517" max="10517" width="12.7109375" style="106" bestFit="1" customWidth="1"/>
    <col min="10518" max="10752" width="9.140625" style="106"/>
    <col min="10753" max="10753" width="6.5703125" style="106" bestFit="1" customWidth="1"/>
    <col min="10754" max="10754" width="7.85546875" style="106" bestFit="1" customWidth="1"/>
    <col min="10755" max="10755" width="7" style="106" bestFit="1" customWidth="1"/>
    <col min="10756" max="10756" width="10" style="106" bestFit="1" customWidth="1"/>
    <col min="10757" max="10759" width="7.85546875" style="106" bestFit="1" customWidth="1"/>
    <col min="10760" max="10760" width="9.5703125" style="106" bestFit="1" customWidth="1"/>
    <col min="10761" max="10761" width="8.7109375" style="106" bestFit="1" customWidth="1"/>
    <col min="10762" max="10762" width="7" style="106" customWidth="1"/>
    <col min="10763" max="10763" width="10" style="106" bestFit="1" customWidth="1"/>
    <col min="10764" max="10764" width="12" style="106" bestFit="1" customWidth="1"/>
    <col min="10765" max="10765" width="12.5703125" style="106" bestFit="1" customWidth="1"/>
    <col min="10766" max="10767" width="10.85546875" style="106" bestFit="1" customWidth="1"/>
    <col min="10768" max="10768" width="11" style="106" bestFit="1" customWidth="1"/>
    <col min="10769" max="10769" width="11.7109375" style="106" bestFit="1" customWidth="1"/>
    <col min="10770" max="10770" width="9.140625" style="106" customWidth="1"/>
    <col min="10771" max="10771" width="13" style="106" customWidth="1"/>
    <col min="10772" max="10772" width="9.140625" style="106"/>
    <col min="10773" max="10773" width="12.7109375" style="106" bestFit="1" customWidth="1"/>
    <col min="10774" max="11008" width="9.140625" style="106"/>
    <col min="11009" max="11009" width="6.5703125" style="106" bestFit="1" customWidth="1"/>
    <col min="11010" max="11010" width="7.85546875" style="106" bestFit="1" customWidth="1"/>
    <col min="11011" max="11011" width="7" style="106" bestFit="1" customWidth="1"/>
    <col min="11012" max="11012" width="10" style="106" bestFit="1" customWidth="1"/>
    <col min="11013" max="11015" width="7.85546875" style="106" bestFit="1" customWidth="1"/>
    <col min="11016" max="11016" width="9.5703125" style="106" bestFit="1" customWidth="1"/>
    <col min="11017" max="11017" width="8.7109375" style="106" bestFit="1" customWidth="1"/>
    <col min="11018" max="11018" width="7" style="106" customWidth="1"/>
    <col min="11019" max="11019" width="10" style="106" bestFit="1" customWidth="1"/>
    <col min="11020" max="11020" width="12" style="106" bestFit="1" customWidth="1"/>
    <col min="11021" max="11021" width="12.5703125" style="106" bestFit="1" customWidth="1"/>
    <col min="11022" max="11023" width="10.85546875" style="106" bestFit="1" customWidth="1"/>
    <col min="11024" max="11024" width="11" style="106" bestFit="1" customWidth="1"/>
    <col min="11025" max="11025" width="11.7109375" style="106" bestFit="1" customWidth="1"/>
    <col min="11026" max="11026" width="9.140625" style="106" customWidth="1"/>
    <col min="11027" max="11027" width="13" style="106" customWidth="1"/>
    <col min="11028" max="11028" width="9.140625" style="106"/>
    <col min="11029" max="11029" width="12.7109375" style="106" bestFit="1" customWidth="1"/>
    <col min="11030" max="11264" width="9.140625" style="106"/>
    <col min="11265" max="11265" width="6.5703125" style="106" bestFit="1" customWidth="1"/>
    <col min="11266" max="11266" width="7.85546875" style="106" bestFit="1" customWidth="1"/>
    <col min="11267" max="11267" width="7" style="106" bestFit="1" customWidth="1"/>
    <col min="11268" max="11268" width="10" style="106" bestFit="1" customWidth="1"/>
    <col min="11269" max="11271" width="7.85546875" style="106" bestFit="1" customWidth="1"/>
    <col min="11272" max="11272" width="9.5703125" style="106" bestFit="1" customWidth="1"/>
    <col min="11273" max="11273" width="8.7109375" style="106" bestFit="1" customWidth="1"/>
    <col min="11274" max="11274" width="7" style="106" customWidth="1"/>
    <col min="11275" max="11275" width="10" style="106" bestFit="1" customWidth="1"/>
    <col min="11276" max="11276" width="12" style="106" bestFit="1" customWidth="1"/>
    <col min="11277" max="11277" width="12.5703125" style="106" bestFit="1" customWidth="1"/>
    <col min="11278" max="11279" width="10.85546875" style="106" bestFit="1" customWidth="1"/>
    <col min="11280" max="11280" width="11" style="106" bestFit="1" customWidth="1"/>
    <col min="11281" max="11281" width="11.7109375" style="106" bestFit="1" customWidth="1"/>
    <col min="11282" max="11282" width="9.140625" style="106" customWidth="1"/>
    <col min="11283" max="11283" width="13" style="106" customWidth="1"/>
    <col min="11284" max="11284" width="9.140625" style="106"/>
    <col min="11285" max="11285" width="12.7109375" style="106" bestFit="1" customWidth="1"/>
    <col min="11286" max="11520" width="9.140625" style="106"/>
    <col min="11521" max="11521" width="6.5703125" style="106" bestFit="1" customWidth="1"/>
    <col min="11522" max="11522" width="7.85546875" style="106" bestFit="1" customWidth="1"/>
    <col min="11523" max="11523" width="7" style="106" bestFit="1" customWidth="1"/>
    <col min="11524" max="11524" width="10" style="106" bestFit="1" customWidth="1"/>
    <col min="11525" max="11527" width="7.85546875" style="106" bestFit="1" customWidth="1"/>
    <col min="11528" max="11528" width="9.5703125" style="106" bestFit="1" customWidth="1"/>
    <col min="11529" max="11529" width="8.7109375" style="106" bestFit="1" customWidth="1"/>
    <col min="11530" max="11530" width="7" style="106" customWidth="1"/>
    <col min="11531" max="11531" width="10" style="106" bestFit="1" customWidth="1"/>
    <col min="11532" max="11532" width="12" style="106" bestFit="1" customWidth="1"/>
    <col min="11533" max="11533" width="12.5703125" style="106" bestFit="1" customWidth="1"/>
    <col min="11534" max="11535" width="10.85546875" style="106" bestFit="1" customWidth="1"/>
    <col min="11536" max="11536" width="11" style="106" bestFit="1" customWidth="1"/>
    <col min="11537" max="11537" width="11.7109375" style="106" bestFit="1" customWidth="1"/>
    <col min="11538" max="11538" width="9.140625" style="106" customWidth="1"/>
    <col min="11539" max="11539" width="13" style="106" customWidth="1"/>
    <col min="11540" max="11540" width="9.140625" style="106"/>
    <col min="11541" max="11541" width="12.7109375" style="106" bestFit="1" customWidth="1"/>
    <col min="11542" max="11776" width="9.140625" style="106"/>
    <col min="11777" max="11777" width="6.5703125" style="106" bestFit="1" customWidth="1"/>
    <col min="11778" max="11778" width="7.85546875" style="106" bestFit="1" customWidth="1"/>
    <col min="11779" max="11779" width="7" style="106" bestFit="1" customWidth="1"/>
    <col min="11780" max="11780" width="10" style="106" bestFit="1" customWidth="1"/>
    <col min="11781" max="11783" width="7.85546875" style="106" bestFit="1" customWidth="1"/>
    <col min="11784" max="11784" width="9.5703125" style="106" bestFit="1" customWidth="1"/>
    <col min="11785" max="11785" width="8.7109375" style="106" bestFit="1" customWidth="1"/>
    <col min="11786" max="11786" width="7" style="106" customWidth="1"/>
    <col min="11787" max="11787" width="10" style="106" bestFit="1" customWidth="1"/>
    <col min="11788" max="11788" width="12" style="106" bestFit="1" customWidth="1"/>
    <col min="11789" max="11789" width="12.5703125" style="106" bestFit="1" customWidth="1"/>
    <col min="11790" max="11791" width="10.85546875" style="106" bestFit="1" customWidth="1"/>
    <col min="11792" max="11792" width="11" style="106" bestFit="1" customWidth="1"/>
    <col min="11793" max="11793" width="11.7109375" style="106" bestFit="1" customWidth="1"/>
    <col min="11794" max="11794" width="9.140625" style="106" customWidth="1"/>
    <col min="11795" max="11795" width="13" style="106" customWidth="1"/>
    <col min="11796" max="11796" width="9.140625" style="106"/>
    <col min="11797" max="11797" width="12.7109375" style="106" bestFit="1" customWidth="1"/>
    <col min="11798" max="12032" width="9.140625" style="106"/>
    <col min="12033" max="12033" width="6.5703125" style="106" bestFit="1" customWidth="1"/>
    <col min="12034" max="12034" width="7.85546875" style="106" bestFit="1" customWidth="1"/>
    <col min="12035" max="12035" width="7" style="106" bestFit="1" customWidth="1"/>
    <col min="12036" max="12036" width="10" style="106" bestFit="1" customWidth="1"/>
    <col min="12037" max="12039" width="7.85546875" style="106" bestFit="1" customWidth="1"/>
    <col min="12040" max="12040" width="9.5703125" style="106" bestFit="1" customWidth="1"/>
    <col min="12041" max="12041" width="8.7109375" style="106" bestFit="1" customWidth="1"/>
    <col min="12042" max="12042" width="7" style="106" customWidth="1"/>
    <col min="12043" max="12043" width="10" style="106" bestFit="1" customWidth="1"/>
    <col min="12044" max="12044" width="12" style="106" bestFit="1" customWidth="1"/>
    <col min="12045" max="12045" width="12.5703125" style="106" bestFit="1" customWidth="1"/>
    <col min="12046" max="12047" width="10.85546875" style="106" bestFit="1" customWidth="1"/>
    <col min="12048" max="12048" width="11" style="106" bestFit="1" customWidth="1"/>
    <col min="12049" max="12049" width="11.7109375" style="106" bestFit="1" customWidth="1"/>
    <col min="12050" max="12050" width="9.140625" style="106" customWidth="1"/>
    <col min="12051" max="12051" width="13" style="106" customWidth="1"/>
    <col min="12052" max="12052" width="9.140625" style="106"/>
    <col min="12053" max="12053" width="12.7109375" style="106" bestFit="1" customWidth="1"/>
    <col min="12054" max="12288" width="9.140625" style="106"/>
    <col min="12289" max="12289" width="6.5703125" style="106" bestFit="1" customWidth="1"/>
    <col min="12290" max="12290" width="7.85546875" style="106" bestFit="1" customWidth="1"/>
    <col min="12291" max="12291" width="7" style="106" bestFit="1" customWidth="1"/>
    <col min="12292" max="12292" width="10" style="106" bestFit="1" customWidth="1"/>
    <col min="12293" max="12295" width="7.85546875" style="106" bestFit="1" customWidth="1"/>
    <col min="12296" max="12296" width="9.5703125" style="106" bestFit="1" customWidth="1"/>
    <col min="12297" max="12297" width="8.7109375" style="106" bestFit="1" customWidth="1"/>
    <col min="12298" max="12298" width="7" style="106" customWidth="1"/>
    <col min="12299" max="12299" width="10" style="106" bestFit="1" customWidth="1"/>
    <col min="12300" max="12300" width="12" style="106" bestFit="1" customWidth="1"/>
    <col min="12301" max="12301" width="12.5703125" style="106" bestFit="1" customWidth="1"/>
    <col min="12302" max="12303" width="10.85546875" style="106" bestFit="1" customWidth="1"/>
    <col min="12304" max="12304" width="11" style="106" bestFit="1" customWidth="1"/>
    <col min="12305" max="12305" width="11.7109375" style="106" bestFit="1" customWidth="1"/>
    <col min="12306" max="12306" width="9.140625" style="106" customWidth="1"/>
    <col min="12307" max="12307" width="13" style="106" customWidth="1"/>
    <col min="12308" max="12308" width="9.140625" style="106"/>
    <col min="12309" max="12309" width="12.7109375" style="106" bestFit="1" customWidth="1"/>
    <col min="12310" max="12544" width="9.140625" style="106"/>
    <col min="12545" max="12545" width="6.5703125" style="106" bestFit="1" customWidth="1"/>
    <col min="12546" max="12546" width="7.85546875" style="106" bestFit="1" customWidth="1"/>
    <col min="12547" max="12547" width="7" style="106" bestFit="1" customWidth="1"/>
    <col min="12548" max="12548" width="10" style="106" bestFit="1" customWidth="1"/>
    <col min="12549" max="12551" width="7.85546875" style="106" bestFit="1" customWidth="1"/>
    <col min="12552" max="12552" width="9.5703125" style="106" bestFit="1" customWidth="1"/>
    <col min="12553" max="12553" width="8.7109375" style="106" bestFit="1" customWidth="1"/>
    <col min="12554" max="12554" width="7" style="106" customWidth="1"/>
    <col min="12555" max="12555" width="10" style="106" bestFit="1" customWidth="1"/>
    <col min="12556" max="12556" width="12" style="106" bestFit="1" customWidth="1"/>
    <col min="12557" max="12557" width="12.5703125" style="106" bestFit="1" customWidth="1"/>
    <col min="12558" max="12559" width="10.85546875" style="106" bestFit="1" customWidth="1"/>
    <col min="12560" max="12560" width="11" style="106" bestFit="1" customWidth="1"/>
    <col min="12561" max="12561" width="11.7109375" style="106" bestFit="1" customWidth="1"/>
    <col min="12562" max="12562" width="9.140625" style="106" customWidth="1"/>
    <col min="12563" max="12563" width="13" style="106" customWidth="1"/>
    <col min="12564" max="12564" width="9.140625" style="106"/>
    <col min="12565" max="12565" width="12.7109375" style="106" bestFit="1" customWidth="1"/>
    <col min="12566" max="12800" width="9.140625" style="106"/>
    <col min="12801" max="12801" width="6.5703125" style="106" bestFit="1" customWidth="1"/>
    <col min="12802" max="12802" width="7.85546875" style="106" bestFit="1" customWidth="1"/>
    <col min="12803" max="12803" width="7" style="106" bestFit="1" customWidth="1"/>
    <col min="12804" max="12804" width="10" style="106" bestFit="1" customWidth="1"/>
    <col min="12805" max="12807" width="7.85546875" style="106" bestFit="1" customWidth="1"/>
    <col min="12808" max="12808" width="9.5703125" style="106" bestFit="1" customWidth="1"/>
    <col min="12809" max="12809" width="8.7109375" style="106" bestFit="1" customWidth="1"/>
    <col min="12810" max="12810" width="7" style="106" customWidth="1"/>
    <col min="12811" max="12811" width="10" style="106" bestFit="1" customWidth="1"/>
    <col min="12812" max="12812" width="12" style="106" bestFit="1" customWidth="1"/>
    <col min="12813" max="12813" width="12.5703125" style="106" bestFit="1" customWidth="1"/>
    <col min="12814" max="12815" width="10.85546875" style="106" bestFit="1" customWidth="1"/>
    <col min="12816" max="12816" width="11" style="106" bestFit="1" customWidth="1"/>
    <col min="12817" max="12817" width="11.7109375" style="106" bestFit="1" customWidth="1"/>
    <col min="12818" max="12818" width="9.140625" style="106" customWidth="1"/>
    <col min="12819" max="12819" width="13" style="106" customWidth="1"/>
    <col min="12820" max="12820" width="9.140625" style="106"/>
    <col min="12821" max="12821" width="12.7109375" style="106" bestFit="1" customWidth="1"/>
    <col min="12822" max="13056" width="9.140625" style="106"/>
    <col min="13057" max="13057" width="6.5703125" style="106" bestFit="1" customWidth="1"/>
    <col min="13058" max="13058" width="7.85546875" style="106" bestFit="1" customWidth="1"/>
    <col min="13059" max="13059" width="7" style="106" bestFit="1" customWidth="1"/>
    <col min="13060" max="13060" width="10" style="106" bestFit="1" customWidth="1"/>
    <col min="13061" max="13063" width="7.85546875" style="106" bestFit="1" customWidth="1"/>
    <col min="13064" max="13064" width="9.5703125" style="106" bestFit="1" customWidth="1"/>
    <col min="13065" max="13065" width="8.7109375" style="106" bestFit="1" customWidth="1"/>
    <col min="13066" max="13066" width="7" style="106" customWidth="1"/>
    <col min="13067" max="13067" width="10" style="106" bestFit="1" customWidth="1"/>
    <col min="13068" max="13068" width="12" style="106" bestFit="1" customWidth="1"/>
    <col min="13069" max="13069" width="12.5703125" style="106" bestFit="1" customWidth="1"/>
    <col min="13070" max="13071" width="10.85546875" style="106" bestFit="1" customWidth="1"/>
    <col min="13072" max="13072" width="11" style="106" bestFit="1" customWidth="1"/>
    <col min="13073" max="13073" width="11.7109375" style="106" bestFit="1" customWidth="1"/>
    <col min="13074" max="13074" width="9.140625" style="106" customWidth="1"/>
    <col min="13075" max="13075" width="13" style="106" customWidth="1"/>
    <col min="13076" max="13076" width="9.140625" style="106"/>
    <col min="13077" max="13077" width="12.7109375" style="106" bestFit="1" customWidth="1"/>
    <col min="13078" max="13312" width="9.140625" style="106"/>
    <col min="13313" max="13313" width="6.5703125" style="106" bestFit="1" customWidth="1"/>
    <col min="13314" max="13314" width="7.85546875" style="106" bestFit="1" customWidth="1"/>
    <col min="13315" max="13315" width="7" style="106" bestFit="1" customWidth="1"/>
    <col min="13316" max="13316" width="10" style="106" bestFit="1" customWidth="1"/>
    <col min="13317" max="13319" width="7.85546875" style="106" bestFit="1" customWidth="1"/>
    <col min="13320" max="13320" width="9.5703125" style="106" bestFit="1" customWidth="1"/>
    <col min="13321" max="13321" width="8.7109375" style="106" bestFit="1" customWidth="1"/>
    <col min="13322" max="13322" width="7" style="106" customWidth="1"/>
    <col min="13323" max="13323" width="10" style="106" bestFit="1" customWidth="1"/>
    <col min="13324" max="13324" width="12" style="106" bestFit="1" customWidth="1"/>
    <col min="13325" max="13325" width="12.5703125" style="106" bestFit="1" customWidth="1"/>
    <col min="13326" max="13327" width="10.85546875" style="106" bestFit="1" customWidth="1"/>
    <col min="13328" max="13328" width="11" style="106" bestFit="1" customWidth="1"/>
    <col min="13329" max="13329" width="11.7109375" style="106" bestFit="1" customWidth="1"/>
    <col min="13330" max="13330" width="9.140625" style="106" customWidth="1"/>
    <col min="13331" max="13331" width="13" style="106" customWidth="1"/>
    <col min="13332" max="13332" width="9.140625" style="106"/>
    <col min="13333" max="13333" width="12.7109375" style="106" bestFit="1" customWidth="1"/>
    <col min="13334" max="13568" width="9.140625" style="106"/>
    <col min="13569" max="13569" width="6.5703125" style="106" bestFit="1" customWidth="1"/>
    <col min="13570" max="13570" width="7.85546875" style="106" bestFit="1" customWidth="1"/>
    <col min="13571" max="13571" width="7" style="106" bestFit="1" customWidth="1"/>
    <col min="13572" max="13572" width="10" style="106" bestFit="1" customWidth="1"/>
    <col min="13573" max="13575" width="7.85546875" style="106" bestFit="1" customWidth="1"/>
    <col min="13576" max="13576" width="9.5703125" style="106" bestFit="1" customWidth="1"/>
    <col min="13577" max="13577" width="8.7109375" style="106" bestFit="1" customWidth="1"/>
    <col min="13578" max="13578" width="7" style="106" customWidth="1"/>
    <col min="13579" max="13579" width="10" style="106" bestFit="1" customWidth="1"/>
    <col min="13580" max="13580" width="12" style="106" bestFit="1" customWidth="1"/>
    <col min="13581" max="13581" width="12.5703125" style="106" bestFit="1" customWidth="1"/>
    <col min="13582" max="13583" width="10.85546875" style="106" bestFit="1" customWidth="1"/>
    <col min="13584" max="13584" width="11" style="106" bestFit="1" customWidth="1"/>
    <col min="13585" max="13585" width="11.7109375" style="106" bestFit="1" customWidth="1"/>
    <col min="13586" max="13586" width="9.140625" style="106" customWidth="1"/>
    <col min="13587" max="13587" width="13" style="106" customWidth="1"/>
    <col min="13588" max="13588" width="9.140625" style="106"/>
    <col min="13589" max="13589" width="12.7109375" style="106" bestFit="1" customWidth="1"/>
    <col min="13590" max="13824" width="9.140625" style="106"/>
    <col min="13825" max="13825" width="6.5703125" style="106" bestFit="1" customWidth="1"/>
    <col min="13826" max="13826" width="7.85546875" style="106" bestFit="1" customWidth="1"/>
    <col min="13827" max="13827" width="7" style="106" bestFit="1" customWidth="1"/>
    <col min="13828" max="13828" width="10" style="106" bestFit="1" customWidth="1"/>
    <col min="13829" max="13831" width="7.85546875" style="106" bestFit="1" customWidth="1"/>
    <col min="13832" max="13832" width="9.5703125" style="106" bestFit="1" customWidth="1"/>
    <col min="13833" max="13833" width="8.7109375" style="106" bestFit="1" customWidth="1"/>
    <col min="13834" max="13834" width="7" style="106" customWidth="1"/>
    <col min="13835" max="13835" width="10" style="106" bestFit="1" customWidth="1"/>
    <col min="13836" max="13836" width="12" style="106" bestFit="1" customWidth="1"/>
    <col min="13837" max="13837" width="12.5703125" style="106" bestFit="1" customWidth="1"/>
    <col min="13838" max="13839" width="10.85546875" style="106" bestFit="1" customWidth="1"/>
    <col min="13840" max="13840" width="11" style="106" bestFit="1" customWidth="1"/>
    <col min="13841" max="13841" width="11.7109375" style="106" bestFit="1" customWidth="1"/>
    <col min="13842" max="13842" width="9.140625" style="106" customWidth="1"/>
    <col min="13843" max="13843" width="13" style="106" customWidth="1"/>
    <col min="13844" max="13844" width="9.140625" style="106"/>
    <col min="13845" max="13845" width="12.7109375" style="106" bestFit="1" customWidth="1"/>
    <col min="13846" max="14080" width="9.140625" style="106"/>
    <col min="14081" max="14081" width="6.5703125" style="106" bestFit="1" customWidth="1"/>
    <col min="14082" max="14082" width="7.85546875" style="106" bestFit="1" customWidth="1"/>
    <col min="14083" max="14083" width="7" style="106" bestFit="1" customWidth="1"/>
    <col min="14084" max="14084" width="10" style="106" bestFit="1" customWidth="1"/>
    <col min="14085" max="14087" width="7.85546875" style="106" bestFit="1" customWidth="1"/>
    <col min="14088" max="14088" width="9.5703125" style="106" bestFit="1" customWidth="1"/>
    <col min="14089" max="14089" width="8.7109375" style="106" bestFit="1" customWidth="1"/>
    <col min="14090" max="14090" width="7" style="106" customWidth="1"/>
    <col min="14091" max="14091" width="10" style="106" bestFit="1" customWidth="1"/>
    <col min="14092" max="14092" width="12" style="106" bestFit="1" customWidth="1"/>
    <col min="14093" max="14093" width="12.5703125" style="106" bestFit="1" customWidth="1"/>
    <col min="14094" max="14095" width="10.85546875" style="106" bestFit="1" customWidth="1"/>
    <col min="14096" max="14096" width="11" style="106" bestFit="1" customWidth="1"/>
    <col min="14097" max="14097" width="11.7109375" style="106" bestFit="1" customWidth="1"/>
    <col min="14098" max="14098" width="9.140625" style="106" customWidth="1"/>
    <col min="14099" max="14099" width="13" style="106" customWidth="1"/>
    <col min="14100" max="14100" width="9.140625" style="106"/>
    <col min="14101" max="14101" width="12.7109375" style="106" bestFit="1" customWidth="1"/>
    <col min="14102" max="14336" width="9.140625" style="106"/>
    <col min="14337" max="14337" width="6.5703125" style="106" bestFit="1" customWidth="1"/>
    <col min="14338" max="14338" width="7.85546875" style="106" bestFit="1" customWidth="1"/>
    <col min="14339" max="14339" width="7" style="106" bestFit="1" customWidth="1"/>
    <col min="14340" max="14340" width="10" style="106" bestFit="1" customWidth="1"/>
    <col min="14341" max="14343" width="7.85546875" style="106" bestFit="1" customWidth="1"/>
    <col min="14344" max="14344" width="9.5703125" style="106" bestFit="1" customWidth="1"/>
    <col min="14345" max="14345" width="8.7109375" style="106" bestFit="1" customWidth="1"/>
    <col min="14346" max="14346" width="7" style="106" customWidth="1"/>
    <col min="14347" max="14347" width="10" style="106" bestFit="1" customWidth="1"/>
    <col min="14348" max="14348" width="12" style="106" bestFit="1" customWidth="1"/>
    <col min="14349" max="14349" width="12.5703125" style="106" bestFit="1" customWidth="1"/>
    <col min="14350" max="14351" width="10.85546875" style="106" bestFit="1" customWidth="1"/>
    <col min="14352" max="14352" width="11" style="106" bestFit="1" customWidth="1"/>
    <col min="14353" max="14353" width="11.7109375" style="106" bestFit="1" customWidth="1"/>
    <col min="14354" max="14354" width="9.140625" style="106" customWidth="1"/>
    <col min="14355" max="14355" width="13" style="106" customWidth="1"/>
    <col min="14356" max="14356" width="9.140625" style="106"/>
    <col min="14357" max="14357" width="12.7109375" style="106" bestFit="1" customWidth="1"/>
    <col min="14358" max="14592" width="9.140625" style="106"/>
    <col min="14593" max="14593" width="6.5703125" style="106" bestFit="1" customWidth="1"/>
    <col min="14594" max="14594" width="7.85546875" style="106" bestFit="1" customWidth="1"/>
    <col min="14595" max="14595" width="7" style="106" bestFit="1" customWidth="1"/>
    <col min="14596" max="14596" width="10" style="106" bestFit="1" customWidth="1"/>
    <col min="14597" max="14599" width="7.85546875" style="106" bestFit="1" customWidth="1"/>
    <col min="14600" max="14600" width="9.5703125" style="106" bestFit="1" customWidth="1"/>
    <col min="14601" max="14601" width="8.7109375" style="106" bestFit="1" customWidth="1"/>
    <col min="14602" max="14602" width="7" style="106" customWidth="1"/>
    <col min="14603" max="14603" width="10" style="106" bestFit="1" customWidth="1"/>
    <col min="14604" max="14604" width="12" style="106" bestFit="1" customWidth="1"/>
    <col min="14605" max="14605" width="12.5703125" style="106" bestFit="1" customWidth="1"/>
    <col min="14606" max="14607" width="10.85546875" style="106" bestFit="1" customWidth="1"/>
    <col min="14608" max="14608" width="11" style="106" bestFit="1" customWidth="1"/>
    <col min="14609" max="14609" width="11.7109375" style="106" bestFit="1" customWidth="1"/>
    <col min="14610" max="14610" width="9.140625" style="106" customWidth="1"/>
    <col min="14611" max="14611" width="13" style="106" customWidth="1"/>
    <col min="14612" max="14612" width="9.140625" style="106"/>
    <col min="14613" max="14613" width="12.7109375" style="106" bestFit="1" customWidth="1"/>
    <col min="14614" max="14848" width="9.140625" style="106"/>
    <col min="14849" max="14849" width="6.5703125" style="106" bestFit="1" customWidth="1"/>
    <col min="14850" max="14850" width="7.85546875" style="106" bestFit="1" customWidth="1"/>
    <col min="14851" max="14851" width="7" style="106" bestFit="1" customWidth="1"/>
    <col min="14852" max="14852" width="10" style="106" bestFit="1" customWidth="1"/>
    <col min="14853" max="14855" width="7.85546875" style="106" bestFit="1" customWidth="1"/>
    <col min="14856" max="14856" width="9.5703125" style="106" bestFit="1" customWidth="1"/>
    <col min="14857" max="14857" width="8.7109375" style="106" bestFit="1" customWidth="1"/>
    <col min="14858" max="14858" width="7" style="106" customWidth="1"/>
    <col min="14859" max="14859" width="10" style="106" bestFit="1" customWidth="1"/>
    <col min="14860" max="14860" width="12" style="106" bestFit="1" customWidth="1"/>
    <col min="14861" max="14861" width="12.5703125" style="106" bestFit="1" customWidth="1"/>
    <col min="14862" max="14863" width="10.85546875" style="106" bestFit="1" customWidth="1"/>
    <col min="14864" max="14864" width="11" style="106" bestFit="1" customWidth="1"/>
    <col min="14865" max="14865" width="11.7109375" style="106" bestFit="1" customWidth="1"/>
    <col min="14866" max="14866" width="9.140625" style="106" customWidth="1"/>
    <col min="14867" max="14867" width="13" style="106" customWidth="1"/>
    <col min="14868" max="14868" width="9.140625" style="106"/>
    <col min="14869" max="14869" width="12.7109375" style="106" bestFit="1" customWidth="1"/>
    <col min="14870" max="15104" width="9.140625" style="106"/>
    <col min="15105" max="15105" width="6.5703125" style="106" bestFit="1" customWidth="1"/>
    <col min="15106" max="15106" width="7.85546875" style="106" bestFit="1" customWidth="1"/>
    <col min="15107" max="15107" width="7" style="106" bestFit="1" customWidth="1"/>
    <col min="15108" max="15108" width="10" style="106" bestFit="1" customWidth="1"/>
    <col min="15109" max="15111" width="7.85546875" style="106" bestFit="1" customWidth="1"/>
    <col min="15112" max="15112" width="9.5703125" style="106" bestFit="1" customWidth="1"/>
    <col min="15113" max="15113" width="8.7109375" style="106" bestFit="1" customWidth="1"/>
    <col min="15114" max="15114" width="7" style="106" customWidth="1"/>
    <col min="15115" max="15115" width="10" style="106" bestFit="1" customWidth="1"/>
    <col min="15116" max="15116" width="12" style="106" bestFit="1" customWidth="1"/>
    <col min="15117" max="15117" width="12.5703125" style="106" bestFit="1" customWidth="1"/>
    <col min="15118" max="15119" width="10.85546875" style="106" bestFit="1" customWidth="1"/>
    <col min="15120" max="15120" width="11" style="106" bestFit="1" customWidth="1"/>
    <col min="15121" max="15121" width="11.7109375" style="106" bestFit="1" customWidth="1"/>
    <col min="15122" max="15122" width="9.140625" style="106" customWidth="1"/>
    <col min="15123" max="15123" width="13" style="106" customWidth="1"/>
    <col min="15124" max="15124" width="9.140625" style="106"/>
    <col min="15125" max="15125" width="12.7109375" style="106" bestFit="1" customWidth="1"/>
    <col min="15126" max="15360" width="9.140625" style="106"/>
    <col min="15361" max="15361" width="6.5703125" style="106" bestFit="1" customWidth="1"/>
    <col min="15362" max="15362" width="7.85546875" style="106" bestFit="1" customWidth="1"/>
    <col min="15363" max="15363" width="7" style="106" bestFit="1" customWidth="1"/>
    <col min="15364" max="15364" width="10" style="106" bestFit="1" customWidth="1"/>
    <col min="15365" max="15367" width="7.85546875" style="106" bestFit="1" customWidth="1"/>
    <col min="15368" max="15368" width="9.5703125" style="106" bestFit="1" customWidth="1"/>
    <col min="15369" max="15369" width="8.7109375" style="106" bestFit="1" customWidth="1"/>
    <col min="15370" max="15370" width="7" style="106" customWidth="1"/>
    <col min="15371" max="15371" width="10" style="106" bestFit="1" customWidth="1"/>
    <col min="15372" max="15372" width="12" style="106" bestFit="1" customWidth="1"/>
    <col min="15373" max="15373" width="12.5703125" style="106" bestFit="1" customWidth="1"/>
    <col min="15374" max="15375" width="10.85546875" style="106" bestFit="1" customWidth="1"/>
    <col min="15376" max="15376" width="11" style="106" bestFit="1" customWidth="1"/>
    <col min="15377" max="15377" width="11.7109375" style="106" bestFit="1" customWidth="1"/>
    <col min="15378" max="15378" width="9.140625" style="106" customWidth="1"/>
    <col min="15379" max="15379" width="13" style="106" customWidth="1"/>
    <col min="15380" max="15380" width="9.140625" style="106"/>
    <col min="15381" max="15381" width="12.7109375" style="106" bestFit="1" customWidth="1"/>
    <col min="15382" max="15616" width="9.140625" style="106"/>
    <col min="15617" max="15617" width="6.5703125" style="106" bestFit="1" customWidth="1"/>
    <col min="15618" max="15618" width="7.85546875" style="106" bestFit="1" customWidth="1"/>
    <col min="15619" max="15619" width="7" style="106" bestFit="1" customWidth="1"/>
    <col min="15620" max="15620" width="10" style="106" bestFit="1" customWidth="1"/>
    <col min="15621" max="15623" width="7.85546875" style="106" bestFit="1" customWidth="1"/>
    <col min="15624" max="15624" width="9.5703125" style="106" bestFit="1" customWidth="1"/>
    <col min="15625" max="15625" width="8.7109375" style="106" bestFit="1" customWidth="1"/>
    <col min="15626" max="15626" width="7" style="106" customWidth="1"/>
    <col min="15627" max="15627" width="10" style="106" bestFit="1" customWidth="1"/>
    <col min="15628" max="15628" width="12" style="106" bestFit="1" customWidth="1"/>
    <col min="15629" max="15629" width="12.5703125" style="106" bestFit="1" customWidth="1"/>
    <col min="15630" max="15631" width="10.85546875" style="106" bestFit="1" customWidth="1"/>
    <col min="15632" max="15632" width="11" style="106" bestFit="1" customWidth="1"/>
    <col min="15633" max="15633" width="11.7109375" style="106" bestFit="1" customWidth="1"/>
    <col min="15634" max="15634" width="9.140625" style="106" customWidth="1"/>
    <col min="15635" max="15635" width="13" style="106" customWidth="1"/>
    <col min="15636" max="15636" width="9.140625" style="106"/>
    <col min="15637" max="15637" width="12.7109375" style="106" bestFit="1" customWidth="1"/>
    <col min="15638" max="15872" width="9.140625" style="106"/>
    <col min="15873" max="15873" width="6.5703125" style="106" bestFit="1" customWidth="1"/>
    <col min="15874" max="15874" width="7.85546875" style="106" bestFit="1" customWidth="1"/>
    <col min="15875" max="15875" width="7" style="106" bestFit="1" customWidth="1"/>
    <col min="15876" max="15876" width="10" style="106" bestFit="1" customWidth="1"/>
    <col min="15877" max="15879" width="7.85546875" style="106" bestFit="1" customWidth="1"/>
    <col min="15880" max="15880" width="9.5703125" style="106" bestFit="1" customWidth="1"/>
    <col min="15881" max="15881" width="8.7109375" style="106" bestFit="1" customWidth="1"/>
    <col min="15882" max="15882" width="7" style="106" customWidth="1"/>
    <col min="15883" max="15883" width="10" style="106" bestFit="1" customWidth="1"/>
    <col min="15884" max="15884" width="12" style="106" bestFit="1" customWidth="1"/>
    <col min="15885" max="15885" width="12.5703125" style="106" bestFit="1" customWidth="1"/>
    <col min="15886" max="15887" width="10.85546875" style="106" bestFit="1" customWidth="1"/>
    <col min="15888" max="15888" width="11" style="106" bestFit="1" customWidth="1"/>
    <col min="15889" max="15889" width="11.7109375" style="106" bestFit="1" customWidth="1"/>
    <col min="15890" max="15890" width="9.140625" style="106" customWidth="1"/>
    <col min="15891" max="15891" width="13" style="106" customWidth="1"/>
    <col min="15892" max="15892" width="9.140625" style="106"/>
    <col min="15893" max="15893" width="12.7109375" style="106" bestFit="1" customWidth="1"/>
    <col min="15894" max="16128" width="9.140625" style="106"/>
    <col min="16129" max="16129" width="6.5703125" style="106" bestFit="1" customWidth="1"/>
    <col min="16130" max="16130" width="7.85546875" style="106" bestFit="1" customWidth="1"/>
    <col min="16131" max="16131" width="7" style="106" bestFit="1" customWidth="1"/>
    <col min="16132" max="16132" width="10" style="106" bestFit="1" customWidth="1"/>
    <col min="16133" max="16135" width="7.85546875" style="106" bestFit="1" customWidth="1"/>
    <col min="16136" max="16136" width="9.5703125" style="106" bestFit="1" customWidth="1"/>
    <col min="16137" max="16137" width="8.7109375" style="106" bestFit="1" customWidth="1"/>
    <col min="16138" max="16138" width="7" style="106" customWidth="1"/>
    <col min="16139" max="16139" width="10" style="106" bestFit="1" customWidth="1"/>
    <col min="16140" max="16140" width="12" style="106" bestFit="1" customWidth="1"/>
    <col min="16141" max="16141" width="12.5703125" style="106" bestFit="1" customWidth="1"/>
    <col min="16142" max="16143" width="10.85546875" style="106" bestFit="1" customWidth="1"/>
    <col min="16144" max="16144" width="11" style="106" bestFit="1" customWidth="1"/>
    <col min="16145" max="16145" width="11.7109375" style="106" bestFit="1" customWidth="1"/>
    <col min="16146" max="16146" width="9.140625" style="106" customWidth="1"/>
    <col min="16147" max="16147" width="13" style="106" customWidth="1"/>
    <col min="16148" max="16148" width="9.140625" style="106"/>
    <col min="16149" max="16149" width="12.7109375" style="106" bestFit="1" customWidth="1"/>
    <col min="16150" max="16384" width="9.140625" style="106"/>
  </cols>
  <sheetData>
    <row r="1" spans="1:18" ht="12.75" customHeight="1" x14ac:dyDescent="0.2">
      <c r="A1" s="137" t="s">
        <v>66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05"/>
    </row>
    <row r="2" spans="1:18" x14ac:dyDescent="0.2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8" ht="25.5" x14ac:dyDescent="0.2">
      <c r="A3" s="108" t="s">
        <v>67</v>
      </c>
      <c r="B3" s="108" t="s">
        <v>68</v>
      </c>
      <c r="C3" s="108" t="s">
        <v>69</v>
      </c>
      <c r="D3" s="108" t="s">
        <v>70</v>
      </c>
      <c r="E3" s="108" t="s">
        <v>71</v>
      </c>
      <c r="F3" s="108" t="s">
        <v>72</v>
      </c>
      <c r="G3" s="108" t="s">
        <v>61</v>
      </c>
      <c r="H3" s="108" t="s">
        <v>59</v>
      </c>
      <c r="I3" s="108" t="s">
        <v>73</v>
      </c>
      <c r="J3" s="108" t="s">
        <v>63</v>
      </c>
      <c r="K3" s="108" t="s">
        <v>21</v>
      </c>
      <c r="L3" s="108" t="s">
        <v>74</v>
      </c>
      <c r="M3" s="108" t="s">
        <v>75</v>
      </c>
      <c r="N3" s="109" t="s">
        <v>76</v>
      </c>
      <c r="O3" s="109" t="s">
        <v>18</v>
      </c>
      <c r="P3" s="109" t="s">
        <v>19</v>
      </c>
      <c r="Q3" s="109" t="s">
        <v>17</v>
      </c>
    </row>
    <row r="4" spans="1:18" x14ac:dyDescent="0.2">
      <c r="A4" s="110">
        <v>43101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2"/>
    </row>
    <row r="5" spans="1:18" x14ac:dyDescent="0.2">
      <c r="A5" s="113">
        <v>43132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</row>
    <row r="6" spans="1:18" x14ac:dyDescent="0.2">
      <c r="A6" s="110">
        <v>43160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114"/>
      <c r="M6" s="114"/>
      <c r="N6" s="48"/>
      <c r="O6" s="114"/>
      <c r="P6" s="48"/>
      <c r="Q6" s="114"/>
    </row>
    <row r="7" spans="1:18" x14ac:dyDescent="0.2">
      <c r="A7" s="113">
        <v>43191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</row>
    <row r="8" spans="1:18" x14ac:dyDescent="0.2">
      <c r="A8" s="110">
        <v>43221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</row>
    <row r="9" spans="1:18" x14ac:dyDescent="0.2">
      <c r="A9" s="113">
        <v>43252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</row>
  </sheetData>
  <mergeCells count="1">
    <mergeCell ref="A1:K1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4.Динамика ПЛ</vt:lpstr>
      <vt:lpstr>5.Динамика ПЛ в разр ПОН</vt:lpstr>
      <vt:lpstr>6.Реализ нп по годам</vt:lpstr>
      <vt:lpstr>7.Динам по видам топлива</vt:lpstr>
      <vt:lpstr>8.Динам по видам реал и ПОН</vt:lpstr>
      <vt:lpstr>9.Среднесут на 1 АЗС ПОН</vt:lpstr>
      <vt:lpstr>Ф10</vt:lpstr>
      <vt:lpstr>Ф11</vt:lpstr>
      <vt:lpstr>Ф12</vt:lpstr>
      <vt:lpstr>Ф13</vt:lpstr>
      <vt:lpstr>Ф14</vt:lpstr>
      <vt:lpstr>Ф15</vt:lpstr>
      <vt:lpstr>Ф16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Поташенко Александр Михайлович</dc:creator>
  <cp:lastModifiedBy>Екименко Алексей Николаевич</cp:lastModifiedBy>
  <dcterms:created xsi:type="dcterms:W3CDTF">2018-07-05T07:22:21Z</dcterms:created>
  <dcterms:modified xsi:type="dcterms:W3CDTF">2018-07-13T05:36:11Z</dcterms:modified>
</cp:coreProperties>
</file>