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2580" windowWidth="27690" windowHeight="11100" tabRatio="564" firstSheet="16" activeTab="16"/>
  </bookViews>
  <sheets>
    <sheet name="LD2AB 공정관리표" sheetId="11" state="veryHidden" r:id="rId1"/>
    <sheet name="LD3AB 공정관리표 " sheetId="12" state="hidden" r:id="rId2"/>
    <sheet name="LS02 공정관리표" sheetId="13" state="hidden" r:id="rId3"/>
    <sheet name="Sheet1" sheetId="63" state="hidden" r:id="rId4"/>
    <sheet name="Sheet2" sheetId="64" state="hidden" r:id="rId5"/>
    <sheet name="Sheet3" sheetId="65" state="hidden" r:id="rId6"/>
    <sheet name="Sheet4" sheetId="66" state="hidden" r:id="rId7"/>
    <sheet name="Sheet5" sheetId="67" state="hidden" r:id="rId8"/>
    <sheet name="Sheet6" sheetId="68" state="hidden" r:id="rId9"/>
    <sheet name="Sheet7" sheetId="69" state="hidden" r:id="rId10"/>
    <sheet name="Sheet8" sheetId="70" state="hidden" r:id="rId11"/>
    <sheet name="Sheet9" sheetId="71" state="hidden" r:id="rId12"/>
    <sheet name="Sheet10" sheetId="72" state="hidden" r:id="rId13"/>
    <sheet name="Sheet11" sheetId="73" state="hidden" r:id="rId14"/>
    <sheet name="Sheet13" sheetId="123" state="hidden" r:id="rId15"/>
    <sheet name="Sheet15" sheetId="124" state="hidden" r:id="rId16"/>
    <sheet name="Singal" sheetId="280" r:id="rId17"/>
  </sheets>
  <definedNames>
    <definedName name="_xlnm.Criteria" localSheetId="0">'LD2AB 공정관리표'!$BE$9:$BE$14</definedName>
    <definedName name="_xlnm.Print_Area" localSheetId="0">'LD2AB 공정관리표'!$A$1:$BC$53</definedName>
    <definedName name="_xlnm.Print_Area" localSheetId="1">'LD3AB 공정관리표 '!$A$1:$BH$54</definedName>
    <definedName name="_xlnm.Print_Area" localSheetId="2">'LS02 공정관리표'!$A$1:$BH$54</definedName>
    <definedName name="_xlnm.Print_Area" localSheetId="16">Singal!$A$1:$BE$60</definedName>
  </definedNames>
  <calcPr calcId="145621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1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3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2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3.xml><?xml version="1.0" encoding="utf-8"?>
<comments xmlns="http://schemas.openxmlformats.org/spreadsheetml/2006/main">
  <authors>
    <author>QUA01</author>
  </authors>
  <commentList>
    <comment ref="D16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18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  <comment ref="D43" authorId="0">
      <text>
        <r>
          <rPr>
            <sz val="16"/>
            <color indexed="81"/>
            <rFont val="돋움"/>
            <family val="3"/>
            <charset val="129"/>
          </rPr>
          <t>메탈원자재가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연결된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경우는기존
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원자재</t>
        </r>
        <r>
          <rPr>
            <sz val="16"/>
            <color indexed="81"/>
            <rFont val="Tahoma"/>
            <family val="2"/>
          </rPr>
          <t xml:space="preserve"> LOT NO</t>
        </r>
        <r>
          <rPr>
            <sz val="16"/>
            <color indexed="81"/>
            <rFont val="돋움"/>
            <family val="3"/>
            <charset val="129"/>
          </rPr>
          <t>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기록하여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주시기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바랍니다</t>
        </r>
        <r>
          <rPr>
            <sz val="16"/>
            <color indexed="81"/>
            <rFont val="Tahoma"/>
            <family val="2"/>
          </rPr>
          <t>.</t>
        </r>
      </text>
    </comment>
    <comment ref="D45" authorId="0">
      <text>
        <r>
          <rPr>
            <sz val="18"/>
            <color indexed="81"/>
            <rFont val="돋움"/>
            <family val="3"/>
            <charset val="129"/>
          </rPr>
          <t>신규</t>
        </r>
        <r>
          <rPr>
            <sz val="18"/>
            <color indexed="81"/>
            <rFont val="Tahoma"/>
            <family val="2"/>
          </rPr>
          <t xml:space="preserve"> </t>
        </r>
        <r>
          <rPr>
            <sz val="18"/>
            <color indexed="81"/>
            <rFont val="돋움"/>
            <family val="3"/>
            <charset val="129"/>
          </rPr>
          <t>원자재</t>
        </r>
        <r>
          <rPr>
            <sz val="18"/>
            <color indexed="81"/>
            <rFont val="Tahoma"/>
            <family val="2"/>
          </rPr>
          <t xml:space="preserve"> LIT NO </t>
        </r>
        <r>
          <rPr>
            <sz val="18"/>
            <color indexed="81"/>
            <rFont val="돋움"/>
            <family val="3"/>
            <charset val="129"/>
          </rPr>
          <t>기재</t>
        </r>
      </text>
    </comment>
  </commentList>
</comments>
</file>

<file path=xl/comments4.xml><?xml version="1.0" encoding="utf-8"?>
<comments xmlns="http://schemas.openxmlformats.org/spreadsheetml/2006/main">
  <authors>
    <author>leeym008</author>
  </authors>
  <commentList>
    <comment ref="A1" authorId="0">
      <text>
        <r>
          <rPr>
            <b/>
            <sz val="11"/>
            <color indexed="81"/>
            <rFont val="Tahoma"/>
            <family val="2"/>
          </rPr>
          <t>ADMIN:
jx:area(lastCell="BE62")</t>
        </r>
      </text>
    </comment>
  </commentList>
</comments>
</file>

<file path=xl/sharedStrings.xml><?xml version="1.0" encoding="utf-8"?>
<sst xmlns="http://schemas.openxmlformats.org/spreadsheetml/2006/main" count="2038" uniqueCount="542">
  <si>
    <t>작 업 조 건</t>
    <phoneticPr fontId="4" type="noConversion"/>
  </si>
  <si>
    <t>생 산 초 도 품 관 리</t>
    <phoneticPr fontId="4" type="noConversion"/>
  </si>
  <si>
    <t>2차메탈</t>
  </si>
  <si>
    <t>생산 공정관리표 (대형)</t>
    <phoneticPr fontId="4" type="noConversion"/>
  </si>
  <si>
    <t>운행 전 특이사항</t>
    <phoneticPr fontId="4" type="noConversion"/>
  </si>
  <si>
    <t>작업자</t>
    <phoneticPr fontId="2" type="noConversion"/>
  </si>
  <si>
    <t>주간    /   야간</t>
    <phoneticPr fontId="4" type="noConversion"/>
  </si>
  <si>
    <t>운행 중 특이사항</t>
    <phoneticPr fontId="4" type="noConversion"/>
  </si>
  <si>
    <t>생 산 초 도 품 관 리</t>
    <phoneticPr fontId="2" type="noConversion"/>
  </si>
  <si>
    <t>확인</t>
    <phoneticPr fontId="2" type="noConversion"/>
  </si>
  <si>
    <t>담 당</t>
    <phoneticPr fontId="4" type="noConversion"/>
  </si>
  <si>
    <t>SKI</t>
    <phoneticPr fontId="16" type="noConversion"/>
  </si>
  <si>
    <t>Rev. No / 일자</t>
    <phoneticPr fontId="2" type="noConversion"/>
  </si>
  <si>
    <t>/</t>
    <phoneticPr fontId="2" type="noConversion"/>
  </si>
  <si>
    <t>고객사</t>
    <phoneticPr fontId="4" type="noConversion"/>
  </si>
  <si>
    <t>제품명</t>
    <phoneticPr fontId="4" type="noConversion"/>
  </si>
  <si>
    <t>작 업 일 자</t>
    <phoneticPr fontId="4" type="noConversion"/>
  </si>
  <si>
    <t>작 업 시 간</t>
    <phoneticPr fontId="4" type="noConversion"/>
  </si>
  <si>
    <t>품질팀</t>
    <phoneticPr fontId="4" type="noConversion"/>
  </si>
  <si>
    <t>검 토</t>
    <phoneticPr fontId="4" type="noConversion"/>
  </si>
  <si>
    <t>승 인</t>
    <phoneticPr fontId="4" type="noConversion"/>
  </si>
  <si>
    <t>FORMULATION</t>
    <phoneticPr fontId="4" type="noConversion"/>
  </si>
  <si>
    <t>Dipping Test</t>
    <phoneticPr fontId="4" type="noConversion"/>
  </si>
  <si>
    <t>작업지시자</t>
    <phoneticPr fontId="4" type="noConversion"/>
  </si>
  <si>
    <t>작업자</t>
    <phoneticPr fontId="4" type="noConversion"/>
  </si>
  <si>
    <t>조</t>
    <phoneticPr fontId="2" type="noConversion"/>
  </si>
  <si>
    <t>이름</t>
    <phoneticPr fontId="2" type="noConversion"/>
  </si>
  <si>
    <t>온도( ℃ )</t>
    <phoneticPr fontId="4" type="noConversion"/>
  </si>
  <si>
    <t>예열</t>
    <phoneticPr fontId="4" type="noConversion"/>
  </si>
  <si>
    <t>가접</t>
    <phoneticPr fontId="4" type="noConversion"/>
  </si>
  <si>
    <t>1차메탈</t>
    <phoneticPr fontId="4" type="noConversion"/>
  </si>
  <si>
    <t>진접</t>
    <phoneticPr fontId="4" type="noConversion"/>
  </si>
  <si>
    <t>시간(SEC)</t>
    <phoneticPr fontId="2" type="noConversion"/>
  </si>
  <si>
    <t>Metal 
Lot No.</t>
    <phoneticPr fontId="2" type="noConversion"/>
  </si>
  <si>
    <t>원
자
재</t>
    <phoneticPr fontId="2" type="noConversion"/>
  </si>
  <si>
    <t>Film
규격</t>
    <phoneticPr fontId="2" type="noConversion"/>
  </si>
  <si>
    <t>Metal
특이
사항</t>
    <phoneticPr fontId="2" type="noConversion"/>
  </si>
  <si>
    <t>필름명</t>
    <phoneticPr fontId="2" type="noConversion"/>
  </si>
  <si>
    <t>사용필름</t>
    <phoneticPr fontId="2" type="noConversion"/>
  </si>
  <si>
    <t>목표수량</t>
    <phoneticPr fontId="2" type="noConversion"/>
  </si>
  <si>
    <t>실적수량</t>
    <phoneticPr fontId="4" type="noConversion"/>
  </si>
  <si>
    <t>양품중량</t>
    <phoneticPr fontId="2" type="noConversion"/>
  </si>
  <si>
    <t>불량중량</t>
    <phoneticPr fontId="2" type="noConversion"/>
  </si>
  <si>
    <t>원자재
불량
중량</t>
    <phoneticPr fontId="16" type="noConversion"/>
  </si>
  <si>
    <t>생산수량기재</t>
    <phoneticPr fontId="2" type="noConversion"/>
  </si>
  <si>
    <t>장비 동작 및 정비(청소) 상태 확인 인수 인계</t>
    <phoneticPr fontId="2" type="noConversion"/>
  </si>
  <si>
    <t>인계자</t>
    <phoneticPr fontId="2" type="noConversion"/>
  </si>
  <si>
    <t>인수자</t>
    <phoneticPr fontId="2" type="noConversion"/>
  </si>
  <si>
    <t>MAX.0.015</t>
    <phoneticPr fontId="2" type="noConversion"/>
  </si>
  <si>
    <t>Burr</t>
    <phoneticPr fontId="2" type="noConversion"/>
  </si>
  <si>
    <t>구분</t>
    <phoneticPr fontId="4" type="noConversion"/>
  </si>
  <si>
    <t>Welding Part</t>
    <phoneticPr fontId="4" type="noConversion"/>
  </si>
  <si>
    <t>Pitch</t>
    <phoneticPr fontId="4" type="noConversion"/>
  </si>
  <si>
    <t>P.P 날개</t>
    <phoneticPr fontId="4" type="noConversion"/>
  </si>
  <si>
    <t>P.P 폭</t>
    <phoneticPr fontId="4" type="noConversion"/>
  </si>
  <si>
    <t>P.P 
총길이</t>
    <phoneticPr fontId="4" type="noConversion"/>
  </si>
  <si>
    <t>메탈폭</t>
    <phoneticPr fontId="2" type="noConversion"/>
  </si>
  <si>
    <t>메탈
두께</t>
    <phoneticPr fontId="2" type="noConversion"/>
  </si>
  <si>
    <t>총두께</t>
    <phoneticPr fontId="2" type="noConversion"/>
  </si>
  <si>
    <t>Bending</t>
    <phoneticPr fontId="2" type="noConversion"/>
  </si>
  <si>
    <t>좌</t>
    <phoneticPr fontId="2" type="noConversion"/>
  </si>
  <si>
    <t>우</t>
    <phoneticPr fontId="2" type="noConversion"/>
  </si>
  <si>
    <t>MIN</t>
    <phoneticPr fontId="2" type="noConversion"/>
  </si>
  <si>
    <t>MAX</t>
    <phoneticPr fontId="2" type="noConversion"/>
  </si>
  <si>
    <t>초물</t>
    <phoneticPr fontId="4" type="noConversion"/>
  </si>
  <si>
    <t xml:space="preserve">중물 </t>
    <phoneticPr fontId="4" type="noConversion"/>
  </si>
  <si>
    <t xml:space="preserve">종물 </t>
    <phoneticPr fontId="4" type="noConversion"/>
  </si>
  <si>
    <t>생산팀</t>
    <phoneticPr fontId="4" type="noConversion"/>
  </si>
  <si>
    <t>승  인</t>
    <phoneticPr fontId="4" type="noConversion"/>
  </si>
  <si>
    <t>원자재투입
중량</t>
    <phoneticPr fontId="16" type="noConversion"/>
  </si>
  <si>
    <t xml:space="preserve"> A조(노랑,형광)</t>
    <phoneticPr fontId="16" type="noConversion"/>
  </si>
  <si>
    <t>1700 ea</t>
    <phoneticPr fontId="16" type="noConversion"/>
  </si>
  <si>
    <t xml:space="preserve"> B조(파랑,분홍)</t>
    <phoneticPr fontId="16" type="noConversion"/>
  </si>
  <si>
    <t>면취</t>
    <phoneticPr fontId="16" type="noConversion"/>
  </si>
  <si>
    <t>(북경)0.4x55w-PP9.5x65-39P</t>
    <phoneticPr fontId="16" type="noConversion"/>
  </si>
  <si>
    <t>(PSEV)0.3x60w-PP15x70-46.5P</t>
    <phoneticPr fontId="16" type="noConversion"/>
  </si>
  <si>
    <t>(LIFT)0.3x60w-PP14x70-34P</t>
    <phoneticPr fontId="16" type="noConversion"/>
  </si>
  <si>
    <t>황해수</t>
    <phoneticPr fontId="16" type="noConversion"/>
  </si>
  <si>
    <t>5.5±0.5</t>
    <phoneticPr fontId="16" type="noConversion"/>
  </si>
  <si>
    <t>5±0.5</t>
    <phoneticPr fontId="16" type="noConversion"/>
  </si>
  <si>
    <t>70±0.5</t>
    <phoneticPr fontId="16" type="noConversion"/>
  </si>
  <si>
    <t>60±0.3</t>
    <phoneticPr fontId="16" type="noConversion"/>
  </si>
  <si>
    <t>(H100)0.4X45W-PP14X55-48P</t>
    <phoneticPr fontId="16" type="noConversion"/>
  </si>
  <si>
    <t>Product Lot No.</t>
    <phoneticPr fontId="4" type="noConversion"/>
  </si>
  <si>
    <t>46.5±0.5</t>
    <phoneticPr fontId="16" type="noConversion"/>
  </si>
  <si>
    <t>15±0.5</t>
    <phoneticPr fontId="16" type="noConversion"/>
  </si>
  <si>
    <t>0.300±0.015</t>
    <phoneticPr fontId="16" type="noConversion"/>
  </si>
  <si>
    <t>0.500±0.015</t>
    <phoneticPr fontId="16" type="noConversion"/>
  </si>
  <si>
    <t>B</t>
    <phoneticPr fontId="16" type="noConversion"/>
  </si>
  <si>
    <t>박민규</t>
    <phoneticPr fontId="16" type="noConversion"/>
  </si>
  <si>
    <t>(북경)0.4x55w-PP9.5x65-39P</t>
  </si>
  <si>
    <t>표준
규격</t>
    <phoneticPr fontId="2" type="noConversion"/>
  </si>
  <si>
    <t>4.0±0.5</t>
    <phoneticPr fontId="16" type="noConversion"/>
  </si>
  <si>
    <t>39±0.5</t>
    <phoneticPr fontId="16" type="noConversion"/>
  </si>
  <si>
    <t>9.5±0.5</t>
    <phoneticPr fontId="16" type="noConversion"/>
  </si>
  <si>
    <t>65±0.5</t>
    <phoneticPr fontId="16" type="noConversion"/>
  </si>
  <si>
    <t>55±0.3</t>
    <phoneticPr fontId="16" type="noConversion"/>
  </si>
  <si>
    <t>북경기차</t>
    <phoneticPr fontId="16" type="noConversion"/>
  </si>
  <si>
    <t>SLF-01</t>
    <phoneticPr fontId="16" type="noConversion"/>
  </si>
  <si>
    <t>9.0mm</t>
    <phoneticPr fontId="16" type="noConversion"/>
  </si>
  <si>
    <t>0.400±0.015</t>
    <phoneticPr fontId="16" type="noConversion"/>
  </si>
  <si>
    <t>0.600±0.015</t>
    <phoneticPr fontId="16" type="noConversion"/>
  </si>
  <si>
    <r>
      <t>(북경)</t>
    </r>
    <r>
      <rPr>
        <b/>
        <sz val="22"/>
        <color rgb="FFFF0000"/>
        <rFont val="맑은 고딕"/>
        <family val="3"/>
        <charset val="129"/>
      </rPr>
      <t>0.3</t>
    </r>
    <r>
      <rPr>
        <b/>
        <sz val="22"/>
        <rFont val="맑은 고딕"/>
        <family val="3"/>
        <charset val="129"/>
      </rPr>
      <t>x55w-PP9.5x65-39P</t>
    </r>
    <phoneticPr fontId="16" type="noConversion"/>
  </si>
  <si>
    <r>
      <rPr>
        <b/>
        <sz val="22"/>
        <color rgb="FFFF0000"/>
        <rFont val="맑은 고딕"/>
        <family val="3"/>
        <charset val="129"/>
      </rPr>
      <t>0.4</t>
    </r>
    <r>
      <rPr>
        <b/>
        <sz val="22"/>
        <rFont val="맑은 고딕"/>
        <family val="3"/>
        <charset val="129"/>
      </rPr>
      <t>x40w-PP10x48-63P</t>
    </r>
    <phoneticPr fontId="16" type="noConversion"/>
  </si>
  <si>
    <t>규격</t>
    <phoneticPr fontId="16" type="noConversion"/>
  </si>
  <si>
    <t>MAX. 0.5</t>
    <phoneticPr fontId="2" type="noConversion"/>
  </si>
  <si>
    <t>63±0.5</t>
    <phoneticPr fontId="16" type="noConversion"/>
  </si>
  <si>
    <t>3차메탈</t>
  </si>
  <si>
    <t>4차메탈</t>
  </si>
  <si>
    <t>시간(Time)</t>
    <phoneticPr fontId="4" type="noConversion"/>
  </si>
  <si>
    <t>150/150</t>
    <phoneticPr fontId="16" type="noConversion"/>
  </si>
  <si>
    <t>±10℃</t>
    <phoneticPr fontId="16" type="noConversion"/>
  </si>
  <si>
    <t>±0.5초</t>
    <phoneticPr fontId="16" type="noConversion"/>
  </si>
  <si>
    <t>작업 시간</t>
    <phoneticPr fontId="2" type="noConversion"/>
  </si>
  <si>
    <t>작업 온도</t>
    <phoneticPr fontId="2" type="noConversion"/>
  </si>
  <si>
    <t>표준 온도</t>
    <phoneticPr fontId="2" type="noConversion"/>
  </si>
  <si>
    <t>공차</t>
    <phoneticPr fontId="4" type="noConversion"/>
  </si>
  <si>
    <t>표준 시간</t>
    <phoneticPr fontId="2" type="noConversion"/>
  </si>
  <si>
    <t>120/120</t>
    <phoneticPr fontId="16" type="noConversion"/>
  </si>
  <si>
    <t>120/115</t>
    <phoneticPr fontId="16" type="noConversion"/>
  </si>
  <si>
    <t>190/190</t>
    <phoneticPr fontId="16" type="noConversion"/>
  </si>
  <si>
    <t>240/240</t>
    <phoneticPr fontId="16" type="noConversion"/>
  </si>
  <si>
    <t>2015. 03. 16</t>
    <phoneticPr fontId="16" type="noConversion"/>
  </si>
  <si>
    <t>4</t>
    <phoneticPr fontId="2" type="noConversion"/>
  </si>
  <si>
    <t>P.P Film
Lot No.</t>
    <phoneticPr fontId="2" type="noConversion"/>
  </si>
  <si>
    <t>LD2AAL-150316N0</t>
    <phoneticPr fontId="16" type="noConversion"/>
  </si>
  <si>
    <t>LD3AAL-150316N0</t>
    <phoneticPr fontId="16" type="noConversion"/>
  </si>
  <si>
    <t>LS02AL-150316N0</t>
    <phoneticPr fontId="16" type="noConversion"/>
  </si>
  <si>
    <t>LD2BAL-150316N0</t>
    <phoneticPr fontId="16" type="noConversion"/>
  </si>
  <si>
    <t>LD3BAL-150316N0</t>
    <phoneticPr fontId="16" type="noConversion"/>
  </si>
  <si>
    <t>LS02NC-150316N0</t>
    <phoneticPr fontId="16" type="noConversion"/>
  </si>
  <si>
    <t>(H100)0.4X45W-PP14X55-49P</t>
  </si>
  <si>
    <t>(H100)0.4X45W-PP14X55-50P</t>
  </si>
  <si>
    <t>(H100)0.4X45W-PP14X55-53P</t>
  </si>
  <si>
    <t>(H100)0.4X45W-PP14X55-54P</t>
  </si>
  <si>
    <t>(H100)0.4X45W-PP14X55-55P</t>
  </si>
  <si>
    <t>(H100)0.4X45W-PP14X55-56P</t>
  </si>
  <si>
    <t>(H100)0.4X45W-PP14X55-57P</t>
  </si>
  <si>
    <t>(H100)0.4X45W-PP14X55-58P</t>
  </si>
  <si>
    <t>(H100)0.4X45W-PP14X55-59P</t>
  </si>
  <si>
    <t>(H100)0.4X45W-PP14X55-60P</t>
  </si>
  <si>
    <t xml:space="preserve"> B조(파랑,분홍)</t>
    <phoneticPr fontId="16" type="noConversion"/>
  </si>
  <si>
    <t>인계자</t>
    <phoneticPr fontId="16" type="noConversion"/>
  </si>
  <si>
    <t>인수자</t>
    <phoneticPr fontId="16" type="noConversion"/>
  </si>
  <si>
    <r>
      <t>(북경)</t>
    </r>
    <r>
      <rPr>
        <b/>
        <sz val="24"/>
        <color rgb="FFFF0000"/>
        <rFont val="맑은 고딕"/>
        <family val="3"/>
        <charset val="129"/>
      </rPr>
      <t>0.3</t>
    </r>
    <r>
      <rPr>
        <b/>
        <sz val="24"/>
        <rFont val="맑은 고딕"/>
        <family val="3"/>
        <charset val="129"/>
      </rPr>
      <t>x55w-PP9.5x65-39P</t>
    </r>
    <phoneticPr fontId="16" type="noConversion"/>
  </si>
  <si>
    <r>
      <rPr>
        <b/>
        <sz val="24"/>
        <color rgb="FFFF0000"/>
        <rFont val="맑은 고딕"/>
        <family val="3"/>
        <charset val="129"/>
      </rPr>
      <t>0.4</t>
    </r>
    <r>
      <rPr>
        <b/>
        <sz val="24"/>
        <rFont val="맑은 고딕"/>
        <family val="3"/>
        <charset val="129"/>
      </rPr>
      <t>x40w-PP10x48-63P</t>
    </r>
    <phoneticPr fontId="16" type="noConversion"/>
  </si>
  <si>
    <t>생산작업일지</t>
    <phoneticPr fontId="4" type="noConversion"/>
  </si>
  <si>
    <t>조</t>
    <phoneticPr fontId="16" type="noConversion"/>
  </si>
  <si>
    <t>검 사 작 업 일 지</t>
    <phoneticPr fontId="4" type="noConversion"/>
  </si>
  <si>
    <t>결 재</t>
    <phoneticPr fontId="4" type="noConversion"/>
  </si>
  <si>
    <t>개정일자</t>
    <phoneticPr fontId="2" type="noConversion"/>
  </si>
  <si>
    <t>개정번호</t>
    <phoneticPr fontId="2" type="noConversion"/>
  </si>
  <si>
    <t>절곡</t>
    <phoneticPr fontId="2" type="noConversion"/>
  </si>
  <si>
    <t>Layer</t>
    <phoneticPr fontId="2" type="noConversion"/>
  </si>
  <si>
    <t>(횟수)</t>
    <phoneticPr fontId="2" type="noConversion"/>
  </si>
  <si>
    <t>테프론자국</t>
    <phoneticPr fontId="2" type="noConversion"/>
  </si>
  <si>
    <t>M(원자재)</t>
    <phoneticPr fontId="2" type="noConversion"/>
  </si>
  <si>
    <t>P(공정)</t>
    <phoneticPr fontId="2" type="noConversion"/>
  </si>
  <si>
    <t>특이사항</t>
    <phoneticPr fontId="2" type="noConversion"/>
  </si>
  <si>
    <t>검사자</t>
    <phoneticPr fontId="4" type="noConversion"/>
  </si>
  <si>
    <t>검사일자</t>
    <phoneticPr fontId="4" type="noConversion"/>
  </si>
  <si>
    <t>(좌)</t>
    <phoneticPr fontId="16" type="noConversion"/>
  </si>
  <si>
    <t>(우)</t>
    <phoneticPr fontId="16" type="noConversion"/>
  </si>
  <si>
    <t>총길이</t>
    <phoneticPr fontId="16" type="noConversion"/>
  </si>
  <si>
    <t>Max 0.5</t>
    <phoneticPr fontId="16" type="noConversion"/>
  </si>
  <si>
    <t>두께</t>
    <phoneticPr fontId="16" type="noConversion"/>
  </si>
  <si>
    <t>폭</t>
    <phoneticPr fontId="16" type="noConversion"/>
  </si>
  <si>
    <t>시료</t>
    <phoneticPr fontId="16" type="noConversion"/>
  </si>
  <si>
    <t>메탈 스크레치(MS)</t>
    <phoneticPr fontId="2" type="noConversion"/>
  </si>
  <si>
    <t>메탈 burr
(MMB)</t>
    <phoneticPr fontId="2" type="noConversion"/>
  </si>
  <si>
    <t>이물</t>
    <phoneticPr fontId="2" type="noConversion"/>
  </si>
  <si>
    <t>오염</t>
    <phoneticPr fontId="2" type="noConversion"/>
  </si>
  <si>
    <t>필름(FILM)</t>
    <phoneticPr fontId="16" type="noConversion"/>
  </si>
  <si>
    <t>위치</t>
    <phoneticPr fontId="2" type="noConversion"/>
  </si>
  <si>
    <t>엣지(Leakage)</t>
    <phoneticPr fontId="2" type="noConversion"/>
  </si>
  <si>
    <t>치 수 검 사</t>
    <phoneticPr fontId="16" type="noConversion"/>
  </si>
  <si>
    <t>외 관 검 사</t>
    <phoneticPr fontId="2" type="noConversion"/>
  </si>
  <si>
    <t>양품수량</t>
    <phoneticPr fontId="16" type="noConversion"/>
  </si>
  <si>
    <t>불량수량</t>
    <phoneticPr fontId="16" type="noConversion"/>
  </si>
  <si>
    <t>최종수량</t>
    <phoneticPr fontId="16" type="noConversion"/>
  </si>
  <si>
    <t>좌</t>
    <phoneticPr fontId="16" type="noConversion"/>
  </si>
  <si>
    <t>우</t>
    <phoneticPr fontId="16" type="noConversion"/>
  </si>
  <si>
    <t>FORMULATION</t>
    <phoneticPr fontId="16" type="noConversion"/>
  </si>
  <si>
    <t>편차</t>
    <phoneticPr fontId="16" type="noConversion"/>
  </si>
  <si>
    <t>가접</t>
    <phoneticPr fontId="16" type="noConversion"/>
  </si>
  <si>
    <t>예열</t>
    <phoneticPr fontId="16" type="noConversion"/>
  </si>
  <si>
    <t>Welding Part (SC01)</t>
    <phoneticPr fontId="4" type="noConversion"/>
  </si>
  <si>
    <t>생산수량</t>
    <phoneticPr fontId="16" type="noConversion"/>
  </si>
  <si>
    <t>Pitch</t>
    <phoneticPr fontId="16" type="noConversion"/>
  </si>
  <si>
    <t>P.P Film 날개</t>
    <phoneticPr fontId="16" type="noConversion"/>
  </si>
  <si>
    <t>Film</t>
    <phoneticPr fontId="16" type="noConversion"/>
  </si>
  <si>
    <t>Metal</t>
    <phoneticPr fontId="16" type="noConversion"/>
  </si>
  <si>
    <t>Center</t>
    <phoneticPr fontId="16" type="noConversion"/>
  </si>
  <si>
    <t>Edge</t>
    <phoneticPr fontId="16" type="noConversion"/>
  </si>
  <si>
    <t>총두께 (SC02)</t>
    <phoneticPr fontId="16" type="noConversion"/>
  </si>
  <si>
    <t>Burr</t>
    <phoneticPr fontId="16" type="noConversion"/>
  </si>
  <si>
    <t>메탈 찍힘</t>
    <phoneticPr fontId="16" type="noConversion"/>
  </si>
  <si>
    <t>이물</t>
    <phoneticPr fontId="16" type="noConversion"/>
  </si>
  <si>
    <t>꺾임</t>
    <phoneticPr fontId="16" type="noConversion"/>
  </si>
  <si>
    <t>오염</t>
    <phoneticPr fontId="16" type="noConversion"/>
  </si>
  <si>
    <t>메탈 (Metal)</t>
    <phoneticPr fontId="16" type="noConversion"/>
  </si>
  <si>
    <t>엣지</t>
    <phoneticPr fontId="16" type="noConversion"/>
  </si>
  <si>
    <t>PFS</t>
    <phoneticPr fontId="16" type="noConversion"/>
  </si>
  <si>
    <t>F꺾임</t>
    <phoneticPr fontId="16" type="noConversion"/>
  </si>
  <si>
    <t>뜯김</t>
    <phoneticPr fontId="16" type="noConversion"/>
  </si>
  <si>
    <t>표면</t>
    <phoneticPr fontId="16" type="noConversion"/>
  </si>
  <si>
    <t>필름 (Film)</t>
    <phoneticPr fontId="16" type="noConversion"/>
  </si>
  <si>
    <t>미부착</t>
    <phoneticPr fontId="16" type="noConversion"/>
  </si>
  <si>
    <t>뭉침</t>
    <phoneticPr fontId="16" type="noConversion"/>
  </si>
  <si>
    <t>미진접</t>
    <phoneticPr fontId="16" type="noConversion"/>
  </si>
  <si>
    <t>P.P Film 폭</t>
    <phoneticPr fontId="16" type="noConversion"/>
  </si>
  <si>
    <t>Metal 규격</t>
    <phoneticPr fontId="16" type="noConversion"/>
  </si>
  <si>
    <t>Film 규격</t>
    <phoneticPr fontId="16" type="noConversion"/>
  </si>
  <si>
    <t>교체시간</t>
    <phoneticPr fontId="16" type="noConversion"/>
  </si>
  <si>
    <t>Metal
Lot</t>
    <phoneticPr fontId="16" type="noConversion"/>
  </si>
  <si>
    <t>Film 
Lot</t>
    <phoneticPr fontId="16" type="noConversion"/>
  </si>
  <si>
    <t>실적수량</t>
    <phoneticPr fontId="16" type="noConversion"/>
  </si>
  <si>
    <t>공정작업조건</t>
    <phoneticPr fontId="16" type="noConversion"/>
  </si>
  <si>
    <t>구분</t>
    <phoneticPr fontId="16" type="noConversion"/>
  </si>
  <si>
    <t>하</t>
    <phoneticPr fontId="16" type="noConversion"/>
  </si>
  <si>
    <t>상</t>
    <phoneticPr fontId="16" type="noConversion"/>
  </si>
  <si>
    <t>표
준</t>
    <phoneticPr fontId="16" type="noConversion"/>
  </si>
  <si>
    <t>진접 2</t>
    <phoneticPr fontId="16" type="noConversion"/>
  </si>
  <si>
    <t>롤히터</t>
    <phoneticPr fontId="16" type="noConversion"/>
  </si>
  <si>
    <t>1차 푸셔</t>
    <phoneticPr fontId="16" type="noConversion"/>
  </si>
  <si>
    <t>진접 1</t>
    <phoneticPr fontId="16" type="noConversion"/>
  </si>
  <si>
    <t>1차 메탈 가열</t>
    <phoneticPr fontId="16" type="noConversion"/>
  </si>
  <si>
    <t>2차 메탈 가열</t>
    <phoneticPr fontId="16" type="noConversion"/>
  </si>
  <si>
    <t>3차 메탈 가열</t>
    <phoneticPr fontId="16" type="noConversion"/>
  </si>
  <si>
    <t>원자재 규격 및 Lot No.</t>
    <phoneticPr fontId="16" type="noConversion"/>
  </si>
  <si>
    <t>온도 [℃]</t>
    <phoneticPr fontId="16" type="noConversion"/>
  </si>
  <si>
    <t>시간
[Sec]</t>
    <phoneticPr fontId="16" type="noConversion"/>
  </si>
  <si>
    <t>온도
[℃]</t>
    <phoneticPr fontId="16" type="noConversion"/>
  </si>
  <si>
    <t>압력
[Mpa]</t>
    <phoneticPr fontId="16" type="noConversion"/>
  </si>
  <si>
    <t>공차</t>
    <phoneticPr fontId="16" type="noConversion"/>
  </si>
  <si>
    <t>2020.10.05</t>
    <phoneticPr fontId="2" type="noConversion"/>
  </si>
  <si>
    <t>Rev.09</t>
    <phoneticPr fontId="2" type="noConversion"/>
  </si>
  <si>
    <t>필름
교체(V)</t>
    <phoneticPr fontId="16" type="noConversion"/>
  </si>
  <si>
    <t>${workOrder.OrdDate}</t>
  </si>
  <si>
    <t>9 / ${readWork.workStartTime}</t>
  </si>
  <si>
    <t>${readWork.workTeamNm}</t>
  </si>
  <si>
    <t>${mainMatrlTop4[0].regDate}</t>
  </si>
  <si>
    <t>온도
[℃]</t>
  </si>
  <si>
    <t>${time.fitupAlwncePlus}</t>
  </si>
  <si>
    <t>${time.fitupCond}</t>
  </si>
  <si>
    <t>${time.firstAlwncePlus}</t>
  </si>
  <si>
    <t>${time.firstCond}</t>
  </si>
  <si>
    <t>${time.secondAlwncePlus}</t>
  </si>
  <si>
    <t>${time.secondCond}</t>
  </si>
  <si>
    <t>${time.jinjeop2AlwncePlus}</t>
  </si>
  <si>
    <t>${press.jinjeop2AlwncePlus}</t>
  </si>
  <si>
    <t>${time.jinjeop2Cond}</t>
  </si>
  <si>
    <t>${press.jinjeop2Cond}</t>
  </si>
  <si>
    <t>MAX 0.3</t>
  </si>
  <si>
    <t>${firstStep.wpLeftAlwnce}</t>
  </si>
  <si>
    <t>${firstStep.wpRightAlwnce}</t>
  </si>
  <si>
    <t>${firstStep.pitchLeftAlwnce}</t>
  </si>
  <si>
    <t>${firstStep.pitchRightAlwnce}</t>
  </si>
  <si>
    <t>${secondStep.wpLeftAlwnce}</t>
  </si>
  <si>
    <t>${secondStep.wpRightAlwnce}</t>
  </si>
  <si>
    <t>${secondStep.pitchLeftAlwnce}</t>
  </si>
  <si>
    <t>${secondStep.pitchRightAlwnce}</t>
  </si>
  <si>
    <t>${thirdStep.wpLeftAlwnce}</t>
  </si>
  <si>
    <t>${thirdStep.wpRightAlwnce}</t>
  </si>
  <si>
    <t>${thirdStep.pitchLeftAlwnce}</t>
  </si>
  <si>
    <t>${thirdStep.pitchRightAlwnce}</t>
  </si>
  <si>
    <t>${firstStep.ppfWingLeftAlwnce}</t>
    <phoneticPr fontId="16" type="noConversion"/>
  </si>
  <si>
    <t>${thirdStep.ppfWingLeftAlwnce}</t>
    <phoneticPr fontId="16" type="noConversion"/>
  </si>
  <si>
    <t>${secondStep.ppfWingLeftAlwnce}</t>
    <phoneticPr fontId="16" type="noConversion"/>
  </si>
  <si>
    <t>${firstStep.ppfWingRightAlwnce}</t>
    <phoneticPr fontId="16" type="noConversion"/>
  </si>
  <si>
    <t>${secondStep.ppfWingRightAlwnce}</t>
    <phoneticPr fontId="16" type="noConversion"/>
  </si>
  <si>
    <t>${thirdStep.ppfWingRightAlwnce}</t>
    <phoneticPr fontId="16" type="noConversion"/>
  </si>
  <si>
    <t>${thirdStep.ppfDepthLeftAlwnce}</t>
    <phoneticPr fontId="16" type="noConversion"/>
  </si>
  <si>
    <t>${secondStep.ppfDepthLeftAlwnce}</t>
    <phoneticPr fontId="16" type="noConversion"/>
  </si>
  <si>
    <t>${firstStep.ppfDepthLeftAlwnce}</t>
    <phoneticPr fontId="16" type="noConversion"/>
  </si>
  <si>
    <t>${secondStep.ppfDepthRightAlwnce}</t>
    <phoneticPr fontId="16" type="noConversion"/>
  </si>
  <si>
    <t>${thirdStep.ppfDepthRightAlwnce}</t>
    <phoneticPr fontId="16" type="noConversion"/>
  </si>
  <si>
    <t>${secondStep.filmAlwnce}</t>
    <phoneticPr fontId="16" type="noConversion"/>
  </si>
  <si>
    <t>${thirdStep.filmAlwnce}</t>
    <phoneticPr fontId="16" type="noConversion"/>
  </si>
  <si>
    <t>${firstStep.metalDepthAlwnce}</t>
    <phoneticPr fontId="16" type="noConversion"/>
  </si>
  <si>
    <t>${thirdStep.metalDepthAlwnce}</t>
    <phoneticPr fontId="16" type="noConversion"/>
  </si>
  <si>
    <t>${secondStep.metalDepthAlwnce}</t>
    <phoneticPr fontId="16" type="noConversion"/>
  </si>
  <si>
    <t>${firstStep.thCenterAlwnce}</t>
    <phoneticPr fontId="16" type="noConversion"/>
  </si>
  <si>
    <t>${secondStep.thCenterAlwnce}</t>
    <phoneticPr fontId="16" type="noConversion"/>
  </si>
  <si>
    <t>${firstStep.thEdgeAlwncePlus}</t>
    <phoneticPr fontId="16" type="noConversion"/>
  </si>
  <si>
    <t>${firstStep.burrMetalAlwnce}</t>
    <phoneticPr fontId="16" type="noConversion"/>
  </si>
  <si>
    <t>${secondStep.burrMetalAlwnce}</t>
    <phoneticPr fontId="16" type="noConversion"/>
  </si>
  <si>
    <t>${thirdStep.burrMetalAlwnce}</t>
    <phoneticPr fontId="16" type="noConversion"/>
  </si>
  <si>
    <t>${stepCond.wpLeftCond} ${stepCond.wpLeftAlwncePlus}</t>
    <phoneticPr fontId="16" type="noConversion"/>
  </si>
  <si>
    <t>${stepCond.wpRightCond} ${stepCond.wpRightAlwncePlus}</t>
    <phoneticPr fontId="16" type="noConversion"/>
  </si>
  <si>
    <t>${stepCond.pitchLeftCond} ${stepCond.pitchLeftAlwncePlus}</t>
    <phoneticPr fontId="16" type="noConversion"/>
  </si>
  <si>
    <t>${stepCond.pitchRightCond} ${stepCond.pitchRightAlwncePlus}</t>
    <phoneticPr fontId="16" type="noConversion"/>
  </si>
  <si>
    <t>${stepCond.ppfWingLeftCond} ${stepCond.ppfWingLeftAlwncePlus}</t>
    <phoneticPr fontId="16" type="noConversion"/>
  </si>
  <si>
    <t>${stepCond.ppfWingRightCond} ${stepCond.ppfWingRightAlwncePlus}</t>
    <phoneticPr fontId="16" type="noConversion"/>
  </si>
  <si>
    <t>${stepCond.ppfDepthLeftCond} ${stepCond.ppfDepthLeftAlwncePlus}</t>
    <phoneticPr fontId="16" type="noConversion"/>
  </si>
  <si>
    <t>${stepCond.ppfDepthRightCond} ${stepCond.ppfDepthRightAlwncePlus}</t>
    <phoneticPr fontId="16" type="noConversion"/>
  </si>
  <si>
    <t>${stepCond.filmCond} ${stepCond.filmAlwncePlus}</t>
    <phoneticPr fontId="16" type="noConversion"/>
  </si>
  <si>
    <t>${stepCond.metalDepthCond} ${stepCond.metalDepthAlwncePlus}</t>
    <phoneticPr fontId="16" type="noConversion"/>
  </si>
  <si>
    <t>${stepCond.metalThicknessCond} ${stepCond.metalThicknessAlwncePlus}</t>
    <phoneticPr fontId="16" type="noConversion"/>
  </si>
  <si>
    <t>${stepCond.thCenterCond} ${stepCond.thCenterAlwncePlus}</t>
    <phoneticPr fontId="16" type="noConversion"/>
  </si>
  <si>
    <t>${stepCond.thEdgeCond} ${stepCond.thEdgeAlwncePlus}</t>
    <phoneticPr fontId="16" type="noConversion"/>
  </si>
  <si>
    <t>${firstStep.ppfDepthRightAlwnce}</t>
    <phoneticPr fontId="16" type="noConversion"/>
  </si>
  <si>
    <t>${firstStep.filmAlwnce}</t>
    <phoneticPr fontId="16" type="noConversion"/>
  </si>
  <si>
    <t>${workOrder.dealCorpNm}</t>
    <phoneticPr fontId="16" type="noConversion"/>
  </si>
  <si>
    <t>(${workOrder.goodsNm}) ${workOrder.model}</t>
    <phoneticPr fontId="16" type="noConversion"/>
  </si>
  <si>
    <t>초물</t>
    <phoneticPr fontId="16" type="noConversion"/>
  </si>
  <si>
    <t>중물</t>
    <phoneticPr fontId="16" type="noConversion"/>
  </si>
  <si>
    <t>초물
(시간)</t>
    <phoneticPr fontId="2" type="noConversion"/>
  </si>
  <si>
    <t>중물
(시간)</t>
    <phoneticPr fontId="2" type="noConversion"/>
  </si>
  <si>
    <t>좌상 높이</t>
    <phoneticPr fontId="16" type="noConversion"/>
  </si>
  <si>
    <t>좌상 넓이</t>
    <phoneticPr fontId="16" type="noConversion"/>
  </si>
  <si>
    <t>좌하 높이</t>
    <phoneticPr fontId="16" type="noConversion"/>
  </si>
  <si>
    <t>좌하 넓이</t>
    <phoneticPr fontId="16" type="noConversion"/>
  </si>
  <si>
    <t>우상 높이</t>
    <phoneticPr fontId="16" type="noConversion"/>
  </si>
  <si>
    <t>우상 넓이</t>
    <phoneticPr fontId="16" type="noConversion"/>
  </si>
  <si>
    <t>우하 높이</t>
    <phoneticPr fontId="16" type="noConversion"/>
  </si>
  <si>
    <t>우하 넓이</t>
    <phoneticPr fontId="16" type="noConversion"/>
  </si>
  <si>
    <t>검사부</t>
    <phoneticPr fontId="16" type="noConversion"/>
  </si>
  <si>
    <t>치수 검사 돌기 크기 (PPa-X 필름 적용)</t>
    <phoneticPr fontId="16" type="noConversion"/>
  </si>
  <si>
    <t>자재코드</t>
    <phoneticPr fontId="16" type="noConversion"/>
  </si>
  <si>
    <t>표면처리</t>
    <phoneticPr fontId="16" type="noConversion"/>
  </si>
  <si>
    <t>Max 0.015</t>
    <phoneticPr fontId="16" type="noConversion"/>
  </si>
  <si>
    <t>교체위치</t>
    <phoneticPr fontId="16" type="noConversion"/>
  </si>
  <si>
    <t>Max 0.5~1.3mm</t>
    <phoneticPr fontId="16" type="noConversion"/>
  </si>
  <si>
    <t>말물</t>
    <phoneticPr fontId="16" type="noConversion"/>
  </si>
  <si>
    <t>규격</t>
    <phoneticPr fontId="16" type="noConversion"/>
  </si>
  <si>
    <t>${firstAgtTempatur.warmupCond}</t>
  </si>
  <si>
    <t>${firstAgtTempatur.fitup1UpCond}</t>
  </si>
  <si>
    <t>${firstAgtTime.fitupCond}</t>
  </si>
  <si>
    <t>${firstAgtTempatur.rollheatUpCond}</t>
  </si>
  <si>
    <t>${firstAgtTempatur.firstUpleftCond}</t>
  </si>
  <si>
    <t>${firstAgtTempatur.firstUprightCond}</t>
  </si>
  <si>
    <t>${firstAgtTime.firstCond}</t>
  </si>
  <si>
    <t>${firstAgtTempatur.push1UpCond}</t>
  </si>
  <si>
    <t>${firstAgtTime.push1Cond}</t>
  </si>
  <si>
    <t>${firstAgtPressure.push1Cond}</t>
  </si>
  <si>
    <t>${firstAgtTempatur.secondUpleftCond}</t>
  </si>
  <si>
    <t>${firstAgtTempatur.secondUprightCond}</t>
  </si>
  <si>
    <t>${firstAgtTime.secondCond}</t>
  </si>
  <si>
    <t>${firstAgtTempatur.thirdUpleftCond}</t>
  </si>
  <si>
    <t>${firstAgtTempatur.thirdUprightCond}</t>
  </si>
  <si>
    <t>${firstAgtTime.thirdCond}</t>
  </si>
  <si>
    <t>${firstAgtTempatur.jinjeop1UpCond}</t>
  </si>
  <si>
    <t>${firstAgtTime.jinjeopCond}</t>
  </si>
  <si>
    <t>${firstAgtPressure.jinjeopCond}</t>
  </si>
  <si>
    <t>${firstAgtTempatur.jinjeop2UpCond}</t>
  </si>
  <si>
    <t>${firstAgtTime.jinjeop2Cond}</t>
  </si>
  <si>
    <t>${firstAgtPressure.jinjeop2Cond}</t>
  </si>
  <si>
    <t>${firstAgtTempatur.fitup1DownCond}</t>
  </si>
  <si>
    <t>${firstAgtTempatur.rollheatDownCond}</t>
  </si>
  <si>
    <t>${firstAgtTempatur.firstDownleftCond}</t>
  </si>
  <si>
    <t>${firstAgtTempatur.firstDownrightCond}</t>
  </si>
  <si>
    <t>${firstAgtTempatur.push1DownCond}</t>
  </si>
  <si>
    <t>${firstAgtTempatur.secondDownleftCond}</t>
  </si>
  <si>
    <t>${firstAgtTempatur.secondDownrightCond}</t>
  </si>
  <si>
    <t>${firstAgtTempatur.thirdDownleftCond}</t>
  </si>
  <si>
    <t>${firstAgtTempatur.thirdDownrightCond}</t>
  </si>
  <si>
    <t>${firstAgtTempatur.jinjeop1DownCond}</t>
  </si>
  <si>
    <t>${firstAgtTempatur.jinjeop2DownCond}</t>
  </si>
  <si>
    <t>${secondAgtTempatur.warmupCond}</t>
  </si>
  <si>
    <t>${secondAgtTempatur.fitup1UpCond}</t>
  </si>
  <si>
    <t>${secondAgtTime.fitupCond}</t>
  </si>
  <si>
    <t>${secondAgtTempatur.rollheatUpCond}</t>
    <phoneticPr fontId="16" type="noConversion"/>
  </si>
  <si>
    <t>${secondAgtTempatur.firstUpleftCond}</t>
    <phoneticPr fontId="16" type="noConversion"/>
  </si>
  <si>
    <t>${secondAgtTempatur.firstUprightCond}</t>
    <phoneticPr fontId="16" type="noConversion"/>
  </si>
  <si>
    <t>${secondAgtTime.firstCond}</t>
    <phoneticPr fontId="16" type="noConversion"/>
  </si>
  <si>
    <t>${secondAgtTempatur.push1UpCond}</t>
  </si>
  <si>
    <t>${secondAgtTime.push1Cond}</t>
  </si>
  <si>
    <t>${secondAgtPressure.push1Cond}</t>
  </si>
  <si>
    <t>${secondAgtTempatur.secondUpleftCond}</t>
  </si>
  <si>
    <t>${secondAgtTempatur.secondUprightCond}</t>
  </si>
  <si>
    <t>${secondAgtTime.secondCond}</t>
  </si>
  <si>
    <t>${secondAgtTempatur.thirdUpleftCond}</t>
  </si>
  <si>
    <t>${secondAgtTempatur.thirdUprightCond}</t>
  </si>
  <si>
    <t>${secondAgtTime.thirdCond}</t>
  </si>
  <si>
    <t>${secondAgtTempatur.jinjeop1UpCond}</t>
  </si>
  <si>
    <t>${secondAgtTime.jinjeopCond}</t>
  </si>
  <si>
    <t>${secondAgtPressure.jinjeopCond}</t>
  </si>
  <si>
    <t>${secondAgtTempatur.jinjeop2UpCond}</t>
  </si>
  <si>
    <t>${secondAgtTime.jinjeop2Cond}</t>
  </si>
  <si>
    <t>${secondAgtPressure.jinjeop2Cond}</t>
  </si>
  <si>
    <t>${secondAgtTempatur.fitup1DownCond}</t>
  </si>
  <si>
    <t>${secondAgtTempatur.rollheatDownCond}</t>
  </si>
  <si>
    <t>${secondAgtTempatur.firstDownleftCond}</t>
    <phoneticPr fontId="16" type="noConversion"/>
  </si>
  <si>
    <t>${secondAgtTempatur.firstDownrightCond}</t>
    <phoneticPr fontId="16" type="noConversion"/>
  </si>
  <si>
    <t>${secondAgtTempatur.push1DownCond}</t>
  </si>
  <si>
    <t>${secondAgtTempatur.secondDownleftCond}</t>
  </si>
  <si>
    <t>${secondAgtTempatur.secondDownrightCond}</t>
  </si>
  <si>
    <t>${secondAgtTempatur.thirdDownleftCond}</t>
  </si>
  <si>
    <t>${secondAgtTempatur.thirdDownrightCond}</t>
  </si>
  <si>
    <t>${secondAgtTempatur.jinjeop1DownCond}</t>
  </si>
  <si>
    <t>${secondAgtTempatur.jinjeop2DownCond}</t>
  </si>
  <si>
    <t>${firstStep.bulgeLeftupWidth}</t>
    <phoneticPr fontId="16" type="noConversion"/>
  </si>
  <si>
    <t>${firstStep.bulgeLeftdownHeight}</t>
    <phoneticPr fontId="16" type="noConversion"/>
  </si>
  <si>
    <t>${firstStep.bulgeLeftdownWidth}</t>
    <phoneticPr fontId="16" type="noConversion"/>
  </si>
  <si>
    <t>${firstStep.bulgeRightupHeight}</t>
    <phoneticPr fontId="16" type="noConversion"/>
  </si>
  <si>
    <t>${firstStep.bulgeRightupWidth}</t>
    <phoneticPr fontId="16" type="noConversion"/>
  </si>
  <si>
    <t>${firstStep.bulgeRightdownHeight}</t>
    <phoneticPr fontId="16" type="noConversion"/>
  </si>
  <si>
    <t>${firstStep.bulgeRightdownWidth}</t>
    <phoneticPr fontId="16" type="noConversion"/>
  </si>
  <si>
    <t>${secondStep.bulgeLeftupHeight}</t>
  </si>
  <si>
    <t>${secondStep.bulgeLeftupWidth}</t>
  </si>
  <si>
    <t>${secondStep.bulgeLeftdownHeight}</t>
  </si>
  <si>
    <t>${secondStep.bulgeLeftdownWidth}</t>
  </si>
  <si>
    <t>${secondStep.bulgeRightupHeight}</t>
  </si>
  <si>
    <t>${secondStep.bulgeRightupWidth}</t>
  </si>
  <si>
    <t>${secondStep.bulgeRightdownHeight}</t>
  </si>
  <si>
    <t>${secondStep.bulgeRightdownWidth}</t>
  </si>
  <si>
    <t>${thirdStep.bulgeLeftupHeight}</t>
  </si>
  <si>
    <t>${thirdStep.bulgeLeftupWidth}</t>
  </si>
  <si>
    <t>${thirdStep.bulgeLeftdownHeight}</t>
  </si>
  <si>
    <t>${thirdStep.bulgeLeftdownWidth}</t>
  </si>
  <si>
    <t>${thirdStep.bulgeRightupHeight}</t>
  </si>
  <si>
    <t>${thirdStep.bulgeRightupWidth}</t>
  </si>
  <si>
    <t>${thirdStep.bulgeRightdownHeight}</t>
  </si>
  <si>
    <t>${thirdStep.bulgeRightdownWidth}</t>
    <phoneticPr fontId="16" type="noConversion"/>
  </si>
  <si>
    <t>${subMatrlTop4[3].regDate}</t>
    <phoneticPr fontId="16" type="noConversion"/>
  </si>
  <si>
    <t>${matrlCodeAdm.matrlNm}</t>
    <phoneticPr fontId="16" type="noConversion"/>
  </si>
  <si>
    <t>${matrlCodeAdm.matrlCd}</t>
    <phoneticPr fontId="16" type="noConversion"/>
  </si>
  <si>
    <t>${matrlCodeAdm.surfaceTrtmtNm}</t>
    <phoneticPr fontId="16" type="noConversion"/>
  </si>
  <si>
    <t>${subMatrlTop4[0].changeLocation}</t>
    <phoneticPr fontId="16" type="noConversion"/>
  </si>
  <si>
    <t>${subMatrlTop4[3].changeLocation}</t>
    <phoneticPr fontId="16" type="noConversion"/>
  </si>
  <si>
    <t>${subMatrlTop4[2].changeLocation}</t>
    <phoneticPr fontId="16" type="noConversion"/>
  </si>
  <si>
    <t>${subMatrlTop4[1].changeLocation}</t>
    <phoneticPr fontId="16" type="noConversion"/>
  </si>
  <si>
    <t>${subMatrlTop4[0].regDate}</t>
    <phoneticPr fontId="16" type="noConversion"/>
  </si>
  <si>
    <t>${subMatrlTop4[1].regDate}</t>
    <phoneticPr fontId="16" type="noConversion"/>
  </si>
  <si>
    <t>${subMatrlTop4[2].regDate}</t>
    <phoneticPr fontId="16" type="noConversion"/>
  </si>
  <si>
    <t>${film.matrlNm}</t>
    <phoneticPr fontId="16" type="noConversion"/>
  </si>
  <si>
    <t>${film.matrlCd}</t>
    <phoneticPr fontId="16" type="noConversion"/>
  </si>
  <si>
    <t>${tempatur.warmupAlwncePlus}</t>
    <phoneticPr fontId="16" type="noConversion"/>
  </si>
  <si>
    <t>${tempatur.rollheatUpAlwncePlus}</t>
  </si>
  <si>
    <t>${tempatur.firstDownleftAlwncePlus}</t>
  </si>
  <si>
    <t>${tempatur.push1UpAlwncePlus}</t>
  </si>
  <si>
    <t>${time.push1AlwncePlus}</t>
    <phoneticPr fontId="16" type="noConversion"/>
  </si>
  <si>
    <t>${press.push1AlwncePlus}</t>
    <phoneticPr fontId="16" type="noConversion"/>
  </si>
  <si>
    <t>${tempatur.secondUpleftAlwncePlus}</t>
  </si>
  <si>
    <t>${tempatur.thirdUpleftAlwncePlus}</t>
  </si>
  <si>
    <t>${press.jinjeopAlwncePlus}</t>
    <phoneticPr fontId="16" type="noConversion"/>
  </si>
  <si>
    <t>${tempatur.jinjeop2UpAlwncePlus}</t>
  </si>
  <si>
    <t>${tempatur.warmupCond}</t>
  </si>
  <si>
    <t>${tempatur.fitup1UpCond}</t>
  </si>
  <si>
    <t>${tempatur.rollheatUpCond}</t>
  </si>
  <si>
    <t>${tempatur.firstUpleftCond}</t>
  </si>
  <si>
    <t>${tempatur.firstUprightCond}</t>
  </si>
  <si>
    <t>${tempatur.push1UpCond}</t>
  </si>
  <si>
    <t>${time.push1Cond}</t>
    <phoneticPr fontId="16" type="noConversion"/>
  </si>
  <si>
    <t>${press.push1Cond}</t>
    <phoneticPr fontId="16" type="noConversion"/>
  </si>
  <si>
    <t>${tempatur.secondUpleftCond}</t>
  </si>
  <si>
    <t>${tempatur.secondUprightCond}</t>
  </si>
  <si>
    <t>${tempatur.thirdUpleftCond}</t>
  </si>
  <si>
    <t>${tempatur.thirdUprightCond}</t>
  </si>
  <si>
    <t>${time.thirdCond}</t>
    <phoneticPr fontId="16" type="noConversion"/>
  </si>
  <si>
    <t>${time.jinjeopCond}</t>
    <phoneticPr fontId="16" type="noConversion"/>
  </si>
  <si>
    <t>${press.jinjeopCond}</t>
    <phoneticPr fontId="16" type="noConversion"/>
  </si>
  <si>
    <t>${tempatur.fitup1DownCond}</t>
  </si>
  <si>
    <t>${tempatur.rollheatDownCond}</t>
  </si>
  <si>
    <t>${tempatur.firstDownleftCond}</t>
  </si>
  <si>
    <t>${tempatur.firstDownrightCond}</t>
  </si>
  <si>
    <t>${tempatur.push1DownCond}</t>
  </si>
  <si>
    <t>${tempatur.secondDownleftCond}</t>
  </si>
  <si>
    <t>${tempatur.secondDownrightCond}</t>
  </si>
  <si>
    <t>${tempatur.thirdDownleftCond}</t>
  </si>
  <si>
    <t>${tempatur.thirdDownrightCond}</t>
  </si>
  <si>
    <t>${tempatur.jinjeop1DownCond}</t>
  </si>
  <si>
    <t>${tempatur.jinjeop2DownCond}</t>
  </si>
  <si>
    <t>${firstStep.metalThicknessAlwnce}</t>
    <phoneticPr fontId="16" type="noConversion"/>
  </si>
  <si>
    <t>${secondStep.metalThicknessAlwnce}</t>
    <phoneticPr fontId="16" type="noConversion"/>
  </si>
  <si>
    <t>${thirdStep.metalThicknessAlwnce}</t>
    <phoneticPr fontId="16" type="noConversion"/>
  </si>
  <si>
    <t>산화</t>
    <phoneticPr fontId="16" type="noConversion"/>
  </si>
  <si>
    <t>박리</t>
    <phoneticPr fontId="16" type="noConversion"/>
  </si>
  <si>
    <t>피딩</t>
    <phoneticPr fontId="16" type="noConversion"/>
  </si>
  <si>
    <t>반미부착</t>
    <phoneticPr fontId="16" type="noConversion"/>
  </si>
  <si>
    <t>날개처짐</t>
    <phoneticPr fontId="16" type="noConversion"/>
  </si>
  <si>
    <t>눌림</t>
    <phoneticPr fontId="16" type="noConversion"/>
  </si>
  <si>
    <t>레이이</t>
    <phoneticPr fontId="16" type="noConversion"/>
  </si>
  <si>
    <t xml:space="preserve">기타(      )  </t>
    <phoneticPr fontId="16" type="noConversion"/>
  </si>
  <si>
    <t>이상발생 내역(기타불량 및 특이한 현상)</t>
    <phoneticPr fontId="16" type="noConversion"/>
  </si>
  <si>
    <t>필름겹침</t>
    <phoneticPr fontId="16" type="noConversion"/>
  </si>
  <si>
    <t>콜론
자국</t>
    <phoneticPr fontId="16" type="noConversion"/>
  </si>
  <si>
    <t>치수
두께</t>
    <phoneticPr fontId="16" type="noConversion"/>
  </si>
  <si>
    <t>① ${subMatrlTop4[0].barcodeNo}</t>
    <phoneticPr fontId="16" type="noConversion"/>
  </si>
  <si>
    <t>${mainMatrlTop4[0].changeLocation}</t>
    <phoneticPr fontId="16" type="noConversion"/>
  </si>
  <si>
    <t>③ ${outputSubList[2].outputCnt} ea</t>
    <phoneticPr fontId="16" type="noConversion"/>
  </si>
  <si>
    <t>${outputSubList[0].gubunNm}</t>
    <phoneticPr fontId="16" type="noConversion"/>
  </si>
  <si>
    <t>${firstStep.absWp}</t>
    <phoneticPr fontId="16" type="noConversion"/>
  </si>
  <si>
    <t>${secondStep.absWp}</t>
    <phoneticPr fontId="16" type="noConversion"/>
  </si>
  <si>
    <t>${thirdStep.absWp}</t>
    <phoneticPr fontId="16" type="noConversion"/>
  </si>
  <si>
    <t>${firstStep.absPpf}</t>
    <phoneticPr fontId="16" type="noConversion"/>
  </si>
  <si>
    <t>${secondStep.absPpf}</t>
    <phoneticPr fontId="16" type="noConversion"/>
  </si>
  <si>
    <t>${thirdStep.absPpf}</t>
    <phoneticPr fontId="16" type="noConversion"/>
  </si>
  <si>
    <t>1차혼입검사자 :</t>
    <phoneticPr fontId="16" type="noConversion"/>
  </si>
  <si>
    <t xml:space="preserve">2차혼입검사자 : </t>
    <phoneticPr fontId="16" type="noConversion"/>
  </si>
  <si>
    <t>있을시 "O"표기</t>
    <phoneticPr fontId="16" type="noConversion"/>
  </si>
  <si>
    <t>없을시 "X"표기</t>
    <phoneticPr fontId="16" type="noConversion"/>
  </si>
  <si>
    <t>② ${subMatrlTop4[1].barcodeNo}</t>
    <phoneticPr fontId="16" type="noConversion"/>
  </si>
  <si>
    <t xml:space="preserve">④ ${subMatrlTop4[3].barcodeNo} </t>
    <phoneticPr fontId="16" type="noConversion"/>
  </si>
  <si>
    <t>말물3</t>
    <phoneticPr fontId="2" type="noConversion"/>
  </si>
  <si>
    <t>우2</t>
    <phoneticPr fontId="16" type="noConversion"/>
  </si>
  <si>
    <t>초물
(1)</t>
    <phoneticPr fontId="2" type="noConversion"/>
  </si>
  <si>
    <t>좌1</t>
    <phoneticPr fontId="16" type="noConversion"/>
  </si>
  <si>
    <t>중물
(2)</t>
    <phoneticPr fontId="2" type="noConversion"/>
  </si>
  <si>
    <t>말물</t>
    <phoneticPr fontId="2" type="noConversion"/>
  </si>
  <si>
    <t>${thirdStep.metalThicknessAlwnce}</t>
    <phoneticPr fontId="16" type="noConversion"/>
  </si>
  <si>
    <t>${thirdStep.thCenterAlwnce}</t>
    <phoneticPr fontId="16" type="noConversion"/>
  </si>
  <si>
    <t>${thirdStep.burrMetalAlwnce}</t>
    <phoneticPr fontId="16" type="noConversion"/>
  </si>
  <si>
    <t>${firstStep.wpLeftAlwnce}</t>
    <phoneticPr fontId="16" type="noConversion"/>
  </si>
  <si>
    <t>${thirdStep.thCenterAlwnce}</t>
    <phoneticPr fontId="16" type="noConversion"/>
  </si>
  <si>
    <t>${firstStep.bulgeLeftupHeight}</t>
    <phoneticPr fontId="16" type="noConversion"/>
  </si>
  <si>
    <t>${readWork.targetCnt} ea</t>
    <phoneticPr fontId="16" type="noConversion"/>
  </si>
  <si>
    <t>목표수량</t>
    <phoneticPr fontId="16" type="noConversion"/>
  </si>
  <si>
    <t>${totalOutputSum} ea</t>
    <phoneticPr fontId="16" type="noConversion"/>
  </si>
  <si>
    <t>종합수량</t>
    <phoneticPr fontId="16" type="noConversion"/>
  </si>
  <si>
    <t>${visionEdgeCntSum} ea</t>
    <phoneticPr fontId="16" type="noConversion"/>
  </si>
  <si>
    <t>④ ${outputSubList[3].outputCnt} ea</t>
    <phoneticPr fontId="16" type="noConversion"/>
  </si>
  <si>
    <t>⑥ ${outputSubList[5].outputCnt} ea</t>
    <phoneticPr fontId="16" type="noConversion"/>
  </si>
  <si>
    <t>⑤ ${outputSubList[4].outputCnt} ea</t>
    <phoneticPr fontId="16" type="noConversion"/>
  </si>
  <si>
    <t>작 업 시 간</t>
    <phoneticPr fontId="4" type="noConversion"/>
  </si>
  <si>
    <r>
      <t xml:space="preserve">${mainMatrlTop4[0].barcodeNo}
</t>
    </r>
    <r>
      <rPr>
        <b/>
        <sz val="20"/>
        <color theme="1"/>
        <rFont val="맑은 고딕"/>
        <family val="3"/>
        <charset val="129"/>
        <scheme val="minor"/>
      </rPr>
      <t>${workOrder.connectNm}</t>
    </r>
    <phoneticPr fontId="16" type="noConversion"/>
  </si>
  <si>
    <t>비전 검사량</t>
    <phoneticPr fontId="16" type="noConversion"/>
  </si>
  <si>
    <t>생산LotNo</t>
    <phoneticPr fontId="4" type="noConversion"/>
  </si>
  <si>
    <t>① ${outputSubList[0].outputCnt} ea</t>
    <phoneticPr fontId="16" type="noConversion"/>
  </si>
  <si>
    <t>② ${outputSubList[1].outputCnt} ea</t>
    <phoneticPr fontId="16" type="noConversion"/>
  </si>
  <si>
    <t>*${outputSubList[0].ordLotNo}*</t>
    <phoneticPr fontId="16" type="noConversion"/>
  </si>
  <si>
    <t>${outputSubList[0].ordLotNo}</t>
    <phoneticPr fontId="16" type="noConversion"/>
  </si>
  <si>
    <t>${outputSubList[0].ordLotNo}</t>
    <phoneticPr fontId="16" type="noConversion"/>
  </si>
  <si>
    <t>*${outputSubList[0].ordLotNo}*</t>
    <phoneticPr fontId="16" type="noConversion"/>
  </si>
  <si>
    <t>${secondStep.thEdgeAlwncePlus}</t>
    <phoneticPr fontId="16" type="noConversion"/>
  </si>
  <si>
    <t>${thirdStep.thEdgeAlwncePlus}</t>
    <phoneticPr fontId="16" type="noConversion"/>
  </si>
  <si>
    <t>${time.jinjeopAlwncePlus}</t>
    <phoneticPr fontId="16" type="noConversion"/>
  </si>
  <si>
    <t>③ ${subMatrlTop4[2].barcodeNo}</t>
    <phoneticPr fontId="16" type="noConversion"/>
  </si>
  <si>
    <t>${workOrdLotNo}</t>
    <phoneticPr fontId="16" type="noConversion"/>
  </si>
  <si>
    <t>*${workOrdLotNo}*</t>
    <phoneticPr fontId="16" type="noConversion"/>
  </si>
  <si>
    <t>${workOrder.goodsNm}</t>
    <phoneticPr fontId="16" type="noConversion"/>
  </si>
  <si>
    <t>${readWork.matrlInital}</t>
    <phoneticPr fontId="16" type="noConversion"/>
  </si>
  <si>
    <t>${tempatur.fitup1UpAlwncePlus}</t>
    <phoneticPr fontId="16" type="noConversion"/>
  </si>
  <si>
    <t>${tempatur.jinjeop1UpAlwncePlus}</t>
    <phoneticPr fontId="16" type="noConversion"/>
  </si>
  <si>
    <t>${time.thirdAlwncePlus}</t>
    <phoneticPr fontId="16" type="noConversion"/>
  </si>
  <si>
    <t>${tempatur.jinjeop1UpCond}</t>
    <phoneticPr fontId="16" type="noConversion"/>
  </si>
  <si>
    <t>${tempatur.jinjeop2UpCond}</t>
    <phoneticPr fontId="16" type="noConversion"/>
  </si>
  <si>
    <t>${workOrdLotNo}</t>
  </si>
  <si>
    <t>작업자(생산실적 입력)</t>
    <phoneticPr fontId="16" type="noConversion"/>
  </si>
  <si>
    <t>${workOrdLotNo}</t>
    <phoneticPr fontId="16" type="noConversion"/>
  </si>
  <si>
    <t>${outputUserNm}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</si>
</sst>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yyyy&quot;. &quot;mm&quot;. &quot;dd"/>
    <numFmt numFmtId="177" formatCode="#,###&quot;gr&quot;"/>
    <numFmt numFmtId="178" formatCode="&quot;*&quot;"/>
    <numFmt numFmtId="179" formatCode="0.0"/>
  </numFmts>
  <fonts count="5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name val="새굴림"/>
      <family val="1"/>
      <charset val="129"/>
    </font>
    <font>
      <sz val="8"/>
      <name val="새굴림"/>
      <family val="1"/>
      <charset val="129"/>
    </font>
    <font>
      <sz val="11"/>
      <name val="돋움"/>
      <family val="3"/>
      <charset val="129"/>
    </font>
    <font>
      <b/>
      <sz val="3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8"/>
      <name val="맑은 고딕"/>
      <family val="3"/>
      <charset val="129"/>
    </font>
    <font>
      <b/>
      <sz val="16"/>
      <name val="맑은 고딕"/>
      <family val="3"/>
      <charset val="129"/>
    </font>
    <font>
      <b/>
      <sz val="28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color theme="0" tint="-0.499984740745262"/>
      <name val="맑은 고딕"/>
      <family val="3"/>
      <charset val="129"/>
      <scheme val="minor"/>
    </font>
    <font>
      <b/>
      <sz val="22"/>
      <name val="맑은 고딕"/>
      <family val="3"/>
      <charset val="129"/>
    </font>
    <font>
      <b/>
      <sz val="24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0" tint="-4.9989318521683403E-2"/>
      <name val="맑은 고딕"/>
      <family val="3"/>
      <charset val="129"/>
    </font>
    <font>
      <sz val="26"/>
      <color theme="1"/>
      <name val="맑은 고딕"/>
      <family val="3"/>
      <charset val="129"/>
      <scheme val="minor"/>
    </font>
    <font>
      <sz val="36"/>
      <color theme="0" tint="-4.9989318521683403E-2"/>
      <name val="맑은 고딕"/>
      <family val="3"/>
      <charset val="129"/>
      <scheme val="minor"/>
    </font>
    <font>
      <b/>
      <sz val="72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48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sz val="18"/>
      <color indexed="81"/>
      <name val="Tahoma"/>
      <family val="2"/>
    </font>
    <font>
      <sz val="18"/>
      <color indexed="81"/>
      <name val="돋움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24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3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20"/>
      <name val="Code39TwoText"/>
    </font>
    <font>
      <b/>
      <sz val="11"/>
      <color indexed="81"/>
      <name val="Tahoma"/>
      <family val="2"/>
    </font>
    <font>
      <sz val="14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28"/>
      <name val="Free 3 of 9"/>
      <family val="3"/>
    </font>
    <font>
      <b/>
      <sz val="15"/>
      <color theme="1"/>
      <name val="맑은 고딕"/>
      <family val="3"/>
      <charset val="129"/>
      <scheme val="minor"/>
    </font>
    <font>
      <sz val="28"/>
      <color theme="1"/>
      <name val="Free 3 of 9"/>
      <family val="3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49" fillId="0" borderId="0"/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755">
    <xf numFmtId="0" fontId="0" fillId="0" borderId="0" xfId="0">
      <alignment vertical="center"/>
    </xf>
    <xf numFmtId="0" fontId="13" fillId="0" borderId="0" xfId="0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30" fillId="0" borderId="60" xfId="0" applyFont="1" applyBorder="1">
      <alignment vertical="center"/>
    </xf>
    <xf numFmtId="49" fontId="12" fillId="2" borderId="41" xfId="2" applyNumberFormat="1" applyFont="1" applyFill="1" applyBorder="1" applyAlignment="1">
      <alignment vertical="center"/>
    </xf>
    <xf numFmtId="176" fontId="12" fillId="2" borderId="41" xfId="2" applyNumberFormat="1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0" fillId="0" borderId="5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0" fontId="26" fillId="4" borderId="0" xfId="0" applyFont="1" applyFill="1" applyBorder="1" applyAlignment="1">
      <alignment vertical="center" wrapText="1"/>
    </xf>
    <xf numFmtId="0" fontId="26" fillId="4" borderId="54" xfId="0" applyFont="1" applyFill="1" applyBorder="1" applyAlignment="1">
      <alignment vertical="center" wrapText="1"/>
    </xf>
    <xf numFmtId="0" fontId="26" fillId="4" borderId="11" xfId="0" applyFont="1" applyFill="1" applyBorder="1" applyAlignment="1">
      <alignment vertical="center" wrapText="1"/>
    </xf>
    <xf numFmtId="0" fontId="26" fillId="4" borderId="4" xfId="0" applyFont="1" applyFill="1" applyBorder="1" applyAlignment="1">
      <alignment vertical="center" wrapText="1"/>
    </xf>
    <xf numFmtId="0" fontId="12" fillId="3" borderId="5" xfId="2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 wrapText="1"/>
    </xf>
    <xf numFmtId="0" fontId="31" fillId="5" borderId="5" xfId="2" applyFont="1" applyFill="1" applyBorder="1" applyAlignment="1">
      <alignment horizontal="center" vertical="center"/>
    </xf>
    <xf numFmtId="0" fontId="21" fillId="0" borderId="5" xfId="2" applyFont="1" applyFill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0" fillId="0" borderId="14" xfId="2" applyFont="1" applyBorder="1" applyAlignment="1">
      <alignment horizontal="center" vertical="center"/>
    </xf>
    <xf numFmtId="0" fontId="21" fillId="0" borderId="40" xfId="2" applyFont="1" applyFill="1" applyBorder="1" applyAlignment="1" applyProtection="1">
      <alignment vertical="center"/>
      <protection locked="0"/>
    </xf>
    <xf numFmtId="0" fontId="21" fillId="0" borderId="41" xfId="2" applyFont="1" applyFill="1" applyBorder="1" applyAlignment="1" applyProtection="1">
      <alignment vertical="center"/>
      <protection locked="0"/>
    </xf>
    <xf numFmtId="0" fontId="21" fillId="0" borderId="59" xfId="2" applyFont="1" applyFill="1" applyBorder="1" applyAlignment="1" applyProtection="1">
      <alignment vertical="center"/>
      <protection locked="0"/>
    </xf>
    <xf numFmtId="0" fontId="44" fillId="0" borderId="0" xfId="0" applyFont="1">
      <alignment vertical="center"/>
    </xf>
    <xf numFmtId="0" fontId="21" fillId="0" borderId="0" xfId="2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48" fillId="0" borderId="0" xfId="0" applyFont="1" applyProtection="1">
      <alignment vertical="center"/>
      <protection locked="0"/>
    </xf>
    <xf numFmtId="0" fontId="48" fillId="0" borderId="0" xfId="0" applyFont="1" applyBorder="1" applyProtection="1">
      <alignment vertical="center"/>
      <protection locked="0"/>
    </xf>
    <xf numFmtId="0" fontId="0" fillId="0" borderId="0" xfId="0" applyAlignment="1" applyProtection="1">
      <alignment vertical="center" shrinkToFit="1"/>
      <protection locked="0"/>
    </xf>
    <xf numFmtId="0" fontId="8" fillId="4" borderId="24" xfId="2" applyFont="1" applyFill="1" applyBorder="1" applyAlignment="1" applyProtection="1">
      <alignment horizontal="center" vertical="center"/>
      <protection locked="0"/>
    </xf>
    <xf numFmtId="0" fontId="8" fillId="4" borderId="26" xfId="2" applyFont="1" applyFill="1" applyBorder="1" applyAlignment="1" applyProtection="1">
      <alignment horizontal="center" vertical="center"/>
      <protection locked="0"/>
    </xf>
    <xf numFmtId="0" fontId="8" fillId="3" borderId="12" xfId="2" applyFont="1" applyFill="1" applyBorder="1" applyAlignment="1" applyProtection="1">
      <alignment horizontal="center" vertical="center"/>
      <protection locked="0"/>
    </xf>
    <xf numFmtId="0" fontId="43" fillId="0" borderId="5" xfId="0" applyFont="1" applyFill="1" applyBorder="1" applyAlignment="1" applyProtection="1">
      <alignment horizontal="center" vertical="center"/>
      <protection locked="0"/>
    </xf>
    <xf numFmtId="0" fontId="43" fillId="0" borderId="27" xfId="0" applyFont="1" applyFill="1" applyBorder="1" applyAlignment="1" applyProtection="1">
      <alignment horizontal="center" vertical="center"/>
      <protection locked="0"/>
    </xf>
    <xf numFmtId="0" fontId="8" fillId="0" borderId="27" xfId="2" applyFont="1" applyBorder="1" applyAlignment="1">
      <alignment horizontal="center" vertical="center"/>
    </xf>
    <xf numFmtId="0" fontId="24" fillId="0" borderId="27" xfId="2" applyFont="1" applyFill="1" applyBorder="1" applyAlignment="1">
      <alignment horizontal="center" vertical="center"/>
    </xf>
    <xf numFmtId="0" fontId="9" fillId="0" borderId="51" xfId="2" applyFont="1" applyBorder="1" applyAlignment="1">
      <alignment horizontal="center" vertical="center" wrapText="1"/>
    </xf>
    <xf numFmtId="0" fontId="9" fillId="0" borderId="46" xfId="2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9" fillId="0" borderId="50" xfId="2" applyFont="1" applyFill="1" applyBorder="1" applyAlignment="1">
      <alignment horizontal="center" vertical="center" wrapText="1"/>
    </xf>
    <xf numFmtId="0" fontId="9" fillId="0" borderId="19" xfId="2" applyFont="1" applyFill="1" applyBorder="1" applyAlignment="1">
      <alignment horizontal="center" vertical="center" wrapText="1"/>
    </xf>
    <xf numFmtId="0" fontId="17" fillId="0" borderId="27" xfId="2" applyFont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 wrapText="1"/>
    </xf>
    <xf numFmtId="0" fontId="31" fillId="5" borderId="5" xfId="2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9" fillId="0" borderId="50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33" fillId="5" borderId="50" xfId="2" applyFont="1" applyFill="1" applyBorder="1" applyAlignment="1">
      <alignment horizontal="center" vertical="center" wrapText="1"/>
    </xf>
    <xf numFmtId="0" fontId="33" fillId="5" borderId="19" xfId="2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12" fillId="2" borderId="5" xfId="2" applyFont="1" applyFill="1" applyBorder="1" applyAlignment="1">
      <alignment horizontal="center" vertical="center" shrinkToFit="1"/>
    </xf>
    <xf numFmtId="0" fontId="12" fillId="2" borderId="27" xfId="2" applyFont="1" applyFill="1" applyBorder="1" applyAlignment="1">
      <alignment horizontal="center" vertical="center" shrinkToFit="1"/>
    </xf>
    <xf numFmtId="0" fontId="28" fillId="0" borderId="5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7" fillId="3" borderId="40" xfId="2" applyFont="1" applyFill="1" applyBorder="1" applyAlignment="1">
      <alignment horizontal="center" vertical="center"/>
    </xf>
    <xf numFmtId="0" fontId="7" fillId="3" borderId="41" xfId="2" applyFont="1" applyFill="1" applyBorder="1" applyAlignment="1">
      <alignment horizontal="center" vertical="center"/>
    </xf>
    <xf numFmtId="0" fontId="7" fillId="3" borderId="42" xfId="2" applyFont="1" applyFill="1" applyBorder="1" applyAlignment="1">
      <alignment horizontal="center" vertical="center"/>
    </xf>
    <xf numFmtId="0" fontId="9" fillId="3" borderId="52" xfId="2" applyFont="1" applyFill="1" applyBorder="1" applyAlignment="1">
      <alignment horizontal="center" vertical="center" wrapText="1"/>
    </xf>
    <xf numFmtId="0" fontId="9" fillId="3" borderId="53" xfId="2" applyFont="1" applyFill="1" applyBorder="1" applyAlignment="1">
      <alignment horizontal="center" vertical="center" wrapText="1"/>
    </xf>
    <xf numFmtId="0" fontId="9" fillId="3" borderId="22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71" xfId="2" applyFont="1" applyBorder="1" applyAlignment="1">
      <alignment horizontal="left" vertical="center"/>
    </xf>
    <xf numFmtId="0" fontId="12" fillId="0" borderId="74" xfId="2" applyFont="1" applyBorder="1" applyAlignment="1">
      <alignment horizontal="left" vertical="center"/>
    </xf>
    <xf numFmtId="0" fontId="28" fillId="0" borderId="32" xfId="0" applyFont="1" applyBorder="1" applyAlignment="1">
      <alignment horizontal="center" vertical="center" wrapText="1"/>
    </xf>
    <xf numFmtId="0" fontId="9" fillId="0" borderId="73" xfId="2" applyFont="1" applyBorder="1" applyAlignment="1">
      <alignment horizontal="center" vertical="center"/>
    </xf>
    <xf numFmtId="0" fontId="9" fillId="0" borderId="72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0" borderId="73" xfId="2" applyFont="1" applyBorder="1" applyAlignment="1">
      <alignment horizontal="left" vertical="center"/>
    </xf>
    <xf numFmtId="0" fontId="12" fillId="0" borderId="72" xfId="2" applyFont="1" applyBorder="1" applyAlignment="1">
      <alignment horizontal="left" vertical="center"/>
    </xf>
    <xf numFmtId="0" fontId="28" fillId="0" borderId="3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9" fillId="0" borderId="71" xfId="2" applyFont="1" applyBorder="1" applyAlignment="1">
      <alignment horizontal="center" vertical="center"/>
    </xf>
    <xf numFmtId="0" fontId="9" fillId="0" borderId="74" xfId="2" applyFont="1" applyBorder="1" applyAlignment="1">
      <alignment horizontal="center" vertical="center"/>
    </xf>
    <xf numFmtId="0" fontId="12" fillId="0" borderId="56" xfId="2" applyFont="1" applyBorder="1" applyAlignment="1">
      <alignment horizontal="center" vertical="center"/>
    </xf>
    <xf numFmtId="0" fontId="12" fillId="0" borderId="33" xfId="2" applyFont="1" applyBorder="1" applyAlignment="1">
      <alignment horizontal="center" vertical="center"/>
    </xf>
    <xf numFmtId="0" fontId="12" fillId="0" borderId="57" xfId="2" applyFont="1" applyBorder="1" applyAlignment="1">
      <alignment horizontal="center" vertical="center"/>
    </xf>
    <xf numFmtId="0" fontId="12" fillId="0" borderId="34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53" xfId="2" applyFont="1" applyBorder="1" applyAlignment="1">
      <alignment horizontal="center" vertical="center"/>
    </xf>
    <xf numFmtId="0" fontId="12" fillId="0" borderId="25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12" fillId="0" borderId="51" xfId="2" applyFont="1" applyFill="1" applyBorder="1" applyAlignment="1">
      <alignment horizontal="center" vertical="center"/>
    </xf>
    <xf numFmtId="0" fontId="12" fillId="0" borderId="45" xfId="2" applyFont="1" applyFill="1" applyBorder="1" applyAlignment="1">
      <alignment horizontal="center" vertical="center"/>
    </xf>
    <xf numFmtId="0" fontId="12" fillId="0" borderId="46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/>
    </xf>
    <xf numFmtId="0" fontId="7" fillId="0" borderId="46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left" vertical="center" wrapText="1"/>
    </xf>
    <xf numFmtId="0" fontId="7" fillId="0" borderId="24" xfId="2" applyFont="1" applyFill="1" applyBorder="1" applyAlignment="1">
      <alignment horizontal="left" vertical="center" wrapText="1"/>
    </xf>
    <xf numFmtId="0" fontId="7" fillId="0" borderId="21" xfId="2" applyFont="1" applyFill="1" applyBorder="1" applyAlignment="1">
      <alignment horizontal="left" vertical="center" wrapText="1"/>
    </xf>
    <xf numFmtId="0" fontId="7" fillId="0" borderId="17" xfId="2" applyFont="1" applyFill="1" applyBorder="1" applyAlignment="1">
      <alignment horizontal="left" vertical="center" wrapText="1"/>
    </xf>
    <xf numFmtId="0" fontId="7" fillId="0" borderId="16" xfId="2" applyFont="1" applyFill="1" applyBorder="1" applyAlignment="1">
      <alignment horizontal="left" vertical="center" wrapText="1"/>
    </xf>
    <xf numFmtId="0" fontId="7" fillId="0" borderId="19" xfId="2" applyFont="1" applyFill="1" applyBorder="1" applyAlignment="1">
      <alignment horizontal="left" vertical="center" wrapText="1"/>
    </xf>
    <xf numFmtId="0" fontId="7" fillId="0" borderId="18" xfId="2" applyFont="1" applyFill="1" applyBorder="1" applyAlignment="1">
      <alignment horizontal="left" vertical="center" wrapText="1"/>
    </xf>
    <xf numFmtId="0" fontId="12" fillId="5" borderId="17" xfId="2" applyFont="1" applyFill="1" applyBorder="1" applyAlignment="1">
      <alignment horizontal="center" vertical="center" wrapText="1"/>
    </xf>
    <xf numFmtId="0" fontId="12" fillId="5" borderId="16" xfId="2" applyFont="1" applyFill="1" applyBorder="1" applyAlignment="1">
      <alignment horizontal="center" vertical="center" wrapText="1"/>
    </xf>
    <xf numFmtId="0" fontId="12" fillId="5" borderId="18" xfId="2" applyFont="1" applyFill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29" fillId="8" borderId="24" xfId="2" applyFont="1" applyFill="1" applyBorder="1" applyAlignment="1">
      <alignment horizontal="center" vertical="center" wrapText="1"/>
    </xf>
    <xf numFmtId="0" fontId="29" fillId="8" borderId="21" xfId="2" applyFont="1" applyFill="1" applyBorder="1" applyAlignment="1">
      <alignment horizontal="center" vertical="center" wrapText="1"/>
    </xf>
    <xf numFmtId="0" fontId="29" fillId="8" borderId="11" xfId="2" applyFont="1" applyFill="1" applyBorder="1" applyAlignment="1">
      <alignment horizontal="center" vertical="center" wrapText="1"/>
    </xf>
    <xf numFmtId="0" fontId="29" fillId="8" borderId="31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12" fillId="0" borderId="16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20" fillId="0" borderId="70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41" fontId="20" fillId="0" borderId="12" xfId="3" applyFont="1" applyBorder="1" applyAlignment="1">
      <alignment horizontal="center" vertical="center" shrinkToFit="1"/>
    </xf>
    <xf numFmtId="41" fontId="20" fillId="0" borderId="15" xfId="3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/>
    </xf>
    <xf numFmtId="0" fontId="20" fillId="0" borderId="26" xfId="2" applyFont="1" applyBorder="1" applyAlignment="1">
      <alignment horizontal="center" vertical="center"/>
    </xf>
    <xf numFmtId="0" fontId="20" fillId="0" borderId="23" xfId="2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2" fillId="5" borderId="16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/>
    </xf>
    <xf numFmtId="0" fontId="12" fillId="5" borderId="17" xfId="2" applyFont="1" applyFill="1" applyBorder="1" applyAlignment="1">
      <alignment horizontal="center" vertical="center"/>
    </xf>
    <xf numFmtId="0" fontId="12" fillId="5" borderId="19" xfId="2" applyFont="1" applyFill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0" fontId="12" fillId="0" borderId="19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left" vertical="center" wrapText="1"/>
    </xf>
    <xf numFmtId="0" fontId="12" fillId="0" borderId="19" xfId="2" applyFont="1" applyFill="1" applyBorder="1" applyAlignment="1">
      <alignment horizontal="left" vertical="center" wrapText="1"/>
    </xf>
    <xf numFmtId="0" fontId="12" fillId="0" borderId="18" xfId="2" applyFont="1" applyFill="1" applyBorder="1" applyAlignment="1">
      <alignment horizontal="left" vertical="center" wrapText="1"/>
    </xf>
    <xf numFmtId="0" fontId="20" fillId="7" borderId="44" xfId="2" applyFont="1" applyFill="1" applyBorder="1" applyAlignment="1">
      <alignment horizontal="center" vertical="center" wrapText="1"/>
    </xf>
    <xf numFmtId="0" fontId="20" fillId="7" borderId="45" xfId="2" applyFont="1" applyFill="1" applyBorder="1" applyAlignment="1">
      <alignment horizontal="center" vertical="center" wrapText="1"/>
    </xf>
    <xf numFmtId="0" fontId="28" fillId="3" borderId="16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2" fillId="3" borderId="16" xfId="2" applyFont="1" applyFill="1" applyBorder="1" applyAlignment="1">
      <alignment horizontal="center" vertical="center"/>
    </xf>
    <xf numFmtId="0" fontId="12" fillId="3" borderId="19" xfId="2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3" borderId="15" xfId="2" applyFont="1" applyFill="1" applyBorder="1" applyAlignment="1">
      <alignment horizontal="center" vertical="center"/>
    </xf>
    <xf numFmtId="0" fontId="12" fillId="3" borderId="13" xfId="2" applyFont="1" applyFill="1" applyBorder="1" applyAlignment="1">
      <alignment horizontal="center" vertical="center"/>
    </xf>
    <xf numFmtId="0" fontId="19" fillId="0" borderId="55" xfId="0" applyFont="1" applyBorder="1" applyAlignment="1">
      <alignment horizontal="center" vertical="top"/>
    </xf>
    <xf numFmtId="0" fontId="19" fillId="0" borderId="33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52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9" fillId="0" borderId="54" xfId="0" applyFont="1" applyBorder="1" applyAlignment="1">
      <alignment horizontal="center" vertical="top"/>
    </xf>
    <xf numFmtId="0" fontId="19" fillId="0" borderId="30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9" fillId="0" borderId="9" xfId="2" applyFont="1" applyBorder="1" applyAlignment="1">
      <alignment horizontal="center" vertical="center" wrapText="1"/>
    </xf>
    <xf numFmtId="0" fontId="9" fillId="0" borderId="49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27" fillId="7" borderId="1" xfId="2" applyFont="1" applyFill="1" applyBorder="1" applyAlignment="1">
      <alignment horizontal="center" vertical="center" wrapText="1"/>
    </xf>
    <xf numFmtId="0" fontId="27" fillId="7" borderId="24" xfId="2" applyFont="1" applyFill="1" applyBorder="1" applyAlignment="1">
      <alignment horizontal="center" vertical="center" wrapText="1"/>
    </xf>
    <xf numFmtId="0" fontId="27" fillId="7" borderId="25" xfId="2" applyFont="1" applyFill="1" applyBorder="1" applyAlignment="1">
      <alignment horizontal="center" vertical="center" wrapText="1"/>
    </xf>
    <xf numFmtId="0" fontId="27" fillId="7" borderId="26" xfId="2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33" fillId="5" borderId="5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3" borderId="40" xfId="2" applyFont="1" applyFill="1" applyBorder="1" applyAlignment="1">
      <alignment horizontal="center" vertical="center"/>
    </xf>
    <xf numFmtId="0" fontId="20" fillId="3" borderId="41" xfId="2" applyFont="1" applyFill="1" applyBorder="1" applyAlignment="1">
      <alignment horizontal="center" vertical="center"/>
    </xf>
    <xf numFmtId="0" fontId="20" fillId="3" borderId="42" xfId="2" applyFont="1" applyFill="1" applyBorder="1" applyAlignment="1">
      <alignment horizontal="center" vertical="center"/>
    </xf>
    <xf numFmtId="177" fontId="20" fillId="3" borderId="40" xfId="2" applyNumberFormat="1" applyFont="1" applyFill="1" applyBorder="1" applyAlignment="1">
      <alignment horizontal="center" vertical="center"/>
    </xf>
    <xf numFmtId="177" fontId="20" fillId="3" borderId="41" xfId="2" applyNumberFormat="1" applyFont="1" applyFill="1" applyBorder="1" applyAlignment="1">
      <alignment horizontal="center" vertical="center"/>
    </xf>
    <xf numFmtId="177" fontId="20" fillId="3" borderId="59" xfId="2" applyNumberFormat="1" applyFont="1" applyFill="1" applyBorder="1" applyAlignment="1">
      <alignment horizontal="center" vertical="center"/>
    </xf>
    <xf numFmtId="0" fontId="20" fillId="3" borderId="60" xfId="2" applyFont="1" applyFill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/>
    </xf>
    <xf numFmtId="0" fontId="12" fillId="3" borderId="70" xfId="2" applyFont="1" applyFill="1" applyBorder="1" applyAlignment="1">
      <alignment horizontal="center" vertical="center"/>
    </xf>
    <xf numFmtId="0" fontId="11" fillId="0" borderId="40" xfId="2" applyFont="1" applyBorder="1" applyAlignment="1">
      <alignment horizontal="center" vertical="center"/>
    </xf>
    <xf numFmtId="0" fontId="11" fillId="0" borderId="41" xfId="2" applyFont="1" applyBorder="1" applyAlignment="1">
      <alignment horizontal="center" vertical="center"/>
    </xf>
    <xf numFmtId="0" fontId="11" fillId="0" borderId="42" xfId="2" applyFont="1" applyBorder="1" applyAlignment="1">
      <alignment horizontal="center" vertical="center"/>
    </xf>
    <xf numFmtId="0" fontId="21" fillId="0" borderId="40" xfId="2" applyFont="1" applyFill="1" applyBorder="1" applyAlignment="1">
      <alignment horizontal="center" vertical="center"/>
    </xf>
    <xf numFmtId="0" fontId="21" fillId="0" borderId="41" xfId="2" applyFont="1" applyFill="1" applyBorder="1" applyAlignment="1">
      <alignment horizontal="center" vertical="center"/>
    </xf>
    <xf numFmtId="0" fontId="21" fillId="0" borderId="59" xfId="2" applyFont="1" applyFill="1" applyBorder="1" applyAlignment="1">
      <alignment horizontal="center" vertical="center"/>
    </xf>
    <xf numFmtId="0" fontId="21" fillId="6" borderId="60" xfId="2" applyFont="1" applyFill="1" applyBorder="1" applyAlignment="1">
      <alignment horizontal="center" vertical="center"/>
    </xf>
    <xf numFmtId="0" fontId="21" fillId="6" borderId="41" xfId="2" applyFont="1" applyFill="1" applyBorder="1" applyAlignment="1">
      <alignment horizontal="center" vertical="center"/>
    </xf>
    <xf numFmtId="0" fontId="21" fillId="6" borderId="42" xfId="2" applyFont="1" applyFill="1" applyBorder="1" applyAlignment="1">
      <alignment horizontal="center" vertical="center"/>
    </xf>
    <xf numFmtId="0" fontId="21" fillId="3" borderId="40" xfId="2" applyFont="1" applyFill="1" applyBorder="1" applyAlignment="1">
      <alignment horizontal="center" vertical="center"/>
    </xf>
    <xf numFmtId="0" fontId="21" fillId="3" borderId="41" xfId="2" applyFont="1" applyFill="1" applyBorder="1" applyAlignment="1">
      <alignment horizontal="center" vertical="center"/>
    </xf>
    <xf numFmtId="0" fontId="21" fillId="3" borderId="59" xfId="2" applyFont="1" applyFill="1" applyBorder="1" applyAlignment="1">
      <alignment horizontal="center" vertical="center"/>
    </xf>
    <xf numFmtId="176" fontId="21" fillId="0" borderId="60" xfId="2" applyNumberFormat="1" applyFont="1" applyFill="1" applyBorder="1" applyAlignment="1">
      <alignment horizontal="center" vertical="center"/>
    </xf>
    <xf numFmtId="176" fontId="21" fillId="0" borderId="41" xfId="2" applyNumberFormat="1" applyFont="1" applyFill="1" applyBorder="1" applyAlignment="1">
      <alignment horizontal="center" vertical="center"/>
    </xf>
    <xf numFmtId="176" fontId="21" fillId="0" borderId="42" xfId="2" applyNumberFormat="1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21" fillId="3" borderId="31" xfId="2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 vertical="center"/>
    </xf>
    <xf numFmtId="0" fontId="21" fillId="3" borderId="56" xfId="2" applyFont="1" applyFill="1" applyBorder="1" applyAlignment="1">
      <alignment horizontal="center" vertical="center"/>
    </xf>
    <xf numFmtId="0" fontId="21" fillId="3" borderId="33" xfId="2" applyFont="1" applyFill="1" applyBorder="1" applyAlignment="1">
      <alignment horizontal="center" vertical="center"/>
    </xf>
    <xf numFmtId="0" fontId="21" fillId="3" borderId="39" xfId="2" applyFont="1" applyFill="1" applyBorder="1" applyAlignment="1">
      <alignment horizontal="center" vertical="center"/>
    </xf>
    <xf numFmtId="176" fontId="21" fillId="2" borderId="60" xfId="2" applyNumberFormat="1" applyFont="1" applyFill="1" applyBorder="1" applyAlignment="1">
      <alignment horizontal="center" vertical="center"/>
    </xf>
    <xf numFmtId="176" fontId="21" fillId="2" borderId="41" xfId="2" applyNumberFormat="1" applyFont="1" applyFill="1" applyBorder="1" applyAlignment="1">
      <alignment horizontal="center" vertical="center"/>
    </xf>
    <xf numFmtId="176" fontId="21" fillId="2" borderId="59" xfId="2" applyNumberFormat="1" applyFont="1" applyFill="1" applyBorder="1" applyAlignment="1">
      <alignment horizontal="center" vertical="center"/>
    </xf>
    <xf numFmtId="176" fontId="12" fillId="2" borderId="3" xfId="2" applyNumberFormat="1" applyFont="1" applyFill="1" applyBorder="1" applyAlignment="1">
      <alignment horizontal="center" vertical="center"/>
    </xf>
    <xf numFmtId="176" fontId="12" fillId="2" borderId="11" xfId="2" applyNumberFormat="1" applyFont="1" applyFill="1" applyBorder="1" applyAlignment="1">
      <alignment horizontal="center" vertical="center"/>
    </xf>
    <xf numFmtId="176" fontId="12" fillId="2" borderId="41" xfId="2" applyNumberFormat="1" applyFont="1" applyFill="1" applyBorder="1" applyAlignment="1">
      <alignment horizontal="center" vertical="center"/>
    </xf>
    <xf numFmtId="176" fontId="12" fillId="2" borderId="59" xfId="2" applyNumberFormat="1" applyFont="1" applyFill="1" applyBorder="1" applyAlignment="1">
      <alignment horizontal="center" vertical="center"/>
    </xf>
    <xf numFmtId="0" fontId="10" fillId="0" borderId="69" xfId="2" applyFont="1" applyBorder="1" applyAlignment="1">
      <alignment horizontal="center" vertical="center"/>
    </xf>
    <xf numFmtId="0" fontId="10" fillId="0" borderId="66" xfId="2" applyFont="1" applyBorder="1" applyAlignment="1">
      <alignment horizontal="center" vertical="center"/>
    </xf>
    <xf numFmtId="0" fontId="10" fillId="0" borderId="68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67" xfId="2" applyFont="1" applyBorder="1" applyAlignment="1">
      <alignment horizontal="center" vertical="center"/>
    </xf>
    <xf numFmtId="0" fontId="10" fillId="0" borderId="6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10" fillId="0" borderId="64" xfId="2" applyFont="1" applyBorder="1" applyAlignment="1">
      <alignment horizontal="center" vertical="center"/>
    </xf>
    <xf numFmtId="0" fontId="10" fillId="0" borderId="62" xfId="2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176" fontId="12" fillId="2" borderId="42" xfId="2" applyNumberFormat="1" applyFont="1" applyFill="1" applyBorder="1" applyAlignment="1">
      <alignment horizontal="center" vertical="center"/>
    </xf>
    <xf numFmtId="0" fontId="9" fillId="0" borderId="48" xfId="2" applyFont="1" applyBorder="1" applyAlignment="1">
      <alignment horizontal="center" vertical="center" textRotation="255"/>
    </xf>
    <xf numFmtId="0" fontId="9" fillId="0" borderId="49" xfId="2" applyFont="1" applyBorder="1" applyAlignment="1">
      <alignment horizontal="center" vertical="center" textRotation="255"/>
    </xf>
    <xf numFmtId="0" fontId="9" fillId="0" borderId="37" xfId="2" applyFont="1" applyBorder="1" applyAlignment="1">
      <alignment horizontal="center" vertical="center" textRotation="255"/>
    </xf>
    <xf numFmtId="0" fontId="9" fillId="0" borderId="29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57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10" fillId="0" borderId="47" xfId="2" applyFont="1" applyBorder="1" applyAlignment="1">
      <alignment horizontal="center" vertical="center" textRotation="255"/>
    </xf>
    <xf numFmtId="0" fontId="10" fillId="0" borderId="43" xfId="2" applyFont="1" applyBorder="1" applyAlignment="1">
      <alignment horizontal="center" vertical="center" textRotation="255"/>
    </xf>
    <xf numFmtId="0" fontId="10" fillId="0" borderId="38" xfId="2" applyFont="1" applyBorder="1" applyAlignment="1">
      <alignment horizontal="center" vertical="center" textRotation="255"/>
    </xf>
    <xf numFmtId="0" fontId="7" fillId="3" borderId="11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center" vertical="center"/>
    </xf>
    <xf numFmtId="0" fontId="12" fillId="0" borderId="20" xfId="2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 vertical="center"/>
    </xf>
    <xf numFmtId="0" fontId="7" fillId="0" borderId="2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center" vertical="center"/>
    </xf>
    <xf numFmtId="0" fontId="9" fillId="0" borderId="53" xfId="2" applyFont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 wrapText="1"/>
    </xf>
    <xf numFmtId="0" fontId="29" fillId="8" borderId="53" xfId="2" applyFont="1" applyFill="1" applyBorder="1" applyAlignment="1">
      <alignment horizontal="center" vertical="center" wrapText="1"/>
    </xf>
    <xf numFmtId="0" fontId="9" fillId="0" borderId="34" xfId="2" applyFont="1" applyBorder="1" applyAlignment="1">
      <alignment horizontal="center" vertical="center"/>
    </xf>
    <xf numFmtId="0" fontId="28" fillId="9" borderId="34" xfId="0" applyFont="1" applyFill="1" applyBorder="1" applyAlignment="1">
      <alignment horizontal="center" vertical="center"/>
    </xf>
    <xf numFmtId="0" fontId="28" fillId="9" borderId="0" xfId="0" applyFont="1" applyFill="1" applyBorder="1" applyAlignment="1">
      <alignment horizontal="center" vertical="center"/>
    </xf>
    <xf numFmtId="0" fontId="28" fillId="9" borderId="54" xfId="0" applyFont="1" applyFill="1" applyBorder="1" applyAlignment="1">
      <alignment horizontal="center" vertical="center"/>
    </xf>
    <xf numFmtId="0" fontId="12" fillId="0" borderId="50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29" fillId="8" borderId="1" xfId="2" applyFont="1" applyFill="1" applyBorder="1" applyAlignment="1">
      <alignment horizontal="center" vertical="center" wrapText="1"/>
    </xf>
    <xf numFmtId="0" fontId="29" fillId="8" borderId="3" xfId="2" applyFont="1" applyFill="1" applyBorder="1" applyAlignment="1">
      <alignment horizontal="center" vertical="center" wrapText="1"/>
    </xf>
    <xf numFmtId="41" fontId="20" fillId="0" borderId="14" xfId="3" applyFont="1" applyBorder="1" applyAlignment="1">
      <alignment horizontal="center" vertical="center" shrinkToFit="1"/>
    </xf>
    <xf numFmtId="0" fontId="20" fillId="7" borderId="46" xfId="2" applyFont="1" applyFill="1" applyBorder="1" applyAlignment="1">
      <alignment horizontal="center" vertical="center" wrapText="1"/>
    </xf>
    <xf numFmtId="0" fontId="20" fillId="7" borderId="44" xfId="2" applyFont="1" applyFill="1" applyBorder="1" applyAlignment="1">
      <alignment horizontal="center" vertical="center"/>
    </xf>
    <xf numFmtId="0" fontId="20" fillId="7" borderId="45" xfId="2" applyFont="1" applyFill="1" applyBorder="1" applyAlignment="1">
      <alignment horizontal="center" vertical="center"/>
    </xf>
    <xf numFmtId="0" fontId="20" fillId="7" borderId="46" xfId="2" applyFont="1" applyFill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27" fillId="7" borderId="21" xfId="2" applyFont="1" applyFill="1" applyBorder="1" applyAlignment="1">
      <alignment horizontal="center" vertical="center" wrapText="1"/>
    </xf>
    <xf numFmtId="0" fontId="27" fillId="7" borderId="23" xfId="2" applyFont="1" applyFill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3" fillId="3" borderId="17" xfId="0" applyFont="1" applyFill="1" applyBorder="1" applyAlignment="1" applyProtection="1">
      <alignment horizontal="center" vertical="center"/>
      <protection locked="0"/>
    </xf>
    <xf numFmtId="0" fontId="43" fillId="3" borderId="16" xfId="0" applyFont="1" applyFill="1" applyBorder="1" applyAlignment="1" applyProtection="1">
      <alignment horizontal="center" vertical="center"/>
      <protection locked="0"/>
    </xf>
    <xf numFmtId="0" fontId="43" fillId="3" borderId="18" xfId="0" applyFont="1" applyFill="1" applyBorder="1" applyAlignment="1" applyProtection="1">
      <alignment horizontal="center" vertical="center"/>
      <protection locked="0"/>
    </xf>
    <xf numFmtId="0" fontId="43" fillId="3" borderId="19" xfId="0" applyFont="1" applyFill="1" applyBorder="1" applyAlignment="1" applyProtection="1">
      <alignment horizontal="center" vertical="center"/>
      <protection locked="0"/>
    </xf>
    <xf numFmtId="0" fontId="42" fillId="3" borderId="17" xfId="0" applyFont="1" applyFill="1" applyBorder="1" applyAlignment="1" applyProtection="1">
      <alignment horizontal="center" vertical="center" wrapText="1"/>
      <protection locked="0"/>
    </xf>
    <xf numFmtId="0" fontId="42" fillId="3" borderId="16" xfId="0" applyFont="1" applyFill="1" applyBorder="1" applyAlignment="1" applyProtection="1">
      <alignment horizontal="center" vertical="center" wrapText="1"/>
      <protection locked="0"/>
    </xf>
    <xf numFmtId="0" fontId="42" fillId="3" borderId="19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56" fillId="0" borderId="52" xfId="0" applyFont="1" applyBorder="1" applyAlignment="1" applyProtection="1">
      <alignment horizontal="center" vertical="center" textRotation="180"/>
      <protection locked="0"/>
    </xf>
    <xf numFmtId="0" fontId="18" fillId="0" borderId="0" xfId="0" applyFont="1" applyBorder="1" applyAlignment="1" applyProtection="1">
      <alignment horizontal="center" vertical="center" textRotation="180"/>
      <protection locked="0"/>
    </xf>
    <xf numFmtId="0" fontId="0" fillId="0" borderId="0" xfId="0" applyAlignment="1" applyProtection="1">
      <alignment horizontal="center" vertical="center"/>
      <protection locked="0"/>
    </xf>
    <xf numFmtId="0" fontId="43" fillId="0" borderId="17" xfId="0" applyFont="1" applyFill="1" applyBorder="1" applyAlignment="1" applyProtection="1">
      <alignment horizontal="center" vertical="center"/>
      <protection locked="0"/>
    </xf>
    <xf numFmtId="0" fontId="43" fillId="0" borderId="16" xfId="0" applyFont="1" applyFill="1" applyBorder="1" applyAlignment="1" applyProtection="1">
      <alignment horizontal="center" vertical="center"/>
      <protection locked="0"/>
    </xf>
    <xf numFmtId="0" fontId="43" fillId="0" borderId="19" xfId="0" applyFont="1" applyFill="1" applyBorder="1" applyAlignment="1" applyProtection="1">
      <alignment horizontal="center" vertical="center"/>
      <protection locked="0"/>
    </xf>
    <xf numFmtId="0" fontId="43" fillId="4" borderId="17" xfId="0" applyFont="1" applyFill="1" applyBorder="1" applyAlignment="1" applyProtection="1">
      <alignment horizontal="center" vertical="center"/>
      <protection locked="0"/>
    </xf>
    <xf numFmtId="0" fontId="43" fillId="4" borderId="16" xfId="0" applyFont="1" applyFill="1" applyBorder="1" applyAlignment="1" applyProtection="1">
      <alignment horizontal="center" vertical="center"/>
      <protection locked="0"/>
    </xf>
    <xf numFmtId="0" fontId="43" fillId="4" borderId="18" xfId="0" applyFont="1" applyFill="1" applyBorder="1" applyAlignment="1" applyProtection="1">
      <alignment horizontal="center" vertical="center"/>
      <protection locked="0"/>
    </xf>
    <xf numFmtId="41" fontId="10" fillId="0" borderId="60" xfId="3" applyFont="1" applyFill="1" applyBorder="1" applyAlignment="1" applyProtection="1">
      <alignment horizontal="center" vertical="center" shrinkToFit="1"/>
      <protection locked="0"/>
    </xf>
    <xf numFmtId="41" fontId="10" fillId="0" borderId="41" xfId="3" applyFont="1" applyFill="1" applyBorder="1" applyAlignment="1" applyProtection="1">
      <alignment horizontal="center" vertical="center" shrinkToFit="1"/>
      <protection locked="0"/>
    </xf>
    <xf numFmtId="41" fontId="10" fillId="0" borderId="59" xfId="3" applyFont="1" applyFill="1" applyBorder="1" applyAlignment="1" applyProtection="1">
      <alignment horizontal="center" vertical="center" shrinkToFit="1"/>
      <protection locked="0"/>
    </xf>
    <xf numFmtId="0" fontId="10" fillId="0" borderId="60" xfId="3" applyNumberFormat="1" applyFont="1" applyFill="1" applyBorder="1" applyAlignment="1" applyProtection="1">
      <alignment horizontal="center" vertical="center" shrinkToFit="1"/>
      <protection locked="0"/>
    </xf>
    <xf numFmtId="0" fontId="10" fillId="0" borderId="41" xfId="3" applyNumberFormat="1" applyFont="1" applyFill="1" applyBorder="1" applyAlignment="1" applyProtection="1">
      <alignment horizontal="center" vertical="center" shrinkToFit="1"/>
      <protection locked="0"/>
    </xf>
    <xf numFmtId="41" fontId="12" fillId="0" borderId="60" xfId="3" applyFont="1" applyFill="1" applyBorder="1" applyAlignment="1" applyProtection="1">
      <alignment horizontal="center" vertical="center" shrinkToFit="1"/>
      <protection locked="0"/>
    </xf>
    <xf numFmtId="41" fontId="12" fillId="0" borderId="41" xfId="3" applyFont="1" applyFill="1" applyBorder="1" applyAlignment="1" applyProtection="1">
      <alignment horizontal="center" vertical="center" shrinkToFit="1"/>
      <protection locked="0"/>
    </xf>
    <xf numFmtId="41" fontId="12" fillId="0" borderId="42" xfId="3" applyFont="1" applyFill="1" applyBorder="1" applyAlignment="1" applyProtection="1">
      <alignment horizontal="center" vertical="center" shrinkToFit="1"/>
      <protection locked="0"/>
    </xf>
    <xf numFmtId="0" fontId="43" fillId="0" borderId="5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/>
      <protection locked="0"/>
    </xf>
    <xf numFmtId="0" fontId="18" fillId="0" borderId="54" xfId="0" applyFont="1" applyBorder="1" applyAlignment="1" applyProtection="1">
      <alignment horizontal="center" vertical="center" textRotation="180"/>
      <protection locked="0"/>
    </xf>
    <xf numFmtId="0" fontId="43" fillId="0" borderId="8" xfId="0" applyFont="1" applyFill="1" applyBorder="1" applyAlignment="1" applyProtection="1">
      <alignment horizontal="center" vertical="center" wrapText="1"/>
      <protection locked="0"/>
    </xf>
    <xf numFmtId="0" fontId="43" fillId="0" borderId="50" xfId="0" applyFont="1" applyFill="1" applyBorder="1" applyAlignment="1" applyProtection="1">
      <alignment horizontal="center" vertical="center" wrapText="1"/>
      <protection locked="0"/>
    </xf>
    <xf numFmtId="0" fontId="43" fillId="0" borderId="19" xfId="0" applyFont="1" applyFill="1" applyBorder="1" applyAlignment="1" applyProtection="1">
      <alignment horizontal="center" vertical="center" wrapText="1"/>
      <protection locked="0"/>
    </xf>
    <xf numFmtId="178" fontId="50" fillId="0" borderId="0" xfId="4" applyNumberFormat="1" applyFont="1" applyBorder="1" applyAlignment="1" applyProtection="1">
      <alignment horizontal="center" vertical="center" textRotation="90"/>
      <protection locked="0"/>
    </xf>
    <xf numFmtId="0" fontId="18" fillId="0" borderId="35" xfId="0" applyFont="1" applyFill="1" applyBorder="1" applyAlignment="1" applyProtection="1">
      <alignment horizontal="left" vertical="center"/>
      <protection locked="0"/>
    </xf>
    <xf numFmtId="0" fontId="18" fillId="0" borderId="29" xfId="0" applyFont="1" applyFill="1" applyBorder="1" applyAlignment="1" applyProtection="1">
      <alignment horizontal="left" vertical="center"/>
      <protection locked="0"/>
    </xf>
    <xf numFmtId="0" fontId="18" fillId="0" borderId="14" xfId="0" applyFont="1" applyFill="1" applyBorder="1" applyAlignment="1" applyProtection="1">
      <alignment horizontal="left" vertical="center"/>
      <protection locked="0"/>
    </xf>
    <xf numFmtId="0" fontId="18" fillId="0" borderId="32" xfId="0" applyFont="1" applyFill="1" applyBorder="1" applyAlignment="1" applyProtection="1">
      <alignment horizontal="left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43" fillId="0" borderId="51" xfId="0" applyFont="1" applyFill="1" applyBorder="1" applyAlignment="1" applyProtection="1">
      <alignment horizontal="center" vertical="center"/>
      <protection locked="0"/>
    </xf>
    <xf numFmtId="0" fontId="43" fillId="0" borderId="78" xfId="0" applyFont="1" applyFill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8" fillId="0" borderId="75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0" fontId="18" fillId="0" borderId="7" xfId="0" applyFont="1" applyBorder="1" applyAlignment="1" applyProtection="1">
      <alignment horizontal="center" vertical="center"/>
      <protection locked="0"/>
    </xf>
    <xf numFmtId="0" fontId="18" fillId="0" borderId="36" xfId="0" applyFont="1" applyBorder="1" applyAlignment="1" applyProtection="1">
      <alignment horizontal="center" vertical="center"/>
      <protection locked="0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0" fontId="18" fillId="0" borderId="57" xfId="0" applyFont="1" applyFill="1" applyBorder="1" applyAlignment="1" applyProtection="1">
      <alignment horizontal="center" vertical="center" wrapText="1"/>
      <protection locked="0"/>
    </xf>
    <xf numFmtId="0" fontId="18" fillId="0" borderId="26" xfId="0" applyFont="1" applyFill="1" applyBorder="1" applyAlignment="1" applyProtection="1">
      <alignment horizontal="center" vertical="center" wrapText="1"/>
      <protection locked="0"/>
    </xf>
    <xf numFmtId="0" fontId="18" fillId="0" borderId="23" xfId="0" applyFont="1" applyFill="1" applyBorder="1" applyAlignment="1" applyProtection="1">
      <alignment horizontal="center" vertical="center" wrapText="1"/>
      <protection locked="0"/>
    </xf>
    <xf numFmtId="0" fontId="18" fillId="0" borderId="56" xfId="0" applyFont="1" applyFill="1" applyBorder="1" applyAlignment="1" applyProtection="1">
      <alignment horizontal="center" vertical="center" wrapText="1"/>
      <protection locked="0"/>
    </xf>
    <xf numFmtId="0" fontId="18" fillId="0" borderId="39" xfId="0" applyFont="1" applyFill="1" applyBorder="1" applyAlignment="1" applyProtection="1">
      <alignment horizontal="center" vertical="center" wrapText="1"/>
      <protection locked="0"/>
    </xf>
    <xf numFmtId="0" fontId="18" fillId="0" borderId="25" xfId="0" applyFont="1" applyFill="1" applyBorder="1" applyAlignment="1" applyProtection="1">
      <alignment horizontal="center" vertical="center" wrapText="1"/>
      <protection locked="0"/>
    </xf>
    <xf numFmtId="0" fontId="18" fillId="0" borderId="58" xfId="0" applyFont="1" applyFill="1" applyBorder="1" applyAlignment="1" applyProtection="1">
      <alignment horizontal="center" vertical="center" wrapText="1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46" fillId="0" borderId="27" xfId="0" applyFont="1" applyBorder="1" applyAlignment="1" applyProtection="1">
      <alignment horizontal="center" vertical="center" wrapText="1"/>
      <protection locked="0"/>
    </xf>
    <xf numFmtId="0" fontId="46" fillId="0" borderId="44" xfId="0" applyFont="1" applyBorder="1" applyAlignment="1" applyProtection="1">
      <alignment horizontal="center" vertical="center" wrapText="1"/>
      <protection locked="0"/>
    </xf>
    <xf numFmtId="0" fontId="46" fillId="0" borderId="45" xfId="0" applyFont="1" applyBorder="1" applyAlignment="1" applyProtection="1">
      <alignment horizontal="center" vertical="center" wrapText="1"/>
      <protection locked="0"/>
    </xf>
    <xf numFmtId="0" fontId="46" fillId="0" borderId="46" xfId="0" applyFont="1" applyBorder="1" applyAlignment="1" applyProtection="1">
      <alignment horizontal="center" vertical="center" wrapText="1"/>
      <protection locked="0"/>
    </xf>
    <xf numFmtId="0" fontId="18" fillId="0" borderId="44" xfId="0" applyFont="1" applyFill="1" applyBorder="1" applyAlignment="1" applyProtection="1">
      <alignment horizontal="center" vertical="center" wrapText="1"/>
      <protection locked="0"/>
    </xf>
    <xf numFmtId="0" fontId="18" fillId="0" borderId="45" xfId="0" applyFont="1" applyFill="1" applyBorder="1" applyAlignment="1" applyProtection="1">
      <alignment horizontal="center" vertical="center" wrapText="1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43" fillId="9" borderId="20" xfId="0" applyFont="1" applyFill="1" applyBorder="1" applyAlignment="1" applyProtection="1">
      <alignment horizontal="center" vertical="center"/>
      <protection locked="0"/>
    </xf>
    <xf numFmtId="0" fontId="43" fillId="9" borderId="24" xfId="0" applyFont="1" applyFill="1" applyBorder="1" applyAlignment="1" applyProtection="1">
      <alignment horizontal="center" vertical="center"/>
      <protection locked="0"/>
    </xf>
    <xf numFmtId="0" fontId="43" fillId="9" borderId="2" xfId="0" applyFont="1" applyFill="1" applyBorder="1" applyAlignment="1" applyProtection="1">
      <alignment horizontal="center" vertical="center"/>
      <protection locked="0"/>
    </xf>
    <xf numFmtId="0" fontId="43" fillId="9" borderId="21" xfId="0" applyFont="1" applyFill="1" applyBorder="1" applyAlignment="1" applyProtection="1">
      <alignment horizontal="center" vertical="center"/>
      <protection locked="0"/>
    </xf>
    <xf numFmtId="0" fontId="43" fillId="9" borderId="44" xfId="0" applyFont="1" applyFill="1" applyBorder="1" applyAlignment="1" applyProtection="1">
      <alignment horizontal="center" vertical="center" wrapText="1"/>
      <protection locked="0"/>
    </xf>
    <xf numFmtId="0" fontId="43" fillId="9" borderId="45" xfId="0" applyFont="1" applyFill="1" applyBorder="1" applyAlignment="1" applyProtection="1">
      <alignment horizontal="center" vertical="center" wrapText="1"/>
      <protection locked="0"/>
    </xf>
    <xf numFmtId="0" fontId="43" fillId="9" borderId="78" xfId="0" applyFont="1" applyFill="1" applyBorder="1" applyAlignment="1" applyProtection="1">
      <alignment horizontal="center" vertical="center" wrapText="1"/>
      <protection locked="0"/>
    </xf>
    <xf numFmtId="0" fontId="43" fillId="0" borderId="45" xfId="0" applyFont="1" applyFill="1" applyBorder="1" applyAlignment="1" applyProtection="1">
      <alignment horizontal="center" vertical="center"/>
      <protection locked="0"/>
    </xf>
    <xf numFmtId="0" fontId="18" fillId="0" borderId="46" xfId="0" applyFont="1" applyFill="1" applyBorder="1" applyAlignment="1" applyProtection="1">
      <alignment horizontal="center" vertical="center" wrapText="1"/>
      <protection locked="0"/>
    </xf>
    <xf numFmtId="0" fontId="18" fillId="0" borderId="78" xfId="0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5" xfId="0" applyFont="1" applyFill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 applyProtection="1">
      <alignment horizontal="center" vertical="center" wrapText="1"/>
      <protection locked="0"/>
    </xf>
    <xf numFmtId="0" fontId="43" fillId="9" borderId="8" xfId="0" applyFont="1" applyFill="1" applyBorder="1" applyAlignment="1" applyProtection="1">
      <alignment horizontal="center" vertical="center"/>
      <protection locked="0"/>
    </xf>
    <xf numFmtId="0" fontId="43" fillId="9" borderId="5" xfId="0" applyFont="1" applyFill="1" applyBorder="1" applyAlignment="1" applyProtection="1">
      <alignment horizontal="center" vertical="center"/>
      <protection locked="0"/>
    </xf>
    <xf numFmtId="0" fontId="43" fillId="9" borderId="10" xfId="0" applyFont="1" applyFill="1" applyBorder="1" applyAlignment="1" applyProtection="1">
      <alignment horizontal="center" vertical="center"/>
      <protection locked="0"/>
    </xf>
    <xf numFmtId="0" fontId="43" fillId="9" borderId="5" xfId="0" applyFont="1" applyFill="1" applyBorder="1" applyAlignment="1" applyProtection="1">
      <alignment horizontal="center" vertical="center" wrapText="1"/>
      <protection locked="0"/>
    </xf>
    <xf numFmtId="0" fontId="43" fillId="9" borderId="10" xfId="0" applyFont="1" applyFill="1" applyBorder="1" applyAlignment="1" applyProtection="1">
      <alignment horizontal="center" vertical="center" wrapText="1"/>
      <protection locked="0"/>
    </xf>
    <xf numFmtId="0" fontId="46" fillId="0" borderId="51" xfId="0" applyFont="1" applyBorder="1" applyAlignment="1" applyProtection="1">
      <alignment horizontal="center" vertical="center" wrapText="1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/>
      <protection locked="0"/>
    </xf>
    <xf numFmtId="0" fontId="43" fillId="0" borderId="5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46" fillId="0" borderId="44" xfId="0" applyFont="1" applyBorder="1" applyAlignment="1" applyProtection="1">
      <alignment horizontal="center" vertical="center"/>
      <protection locked="0"/>
    </xf>
    <xf numFmtId="0" fontId="46" fillId="0" borderId="45" xfId="0" applyFont="1" applyBorder="1" applyAlignment="1" applyProtection="1">
      <alignment horizontal="center" vertical="center"/>
      <protection locked="0"/>
    </xf>
    <xf numFmtId="0" fontId="46" fillId="0" borderId="46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 wrapText="1"/>
      <protection locked="0"/>
    </xf>
    <xf numFmtId="0" fontId="46" fillId="0" borderId="24" xfId="0" applyFont="1" applyBorder="1" applyAlignment="1" applyProtection="1">
      <alignment horizontal="center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" xfId="0" applyFont="1" applyBorder="1" applyAlignment="1" applyProtection="1">
      <alignment horizontal="center" vertical="center" wrapText="1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43" fillId="9" borderId="35" xfId="0" applyFont="1" applyFill="1" applyBorder="1" applyAlignment="1" applyProtection="1">
      <alignment horizontal="center" vertical="center"/>
      <protection locked="0"/>
    </xf>
    <xf numFmtId="0" fontId="43" fillId="9" borderId="29" xfId="0" applyFont="1" applyFill="1" applyBorder="1" applyAlignment="1" applyProtection="1">
      <alignment horizontal="center" vertical="center"/>
      <protection locked="0"/>
    </xf>
    <xf numFmtId="0" fontId="43" fillId="9" borderId="32" xfId="0" applyFont="1" applyFill="1" applyBorder="1" applyAlignment="1" applyProtection="1">
      <alignment horizontal="center" vertical="center"/>
      <protection locked="0"/>
    </xf>
    <xf numFmtId="0" fontId="43" fillId="9" borderId="29" xfId="0" applyFont="1" applyFill="1" applyBorder="1" applyAlignment="1" applyProtection="1">
      <alignment horizontal="center" vertical="center" wrapText="1"/>
      <protection locked="0"/>
    </xf>
    <xf numFmtId="0" fontId="43" fillId="9" borderId="32" xfId="0" applyFont="1" applyFill="1" applyBorder="1" applyAlignment="1" applyProtection="1">
      <alignment horizontal="center" vertical="center" wrapText="1"/>
      <protection locked="0"/>
    </xf>
    <xf numFmtId="0" fontId="46" fillId="0" borderId="5" xfId="0" applyFont="1" applyBorder="1" applyAlignment="1" applyProtection="1">
      <alignment horizontal="center" vertical="center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24" xfId="0" applyFont="1" applyBorder="1" applyAlignment="1" applyProtection="1">
      <alignment horizontal="center" vertical="center"/>
      <protection locked="0"/>
    </xf>
    <xf numFmtId="0" fontId="46" fillId="0" borderId="21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 wrapText="1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28" fillId="3" borderId="40" xfId="0" applyFont="1" applyFill="1" applyBorder="1" applyAlignment="1" applyProtection="1">
      <alignment horizontal="center" vertical="center"/>
      <protection locked="0"/>
    </xf>
    <xf numFmtId="0" fontId="28" fillId="3" borderId="41" xfId="0" applyFont="1" applyFill="1" applyBorder="1" applyAlignment="1" applyProtection="1">
      <alignment horizontal="center" vertical="center"/>
      <protection locked="0"/>
    </xf>
    <xf numFmtId="0" fontId="28" fillId="3" borderId="42" xfId="0" applyFont="1" applyFill="1" applyBorder="1" applyAlignment="1" applyProtection="1">
      <alignment horizontal="center" vertical="center"/>
      <protection locked="0"/>
    </xf>
    <xf numFmtId="0" fontId="18" fillId="0" borderId="75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29" xfId="0" applyFont="1" applyBorder="1" applyAlignment="1" applyProtection="1">
      <alignment horizontal="center" vertical="center"/>
      <protection locked="0"/>
    </xf>
    <xf numFmtId="0" fontId="18" fillId="0" borderId="32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18" fillId="0" borderId="50" xfId="0" applyFont="1" applyBorder="1" applyAlignment="1" applyProtection="1">
      <alignment horizontal="center" vertical="center"/>
      <protection locked="0"/>
    </xf>
    <xf numFmtId="0" fontId="43" fillId="0" borderId="30" xfId="0" applyFont="1" applyFill="1" applyBorder="1" applyAlignment="1" applyProtection="1">
      <alignment horizontal="center" vertical="center"/>
      <protection locked="0"/>
    </xf>
    <xf numFmtId="0" fontId="43" fillId="0" borderId="31" xfId="0" applyFont="1" applyFill="1" applyBorder="1" applyAlignment="1" applyProtection="1">
      <alignment horizontal="center" vertical="center"/>
      <protection locked="0"/>
    </xf>
    <xf numFmtId="0" fontId="43" fillId="0" borderId="3" xfId="0" applyFont="1" applyFill="1" applyBorder="1" applyAlignment="1" applyProtection="1">
      <alignment horizontal="center" vertical="center"/>
      <protection locked="0"/>
    </xf>
    <xf numFmtId="0" fontId="43" fillId="0" borderId="11" xfId="0" applyFont="1" applyFill="1" applyBorder="1" applyAlignment="1" applyProtection="1">
      <alignment horizontal="center" vertical="center"/>
      <protection locked="0"/>
    </xf>
    <xf numFmtId="0" fontId="43" fillId="0" borderId="8" xfId="0" applyFont="1" applyFill="1" applyBorder="1" applyAlignment="1" applyProtection="1">
      <alignment horizontal="center" vertical="center"/>
      <protection locked="0"/>
    </xf>
    <xf numFmtId="0" fontId="43" fillId="3" borderId="5" xfId="0" applyFont="1" applyFill="1" applyBorder="1" applyAlignment="1" applyProtection="1">
      <alignment horizontal="center" vertical="center"/>
      <protection locked="0"/>
    </xf>
    <xf numFmtId="0" fontId="18" fillId="0" borderId="18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7" xfId="0" applyBorder="1" applyAlignment="1" applyProtection="1">
      <alignment horizontal="center" vertical="center"/>
      <protection locked="0"/>
    </xf>
    <xf numFmtId="0" fontId="8" fillId="0" borderId="7" xfId="2" applyFont="1" applyBorder="1" applyAlignment="1" applyProtection="1">
      <alignment horizontal="center" vertical="center"/>
      <protection locked="0"/>
    </xf>
    <xf numFmtId="0" fontId="47" fillId="3" borderId="7" xfId="2" applyFont="1" applyFill="1" applyBorder="1" applyAlignment="1" applyProtection="1">
      <alignment horizontal="center" vertical="center"/>
      <protection locked="0"/>
    </xf>
    <xf numFmtId="0" fontId="7" fillId="6" borderId="7" xfId="2" applyFont="1" applyFill="1" applyBorder="1" applyAlignment="1" applyProtection="1">
      <alignment horizontal="center" vertical="center"/>
      <protection locked="0"/>
    </xf>
    <xf numFmtId="0" fontId="47" fillId="3" borderId="1" xfId="2" applyFont="1" applyFill="1" applyBorder="1" applyAlignment="1" applyProtection="1">
      <alignment horizontal="center" vertical="center"/>
      <protection locked="0"/>
    </xf>
    <xf numFmtId="0" fontId="47" fillId="3" borderId="24" xfId="2" applyFont="1" applyFill="1" applyBorder="1" applyAlignment="1" applyProtection="1">
      <alignment horizontal="center" vertical="center"/>
      <protection locked="0"/>
    </xf>
    <xf numFmtId="0" fontId="47" fillId="3" borderId="21" xfId="2" applyFont="1" applyFill="1" applyBorder="1" applyAlignment="1" applyProtection="1">
      <alignment horizontal="center" vertical="center"/>
      <protection locked="0"/>
    </xf>
    <xf numFmtId="0" fontId="47" fillId="4" borderId="1" xfId="2" applyFont="1" applyFill="1" applyBorder="1" applyAlignment="1" applyProtection="1">
      <alignment horizontal="center" vertical="center"/>
      <protection locked="0"/>
    </xf>
    <xf numFmtId="0" fontId="47" fillId="4" borderId="24" xfId="2" applyFont="1" applyFill="1" applyBorder="1" applyAlignment="1" applyProtection="1">
      <alignment horizontal="center" vertical="center"/>
      <protection locked="0"/>
    </xf>
    <xf numFmtId="0" fontId="47" fillId="4" borderId="21" xfId="2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3" borderId="12" xfId="0" applyFont="1" applyFill="1" applyBorder="1" applyAlignment="1" applyProtection="1">
      <alignment horizontal="center" vertical="center" wrapText="1"/>
      <protection locked="0"/>
    </xf>
    <xf numFmtId="0" fontId="7" fillId="3" borderId="15" xfId="0" applyFont="1" applyFill="1" applyBorder="1" applyAlignment="1" applyProtection="1">
      <alignment horizontal="center" vertical="center" wrapText="1"/>
      <protection locked="0"/>
    </xf>
    <xf numFmtId="0" fontId="18" fillId="3" borderId="14" xfId="0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13" xfId="0" applyFont="1" applyFill="1" applyBorder="1" applyAlignment="1" applyProtection="1">
      <alignment horizontal="center" vertical="center"/>
      <protection locked="0"/>
    </xf>
    <xf numFmtId="0" fontId="43" fillId="3" borderId="35" xfId="0" applyFont="1" applyFill="1" applyBorder="1" applyAlignment="1" applyProtection="1">
      <alignment horizontal="center" vertical="center" wrapText="1"/>
      <protection locked="0"/>
    </xf>
    <xf numFmtId="0" fontId="43" fillId="3" borderId="29" xfId="0" applyFont="1" applyFill="1" applyBorder="1" applyAlignment="1" applyProtection="1">
      <alignment horizontal="center" vertical="center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42" fillId="3" borderId="14" xfId="2" applyFont="1" applyFill="1" applyBorder="1" applyAlignment="1" applyProtection="1">
      <alignment horizontal="center" vertical="center"/>
      <protection locked="0"/>
    </xf>
    <xf numFmtId="0" fontId="42" fillId="3" borderId="12" xfId="2" applyFont="1" applyFill="1" applyBorder="1" applyAlignment="1" applyProtection="1">
      <alignment horizontal="center" vertical="center"/>
      <protection locked="0"/>
    </xf>
    <xf numFmtId="0" fontId="42" fillId="3" borderId="13" xfId="2" applyFont="1" applyFill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0" fontId="12" fillId="0" borderId="22" xfId="2" applyFont="1" applyBorder="1" applyAlignment="1" applyProtection="1">
      <alignment horizontal="center" vertical="center"/>
      <protection locked="0"/>
    </xf>
    <xf numFmtId="0" fontId="12" fillId="0" borderId="26" xfId="2" applyFont="1" applyBorder="1" applyAlignment="1" applyProtection="1">
      <alignment horizontal="center" vertical="center"/>
      <protection locked="0"/>
    </xf>
    <xf numFmtId="0" fontId="12" fillId="0" borderId="23" xfId="2" applyFont="1" applyBorder="1" applyAlignment="1" applyProtection="1">
      <alignment horizontal="center" vertical="center"/>
      <protection locked="0"/>
    </xf>
    <xf numFmtId="0" fontId="12" fillId="6" borderId="1" xfId="2" applyFont="1" applyFill="1" applyBorder="1" applyAlignment="1" applyProtection="1">
      <alignment horizontal="center" vertical="center"/>
      <protection locked="0"/>
    </xf>
    <xf numFmtId="0" fontId="12" fillId="6" borderId="24" xfId="2" applyFont="1" applyFill="1" applyBorder="1" applyAlignment="1" applyProtection="1">
      <alignment horizontal="center" vertical="center"/>
      <protection locked="0"/>
    </xf>
    <xf numFmtId="0" fontId="12" fillId="6" borderId="21" xfId="2" applyFont="1" applyFill="1" applyBorder="1" applyAlignment="1" applyProtection="1">
      <alignment horizontal="center" vertical="center"/>
      <protection locked="0"/>
    </xf>
    <xf numFmtId="0" fontId="12" fillId="6" borderId="25" xfId="2" applyFont="1" applyFill="1" applyBorder="1" applyAlignment="1" applyProtection="1">
      <alignment horizontal="center" vertical="center"/>
      <protection locked="0"/>
    </xf>
    <xf numFmtId="0" fontId="12" fillId="6" borderId="26" xfId="2" applyFont="1" applyFill="1" applyBorder="1" applyAlignment="1" applyProtection="1">
      <alignment horizontal="center" vertical="center"/>
      <protection locked="0"/>
    </xf>
    <xf numFmtId="0" fontId="12" fillId="6" borderId="23" xfId="2" applyFont="1" applyFill="1" applyBorder="1" applyAlignment="1" applyProtection="1">
      <alignment horizontal="center" vertical="center"/>
      <protection locked="0"/>
    </xf>
    <xf numFmtId="0" fontId="42" fillId="4" borderId="1" xfId="2" applyFont="1" applyFill="1" applyBorder="1" applyAlignment="1" applyProtection="1">
      <alignment horizontal="center" vertical="center"/>
      <protection locked="0"/>
    </xf>
    <xf numFmtId="0" fontId="42" fillId="4" borderId="24" xfId="2" applyFont="1" applyFill="1" applyBorder="1" applyAlignment="1" applyProtection="1">
      <alignment horizontal="center" vertical="center"/>
      <protection locked="0"/>
    </xf>
    <xf numFmtId="0" fontId="42" fillId="4" borderId="21" xfId="2" applyFont="1" applyFill="1" applyBorder="1" applyAlignment="1" applyProtection="1">
      <alignment horizontal="center" vertical="center"/>
      <protection locked="0"/>
    </xf>
    <xf numFmtId="0" fontId="42" fillId="4" borderId="25" xfId="2" applyFont="1" applyFill="1" applyBorder="1" applyAlignment="1" applyProtection="1">
      <alignment horizontal="center" vertical="center"/>
      <protection locked="0"/>
    </xf>
    <xf numFmtId="0" fontId="42" fillId="4" borderId="26" xfId="2" applyFont="1" applyFill="1" applyBorder="1" applyAlignment="1" applyProtection="1">
      <alignment horizontal="center" vertical="center"/>
      <protection locked="0"/>
    </xf>
    <xf numFmtId="0" fontId="42" fillId="4" borderId="23" xfId="2" applyFont="1" applyFill="1" applyBorder="1" applyAlignment="1" applyProtection="1">
      <alignment horizontal="center" vertical="center"/>
      <protection locked="0"/>
    </xf>
    <xf numFmtId="0" fontId="8" fillId="4" borderId="1" xfId="2" applyFont="1" applyFill="1" applyBorder="1" applyAlignment="1" applyProtection="1">
      <alignment horizontal="center" vertical="center"/>
      <protection locked="0"/>
    </xf>
    <xf numFmtId="0" fontId="8" fillId="4" borderId="24" xfId="2" applyFont="1" applyFill="1" applyBorder="1" applyAlignment="1" applyProtection="1">
      <alignment horizontal="center" vertical="center"/>
      <protection locked="0"/>
    </xf>
    <xf numFmtId="0" fontId="8" fillId="4" borderId="21" xfId="2" applyFont="1" applyFill="1" applyBorder="1" applyAlignment="1" applyProtection="1">
      <alignment horizontal="center" vertical="center"/>
      <protection locked="0"/>
    </xf>
    <xf numFmtId="0" fontId="8" fillId="4" borderId="25" xfId="2" applyFont="1" applyFill="1" applyBorder="1" applyAlignment="1" applyProtection="1">
      <alignment horizontal="center" vertical="center"/>
      <protection locked="0"/>
    </xf>
    <xf numFmtId="0" fontId="8" fillId="4" borderId="26" xfId="2" applyFont="1" applyFill="1" applyBorder="1" applyAlignment="1" applyProtection="1">
      <alignment horizontal="center" vertical="center"/>
      <protection locked="0"/>
    </xf>
    <xf numFmtId="0" fontId="8" fillId="4" borderId="23" xfId="2" applyFont="1" applyFill="1" applyBorder="1" applyAlignment="1" applyProtection="1">
      <alignment horizontal="center" vertical="center"/>
      <protection locked="0"/>
    </xf>
    <xf numFmtId="0" fontId="42" fillId="4" borderId="2" xfId="2" applyFont="1" applyFill="1" applyBorder="1" applyAlignment="1" applyProtection="1">
      <alignment horizontal="center" vertical="center"/>
      <protection locked="0"/>
    </xf>
    <xf numFmtId="0" fontId="42" fillId="4" borderId="58" xfId="2" applyFont="1" applyFill="1" applyBorder="1" applyAlignment="1" applyProtection="1">
      <alignment horizontal="center" vertical="center"/>
      <protection locked="0"/>
    </xf>
    <xf numFmtId="0" fontId="42" fillId="0" borderId="6" xfId="2" applyFont="1" applyBorder="1" applyAlignment="1" applyProtection="1">
      <alignment horizontal="center" vertical="center"/>
      <protection locked="0"/>
    </xf>
    <xf numFmtId="0" fontId="42" fillId="0" borderId="83" xfId="2" applyFont="1" applyBorder="1" applyAlignment="1" applyProtection="1">
      <alignment horizontal="center" vertical="center"/>
      <protection locked="0"/>
    </xf>
    <xf numFmtId="0" fontId="42" fillId="0" borderId="20" xfId="2" applyFont="1" applyBorder="1" applyAlignment="1" applyProtection="1">
      <alignment horizontal="center" vertical="center"/>
      <protection locked="0"/>
    </xf>
    <xf numFmtId="0" fontId="42" fillId="0" borderId="24" xfId="2" applyFont="1" applyBorder="1" applyAlignment="1" applyProtection="1">
      <alignment horizontal="center" vertical="center"/>
      <protection locked="0"/>
    </xf>
    <xf numFmtId="0" fontId="42" fillId="0" borderId="21" xfId="2" applyFont="1" applyBorder="1" applyAlignment="1" applyProtection="1">
      <alignment horizontal="center" vertical="center"/>
      <protection locked="0"/>
    </xf>
    <xf numFmtId="0" fontId="42" fillId="0" borderId="52" xfId="2" applyFont="1" applyBorder="1" applyAlignment="1" applyProtection="1">
      <alignment horizontal="center" vertical="center"/>
      <protection locked="0"/>
    </xf>
    <xf numFmtId="0" fontId="42" fillId="0" borderId="0" xfId="2" applyFont="1" applyBorder="1" applyAlignment="1" applyProtection="1">
      <alignment horizontal="center" vertical="center"/>
      <protection locked="0"/>
    </xf>
    <xf numFmtId="0" fontId="42" fillId="0" borderId="53" xfId="2" applyFont="1" applyBorder="1" applyAlignment="1" applyProtection="1">
      <alignment horizontal="center" vertical="center"/>
      <protection locked="0"/>
    </xf>
    <xf numFmtId="0" fontId="42" fillId="0" borderId="30" xfId="2" applyFont="1" applyBorder="1" applyAlignment="1" applyProtection="1">
      <alignment horizontal="center" vertical="center"/>
      <protection locked="0"/>
    </xf>
    <xf numFmtId="0" fontId="42" fillId="0" borderId="11" xfId="2" applyFont="1" applyBorder="1" applyAlignment="1" applyProtection="1">
      <alignment horizontal="center" vertical="center"/>
      <protection locked="0"/>
    </xf>
    <xf numFmtId="0" fontId="42" fillId="0" borderId="31" xfId="2" applyFont="1" applyBorder="1" applyAlignment="1" applyProtection="1">
      <alignment horizontal="center" vertical="center"/>
      <protection locked="0"/>
    </xf>
    <xf numFmtId="0" fontId="42" fillId="0" borderId="7" xfId="2" applyFont="1" applyBorder="1" applyAlignment="1" applyProtection="1">
      <alignment horizontal="center" vertical="center"/>
      <protection locked="0"/>
    </xf>
    <xf numFmtId="0" fontId="42" fillId="0" borderId="43" xfId="2" applyFont="1" applyBorder="1" applyAlignment="1" applyProtection="1">
      <alignment horizontal="center" vertical="center"/>
      <protection locked="0"/>
    </xf>
    <xf numFmtId="0" fontId="42" fillId="0" borderId="38" xfId="2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8" fillId="3" borderId="29" xfId="2" applyFont="1" applyFill="1" applyBorder="1" applyAlignment="1" applyProtection="1">
      <alignment horizontal="center" vertical="center"/>
      <protection locked="0"/>
    </xf>
    <xf numFmtId="0" fontId="42" fillId="3" borderId="15" xfId="2" applyFont="1" applyFill="1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0" fontId="6" fillId="0" borderId="52" xfId="2" applyFont="1" applyBorder="1" applyAlignment="1" applyProtection="1">
      <alignment horizontal="center" vertical="center"/>
      <protection locked="0"/>
    </xf>
    <xf numFmtId="0" fontId="6" fillId="0" borderId="0" xfId="2" applyFont="1" applyBorder="1" applyAlignment="1" applyProtection="1">
      <alignment horizontal="center" vertical="center"/>
      <protection locked="0"/>
    </xf>
    <xf numFmtId="0" fontId="6" fillId="0" borderId="54" xfId="2" applyFont="1" applyBorder="1" applyAlignment="1" applyProtection="1">
      <alignment horizontal="center" vertical="center"/>
      <protection locked="0"/>
    </xf>
    <xf numFmtId="0" fontId="6" fillId="0" borderId="30" xfId="2" applyFont="1" applyBorder="1" applyAlignment="1" applyProtection="1">
      <alignment horizontal="center" vertical="center"/>
      <protection locked="0"/>
    </xf>
    <xf numFmtId="0" fontId="6" fillId="0" borderId="11" xfId="2" applyFont="1" applyBorder="1" applyAlignment="1" applyProtection="1">
      <alignment horizontal="center" vertical="center"/>
      <protection locked="0"/>
    </xf>
    <xf numFmtId="0" fontId="6" fillId="0" borderId="4" xfId="2" applyFont="1" applyBorder="1" applyAlignment="1" applyProtection="1">
      <alignment horizontal="center" vertical="center"/>
      <protection locked="0"/>
    </xf>
    <xf numFmtId="0" fontId="42" fillId="0" borderId="22" xfId="2" applyFont="1" applyBorder="1" applyAlignment="1" applyProtection="1">
      <alignment horizontal="center" vertical="center"/>
      <protection locked="0"/>
    </xf>
    <xf numFmtId="0" fontId="42" fillId="0" borderId="26" xfId="2" applyFont="1" applyBorder="1" applyAlignment="1" applyProtection="1">
      <alignment horizontal="center" vertical="center"/>
      <protection locked="0"/>
    </xf>
    <xf numFmtId="0" fontId="42" fillId="0" borderId="23" xfId="2" applyFont="1" applyBorder="1" applyAlignment="1" applyProtection="1">
      <alignment horizontal="center" vertical="center"/>
      <protection locked="0"/>
    </xf>
    <xf numFmtId="0" fontId="42" fillId="0" borderId="25" xfId="2" applyFont="1" applyBorder="1" applyAlignment="1" applyProtection="1">
      <alignment horizontal="center" vertical="center"/>
      <protection locked="0"/>
    </xf>
    <xf numFmtId="0" fontId="42" fillId="0" borderId="6" xfId="2" applyFont="1" applyBorder="1" applyAlignment="1" applyProtection="1">
      <alignment horizontal="center" vertical="center" textRotation="255"/>
      <protection locked="0"/>
    </xf>
    <xf numFmtId="0" fontId="42" fillId="0" borderId="5" xfId="2" applyFont="1" applyBorder="1" applyAlignment="1" applyProtection="1">
      <alignment horizontal="center" vertical="center" textRotation="255"/>
      <protection locked="0"/>
    </xf>
    <xf numFmtId="0" fontId="42" fillId="0" borderId="7" xfId="2" applyFont="1" applyBorder="1" applyAlignment="1" applyProtection="1">
      <alignment horizontal="center" vertical="center" textRotation="255"/>
      <protection locked="0"/>
    </xf>
    <xf numFmtId="0" fontId="42" fillId="0" borderId="27" xfId="2" applyFont="1" applyBorder="1" applyAlignment="1" applyProtection="1">
      <alignment horizontal="center" vertical="center" textRotation="255"/>
      <protection locked="0"/>
    </xf>
    <xf numFmtId="0" fontId="8" fillId="3" borderId="35" xfId="2" applyFont="1" applyFill="1" applyBorder="1" applyAlignment="1" applyProtection="1">
      <alignment horizontal="center" vertical="center"/>
      <protection locked="0"/>
    </xf>
    <xf numFmtId="0" fontId="8" fillId="3" borderId="14" xfId="2" applyFont="1" applyFill="1" applyBorder="1" applyAlignment="1" applyProtection="1">
      <alignment horizontal="center" vertical="center"/>
      <protection locked="0"/>
    </xf>
    <xf numFmtId="0" fontId="8" fillId="3" borderId="12" xfId="2" applyFont="1" applyFill="1" applyBorder="1" applyAlignment="1" applyProtection="1">
      <alignment horizontal="center" vertical="center"/>
      <protection locked="0"/>
    </xf>
    <xf numFmtId="0" fontId="8" fillId="3" borderId="15" xfId="2" applyFont="1" applyFill="1" applyBorder="1" applyAlignment="1" applyProtection="1">
      <alignment horizontal="center" vertical="center"/>
      <protection locked="0"/>
    </xf>
    <xf numFmtId="0" fontId="47" fillId="3" borderId="9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0" fontId="43" fillId="3" borderId="8" xfId="0" applyFont="1" applyFill="1" applyBorder="1" applyAlignment="1" applyProtection="1">
      <alignment horizontal="center" vertical="center" wrapText="1"/>
      <protection locked="0"/>
    </xf>
    <xf numFmtId="0" fontId="43" fillId="3" borderId="5" xfId="0" applyFont="1" applyFill="1" applyBorder="1" applyAlignment="1" applyProtection="1">
      <alignment horizontal="center" vertical="center" wrapText="1"/>
      <protection locked="0"/>
    </xf>
    <xf numFmtId="0" fontId="8" fillId="4" borderId="5" xfId="2" applyFont="1" applyFill="1" applyBorder="1" applyAlignment="1" applyProtection="1">
      <alignment horizontal="center" vertical="center"/>
      <protection locked="0"/>
    </xf>
    <xf numFmtId="0" fontId="8" fillId="4" borderId="7" xfId="2" applyFont="1" applyFill="1" applyBorder="1" applyAlignment="1" applyProtection="1">
      <alignment horizontal="center" vertical="center"/>
      <protection locked="0"/>
    </xf>
    <xf numFmtId="0" fontId="8" fillId="4" borderId="5" xfId="2" quotePrefix="1" applyFont="1" applyFill="1" applyBorder="1" applyAlignment="1" applyProtection="1">
      <alignment horizontal="center" vertical="center" wrapText="1"/>
      <protection locked="0"/>
    </xf>
    <xf numFmtId="179" fontId="8" fillId="4" borderId="5" xfId="2" applyNumberFormat="1" applyFont="1" applyFill="1" applyBorder="1" applyAlignment="1" applyProtection="1">
      <alignment horizontal="center" vertical="center"/>
      <protection locked="0"/>
    </xf>
    <xf numFmtId="179" fontId="8" fillId="4" borderId="7" xfId="2" applyNumberFormat="1" applyFont="1" applyFill="1" applyBorder="1" applyAlignment="1" applyProtection="1">
      <alignment horizontal="center" vertical="center"/>
      <protection locked="0"/>
    </xf>
    <xf numFmtId="0" fontId="8" fillId="4" borderId="7" xfId="2" quotePrefix="1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 applyProtection="1">
      <alignment horizontal="center" vertical="center" wrapText="1"/>
      <protection locked="0"/>
    </xf>
    <xf numFmtId="0" fontId="18" fillId="0" borderId="9" xfId="0" applyFont="1" applyFill="1" applyBorder="1" applyAlignment="1" applyProtection="1">
      <alignment horizontal="center" vertical="center"/>
      <protection locked="0"/>
    </xf>
    <xf numFmtId="0" fontId="42" fillId="0" borderId="5" xfId="2" applyFont="1" applyFill="1" applyBorder="1" applyAlignment="1" applyProtection="1">
      <alignment horizontal="center" vertical="center"/>
      <protection locked="0"/>
    </xf>
    <xf numFmtId="0" fontId="8" fillId="4" borderId="34" xfId="2" applyFont="1" applyFill="1" applyBorder="1" applyAlignment="1" applyProtection="1">
      <alignment horizontal="center" vertical="center"/>
      <protection locked="0"/>
    </xf>
    <xf numFmtId="0" fontId="8" fillId="4" borderId="0" xfId="2" applyFont="1" applyFill="1" applyBorder="1" applyAlignment="1" applyProtection="1">
      <alignment horizontal="center" vertical="center"/>
      <protection locked="0"/>
    </xf>
    <xf numFmtId="0" fontId="8" fillId="4" borderId="53" xfId="2" applyFont="1" applyFill="1" applyBorder="1" applyAlignment="1" applyProtection="1">
      <alignment horizontal="center" vertical="center"/>
      <protection locked="0"/>
    </xf>
    <xf numFmtId="0" fontId="8" fillId="4" borderId="17" xfId="2" applyFont="1" applyFill="1" applyBorder="1" applyAlignment="1" applyProtection="1">
      <alignment horizontal="center" vertical="center"/>
      <protection locked="0"/>
    </xf>
    <xf numFmtId="0" fontId="8" fillId="4" borderId="19" xfId="2" applyFont="1" applyFill="1" applyBorder="1" applyAlignment="1" applyProtection="1">
      <alignment horizontal="center" vertical="center"/>
      <protection locked="0"/>
    </xf>
    <xf numFmtId="0" fontId="8" fillId="4" borderId="16" xfId="2" applyFont="1" applyFill="1" applyBorder="1" applyAlignment="1" applyProtection="1">
      <alignment horizontal="center" vertical="center"/>
      <protection locked="0"/>
    </xf>
    <xf numFmtId="0" fontId="42" fillId="0" borderId="7" xfId="2" applyFont="1" applyFill="1" applyBorder="1" applyAlignment="1" applyProtection="1">
      <alignment horizontal="center" vertical="center" wrapText="1"/>
      <protection locked="0"/>
    </xf>
    <xf numFmtId="0" fontId="42" fillId="0" borderId="5" xfId="2" applyFont="1" applyFill="1" applyBorder="1" applyAlignment="1" applyProtection="1">
      <alignment horizontal="center" vertical="center" wrapText="1"/>
      <protection locked="0"/>
    </xf>
    <xf numFmtId="0" fontId="7" fillId="4" borderId="8" xfId="2" applyFont="1" applyFill="1" applyBorder="1" applyAlignment="1" applyProtection="1">
      <alignment horizontal="center" vertical="center" wrapText="1"/>
      <protection locked="0"/>
    </xf>
    <xf numFmtId="0" fontId="7" fillId="4" borderId="8" xfId="2" applyFont="1" applyFill="1" applyBorder="1" applyAlignment="1" applyProtection="1">
      <alignment horizontal="center" vertical="center"/>
      <protection locked="0"/>
    </xf>
    <xf numFmtId="0" fontId="42" fillId="4" borderId="5" xfId="2" applyFont="1" applyFill="1" applyBorder="1" applyAlignment="1" applyProtection="1">
      <alignment horizontal="center" vertical="center"/>
      <protection locked="0"/>
    </xf>
    <xf numFmtId="0" fontId="8" fillId="4" borderId="17" xfId="2" quotePrefix="1" applyFont="1" applyFill="1" applyBorder="1" applyAlignment="1" applyProtection="1">
      <alignment horizontal="center" vertical="center"/>
      <protection locked="0"/>
    </xf>
    <xf numFmtId="0" fontId="8" fillId="4" borderId="19" xfId="2" quotePrefix="1" applyFont="1" applyFill="1" applyBorder="1" applyAlignment="1" applyProtection="1">
      <alignment horizontal="center" vertical="center"/>
      <protection locked="0"/>
    </xf>
    <xf numFmtId="0" fontId="8" fillId="4" borderId="16" xfId="2" quotePrefix="1" applyFont="1" applyFill="1" applyBorder="1" applyAlignment="1" applyProtection="1">
      <alignment horizontal="center" vertical="center"/>
      <protection locked="0"/>
    </xf>
    <xf numFmtId="0" fontId="42" fillId="4" borderId="50" xfId="2" applyFont="1" applyFill="1" applyBorder="1" applyAlignment="1" applyProtection="1">
      <alignment horizontal="center" vertical="center"/>
      <protection locked="0"/>
    </xf>
    <xf numFmtId="0" fontId="42" fillId="4" borderId="16" xfId="2" applyFont="1" applyFill="1" applyBorder="1" applyAlignment="1" applyProtection="1">
      <alignment horizontal="center" vertical="center"/>
      <protection locked="0"/>
    </xf>
    <xf numFmtId="0" fontId="42" fillId="4" borderId="19" xfId="2" applyFont="1" applyFill="1" applyBorder="1" applyAlignment="1" applyProtection="1">
      <alignment horizontal="center" vertical="center"/>
      <protection locked="0"/>
    </xf>
    <xf numFmtId="0" fontId="42" fillId="4" borderId="5" xfId="2" applyFont="1" applyFill="1" applyBorder="1" applyAlignment="1" applyProtection="1">
      <alignment horizontal="center" vertical="center" wrapText="1"/>
      <protection locked="0"/>
    </xf>
    <xf numFmtId="0" fontId="8" fillId="4" borderId="17" xfId="2" quotePrefix="1" applyFont="1" applyFill="1" applyBorder="1" applyAlignment="1" applyProtection="1">
      <alignment horizontal="center" vertical="center" wrapText="1"/>
      <protection locked="0"/>
    </xf>
    <xf numFmtId="0" fontId="8" fillId="4" borderId="16" xfId="2" applyFont="1" applyFill="1" applyBorder="1" applyAlignment="1" applyProtection="1">
      <alignment horizontal="center" vertical="center" wrapText="1"/>
      <protection locked="0"/>
    </xf>
    <xf numFmtId="0" fontId="8" fillId="4" borderId="19" xfId="2" applyFont="1" applyFill="1" applyBorder="1" applyAlignment="1" applyProtection="1">
      <alignment horizontal="center" vertical="center" wrapText="1"/>
      <protection locked="0"/>
    </xf>
    <xf numFmtId="0" fontId="8" fillId="4" borderId="16" xfId="2" quotePrefix="1" applyFont="1" applyFill="1" applyBorder="1" applyAlignment="1" applyProtection="1">
      <alignment horizontal="center" vertical="center" wrapText="1"/>
      <protection locked="0"/>
    </xf>
    <xf numFmtId="0" fontId="8" fillId="4" borderId="19" xfId="2" quotePrefix="1" applyFont="1" applyFill="1" applyBorder="1" applyAlignment="1" applyProtection="1">
      <alignment horizontal="center" vertical="center" wrapText="1"/>
      <protection locked="0"/>
    </xf>
    <xf numFmtId="0" fontId="8" fillId="0" borderId="5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2" fillId="3" borderId="35" xfId="2" applyFont="1" applyFill="1" applyBorder="1" applyAlignment="1" applyProtection="1">
      <alignment horizontal="center" vertical="center"/>
      <protection locked="0"/>
    </xf>
    <xf numFmtId="0" fontId="12" fillId="3" borderId="29" xfId="2" applyFont="1" applyFill="1" applyBorder="1" applyAlignment="1" applyProtection="1">
      <alignment horizontal="center" vertical="center"/>
      <protection locked="0"/>
    </xf>
    <xf numFmtId="0" fontId="12" fillId="3" borderId="32" xfId="2" applyFont="1" applyFill="1" applyBorder="1" applyAlignment="1" applyProtection="1">
      <alignment horizontal="center" vertical="center"/>
      <protection locked="0"/>
    </xf>
    <xf numFmtId="0" fontId="42" fillId="4" borderId="8" xfId="2" applyFont="1" applyFill="1" applyBorder="1" applyAlignment="1" applyProtection="1">
      <alignment horizontal="center" vertical="center"/>
      <protection locked="0"/>
    </xf>
    <xf numFmtId="0" fontId="53" fillId="4" borderId="80" xfId="6" applyFont="1" applyFill="1" applyBorder="1" applyAlignment="1" applyProtection="1">
      <alignment horizontal="center" vertical="center" wrapText="1"/>
      <protection locked="0"/>
    </xf>
    <xf numFmtId="0" fontId="42" fillId="4" borderId="1" xfId="2" applyFont="1" applyFill="1" applyBorder="1" applyAlignment="1" applyProtection="1">
      <alignment horizontal="center" vertical="center" wrapText="1"/>
      <protection locked="0"/>
    </xf>
    <xf numFmtId="0" fontId="42" fillId="4" borderId="24" xfId="2" applyFont="1" applyFill="1" applyBorder="1" applyAlignment="1" applyProtection="1">
      <alignment horizontal="center" vertical="center" wrapText="1"/>
      <protection locked="0"/>
    </xf>
    <xf numFmtId="0" fontId="42" fillId="4" borderId="21" xfId="2" applyFont="1" applyFill="1" applyBorder="1" applyAlignment="1" applyProtection="1">
      <alignment horizontal="center" vertical="center" wrapText="1"/>
      <protection locked="0"/>
    </xf>
    <xf numFmtId="0" fontId="42" fillId="4" borderId="25" xfId="2" applyFont="1" applyFill="1" applyBorder="1" applyAlignment="1" applyProtection="1">
      <alignment horizontal="center" vertical="center" wrapText="1"/>
      <protection locked="0"/>
    </xf>
    <xf numFmtId="0" fontId="42" fillId="4" borderId="26" xfId="2" applyFont="1" applyFill="1" applyBorder="1" applyAlignment="1" applyProtection="1">
      <alignment horizontal="center" vertical="center" wrapText="1"/>
      <protection locked="0"/>
    </xf>
    <xf numFmtId="0" fontId="42" fillId="4" borderId="23" xfId="2" applyFont="1" applyFill="1" applyBorder="1" applyAlignment="1" applyProtection="1">
      <alignment horizontal="center" vertical="center" wrapText="1"/>
      <protection locked="0"/>
    </xf>
    <xf numFmtId="41" fontId="12" fillId="0" borderId="59" xfId="3" applyFont="1" applyFill="1" applyBorder="1" applyAlignment="1" applyProtection="1">
      <alignment horizontal="center" vertical="center" shrinkToFit="1"/>
      <protection locked="0"/>
    </xf>
    <xf numFmtId="0" fontId="10" fillId="0" borderId="82" xfId="2" applyFont="1" applyFill="1" applyBorder="1" applyAlignment="1" applyProtection="1">
      <alignment horizontal="center" vertical="center"/>
      <protection locked="0"/>
    </xf>
    <xf numFmtId="0" fontId="10" fillId="0" borderId="79" xfId="2" applyFont="1" applyFill="1" applyBorder="1" applyAlignment="1" applyProtection="1">
      <alignment horizontal="center" vertical="center"/>
      <protection locked="0"/>
    </xf>
    <xf numFmtId="0" fontId="14" fillId="0" borderId="54" xfId="0" applyFont="1" applyBorder="1" applyAlignment="1" applyProtection="1">
      <alignment horizontal="center" vertical="center" textRotation="180" shrinkToFit="1"/>
      <protection locked="0"/>
    </xf>
    <xf numFmtId="0" fontId="42" fillId="0" borderId="6" xfId="2" applyFont="1" applyFill="1" applyBorder="1" applyAlignment="1" applyProtection="1">
      <alignment horizontal="center" vertical="center" wrapText="1"/>
      <protection locked="0"/>
    </xf>
    <xf numFmtId="0" fontId="42" fillId="0" borderId="27" xfId="2" applyFont="1" applyFill="1" applyBorder="1" applyAlignment="1" applyProtection="1">
      <alignment horizontal="center" vertical="center" wrapText="1"/>
      <protection locked="0"/>
    </xf>
    <xf numFmtId="0" fontId="42" fillId="0" borderId="83" xfId="2" applyFont="1" applyFill="1" applyBorder="1" applyAlignment="1" applyProtection="1">
      <alignment horizontal="center" vertical="center" wrapText="1"/>
      <protection locked="0"/>
    </xf>
    <xf numFmtId="0" fontId="42" fillId="0" borderId="8" xfId="2" applyFont="1" applyFill="1" applyBorder="1" applyAlignment="1" applyProtection="1">
      <alignment horizontal="center" vertical="center" wrapText="1"/>
      <protection locked="0"/>
    </xf>
    <xf numFmtId="0" fontId="42" fillId="0" borderId="19" xfId="2" applyFont="1" applyFill="1" applyBorder="1" applyAlignment="1" applyProtection="1">
      <alignment horizontal="center" vertical="center" wrapText="1"/>
      <protection locked="0"/>
    </xf>
    <xf numFmtId="0" fontId="43" fillId="0" borderId="5" xfId="0" applyFont="1" applyFill="1" applyBorder="1" applyAlignment="1" applyProtection="1">
      <alignment horizontal="left" vertical="center"/>
      <protection locked="0"/>
    </xf>
    <xf numFmtId="0" fontId="42" fillId="0" borderId="10" xfId="2" applyFont="1" applyFill="1" applyBorder="1" applyAlignment="1" applyProtection="1">
      <alignment horizontal="center" vertical="center" wrapText="1"/>
      <protection locked="0"/>
    </xf>
    <xf numFmtId="0" fontId="42" fillId="0" borderId="28" xfId="2" applyFont="1" applyFill="1" applyBorder="1" applyAlignment="1" applyProtection="1">
      <alignment horizontal="center" vertical="center" wrapText="1"/>
      <protection locked="0"/>
    </xf>
    <xf numFmtId="0" fontId="42" fillId="0" borderId="75" xfId="2" applyFont="1" applyFill="1" applyBorder="1" applyAlignment="1" applyProtection="1">
      <alignment horizontal="center" vertical="center" wrapText="1"/>
      <protection locked="0"/>
    </xf>
    <xf numFmtId="0" fontId="43" fillId="0" borderId="23" xfId="0" applyFont="1" applyFill="1" applyBorder="1" applyAlignment="1" applyProtection="1">
      <alignment horizontal="center" vertical="center" wrapText="1"/>
      <protection locked="0"/>
    </xf>
    <xf numFmtId="0" fontId="43" fillId="0" borderId="6" xfId="0" applyFont="1" applyFill="1" applyBorder="1" applyAlignment="1" applyProtection="1">
      <alignment horizontal="center" vertical="center" wrapText="1"/>
      <protection locked="0"/>
    </xf>
    <xf numFmtId="0" fontId="43" fillId="0" borderId="5" xfId="0" applyFont="1" applyFill="1" applyBorder="1" applyAlignment="1" applyProtection="1">
      <alignment horizontal="center" vertical="center" wrapText="1"/>
      <protection locked="0"/>
    </xf>
    <xf numFmtId="0" fontId="43" fillId="0" borderId="27" xfId="0" applyFont="1" applyFill="1" applyBorder="1" applyAlignment="1" applyProtection="1">
      <alignment horizontal="center" vertical="center" wrapText="1"/>
      <protection locked="0"/>
    </xf>
    <xf numFmtId="0" fontId="43" fillId="0" borderId="6" xfId="0" applyFont="1" applyFill="1" applyBorder="1" applyAlignment="1" applyProtection="1">
      <alignment horizontal="left" vertical="center"/>
      <protection locked="0"/>
    </xf>
    <xf numFmtId="0" fontId="8" fillId="0" borderId="6" xfId="2" applyFont="1" applyFill="1" applyBorder="1" applyAlignment="1" applyProtection="1">
      <alignment horizontal="center" vertical="center" wrapText="1"/>
      <protection locked="0"/>
    </xf>
    <xf numFmtId="0" fontId="8" fillId="0" borderId="5" xfId="2" applyFont="1" applyFill="1" applyBorder="1" applyAlignment="1" applyProtection="1">
      <alignment horizontal="center" vertical="center" wrapText="1"/>
      <protection locked="0"/>
    </xf>
    <xf numFmtId="0" fontId="8" fillId="0" borderId="27" xfId="2" applyFont="1" applyFill="1" applyBorder="1" applyAlignment="1" applyProtection="1">
      <alignment horizontal="center" vertical="center" wrapText="1"/>
      <protection locked="0"/>
    </xf>
    <xf numFmtId="0" fontId="43" fillId="0" borderId="6" xfId="0" applyFont="1" applyFill="1" applyBorder="1" applyAlignment="1" applyProtection="1">
      <alignment horizontal="center" vertical="center"/>
      <protection locked="0"/>
    </xf>
    <xf numFmtId="0" fontId="43" fillId="0" borderId="27" xfId="0" applyFont="1" applyFill="1" applyBorder="1" applyAlignment="1" applyProtection="1">
      <alignment horizontal="center" vertical="center"/>
      <protection locked="0"/>
    </xf>
    <xf numFmtId="0" fontId="42" fillId="0" borderId="56" xfId="2" applyFont="1" applyFill="1" applyBorder="1" applyAlignment="1" applyProtection="1">
      <alignment horizontal="center" vertical="center" wrapText="1"/>
      <protection locked="0"/>
    </xf>
    <xf numFmtId="0" fontId="42" fillId="0" borderId="33" xfId="2" applyFont="1" applyFill="1" applyBorder="1" applyAlignment="1" applyProtection="1">
      <alignment horizontal="center" vertical="center" wrapText="1"/>
      <protection locked="0"/>
    </xf>
    <xf numFmtId="0" fontId="42" fillId="0" borderId="57" xfId="2" applyFont="1" applyFill="1" applyBorder="1" applyAlignment="1" applyProtection="1">
      <alignment horizontal="center" vertical="center" wrapText="1"/>
      <protection locked="0"/>
    </xf>
    <xf numFmtId="0" fontId="42" fillId="0" borderId="34" xfId="2" applyFont="1" applyFill="1" applyBorder="1" applyAlignment="1" applyProtection="1">
      <alignment horizontal="center" vertical="center" wrapText="1"/>
      <protection locked="0"/>
    </xf>
    <xf numFmtId="0" fontId="42" fillId="0" borderId="0" xfId="2" applyFont="1" applyFill="1" applyBorder="1" applyAlignment="1" applyProtection="1">
      <alignment horizontal="center" vertical="center" wrapText="1"/>
      <protection locked="0"/>
    </xf>
    <xf numFmtId="0" fontId="42" fillId="0" borderId="53" xfId="2" applyFont="1" applyFill="1" applyBorder="1" applyAlignment="1" applyProtection="1">
      <alignment horizontal="center" vertical="center" wrapText="1"/>
      <protection locked="0"/>
    </xf>
    <xf numFmtId="0" fontId="42" fillId="0" borderId="3" xfId="2" applyFont="1" applyFill="1" applyBorder="1" applyAlignment="1" applyProtection="1">
      <alignment horizontal="center" vertical="center" wrapText="1"/>
      <protection locked="0"/>
    </xf>
    <xf numFmtId="0" fontId="42" fillId="0" borderId="11" xfId="2" applyFont="1" applyFill="1" applyBorder="1" applyAlignment="1" applyProtection="1">
      <alignment horizontal="center" vertical="center" wrapText="1"/>
      <protection locked="0"/>
    </xf>
    <xf numFmtId="0" fontId="42" fillId="0" borderId="31" xfId="2" applyFont="1" applyFill="1" applyBorder="1" applyAlignment="1" applyProtection="1">
      <alignment horizontal="center" vertical="center" wrapText="1"/>
      <protection locked="0"/>
    </xf>
    <xf numFmtId="0" fontId="14" fillId="0" borderId="54" xfId="0" applyFont="1" applyBorder="1" applyAlignment="1" applyProtection="1">
      <alignment horizontal="center" vertical="center" textRotation="180"/>
      <protection locked="0"/>
    </xf>
    <xf numFmtId="0" fontId="8" fillId="0" borderId="32" xfId="2" applyFont="1" applyBorder="1" applyAlignment="1" applyProtection="1">
      <alignment horizontal="center" vertical="center"/>
      <protection locked="0"/>
    </xf>
    <xf numFmtId="0" fontId="8" fillId="0" borderId="29" xfId="2" applyFont="1" applyBorder="1" applyAlignment="1" applyProtection="1">
      <alignment horizontal="center" vertical="center"/>
      <protection locked="0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31" xfId="2" applyFont="1" applyBorder="1" applyAlignment="1" applyProtection="1">
      <alignment horizontal="center" vertical="center"/>
      <protection locked="0"/>
    </xf>
    <xf numFmtId="0" fontId="8" fillId="0" borderId="5" xfId="2" applyFont="1" applyBorder="1" applyAlignment="1" applyProtection="1">
      <alignment horizontal="center" vertical="center" textRotation="255"/>
      <protection locked="0"/>
    </xf>
    <xf numFmtId="0" fontId="8" fillId="0" borderId="27" xfId="2" applyFont="1" applyBorder="1" applyAlignment="1" applyProtection="1">
      <alignment horizontal="center" vertical="center" textRotation="255"/>
      <protection locked="0"/>
    </xf>
    <xf numFmtId="0" fontId="8" fillId="0" borderId="28" xfId="2" applyFont="1" applyBorder="1" applyAlignment="1" applyProtection="1">
      <alignment horizontal="center" vertical="center"/>
      <protection locked="0"/>
    </xf>
    <xf numFmtId="0" fontId="47" fillId="0" borderId="36" xfId="2" applyFont="1" applyBorder="1" applyAlignment="1" applyProtection="1">
      <alignment horizontal="center" vertical="center"/>
      <protection locked="0"/>
    </xf>
    <xf numFmtId="0" fontId="47" fillId="0" borderId="27" xfId="2" applyFont="1" applyBorder="1" applyAlignment="1" applyProtection="1">
      <alignment horizontal="center" vertical="center"/>
      <protection locked="0"/>
    </xf>
    <xf numFmtId="0" fontId="47" fillId="10" borderId="27" xfId="2" applyFont="1" applyFill="1" applyBorder="1" applyAlignment="1" applyProtection="1">
      <alignment horizontal="center" vertical="center"/>
      <protection locked="0"/>
    </xf>
    <xf numFmtId="0" fontId="7" fillId="11" borderId="27" xfId="2" applyFont="1" applyFill="1" applyBorder="1" applyAlignment="1" applyProtection="1">
      <alignment horizontal="center" vertical="center"/>
      <protection locked="0"/>
    </xf>
    <xf numFmtId="0" fontId="42" fillId="3" borderId="44" xfId="2" applyFont="1" applyFill="1" applyBorder="1" applyAlignment="1" applyProtection="1">
      <alignment horizontal="center" vertical="center"/>
      <protection locked="0"/>
    </xf>
    <xf numFmtId="0" fontId="42" fillId="3" borderId="45" xfId="2" applyFont="1" applyFill="1" applyBorder="1" applyAlignment="1" applyProtection="1">
      <alignment horizontal="center" vertical="center"/>
      <protection locked="0"/>
    </xf>
    <xf numFmtId="0" fontId="42" fillId="3" borderId="46" xfId="2" applyFont="1" applyFill="1" applyBorder="1" applyAlignment="1" applyProtection="1">
      <alignment horizontal="center" vertical="center"/>
      <protection locked="0"/>
    </xf>
    <xf numFmtId="0" fontId="42" fillId="4" borderId="27" xfId="2" applyFont="1" applyFill="1" applyBorder="1" applyAlignment="1" applyProtection="1">
      <alignment horizontal="center" vertical="center"/>
      <protection locked="0"/>
    </xf>
    <xf numFmtId="49" fontId="42" fillId="2" borderId="44" xfId="2" applyNumberFormat="1" applyFont="1" applyFill="1" applyBorder="1" applyAlignment="1" applyProtection="1">
      <alignment horizontal="center" vertical="center"/>
      <protection locked="0"/>
    </xf>
    <xf numFmtId="49" fontId="42" fillId="2" borderId="45" xfId="2" applyNumberFormat="1" applyFont="1" applyFill="1" applyBorder="1" applyAlignment="1" applyProtection="1">
      <alignment horizontal="center" vertical="center"/>
      <protection locked="0"/>
    </xf>
    <xf numFmtId="49" fontId="42" fillId="2" borderId="78" xfId="2" applyNumberFormat="1" applyFont="1" applyFill="1" applyBorder="1" applyAlignment="1" applyProtection="1">
      <alignment horizontal="center" vertical="center"/>
      <protection locked="0"/>
    </xf>
    <xf numFmtId="0" fontId="7" fillId="0" borderId="60" xfId="2" applyFont="1" applyBorder="1" applyAlignment="1" applyProtection="1">
      <alignment horizontal="center" vertical="center"/>
      <protection locked="0"/>
    </xf>
    <xf numFmtId="0" fontId="7" fillId="0" borderId="41" xfId="2" applyFont="1" applyBorder="1" applyAlignment="1" applyProtection="1">
      <alignment horizontal="center" vertical="center"/>
      <protection locked="0"/>
    </xf>
    <xf numFmtId="0" fontId="7" fillId="0" borderId="59" xfId="2" applyFont="1" applyBorder="1" applyAlignment="1" applyProtection="1">
      <alignment horizontal="center" vertical="center"/>
      <protection locked="0"/>
    </xf>
    <xf numFmtId="0" fontId="7" fillId="0" borderId="60" xfId="2" applyFont="1" applyFill="1" applyBorder="1" applyAlignment="1" applyProtection="1">
      <alignment horizontal="center" vertical="center"/>
      <protection locked="0"/>
    </xf>
    <xf numFmtId="0" fontId="7" fillId="0" borderId="41" xfId="2" applyFont="1" applyFill="1" applyBorder="1" applyAlignment="1" applyProtection="1">
      <alignment horizontal="center" vertical="center"/>
      <protection locked="0"/>
    </xf>
    <xf numFmtId="0" fontId="7" fillId="0" borderId="59" xfId="2" applyFont="1" applyFill="1" applyBorder="1" applyAlignment="1" applyProtection="1">
      <alignment horizontal="center" vertical="center"/>
      <protection locked="0"/>
    </xf>
    <xf numFmtId="0" fontId="18" fillId="0" borderId="60" xfId="5" applyFont="1" applyFill="1" applyBorder="1" applyAlignment="1" applyProtection="1">
      <alignment horizontal="center" vertical="center"/>
      <protection locked="0"/>
    </xf>
    <xf numFmtId="0" fontId="18" fillId="0" borderId="41" xfId="5" applyFont="1" applyFill="1" applyBorder="1" applyAlignment="1" applyProtection="1">
      <alignment horizontal="center" vertical="center"/>
      <protection locked="0"/>
    </xf>
    <xf numFmtId="0" fontId="18" fillId="0" borderId="42" xfId="5" applyFont="1" applyFill="1" applyBorder="1" applyAlignment="1" applyProtection="1">
      <alignment horizontal="center" vertical="center"/>
      <protection locked="0"/>
    </xf>
    <xf numFmtId="0" fontId="18" fillId="0" borderId="59" xfId="5" applyFont="1" applyFill="1" applyBorder="1" applyAlignment="1" applyProtection="1">
      <alignment horizontal="center" vertical="center"/>
      <protection locked="0"/>
    </xf>
    <xf numFmtId="0" fontId="8" fillId="0" borderId="35" xfId="2" applyFont="1" applyBorder="1" applyAlignment="1" applyProtection="1">
      <alignment horizontal="center" vertical="center" textRotation="255"/>
      <protection locked="0"/>
    </xf>
    <xf numFmtId="0" fontId="8" fillId="0" borderId="8" xfId="2" applyFont="1" applyBorder="1" applyAlignment="1" applyProtection="1">
      <alignment horizontal="center" vertical="center" textRotation="255"/>
      <protection locked="0"/>
    </xf>
    <xf numFmtId="0" fontId="8" fillId="0" borderId="36" xfId="2" applyFont="1" applyBorder="1" applyAlignment="1" applyProtection="1">
      <alignment horizontal="center" vertical="center" textRotation="255"/>
      <protection locked="0"/>
    </xf>
    <xf numFmtId="0" fontId="8" fillId="0" borderId="14" xfId="2" applyFont="1" applyBorder="1" applyAlignment="1" applyProtection="1">
      <alignment horizontal="center" vertical="center"/>
      <protection locked="0"/>
    </xf>
    <xf numFmtId="0" fontId="8" fillId="0" borderId="12" xfId="2" applyFont="1" applyBorder="1" applyAlignment="1" applyProtection="1">
      <alignment horizontal="center" vertical="center"/>
      <protection locked="0"/>
    </xf>
    <xf numFmtId="0" fontId="8" fillId="0" borderId="15" xfId="2" applyFont="1" applyBorder="1" applyAlignment="1" applyProtection="1">
      <alignment horizontal="center" vertical="center"/>
      <protection locked="0"/>
    </xf>
    <xf numFmtId="0" fontId="6" fillId="0" borderId="55" xfId="2" applyFont="1" applyBorder="1" applyAlignment="1" applyProtection="1">
      <alignment horizontal="center" vertical="center"/>
      <protection locked="0"/>
    </xf>
    <xf numFmtId="0" fontId="6" fillId="0" borderId="33" xfId="2" applyFont="1" applyBorder="1" applyAlignment="1" applyProtection="1">
      <alignment horizontal="center" vertical="center"/>
      <protection locked="0"/>
    </xf>
    <xf numFmtId="0" fontId="6" fillId="0" borderId="39" xfId="2" applyFont="1" applyBorder="1" applyAlignment="1" applyProtection="1">
      <alignment horizontal="center" vertical="center"/>
      <protection locked="0"/>
    </xf>
    <xf numFmtId="0" fontId="42" fillId="3" borderId="35" xfId="2" applyFont="1" applyFill="1" applyBorder="1" applyAlignment="1" applyProtection="1">
      <alignment horizontal="center" vertical="center"/>
      <protection locked="0"/>
    </xf>
    <xf numFmtId="0" fontId="42" fillId="3" borderId="29" xfId="2" applyFont="1" applyFill="1" applyBorder="1" applyAlignment="1" applyProtection="1">
      <alignment horizontal="center" vertical="center"/>
      <protection locked="0"/>
    </xf>
    <xf numFmtId="14" fontId="42" fillId="4" borderId="29" xfId="2" applyNumberFormat="1" applyFont="1" applyFill="1" applyBorder="1" applyAlignment="1" applyProtection="1">
      <alignment horizontal="center" vertical="center"/>
      <protection locked="0"/>
    </xf>
    <xf numFmtId="176" fontId="42" fillId="2" borderId="14" xfId="2" applyNumberFormat="1" applyFont="1" applyFill="1" applyBorder="1" applyAlignment="1" applyProtection="1">
      <alignment horizontal="center" vertical="center"/>
      <protection locked="0"/>
    </xf>
    <xf numFmtId="176" fontId="42" fillId="2" borderId="12" xfId="2" applyNumberFormat="1" applyFont="1" applyFill="1" applyBorder="1" applyAlignment="1" applyProtection="1">
      <alignment horizontal="center" vertical="center"/>
      <protection locked="0"/>
    </xf>
    <xf numFmtId="176" fontId="42" fillId="2" borderId="13" xfId="2" applyNumberFormat="1" applyFont="1" applyFill="1" applyBorder="1" applyAlignment="1" applyProtection="1">
      <alignment horizontal="center" vertical="center"/>
      <protection locked="0"/>
    </xf>
    <xf numFmtId="0" fontId="12" fillId="3" borderId="40" xfId="2" applyFont="1" applyFill="1" applyBorder="1" applyAlignment="1" applyProtection="1">
      <alignment horizontal="center" vertical="center" wrapText="1"/>
      <protection locked="0"/>
    </xf>
    <xf numFmtId="0" fontId="12" fillId="3" borderId="41" xfId="2" applyFont="1" applyFill="1" applyBorder="1" applyAlignment="1" applyProtection="1">
      <alignment horizontal="center" vertical="center" wrapText="1"/>
      <protection locked="0"/>
    </xf>
    <xf numFmtId="0" fontId="12" fillId="3" borderId="42" xfId="2" applyFont="1" applyFill="1" applyBorder="1" applyAlignment="1" applyProtection="1">
      <alignment horizontal="center" vertical="center" wrapText="1"/>
      <protection locked="0"/>
    </xf>
    <xf numFmtId="0" fontId="12" fillId="3" borderId="37" xfId="2" applyFont="1" applyFill="1" applyBorder="1" applyAlignment="1" applyProtection="1">
      <alignment horizontal="center" vertical="center"/>
      <protection locked="0"/>
    </xf>
    <xf numFmtId="0" fontId="12" fillId="3" borderId="38" xfId="2" applyFont="1" applyFill="1" applyBorder="1" applyAlignment="1" applyProtection="1">
      <alignment horizontal="center" vertical="center"/>
      <protection locked="0"/>
    </xf>
    <xf numFmtId="0" fontId="12" fillId="3" borderId="76" xfId="2" applyFont="1" applyFill="1" applyBorder="1" applyAlignment="1" applyProtection="1">
      <alignment horizontal="center" vertical="center"/>
      <protection locked="0"/>
    </xf>
    <xf numFmtId="0" fontId="18" fillId="0" borderId="40" xfId="0" applyFont="1" applyBorder="1" applyAlignment="1" applyProtection="1">
      <alignment horizontal="center" vertical="center"/>
      <protection locked="0"/>
    </xf>
    <xf numFmtId="0" fontId="18" fillId="0" borderId="41" xfId="0" applyFont="1" applyBorder="1" applyAlignment="1" applyProtection="1">
      <alignment horizontal="center" vertical="center"/>
      <protection locked="0"/>
    </xf>
    <xf numFmtId="0" fontId="18" fillId="0" borderId="59" xfId="0" applyFont="1" applyBorder="1" applyAlignment="1" applyProtection="1">
      <alignment horizontal="center" vertical="center"/>
      <protection locked="0"/>
    </xf>
    <xf numFmtId="0" fontId="43" fillId="0" borderId="56" xfId="0" applyFont="1" applyFill="1" applyBorder="1" applyAlignment="1" applyProtection="1">
      <alignment horizontal="center" vertical="center" wrapText="1"/>
      <protection locked="0"/>
    </xf>
    <xf numFmtId="0" fontId="43" fillId="0" borderId="33" xfId="0" applyFont="1" applyFill="1" applyBorder="1" applyAlignment="1" applyProtection="1">
      <alignment horizontal="center" vertical="center"/>
      <protection locked="0"/>
    </xf>
    <xf numFmtId="0" fontId="43" fillId="0" borderId="57" xfId="0" applyFont="1" applyFill="1" applyBorder="1" applyAlignment="1" applyProtection="1">
      <alignment horizontal="center" vertical="center"/>
      <protection locked="0"/>
    </xf>
    <xf numFmtId="0" fontId="43" fillId="0" borderId="34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43" fillId="0" borderId="53" xfId="0" applyFont="1" applyFill="1" applyBorder="1" applyAlignment="1" applyProtection="1">
      <alignment horizontal="center" vertical="center"/>
      <protection locked="0"/>
    </xf>
    <xf numFmtId="0" fontId="42" fillId="0" borderId="36" xfId="2" applyFont="1" applyFill="1" applyBorder="1" applyAlignment="1" applyProtection="1">
      <alignment horizontal="center" vertical="center" wrapText="1"/>
      <protection locked="0"/>
    </xf>
    <xf numFmtId="179" fontId="42" fillId="0" borderId="46" xfId="2" applyNumberFormat="1" applyFont="1" applyFill="1" applyBorder="1" applyAlignment="1" applyProtection="1">
      <alignment horizontal="center" vertical="center" wrapText="1"/>
      <protection locked="0"/>
    </xf>
    <xf numFmtId="179" fontId="42" fillId="0" borderId="27" xfId="2" applyNumberFormat="1" applyFont="1" applyFill="1" applyBorder="1" applyAlignment="1" applyProtection="1">
      <alignment horizontal="center" vertical="center" wrapText="1"/>
      <protection locked="0"/>
    </xf>
    <xf numFmtId="0" fontId="43" fillId="0" borderId="27" xfId="0" applyFont="1" applyFill="1" applyBorder="1" applyAlignment="1" applyProtection="1">
      <alignment horizontal="left" vertical="center"/>
      <protection locked="0"/>
    </xf>
    <xf numFmtId="0" fontId="42" fillId="0" borderId="26" xfId="2" applyFont="1" applyFill="1" applyBorder="1" applyAlignment="1" applyProtection="1">
      <alignment horizontal="center" vertical="center" wrapText="1"/>
      <protection locked="0"/>
    </xf>
    <xf numFmtId="0" fontId="42" fillId="0" borderId="23" xfId="2" applyFont="1" applyFill="1" applyBorder="1" applyAlignment="1" applyProtection="1">
      <alignment horizontal="center" vertical="center" wrapText="1"/>
      <protection locked="0"/>
    </xf>
    <xf numFmtId="0" fontId="46" fillId="0" borderId="56" xfId="0" applyFont="1" applyBorder="1" applyAlignment="1" applyProtection="1">
      <alignment horizontal="center" vertical="center" wrapText="1"/>
      <protection locked="0"/>
    </xf>
    <xf numFmtId="0" fontId="46" fillId="0" borderId="33" xfId="0" applyFont="1" applyBorder="1" applyAlignment="1" applyProtection="1">
      <alignment horizontal="center" vertical="center" wrapText="1"/>
      <protection locked="0"/>
    </xf>
    <xf numFmtId="0" fontId="46" fillId="0" borderId="39" xfId="0" applyFont="1" applyBorder="1" applyAlignment="1" applyProtection="1">
      <alignment horizontal="center" vertical="center" wrapText="1"/>
      <protection locked="0"/>
    </xf>
    <xf numFmtId="0" fontId="46" fillId="0" borderId="34" xfId="0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46" fillId="0" borderId="54" xfId="0" applyFont="1" applyBorder="1" applyAlignment="1" applyProtection="1">
      <alignment horizontal="center" vertical="center" wrapText="1"/>
      <protection locked="0"/>
    </xf>
    <xf numFmtId="0" fontId="46" fillId="0" borderId="3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center" vertical="center" wrapText="1"/>
      <protection locked="0"/>
    </xf>
    <xf numFmtId="0" fontId="46" fillId="0" borderId="4" xfId="0" applyFont="1" applyBorder="1" applyAlignment="1" applyProtection="1">
      <alignment horizontal="center" vertical="center" wrapText="1"/>
      <protection locked="0"/>
    </xf>
    <xf numFmtId="0" fontId="18" fillId="0" borderId="40" xfId="0" applyFont="1" applyFill="1" applyBorder="1" applyAlignment="1" applyProtection="1">
      <alignment horizontal="center" vertical="center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18" fillId="0" borderId="42" xfId="0" applyFont="1" applyFill="1" applyBorder="1" applyAlignment="1" applyProtection="1">
      <alignment horizontal="center" vertical="center"/>
      <protection locked="0"/>
    </xf>
    <xf numFmtId="0" fontId="18" fillId="0" borderId="82" xfId="0" applyFont="1" applyFill="1" applyBorder="1" applyAlignment="1" applyProtection="1">
      <alignment horizontal="center" vertical="center"/>
      <protection locked="0"/>
    </xf>
    <xf numFmtId="0" fontId="18" fillId="0" borderId="79" xfId="0" applyFont="1" applyFill="1" applyBorder="1" applyAlignment="1" applyProtection="1">
      <alignment horizontal="center" vertical="center"/>
      <protection locked="0"/>
    </xf>
    <xf numFmtId="0" fontId="18" fillId="0" borderId="81" xfId="0" applyFont="1" applyFill="1" applyBorder="1" applyAlignment="1" applyProtection="1">
      <alignment horizontal="center" vertical="center"/>
      <protection locked="0"/>
    </xf>
    <xf numFmtId="0" fontId="18" fillId="0" borderId="15" xfId="0" applyFont="1" applyFill="1" applyBorder="1" applyAlignment="1" applyProtection="1">
      <alignment horizontal="left" vertical="center"/>
      <protection locked="0"/>
    </xf>
    <xf numFmtId="0" fontId="46" fillId="0" borderId="55" xfId="0" applyFont="1" applyFill="1" applyBorder="1" applyAlignment="1" applyProtection="1">
      <alignment horizontal="center" vertical="center" wrapText="1"/>
      <protection locked="0"/>
    </xf>
    <xf numFmtId="0" fontId="46" fillId="0" borderId="33" xfId="0" applyFont="1" applyFill="1" applyBorder="1" applyAlignment="1" applyProtection="1">
      <alignment horizontal="center" vertical="center" wrapText="1"/>
      <protection locked="0"/>
    </xf>
    <xf numFmtId="0" fontId="46" fillId="0" borderId="39" xfId="0" applyFont="1" applyFill="1" applyBorder="1" applyAlignment="1" applyProtection="1">
      <alignment horizontal="center" vertical="center" wrapText="1"/>
      <protection locked="0"/>
    </xf>
    <xf numFmtId="0" fontId="46" fillId="0" borderId="30" xfId="0" applyFont="1" applyFill="1" applyBorder="1" applyAlignment="1" applyProtection="1">
      <alignment horizontal="center" vertical="center" wrapText="1"/>
      <protection locked="0"/>
    </xf>
    <xf numFmtId="0" fontId="46" fillId="0" borderId="11" xfId="0" applyFont="1" applyFill="1" applyBorder="1" applyAlignment="1" applyProtection="1">
      <alignment horizontal="center" vertical="center" wrapText="1"/>
      <protection locked="0"/>
    </xf>
    <xf numFmtId="0" fontId="46" fillId="0" borderId="4" xfId="0" applyFont="1" applyFill="1" applyBorder="1" applyAlignment="1" applyProtection="1">
      <alignment horizontal="center" vertical="center" wrapText="1"/>
      <protection locked="0"/>
    </xf>
    <xf numFmtId="0" fontId="46" fillId="0" borderId="75" xfId="0" applyFont="1" applyFill="1" applyBorder="1" applyAlignment="1" applyProtection="1">
      <alignment horizontal="center" vertical="center" wrapText="1"/>
      <protection locked="0"/>
    </xf>
    <xf numFmtId="0" fontId="46" fillId="0" borderId="6" xfId="0" applyFont="1" applyFill="1" applyBorder="1" applyAlignment="1" applyProtection="1">
      <alignment horizontal="center" vertical="center" wrapText="1"/>
      <protection locked="0"/>
    </xf>
    <xf numFmtId="0" fontId="46" fillId="0" borderId="83" xfId="0" applyFont="1" applyFill="1" applyBorder="1" applyAlignment="1" applyProtection="1">
      <alignment horizontal="center" vertical="center" wrapText="1"/>
      <protection locked="0"/>
    </xf>
    <xf numFmtId="0" fontId="46" fillId="0" borderId="36" xfId="0" applyFont="1" applyFill="1" applyBorder="1" applyAlignment="1" applyProtection="1">
      <alignment horizontal="center" vertical="center" wrapText="1"/>
      <protection locked="0"/>
    </xf>
    <xf numFmtId="0" fontId="46" fillId="0" borderId="27" xfId="0" applyFont="1" applyFill="1" applyBorder="1" applyAlignment="1" applyProtection="1">
      <alignment horizontal="center" vertical="center" wrapText="1"/>
      <protection locked="0"/>
    </xf>
    <xf numFmtId="0" fontId="46" fillId="0" borderId="28" xfId="0" applyFont="1" applyFill="1" applyBorder="1" applyAlignment="1" applyProtection="1">
      <alignment horizontal="center" vertical="center" wrapText="1"/>
      <protection locked="0"/>
    </xf>
    <xf numFmtId="0" fontId="12" fillId="3" borderId="22" xfId="2" applyFont="1" applyFill="1" applyBorder="1" applyAlignment="1" applyProtection="1">
      <alignment horizontal="center" vertical="center" wrapText="1"/>
      <protection locked="0"/>
    </xf>
    <xf numFmtId="0" fontId="12" fillId="3" borderId="26" xfId="2" applyFont="1" applyFill="1" applyBorder="1" applyAlignment="1" applyProtection="1">
      <alignment horizontal="center" vertical="center" wrapText="1"/>
      <protection locked="0"/>
    </xf>
    <xf numFmtId="0" fontId="12" fillId="3" borderId="58" xfId="2" applyFont="1" applyFill="1" applyBorder="1" applyAlignment="1" applyProtection="1">
      <alignment horizontal="center" vertical="center" wrapText="1"/>
      <protection locked="0"/>
    </xf>
    <xf numFmtId="0" fontId="52" fillId="3" borderId="50" xfId="2" applyFont="1" applyFill="1" applyBorder="1" applyAlignment="1" applyProtection="1">
      <alignment horizontal="center" vertical="center" wrapText="1"/>
      <protection locked="0"/>
    </xf>
    <xf numFmtId="0" fontId="52" fillId="3" borderId="16" xfId="2" applyFont="1" applyFill="1" applyBorder="1" applyAlignment="1" applyProtection="1">
      <alignment horizontal="center" vertical="center" wrapText="1"/>
      <protection locked="0"/>
    </xf>
    <xf numFmtId="0" fontId="52" fillId="3" borderId="18" xfId="2" applyFont="1" applyFill="1" applyBorder="1" applyAlignment="1" applyProtection="1">
      <alignment horizontal="center" vertical="center" wrapText="1"/>
      <protection locked="0"/>
    </xf>
    <xf numFmtId="178" fontId="54" fillId="0" borderId="0" xfId="4" applyNumberFormat="1" applyFont="1" applyBorder="1" applyAlignment="1" applyProtection="1">
      <alignment horizontal="center" vertical="center" textRotation="90"/>
      <protection locked="0"/>
    </xf>
    <xf numFmtId="178" fontId="54" fillId="0" borderId="0" xfId="4" applyNumberFormat="1" applyFont="1" applyBorder="1" applyAlignment="1" applyProtection="1">
      <alignment horizontal="center" vertical="center" textRotation="180"/>
      <protection locked="0"/>
    </xf>
    <xf numFmtId="0" fontId="18" fillId="0" borderId="45" xfId="0" applyFont="1" applyFill="1" applyBorder="1" applyAlignment="1" applyProtection="1">
      <alignment horizontal="center" vertical="center"/>
      <protection locked="0"/>
    </xf>
    <xf numFmtId="0" fontId="43" fillId="4" borderId="3" xfId="0" applyFont="1" applyFill="1" applyBorder="1" applyAlignment="1" applyProtection="1">
      <alignment horizontal="center" vertical="center"/>
      <protection locked="0"/>
    </xf>
    <xf numFmtId="0" fontId="43" fillId="4" borderId="11" xfId="0" applyFont="1" applyFill="1" applyBorder="1" applyAlignment="1" applyProtection="1">
      <alignment horizontal="center" vertical="center"/>
      <protection locked="0"/>
    </xf>
    <xf numFmtId="0" fontId="43" fillId="4" borderId="4" xfId="0" applyFont="1" applyFill="1" applyBorder="1" applyAlignment="1" applyProtection="1">
      <alignment horizontal="center" vertical="center"/>
      <protection locked="0"/>
    </xf>
    <xf numFmtId="0" fontId="43" fillId="0" borderId="44" xfId="0" applyFont="1" applyFill="1" applyBorder="1" applyAlignment="1" applyProtection="1">
      <alignment horizontal="center" vertical="center"/>
      <protection locked="0"/>
    </xf>
    <xf numFmtId="0" fontId="43" fillId="0" borderId="46" xfId="0" applyFont="1" applyFill="1" applyBorder="1" applyAlignment="1" applyProtection="1">
      <alignment horizontal="center" vertical="center"/>
      <protection locked="0"/>
    </xf>
    <xf numFmtId="0" fontId="43" fillId="4" borderId="5" xfId="0" applyFont="1" applyFill="1" applyBorder="1" applyAlignment="1" applyProtection="1">
      <alignment horizontal="center" vertical="center"/>
      <protection locked="0"/>
    </xf>
    <xf numFmtId="0" fontId="43" fillId="4" borderId="10" xfId="0" applyFont="1" applyFill="1" applyBorder="1" applyAlignment="1" applyProtection="1">
      <alignment horizontal="center" vertical="center"/>
      <protection locked="0"/>
    </xf>
  </cellXfs>
  <cellStyles count="7">
    <cellStyle name="20% - 강조색1" xfId="5" builtinId="30"/>
    <cellStyle name="20% - 강조색6" xfId="6" builtinId="50"/>
    <cellStyle name="쉼표 [0]" xfId="3" builtinId="6"/>
    <cellStyle name="표준" xfId="0" builtinId="0"/>
    <cellStyle name="표준 2" xfId="1"/>
    <cellStyle name="표준 3" xfId="4"/>
    <cellStyle name="표준_A505" xfId="2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45214</xdr:colOff>
      <xdr:row>9</xdr:row>
      <xdr:rowOff>123827</xdr:rowOff>
    </xdr:from>
    <xdr:to>
      <xdr:col>50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67342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9</xdr:row>
      <xdr:rowOff>514352</xdr:rowOff>
    </xdr:from>
    <xdr:to>
      <xdr:col>51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265294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12</xdr:row>
      <xdr:rowOff>19050</xdr:rowOff>
    </xdr:from>
    <xdr:to>
      <xdr:col>51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239744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9</xdr:row>
      <xdr:rowOff>114299</xdr:rowOff>
    </xdr:from>
    <xdr:to>
      <xdr:col>45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45649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10</xdr:row>
      <xdr:rowOff>176212</xdr:rowOff>
    </xdr:from>
    <xdr:to>
      <xdr:col>47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53484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9</xdr:row>
      <xdr:rowOff>504824</xdr:rowOff>
    </xdr:from>
    <xdr:to>
      <xdr:col>46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43363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10</xdr:row>
      <xdr:rowOff>523874</xdr:rowOff>
    </xdr:from>
    <xdr:to>
      <xdr:col>46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242982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8</xdr:row>
      <xdr:rowOff>538162</xdr:rowOff>
    </xdr:from>
    <xdr:to>
      <xdr:col>43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42983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9</xdr:row>
      <xdr:rowOff>578643</xdr:rowOff>
    </xdr:from>
    <xdr:to>
      <xdr:col>47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58055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10</xdr:row>
      <xdr:rowOff>95250</xdr:rowOff>
    </xdr:from>
    <xdr:to>
      <xdr:col>49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257746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5</xdr:row>
      <xdr:rowOff>19050</xdr:rowOff>
    </xdr:from>
    <xdr:to>
      <xdr:col>46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248221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8</xdr:row>
      <xdr:rowOff>297653</xdr:rowOff>
    </xdr:from>
    <xdr:to>
      <xdr:col>44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240220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49</xdr:col>
      <xdr:colOff>45214</xdr:colOff>
      <xdr:row>34</xdr:row>
      <xdr:rowOff>123827</xdr:rowOff>
    </xdr:from>
    <xdr:to>
      <xdr:col>50</xdr:col>
      <xdr:colOff>295244</xdr:colOff>
      <xdr:row>36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26734264" y="218217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48</xdr:col>
      <xdr:colOff>278575</xdr:colOff>
      <xdr:row>34</xdr:row>
      <xdr:rowOff>514352</xdr:rowOff>
    </xdr:from>
    <xdr:to>
      <xdr:col>51</xdr:col>
      <xdr:colOff>238094</xdr:colOff>
      <xdr:row>35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26529475" y="222123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352425</xdr:colOff>
      <xdr:row>37</xdr:row>
      <xdr:rowOff>19050</xdr:rowOff>
    </xdr:from>
    <xdr:to>
      <xdr:col>51</xdr:col>
      <xdr:colOff>145232</xdr:colOff>
      <xdr:row>39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23974425" y="236029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44</xdr:col>
      <xdr:colOff>66671</xdr:colOff>
      <xdr:row>34</xdr:row>
      <xdr:rowOff>114299</xdr:rowOff>
    </xdr:from>
    <xdr:to>
      <xdr:col>45</xdr:col>
      <xdr:colOff>307177</xdr:colOff>
      <xdr:row>36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24564971" y="218122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45</xdr:col>
      <xdr:colOff>411958</xdr:colOff>
      <xdr:row>35</xdr:row>
      <xdr:rowOff>176212</xdr:rowOff>
    </xdr:from>
    <xdr:to>
      <xdr:col>47</xdr:col>
      <xdr:colOff>407195</xdr:colOff>
      <xdr:row>36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25348408" y="225028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43</xdr:col>
      <xdr:colOff>276220</xdr:colOff>
      <xdr:row>34</xdr:row>
      <xdr:rowOff>504824</xdr:rowOff>
    </xdr:from>
    <xdr:to>
      <xdr:col>46</xdr:col>
      <xdr:colOff>235739</xdr:colOff>
      <xdr:row>35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24336370" y="222027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43</xdr:col>
      <xdr:colOff>238147</xdr:colOff>
      <xdr:row>35</xdr:row>
      <xdr:rowOff>523874</xdr:rowOff>
    </xdr:from>
    <xdr:to>
      <xdr:col>46</xdr:col>
      <xdr:colOff>271484</xdr:colOff>
      <xdr:row>35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4298297" y="228504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238166</xdr:colOff>
      <xdr:row>33</xdr:row>
      <xdr:rowOff>538162</xdr:rowOff>
    </xdr:from>
    <xdr:to>
      <xdr:col>43</xdr:col>
      <xdr:colOff>238166</xdr:colOff>
      <xdr:row>35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4298316" y="216074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430987</xdr:colOff>
      <xdr:row>34</xdr:row>
      <xdr:rowOff>578643</xdr:rowOff>
    </xdr:from>
    <xdr:to>
      <xdr:col>47</xdr:col>
      <xdr:colOff>395268</xdr:colOff>
      <xdr:row>35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25805587" y="222765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46</xdr:col>
      <xdr:colOff>400050</xdr:colOff>
      <xdr:row>35</xdr:row>
      <xdr:rowOff>95250</xdr:rowOff>
    </xdr:from>
    <xdr:to>
      <xdr:col>49</xdr:col>
      <xdr:colOff>190501</xdr:colOff>
      <xdr:row>37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25774650" y="224218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323850</xdr:colOff>
      <xdr:row>30</xdr:row>
      <xdr:rowOff>19050</xdr:rowOff>
    </xdr:from>
    <xdr:to>
      <xdr:col>46</xdr:col>
      <xdr:colOff>361950</xdr:colOff>
      <xdr:row>30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24822150" y="192024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42</xdr:col>
      <xdr:colOff>400050</xdr:colOff>
      <xdr:row>33</xdr:row>
      <xdr:rowOff>297653</xdr:rowOff>
    </xdr:from>
    <xdr:to>
      <xdr:col>44</xdr:col>
      <xdr:colOff>276225</xdr:colOff>
      <xdr:row>34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24022050" y="213669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45214</xdr:colOff>
      <xdr:row>9</xdr:row>
      <xdr:rowOff>123827</xdr:rowOff>
    </xdr:from>
    <xdr:to>
      <xdr:col>55</xdr:col>
      <xdr:colOff>295244</xdr:colOff>
      <xdr:row>11</xdr:row>
      <xdr:rowOff>35720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2829014" y="4829177"/>
          <a:ext cx="678655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9</xdr:row>
      <xdr:rowOff>514352</xdr:rowOff>
    </xdr:from>
    <xdr:to>
      <xdr:col>56</xdr:col>
      <xdr:colOff>238094</xdr:colOff>
      <xdr:row>10</xdr:row>
      <xdr:rowOff>247654</xdr:rowOff>
    </xdr:to>
    <xdr:sp macro="" textlink="">
      <xdr:nvSpPr>
        <xdr:cNvPr id="3" name="직사각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22633750" y="5219702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12</xdr:row>
      <xdr:rowOff>19050</xdr:rowOff>
    </xdr:from>
    <xdr:to>
      <xdr:col>56</xdr:col>
      <xdr:colOff>145232</xdr:colOff>
      <xdr:row>14</xdr:row>
      <xdr:rowOff>250032</xdr:rowOff>
    </xdr:to>
    <xdr:sp macro="" textlink="">
      <xdr:nvSpPr>
        <xdr:cNvPr id="4" name="직사각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20135850" y="6610350"/>
          <a:ext cx="3650432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9</xdr:row>
      <xdr:rowOff>114299</xdr:rowOff>
    </xdr:from>
    <xdr:to>
      <xdr:col>50</xdr:col>
      <xdr:colOff>307177</xdr:colOff>
      <xdr:row>11</xdr:row>
      <xdr:rowOff>26192</xdr:rowOff>
    </xdr:to>
    <xdr:sp macro="" textlink="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20707346" y="4819649"/>
          <a:ext cx="669131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10</xdr:row>
      <xdr:rowOff>176212</xdr:rowOff>
    </xdr:from>
    <xdr:to>
      <xdr:col>52</xdr:col>
      <xdr:colOff>407195</xdr:colOff>
      <xdr:row>11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1481258" y="5510212"/>
          <a:ext cx="85248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9</xdr:row>
      <xdr:rowOff>504824</xdr:rowOff>
    </xdr:from>
    <xdr:to>
      <xdr:col>51</xdr:col>
      <xdr:colOff>235739</xdr:colOff>
      <xdr:row>10</xdr:row>
      <xdr:rowOff>238126</xdr:rowOff>
    </xdr:to>
    <xdr:sp macro="" textlink="">
      <xdr:nvSpPr>
        <xdr:cNvPr id="7" name="직사각형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20488270" y="5210174"/>
          <a:ext cx="1245394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10</xdr:row>
      <xdr:rowOff>523874</xdr:rowOff>
    </xdr:from>
    <xdr:to>
      <xdr:col>51</xdr:col>
      <xdr:colOff>271484</xdr:colOff>
      <xdr:row>10</xdr:row>
      <xdr:rowOff>523875</xdr:rowOff>
    </xdr:to>
    <xdr:cxnSp macro="">
      <xdr:nvCxnSpPr>
        <xdr:cNvPr id="8" name="직선 화살표 연결선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0450197" y="5857874"/>
          <a:ext cx="1319212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8</xdr:row>
      <xdr:rowOff>538162</xdr:rowOff>
    </xdr:from>
    <xdr:to>
      <xdr:col>48</xdr:col>
      <xdr:colOff>238166</xdr:colOff>
      <xdr:row>10</xdr:row>
      <xdr:rowOff>535781</xdr:rowOff>
    </xdr:to>
    <xdr:cxnSp macro="">
      <xdr:nvCxnSpPr>
        <xdr:cNvPr id="9" name="직선 화살표 연결선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450216" y="46148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9</xdr:row>
      <xdr:rowOff>578643</xdr:rowOff>
    </xdr:from>
    <xdr:to>
      <xdr:col>52</xdr:col>
      <xdr:colOff>395268</xdr:colOff>
      <xdr:row>10</xdr:row>
      <xdr:rowOff>130968</xdr:rowOff>
    </xdr:to>
    <xdr:sp macro="" textlink="">
      <xdr:nvSpPr>
        <xdr:cNvPr id="10" name="오른쪽 화살표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21928912" y="5283993"/>
          <a:ext cx="392906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10</xdr:row>
      <xdr:rowOff>95250</xdr:rowOff>
    </xdr:from>
    <xdr:to>
      <xdr:col>54</xdr:col>
      <xdr:colOff>190501</xdr:colOff>
      <xdr:row>12</xdr:row>
      <xdr:rowOff>57150</xdr:rowOff>
    </xdr:to>
    <xdr:cxnSp macro="">
      <xdr:nvCxnSpPr>
        <xdr:cNvPr id="11" name="직선 화살표 연결선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21897975" y="5429250"/>
          <a:ext cx="1076326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5</xdr:row>
      <xdr:rowOff>19050</xdr:rowOff>
    </xdr:from>
    <xdr:to>
      <xdr:col>51</xdr:col>
      <xdr:colOff>361950</xdr:colOff>
      <xdr:row>5</xdr:row>
      <xdr:rowOff>590550</xdr:rowOff>
    </xdr:to>
    <xdr:sp macro="" textlink="">
      <xdr:nvSpPr>
        <xdr:cNvPr id="12" name="타원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20964525" y="2209800"/>
          <a:ext cx="89535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8</xdr:row>
      <xdr:rowOff>297653</xdr:rowOff>
    </xdr:from>
    <xdr:to>
      <xdr:col>49</xdr:col>
      <xdr:colOff>276225</xdr:colOff>
      <xdr:row>9</xdr:row>
      <xdr:rowOff>135728</xdr:rowOff>
    </xdr:to>
    <xdr:sp macro="" textlink="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0183475" y="4374353"/>
          <a:ext cx="73342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54</xdr:col>
      <xdr:colOff>45214</xdr:colOff>
      <xdr:row>36</xdr:row>
      <xdr:rowOff>123827</xdr:rowOff>
    </xdr:from>
    <xdr:to>
      <xdr:col>55</xdr:col>
      <xdr:colOff>295244</xdr:colOff>
      <xdr:row>38</xdr:row>
      <xdr:rowOff>35720</xdr:rowOff>
    </xdr:to>
    <xdr:sp macro="" textlink="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/>
      </xdr:nvSpPr>
      <xdr:spPr>
        <a:xfrm>
          <a:off x="23343364" y="4867277"/>
          <a:ext cx="688180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53</xdr:col>
      <xdr:colOff>278575</xdr:colOff>
      <xdr:row>36</xdr:row>
      <xdr:rowOff>514352</xdr:rowOff>
    </xdr:from>
    <xdr:to>
      <xdr:col>56</xdr:col>
      <xdr:colOff>238094</xdr:colOff>
      <xdr:row>37</xdr:row>
      <xdr:rowOff>247654</xdr:rowOff>
    </xdr:to>
    <xdr:sp macro="" textlink="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23138575" y="5257802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47</xdr:col>
      <xdr:colOff>352425</xdr:colOff>
      <xdr:row>39</xdr:row>
      <xdr:rowOff>19050</xdr:rowOff>
    </xdr:from>
    <xdr:to>
      <xdr:col>56</xdr:col>
      <xdr:colOff>145232</xdr:colOff>
      <xdr:row>41</xdr:row>
      <xdr:rowOff>250032</xdr:rowOff>
    </xdr:to>
    <xdr:sp macro="" textlink="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20583525" y="6648450"/>
          <a:ext cx="3736157" cy="14882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 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판정기준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*</a:t>
          </a:r>
        </a:p>
        <a:p>
          <a:pPr algn="l"/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  X,Y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 전체 면적의 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70%</a:t>
          </a:r>
          <a:r>
            <a:rPr lang="en-US" altLang="ko-KR" sz="2000" b="1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2000" b="1" baseline="0">
              <a:solidFill>
                <a:schemeClr val="tx1"/>
              </a:solidFill>
              <a:latin typeface="+mn-ea"/>
              <a:ea typeface="+mn-ea"/>
            </a:rPr>
            <a:t>이상</a:t>
          </a:r>
          <a:endParaRPr lang="en-US" altLang="ko-KR" sz="2000" b="1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  단</a:t>
          </a:r>
          <a:r>
            <a:rPr lang="en-US" altLang="ko-KR" sz="2000" b="1">
              <a:solidFill>
                <a:schemeClr val="tx1"/>
              </a:solidFill>
              <a:latin typeface="+mn-ea"/>
              <a:ea typeface="+mn-ea"/>
            </a:rPr>
            <a:t>, Y</a:t>
          </a:r>
          <a:r>
            <a:rPr lang="ko-KR" altLang="en-US" sz="2000" b="1">
              <a:solidFill>
                <a:schemeClr val="tx1"/>
              </a:solidFill>
              <a:latin typeface="+mn-ea"/>
              <a:ea typeface="+mn-ea"/>
            </a:rPr>
            <a:t>축방향 관통 없을 것</a:t>
          </a:r>
        </a:p>
      </xdr:txBody>
    </xdr:sp>
    <xdr:clientData/>
  </xdr:twoCellAnchor>
  <xdr:twoCellAnchor>
    <xdr:from>
      <xdr:col>49</xdr:col>
      <xdr:colOff>66671</xdr:colOff>
      <xdr:row>36</xdr:row>
      <xdr:rowOff>114299</xdr:rowOff>
    </xdr:from>
    <xdr:to>
      <xdr:col>50</xdr:col>
      <xdr:colOff>307177</xdr:colOff>
      <xdr:row>38</xdr:row>
      <xdr:rowOff>26192</xdr:rowOff>
    </xdr:to>
    <xdr:sp macro="" textlink="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21174071" y="4857749"/>
          <a:ext cx="678656" cy="1169193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411958</xdr:colOff>
      <xdr:row>37</xdr:row>
      <xdr:rowOff>176212</xdr:rowOff>
    </xdr:from>
    <xdr:to>
      <xdr:col>52</xdr:col>
      <xdr:colOff>407195</xdr:colOff>
      <xdr:row>38</xdr:row>
      <xdr:rowOff>0</xdr:rowOff>
    </xdr:to>
    <xdr:sp macro="" textlink="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>
          <a:off x="21957508" y="5548312"/>
          <a:ext cx="871537" cy="4524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X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  <xdr:twoCellAnchor>
    <xdr:from>
      <xdr:col>48</xdr:col>
      <xdr:colOff>276220</xdr:colOff>
      <xdr:row>36</xdr:row>
      <xdr:rowOff>504824</xdr:rowOff>
    </xdr:from>
    <xdr:to>
      <xdr:col>51</xdr:col>
      <xdr:colOff>235739</xdr:colOff>
      <xdr:row>37</xdr:row>
      <xdr:rowOff>238126</xdr:rowOff>
    </xdr:to>
    <xdr:sp macro="" textlink="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>
          <a:off x="20945470" y="5248274"/>
          <a:ext cx="1273969" cy="361952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48</xdr:col>
      <xdr:colOff>238147</xdr:colOff>
      <xdr:row>37</xdr:row>
      <xdr:rowOff>523874</xdr:rowOff>
    </xdr:from>
    <xdr:to>
      <xdr:col>51</xdr:col>
      <xdr:colOff>271484</xdr:colOff>
      <xdr:row>37</xdr:row>
      <xdr:rowOff>523875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20907397" y="5895974"/>
          <a:ext cx="1347787" cy="1"/>
        </a:xfrm>
        <a:prstGeom prst="straightConnector1">
          <a:avLst/>
        </a:prstGeom>
        <a:ln w="19050"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238166</xdr:colOff>
      <xdr:row>35</xdr:row>
      <xdr:rowOff>538162</xdr:rowOff>
    </xdr:from>
    <xdr:to>
      <xdr:col>48</xdr:col>
      <xdr:colOff>238166</xdr:colOff>
      <xdr:row>37</xdr:row>
      <xdr:rowOff>535781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20907416" y="4652962"/>
          <a:ext cx="0" cy="1254919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430987</xdr:colOff>
      <xdr:row>36</xdr:row>
      <xdr:rowOff>578643</xdr:rowOff>
    </xdr:from>
    <xdr:to>
      <xdr:col>52</xdr:col>
      <xdr:colOff>395268</xdr:colOff>
      <xdr:row>37</xdr:row>
      <xdr:rowOff>130968</xdr:rowOff>
    </xdr:to>
    <xdr:sp macro="" textlink="">
      <xdr:nvSpPr>
        <xdr:cNvPr id="22" name="오른쪽 화살표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22414687" y="5322093"/>
          <a:ext cx="402431" cy="180975"/>
        </a:xfrm>
        <a:prstGeom prst="rightArrow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51</xdr:col>
      <xdr:colOff>400050</xdr:colOff>
      <xdr:row>37</xdr:row>
      <xdr:rowOff>95250</xdr:rowOff>
    </xdr:from>
    <xdr:to>
      <xdr:col>54</xdr:col>
      <xdr:colOff>190501</xdr:colOff>
      <xdr:row>39</xdr:row>
      <xdr:rowOff>57150</xdr:rowOff>
    </xdr:to>
    <xdr:cxnSp macro="">
      <xdr:nvCxnSpPr>
        <xdr:cNvPr id="23" name="직선 화살표 연결선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CxnSpPr/>
      </xdr:nvCxnSpPr>
      <xdr:spPr>
        <a:xfrm flipH="1">
          <a:off x="22383750" y="5467350"/>
          <a:ext cx="1104901" cy="1219200"/>
        </a:xfrm>
        <a:prstGeom prst="straightConnector1">
          <a:avLst/>
        </a:prstGeom>
        <a:ln w="19050">
          <a:solidFill>
            <a:srgbClr val="FF0000"/>
          </a:solidFill>
          <a:headEnd type="triangle" w="lg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323850</xdr:colOff>
      <xdr:row>32</xdr:row>
      <xdr:rowOff>19050</xdr:rowOff>
    </xdr:from>
    <xdr:to>
      <xdr:col>51</xdr:col>
      <xdr:colOff>361950</xdr:colOff>
      <xdr:row>32</xdr:row>
      <xdr:rowOff>590550</xdr:rowOff>
    </xdr:to>
    <xdr:sp macro="" textlink="">
      <xdr:nvSpPr>
        <xdr:cNvPr id="24" name="타원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0" y="2247900"/>
          <a:ext cx="914400" cy="571500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47</xdr:col>
      <xdr:colOff>400050</xdr:colOff>
      <xdr:row>35</xdr:row>
      <xdr:rowOff>297653</xdr:rowOff>
    </xdr:from>
    <xdr:to>
      <xdr:col>49</xdr:col>
      <xdr:colOff>276225</xdr:colOff>
      <xdr:row>36</xdr:row>
      <xdr:rowOff>135728</xdr:rowOff>
    </xdr:to>
    <xdr:sp macro="" textlink="">
      <xdr:nvSpPr>
        <xdr:cNvPr id="25" name="직사각형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0631150" y="4412453"/>
          <a:ext cx="7524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200" b="1">
              <a:solidFill>
                <a:schemeClr val="tx1"/>
              </a:solidFill>
              <a:latin typeface="+mn-ea"/>
              <a:ea typeface="+mn-ea"/>
            </a:rPr>
            <a:t>Y</a:t>
          </a:r>
          <a:r>
            <a:rPr lang="ko-KR" altLang="en-US" sz="1200" b="1">
              <a:solidFill>
                <a:schemeClr val="tx1"/>
              </a:solidFill>
              <a:latin typeface="+mn-ea"/>
              <a:ea typeface="+mn-ea"/>
            </a:rPr>
            <a:t>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126418</xdr:colOff>
      <xdr:row>6</xdr:row>
      <xdr:rowOff>77817</xdr:rowOff>
    </xdr:from>
    <xdr:to>
      <xdr:col>48</xdr:col>
      <xdr:colOff>288343</xdr:colOff>
      <xdr:row>6</xdr:row>
      <xdr:rowOff>334992</xdr:rowOff>
    </xdr:to>
    <xdr:sp macro="" textlink="">
      <xdr:nvSpPr>
        <xdr:cNvPr id="2" name="타원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/>
      </xdr:nvSpPr>
      <xdr:spPr>
        <a:xfrm>
          <a:off x="15347368" y="1468467"/>
          <a:ext cx="485775" cy="257175"/>
        </a:xfrm>
        <a:prstGeom prst="ellipse">
          <a:avLst/>
        </a:prstGeom>
        <a:noFill/>
        <a:ln w="317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D51"/>
  <sheetViews>
    <sheetView view="pageBreakPreview" topLeftCell="A4" zoomScale="50" zoomScaleNormal="100" zoomScaleSheetLayoutView="50" workbookViewId="0">
      <selection activeCell="F6" sqref="F6"/>
    </sheetView>
  </sheetViews>
  <sheetFormatPr defaultColWidth="15.625" defaultRowHeight="38.25"/>
  <cols>
    <col min="1" max="1" width="0.875" customWidth="1"/>
    <col min="2" max="5" width="5.625" customWidth="1"/>
    <col min="6" max="6" width="78.875" customWidth="1"/>
    <col min="7" max="55" width="5.625" customWidth="1"/>
    <col min="56" max="56" width="4.5" customWidth="1"/>
    <col min="57" max="57" width="62.5" style="31" customWidth="1"/>
    <col min="58" max="59" width="12.625" bestFit="1" customWidth="1"/>
    <col min="60" max="61" width="11.625" bestFit="1" customWidth="1"/>
    <col min="62" max="63" width="10.125" bestFit="1" customWidth="1"/>
    <col min="64" max="65" width="12.625" bestFit="1" customWidth="1"/>
    <col min="66" max="67" width="11.875" bestFit="1" customWidth="1"/>
    <col min="68" max="70" width="19.875" bestFit="1" customWidth="1"/>
    <col min="71" max="71" width="15.625" bestFit="1" customWidth="1"/>
    <col min="72" max="72" width="18.125" bestFit="1" customWidth="1"/>
    <col min="73" max="82" width="15.625" customWidth="1"/>
  </cols>
  <sheetData>
    <row r="1" spans="2:82" ht="3.75" customHeight="1" thickBot="1"/>
    <row r="2" spans="2:82" ht="39.950000000000003" customHeight="1">
      <c r="B2" s="288" t="s">
        <v>67</v>
      </c>
      <c r="C2" s="291" t="s">
        <v>10</v>
      </c>
      <c r="D2" s="291"/>
      <c r="E2" s="291"/>
      <c r="F2" s="21" t="s">
        <v>19</v>
      </c>
      <c r="G2" s="292" t="s">
        <v>3</v>
      </c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3"/>
      <c r="AT2" s="298" t="s">
        <v>18</v>
      </c>
      <c r="AU2" s="273" t="s">
        <v>10</v>
      </c>
      <c r="AV2" s="274"/>
      <c r="AW2" s="274"/>
      <c r="AX2" s="275" t="s">
        <v>19</v>
      </c>
      <c r="AY2" s="276"/>
      <c r="AZ2" s="277"/>
      <c r="BA2" s="274" t="s">
        <v>20</v>
      </c>
      <c r="BB2" s="274"/>
      <c r="BC2" s="278"/>
    </row>
    <row r="3" spans="2:82" ht="39.950000000000003" customHeight="1">
      <c r="B3" s="289"/>
      <c r="C3" s="279"/>
      <c r="D3" s="279"/>
      <c r="E3" s="279"/>
      <c r="F3" s="322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5"/>
      <c r="AT3" s="299"/>
      <c r="AU3" s="281"/>
      <c r="AV3" s="281"/>
      <c r="AW3" s="281"/>
      <c r="AX3" s="283"/>
      <c r="AY3" s="283"/>
      <c r="AZ3" s="283"/>
      <c r="BA3" s="283"/>
      <c r="BB3" s="283"/>
      <c r="BC3" s="285"/>
    </row>
    <row r="4" spans="2:82" ht="39.950000000000003" customHeight="1" thickBot="1">
      <c r="B4" s="290"/>
      <c r="C4" s="280"/>
      <c r="D4" s="280"/>
      <c r="E4" s="280"/>
      <c r="F4" s="323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7"/>
      <c r="AT4" s="300"/>
      <c r="AU4" s="282"/>
      <c r="AV4" s="282"/>
      <c r="AW4" s="282"/>
      <c r="AX4" s="284"/>
      <c r="AY4" s="284"/>
      <c r="AZ4" s="284"/>
      <c r="BA4" s="284"/>
      <c r="BB4" s="284"/>
      <c r="BC4" s="286"/>
    </row>
    <row r="5" spans="2:82" ht="50.1" customHeight="1" thickBot="1">
      <c r="B5" s="254" t="s">
        <v>14</v>
      </c>
      <c r="C5" s="260"/>
      <c r="D5" s="260"/>
      <c r="E5" s="261"/>
      <c r="F5" s="262" t="s">
        <v>15</v>
      </c>
      <c r="G5" s="255"/>
      <c r="H5" s="255"/>
      <c r="I5" s="255"/>
      <c r="J5" s="256"/>
      <c r="K5" s="263" t="s">
        <v>83</v>
      </c>
      <c r="L5" s="264"/>
      <c r="M5" s="264"/>
      <c r="N5" s="264"/>
      <c r="O5" s="264"/>
      <c r="P5" s="264"/>
      <c r="Q5" s="264"/>
      <c r="R5" s="264"/>
      <c r="S5" s="264"/>
      <c r="T5" s="264"/>
      <c r="U5" s="265"/>
      <c r="V5" s="254" t="s">
        <v>16</v>
      </c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6"/>
      <c r="AH5" s="266" t="s">
        <v>122</v>
      </c>
      <c r="AI5" s="267"/>
      <c r="AJ5" s="267"/>
      <c r="AK5" s="267"/>
      <c r="AL5" s="267"/>
      <c r="AM5" s="267"/>
      <c r="AN5" s="267"/>
      <c r="AO5" s="267"/>
      <c r="AP5" s="268"/>
      <c r="AQ5" s="269" t="s">
        <v>12</v>
      </c>
      <c r="AR5" s="270"/>
      <c r="AS5" s="270"/>
      <c r="AT5" s="271"/>
      <c r="AU5" s="272"/>
      <c r="AV5" s="3"/>
      <c r="AW5" s="4" t="s">
        <v>123</v>
      </c>
      <c r="AX5" s="5"/>
      <c r="AY5" s="5" t="s">
        <v>13</v>
      </c>
      <c r="AZ5" s="271">
        <v>42079</v>
      </c>
      <c r="BA5" s="271"/>
      <c r="BB5" s="271"/>
      <c r="BC5" s="287"/>
    </row>
    <row r="6" spans="2:82" ht="50.1" customHeight="1" thickBot="1">
      <c r="B6" s="245" t="s">
        <v>11</v>
      </c>
      <c r="C6" s="246"/>
      <c r="D6" s="246"/>
      <c r="E6" s="247"/>
      <c r="F6" s="28" t="s">
        <v>132</v>
      </c>
      <c r="G6" s="29"/>
      <c r="H6" s="29"/>
      <c r="I6" s="29"/>
      <c r="J6" s="30"/>
      <c r="K6" s="251" t="s">
        <v>125</v>
      </c>
      <c r="L6" s="252"/>
      <c r="M6" s="252"/>
      <c r="N6" s="252"/>
      <c r="O6" s="252"/>
      <c r="P6" s="252"/>
      <c r="Q6" s="252"/>
      <c r="R6" s="252"/>
      <c r="S6" s="252"/>
      <c r="T6" s="252"/>
      <c r="U6" s="253"/>
      <c r="V6" s="254" t="s">
        <v>17</v>
      </c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6"/>
      <c r="AH6" s="257" t="s">
        <v>6</v>
      </c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9"/>
    </row>
    <row r="7" spans="2:82" ht="50.1" customHeight="1" thickBot="1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  <c r="V7" s="237" t="s">
        <v>0</v>
      </c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9"/>
      <c r="AO7" s="240" t="s">
        <v>22</v>
      </c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6"/>
      <c r="BE7" s="241" t="s">
        <v>104</v>
      </c>
      <c r="BF7" s="71" t="s">
        <v>51</v>
      </c>
      <c r="BG7" s="71"/>
      <c r="BH7" s="71" t="s">
        <v>52</v>
      </c>
      <c r="BI7" s="71"/>
      <c r="BJ7" s="71" t="s">
        <v>53</v>
      </c>
      <c r="BK7" s="71"/>
      <c r="BL7" s="71" t="s">
        <v>54</v>
      </c>
      <c r="BM7" s="71"/>
      <c r="BN7" s="71" t="s">
        <v>55</v>
      </c>
      <c r="BO7" s="62" t="s">
        <v>56</v>
      </c>
      <c r="BP7" s="59" t="s">
        <v>57</v>
      </c>
      <c r="BQ7" s="59" t="s">
        <v>58</v>
      </c>
      <c r="BR7" s="59"/>
      <c r="BS7" s="59" t="s">
        <v>59</v>
      </c>
      <c r="BT7" s="231" t="s">
        <v>49</v>
      </c>
      <c r="BU7" s="232" t="s">
        <v>27</v>
      </c>
      <c r="BV7" s="232"/>
      <c r="BW7" s="232"/>
      <c r="BX7" s="232"/>
      <c r="BY7" s="232"/>
      <c r="BZ7" s="232" t="s">
        <v>109</v>
      </c>
      <c r="CA7" s="232"/>
      <c r="CB7" s="232"/>
      <c r="CC7" s="232"/>
      <c r="CD7" s="232"/>
    </row>
    <row r="8" spans="2:82" ht="50.1" customHeight="1">
      <c r="B8" s="167" t="s">
        <v>23</v>
      </c>
      <c r="C8" s="168"/>
      <c r="D8" s="168"/>
      <c r="E8" s="169"/>
      <c r="F8" s="27" t="s">
        <v>77</v>
      </c>
      <c r="G8" s="168"/>
      <c r="H8" s="169"/>
      <c r="I8" s="233" t="s">
        <v>25</v>
      </c>
      <c r="J8" s="169"/>
      <c r="K8" s="233" t="s">
        <v>88</v>
      </c>
      <c r="L8" s="168"/>
      <c r="M8" s="169"/>
      <c r="N8" s="233" t="s">
        <v>26</v>
      </c>
      <c r="O8" s="168"/>
      <c r="P8" s="169"/>
      <c r="Q8" s="233" t="s">
        <v>89</v>
      </c>
      <c r="R8" s="168"/>
      <c r="S8" s="168"/>
      <c r="T8" s="168"/>
      <c r="U8" s="243"/>
      <c r="V8" s="244" t="s">
        <v>27</v>
      </c>
      <c r="W8" s="205"/>
      <c r="X8" s="205"/>
      <c r="Y8" s="206"/>
      <c r="Z8" s="204" t="s">
        <v>28</v>
      </c>
      <c r="AA8" s="205"/>
      <c r="AB8" s="206"/>
      <c r="AC8" s="204" t="s">
        <v>29</v>
      </c>
      <c r="AD8" s="205"/>
      <c r="AE8" s="206"/>
      <c r="AF8" s="204" t="s">
        <v>30</v>
      </c>
      <c r="AG8" s="205"/>
      <c r="AH8" s="206"/>
      <c r="AI8" s="204" t="s">
        <v>2</v>
      </c>
      <c r="AJ8" s="205"/>
      <c r="AK8" s="206"/>
      <c r="AL8" s="204" t="s">
        <v>31</v>
      </c>
      <c r="AM8" s="205"/>
      <c r="AN8" s="207"/>
      <c r="AO8" s="208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10"/>
      <c r="BE8" s="242"/>
      <c r="BF8" s="6" t="s">
        <v>60</v>
      </c>
      <c r="BG8" s="6" t="s">
        <v>61</v>
      </c>
      <c r="BH8" s="6" t="s">
        <v>60</v>
      </c>
      <c r="BI8" s="6" t="s">
        <v>61</v>
      </c>
      <c r="BJ8" s="6" t="s">
        <v>60</v>
      </c>
      <c r="BK8" s="6" t="s">
        <v>61</v>
      </c>
      <c r="BL8" s="6" t="s">
        <v>60</v>
      </c>
      <c r="BM8" s="6" t="s">
        <v>61</v>
      </c>
      <c r="BN8" s="71"/>
      <c r="BO8" s="62"/>
      <c r="BP8" s="59"/>
      <c r="BQ8" s="7" t="s">
        <v>62</v>
      </c>
      <c r="BR8" s="7" t="s">
        <v>63</v>
      </c>
      <c r="BS8" s="59"/>
      <c r="BT8" s="231"/>
      <c r="BU8" s="15" t="s">
        <v>28</v>
      </c>
      <c r="BV8" s="15" t="s">
        <v>29</v>
      </c>
      <c r="BW8" s="15" t="s">
        <v>30</v>
      </c>
      <c r="BX8" s="15" t="s">
        <v>2</v>
      </c>
      <c r="BY8" s="15" t="s">
        <v>31</v>
      </c>
      <c r="BZ8" s="15" t="s">
        <v>28</v>
      </c>
      <c r="CA8" s="15" t="s">
        <v>29</v>
      </c>
      <c r="CB8" s="15" t="s">
        <v>107</v>
      </c>
      <c r="CC8" s="15" t="s">
        <v>108</v>
      </c>
      <c r="CD8" s="15" t="s">
        <v>31</v>
      </c>
    </row>
    <row r="9" spans="2:82" ht="50.1" customHeight="1">
      <c r="B9" s="217" t="s">
        <v>34</v>
      </c>
      <c r="C9" s="220" t="s">
        <v>36</v>
      </c>
      <c r="D9" s="184"/>
      <c r="E9" s="222" t="s">
        <v>73</v>
      </c>
      <c r="F9" s="223"/>
      <c r="G9" s="183"/>
      <c r="H9" s="184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7"/>
      <c r="V9" s="178" t="s">
        <v>115</v>
      </c>
      <c r="W9" s="178"/>
      <c r="X9" s="178"/>
      <c r="Y9" s="179"/>
      <c r="Z9" s="228" t="e">
        <f>VLOOKUP(F6, BE9:CD14,17,0)</f>
        <v>#N/A</v>
      </c>
      <c r="AA9" s="228"/>
      <c r="AB9" s="228"/>
      <c r="AC9" s="228" t="e">
        <f>VLOOKUP(F6, BE9:CD14,18,0)</f>
        <v>#N/A</v>
      </c>
      <c r="AD9" s="228"/>
      <c r="AE9" s="228"/>
      <c r="AF9" s="228" t="e">
        <f>VLOOKUP(F6, BE9:CD14,19,0)</f>
        <v>#N/A</v>
      </c>
      <c r="AG9" s="228"/>
      <c r="AH9" s="228"/>
      <c r="AI9" s="228" t="e">
        <f>VLOOKUP(F6, BE9:CD14,20,0)</f>
        <v>#N/A</v>
      </c>
      <c r="AJ9" s="228"/>
      <c r="AK9" s="228"/>
      <c r="AL9" s="228" t="e">
        <f>VLOOKUP(F6, BE9:CD14,21,0)</f>
        <v>#N/A</v>
      </c>
      <c r="AM9" s="228"/>
      <c r="AN9" s="228"/>
      <c r="AO9" s="211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3"/>
      <c r="BE9" s="20">
        <v>5</v>
      </c>
      <c r="BF9" s="17" t="s">
        <v>92</v>
      </c>
      <c r="BG9" s="17" t="s">
        <v>92</v>
      </c>
      <c r="BH9" s="17" t="s">
        <v>93</v>
      </c>
      <c r="BI9" s="17" t="s">
        <v>93</v>
      </c>
      <c r="BJ9" s="17" t="s">
        <v>79</v>
      </c>
      <c r="BK9" s="17" t="s">
        <v>79</v>
      </c>
      <c r="BL9" s="17" t="s">
        <v>94</v>
      </c>
      <c r="BM9" s="17" t="s">
        <v>94</v>
      </c>
      <c r="BN9" s="17" t="s">
        <v>95</v>
      </c>
      <c r="BO9" s="17" t="s">
        <v>96</v>
      </c>
      <c r="BP9" s="18" t="s">
        <v>100</v>
      </c>
      <c r="BQ9" s="18" t="s">
        <v>101</v>
      </c>
      <c r="BR9" s="18" t="s">
        <v>101</v>
      </c>
      <c r="BS9" s="19" t="s">
        <v>105</v>
      </c>
      <c r="BT9" s="19" t="s">
        <v>48</v>
      </c>
      <c r="BU9" s="16" t="s">
        <v>118</v>
      </c>
      <c r="BV9" s="16" t="s">
        <v>119</v>
      </c>
      <c r="BW9" s="16" t="s">
        <v>120</v>
      </c>
      <c r="BX9" s="16" t="s">
        <v>121</v>
      </c>
      <c r="BY9" s="16" t="s">
        <v>110</v>
      </c>
      <c r="BZ9" s="16">
        <v>0</v>
      </c>
      <c r="CA9" s="16">
        <v>1.2</v>
      </c>
      <c r="CB9" s="16">
        <v>2.5</v>
      </c>
      <c r="CC9" s="16">
        <v>4.7</v>
      </c>
      <c r="CD9" s="16">
        <v>3.5</v>
      </c>
    </row>
    <row r="10" spans="2:82" ht="50.1" customHeight="1">
      <c r="B10" s="218"/>
      <c r="C10" s="221"/>
      <c r="D10" s="186"/>
      <c r="E10" s="224"/>
      <c r="F10" s="225"/>
      <c r="G10" s="185"/>
      <c r="H10" s="18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7"/>
      <c r="V10" s="165" t="s">
        <v>116</v>
      </c>
      <c r="W10" s="165"/>
      <c r="X10" s="165"/>
      <c r="Y10" s="166"/>
      <c r="Z10" s="128" t="s">
        <v>111</v>
      </c>
      <c r="AA10" s="129"/>
      <c r="AB10" s="130"/>
      <c r="AC10" s="128" t="s">
        <v>111</v>
      </c>
      <c r="AD10" s="129"/>
      <c r="AE10" s="130"/>
      <c r="AF10" s="128" t="s">
        <v>111</v>
      </c>
      <c r="AG10" s="129"/>
      <c r="AH10" s="130"/>
      <c r="AI10" s="128" t="s">
        <v>111</v>
      </c>
      <c r="AJ10" s="129"/>
      <c r="AK10" s="130"/>
      <c r="AL10" s="128" t="s">
        <v>111</v>
      </c>
      <c r="AM10" s="129"/>
      <c r="AN10" s="130"/>
      <c r="AO10" s="211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3"/>
      <c r="BE10" s="20" t="s">
        <v>144</v>
      </c>
      <c r="BF10" s="17" t="s">
        <v>92</v>
      </c>
      <c r="BG10" s="17" t="s">
        <v>92</v>
      </c>
      <c r="BH10" s="17" t="s">
        <v>93</v>
      </c>
      <c r="BI10" s="17" t="s">
        <v>93</v>
      </c>
      <c r="BJ10" s="17" t="s">
        <v>79</v>
      </c>
      <c r="BK10" s="17" t="s">
        <v>79</v>
      </c>
      <c r="BL10" s="17" t="s">
        <v>94</v>
      </c>
      <c r="BM10" s="17" t="s">
        <v>94</v>
      </c>
      <c r="BN10" s="17" t="s">
        <v>95</v>
      </c>
      <c r="BO10" s="17" t="s">
        <v>96</v>
      </c>
      <c r="BP10" s="18" t="s">
        <v>86</v>
      </c>
      <c r="BQ10" s="18" t="s">
        <v>87</v>
      </c>
      <c r="BR10" s="18" t="s">
        <v>87</v>
      </c>
      <c r="BS10" s="19" t="s">
        <v>105</v>
      </c>
      <c r="BT10" s="19" t="s">
        <v>48</v>
      </c>
      <c r="BU10" s="16" t="s">
        <v>118</v>
      </c>
      <c r="BV10" s="16" t="s">
        <v>119</v>
      </c>
      <c r="BW10" s="16" t="s">
        <v>120</v>
      </c>
      <c r="BX10" s="16" t="s">
        <v>121</v>
      </c>
      <c r="BY10" s="16" t="s">
        <v>110</v>
      </c>
      <c r="BZ10" s="16">
        <v>0</v>
      </c>
      <c r="CA10" s="16">
        <v>1.2</v>
      </c>
      <c r="CB10" s="16">
        <v>2.5</v>
      </c>
      <c r="CC10" s="16">
        <v>4.7</v>
      </c>
      <c r="CD10" s="16">
        <v>3.5</v>
      </c>
    </row>
    <row r="11" spans="2:82" ht="50.1" customHeight="1">
      <c r="B11" s="218"/>
      <c r="C11" s="220" t="s">
        <v>35</v>
      </c>
      <c r="D11" s="184"/>
      <c r="E11" s="182" t="s">
        <v>37</v>
      </c>
      <c r="F11" s="165"/>
      <c r="G11" s="183"/>
      <c r="H11" s="184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8"/>
      <c r="V11" s="189" t="s">
        <v>114</v>
      </c>
      <c r="W11" s="189"/>
      <c r="X11" s="189"/>
      <c r="Y11" s="190"/>
      <c r="Z11" s="191"/>
      <c r="AA11" s="189"/>
      <c r="AB11" s="190"/>
      <c r="AC11" s="192"/>
      <c r="AD11" s="193"/>
      <c r="AE11" s="194"/>
      <c r="AF11" s="192"/>
      <c r="AG11" s="193"/>
      <c r="AH11" s="194"/>
      <c r="AI11" s="192"/>
      <c r="AJ11" s="193"/>
      <c r="AK11" s="194"/>
      <c r="AL11" s="192"/>
      <c r="AM11" s="193"/>
      <c r="AN11" s="195"/>
      <c r="AO11" s="211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3"/>
      <c r="BE11" s="20" t="s">
        <v>75</v>
      </c>
      <c r="BF11" s="17" t="s">
        <v>78</v>
      </c>
      <c r="BG11" s="17" t="s">
        <v>78</v>
      </c>
      <c r="BH11" s="17" t="s">
        <v>84</v>
      </c>
      <c r="BI11" s="17" t="s">
        <v>84</v>
      </c>
      <c r="BJ11" s="17" t="s">
        <v>79</v>
      </c>
      <c r="BK11" s="17" t="s">
        <v>79</v>
      </c>
      <c r="BL11" s="17" t="s">
        <v>85</v>
      </c>
      <c r="BM11" s="17" t="s">
        <v>85</v>
      </c>
      <c r="BN11" s="17" t="s">
        <v>80</v>
      </c>
      <c r="BO11" s="17" t="s">
        <v>81</v>
      </c>
      <c r="BP11" s="18" t="s">
        <v>86</v>
      </c>
      <c r="BQ11" s="18" t="s">
        <v>87</v>
      </c>
      <c r="BR11" s="18" t="s">
        <v>87</v>
      </c>
      <c r="BS11" s="19" t="s">
        <v>105</v>
      </c>
      <c r="BT11" s="19" t="s">
        <v>48</v>
      </c>
      <c r="BU11" s="16"/>
      <c r="BV11" s="16"/>
      <c r="BW11" s="16"/>
      <c r="BX11" s="16"/>
      <c r="BY11" s="16"/>
      <c r="BZ11" s="16"/>
      <c r="CA11" s="16"/>
      <c r="CB11" s="16"/>
      <c r="CC11" s="16"/>
      <c r="CD11" s="16"/>
    </row>
    <row r="12" spans="2:82" ht="50.1" customHeight="1" thickBot="1">
      <c r="B12" s="219"/>
      <c r="C12" s="229"/>
      <c r="D12" s="230"/>
      <c r="E12" s="196" t="s">
        <v>98</v>
      </c>
      <c r="F12" s="197"/>
      <c r="G12" s="185"/>
      <c r="H12" s="186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8"/>
      <c r="V12" s="198" t="s">
        <v>32</v>
      </c>
      <c r="W12" s="198"/>
      <c r="X12" s="198"/>
      <c r="Y12" s="199"/>
      <c r="Z12" s="200" t="s">
        <v>28</v>
      </c>
      <c r="AA12" s="201"/>
      <c r="AB12" s="202"/>
      <c r="AC12" s="200" t="s">
        <v>29</v>
      </c>
      <c r="AD12" s="201"/>
      <c r="AE12" s="202"/>
      <c r="AF12" s="200" t="s">
        <v>30</v>
      </c>
      <c r="AG12" s="201"/>
      <c r="AH12" s="202"/>
      <c r="AI12" s="200" t="s">
        <v>2</v>
      </c>
      <c r="AJ12" s="201"/>
      <c r="AK12" s="202"/>
      <c r="AL12" s="200" t="s">
        <v>31</v>
      </c>
      <c r="AM12" s="201"/>
      <c r="AN12" s="203"/>
      <c r="AO12" s="211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3"/>
      <c r="BE12" s="20" t="s">
        <v>76</v>
      </c>
      <c r="BF12" s="17" t="s">
        <v>78</v>
      </c>
      <c r="BG12" s="17" t="s">
        <v>78</v>
      </c>
      <c r="BH12" s="17" t="s">
        <v>84</v>
      </c>
      <c r="BI12" s="17" t="s">
        <v>84</v>
      </c>
      <c r="BJ12" s="17" t="s">
        <v>79</v>
      </c>
      <c r="BK12" s="17" t="s">
        <v>79</v>
      </c>
      <c r="BL12" s="17" t="s">
        <v>85</v>
      </c>
      <c r="BM12" s="17" t="s">
        <v>85</v>
      </c>
      <c r="BN12" s="17" t="s">
        <v>80</v>
      </c>
      <c r="BO12" s="17" t="s">
        <v>81</v>
      </c>
      <c r="BP12" s="18" t="s">
        <v>86</v>
      </c>
      <c r="BQ12" s="18" t="s">
        <v>87</v>
      </c>
      <c r="BR12" s="18" t="s">
        <v>87</v>
      </c>
      <c r="BS12" s="19" t="s">
        <v>105</v>
      </c>
      <c r="BT12" s="19" t="s">
        <v>48</v>
      </c>
      <c r="BU12" s="16"/>
      <c r="BV12" s="16"/>
      <c r="BW12" s="16"/>
      <c r="BX12" s="16"/>
      <c r="BY12" s="16"/>
      <c r="BZ12" s="16"/>
      <c r="CA12" s="16"/>
      <c r="CB12" s="16"/>
      <c r="CC12" s="16"/>
      <c r="CD12" s="16"/>
    </row>
    <row r="13" spans="2:82" ht="50.1" customHeight="1">
      <c r="B13" s="167" t="s">
        <v>39</v>
      </c>
      <c r="C13" s="168"/>
      <c r="D13" s="168"/>
      <c r="E13" s="168"/>
      <c r="F13" s="169"/>
      <c r="G13" s="170"/>
      <c r="H13" s="171"/>
      <c r="I13" s="172" t="s">
        <v>40</v>
      </c>
      <c r="J13" s="173"/>
      <c r="K13" s="173"/>
      <c r="L13" s="173"/>
      <c r="M13" s="174"/>
      <c r="N13" s="175"/>
      <c r="O13" s="176"/>
      <c r="P13" s="176"/>
      <c r="Q13" s="176"/>
      <c r="R13" s="176"/>
      <c r="S13" s="176"/>
      <c r="T13" s="176"/>
      <c r="U13" s="177"/>
      <c r="V13" s="178" t="s">
        <v>117</v>
      </c>
      <c r="W13" s="178"/>
      <c r="X13" s="178"/>
      <c r="Y13" s="179"/>
      <c r="Z13" s="180" t="e">
        <f>VLOOKUP(F6, BE9:CD14,22,0)</f>
        <v>#N/A</v>
      </c>
      <c r="AA13" s="178"/>
      <c r="AB13" s="179"/>
      <c r="AC13" s="144" t="e">
        <f>VLOOKUP(F6, BE9:CD14,23,0)</f>
        <v>#N/A</v>
      </c>
      <c r="AD13" s="145"/>
      <c r="AE13" s="181"/>
      <c r="AF13" s="144" t="e">
        <f>VLOOKUP(F6, BE9:CD14,24,0)</f>
        <v>#N/A</v>
      </c>
      <c r="AG13" s="145"/>
      <c r="AH13" s="181"/>
      <c r="AI13" s="144" t="e">
        <f>VLOOKUP(F6, BE9:CD14,25,0)</f>
        <v>#N/A</v>
      </c>
      <c r="AJ13" s="145"/>
      <c r="AK13" s="181"/>
      <c r="AL13" s="144" t="e">
        <f>VLOOKUP(F6, BE9:CD14,26,0)</f>
        <v>#N/A</v>
      </c>
      <c r="AM13" s="145"/>
      <c r="AN13" s="146"/>
      <c r="AO13" s="211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3"/>
      <c r="BE13" s="20" t="s">
        <v>145</v>
      </c>
      <c r="BF13" s="17" t="s">
        <v>92</v>
      </c>
      <c r="BG13" s="17" t="s">
        <v>92</v>
      </c>
      <c r="BH13" s="17" t="s">
        <v>106</v>
      </c>
      <c r="BI13" s="17" t="s">
        <v>93</v>
      </c>
      <c r="BJ13" s="17" t="s">
        <v>79</v>
      </c>
      <c r="BK13" s="17" t="s">
        <v>79</v>
      </c>
      <c r="BL13" s="17" t="s">
        <v>94</v>
      </c>
      <c r="BM13" s="17" t="s">
        <v>94</v>
      </c>
      <c r="BN13" s="17" t="s">
        <v>95</v>
      </c>
      <c r="BO13" s="17" t="s">
        <v>96</v>
      </c>
      <c r="BP13" s="18" t="s">
        <v>86</v>
      </c>
      <c r="BQ13" s="18" t="s">
        <v>87</v>
      </c>
      <c r="BR13" s="18" t="s">
        <v>87</v>
      </c>
      <c r="BS13" s="19" t="s">
        <v>105</v>
      </c>
      <c r="BT13" s="19" t="s">
        <v>48</v>
      </c>
      <c r="BU13" s="16"/>
      <c r="BV13" s="16"/>
      <c r="BW13" s="16"/>
      <c r="BX13" s="16"/>
      <c r="BY13" s="16"/>
      <c r="BZ13" s="16"/>
      <c r="CA13" s="16"/>
      <c r="CB13" s="16"/>
      <c r="CC13" s="16"/>
      <c r="CD13" s="16"/>
    </row>
    <row r="14" spans="2:82" ht="50.1" customHeight="1">
      <c r="B14" s="147" t="s">
        <v>4</v>
      </c>
      <c r="C14" s="148"/>
      <c r="D14" s="148"/>
      <c r="E14" s="148"/>
      <c r="F14" s="149"/>
      <c r="G14" s="153"/>
      <c r="H14" s="154"/>
      <c r="I14" s="157" t="s">
        <v>7</v>
      </c>
      <c r="J14" s="148"/>
      <c r="K14" s="148"/>
      <c r="L14" s="148"/>
      <c r="M14" s="149"/>
      <c r="N14" s="159"/>
      <c r="O14" s="160"/>
      <c r="P14" s="160"/>
      <c r="Q14" s="160"/>
      <c r="R14" s="160"/>
      <c r="S14" s="160"/>
      <c r="T14" s="160"/>
      <c r="U14" s="161"/>
      <c r="V14" s="321" t="s">
        <v>116</v>
      </c>
      <c r="W14" s="165"/>
      <c r="X14" s="165"/>
      <c r="Y14" s="166"/>
      <c r="Z14" s="128" t="s">
        <v>112</v>
      </c>
      <c r="AA14" s="129"/>
      <c r="AB14" s="130"/>
      <c r="AC14" s="128" t="s">
        <v>112</v>
      </c>
      <c r="AD14" s="129"/>
      <c r="AE14" s="130"/>
      <c r="AF14" s="128" t="s">
        <v>112</v>
      </c>
      <c r="AG14" s="129"/>
      <c r="AH14" s="130"/>
      <c r="AI14" s="128" t="s">
        <v>112</v>
      </c>
      <c r="AJ14" s="129"/>
      <c r="AK14" s="130"/>
      <c r="AL14" s="128" t="s">
        <v>112</v>
      </c>
      <c r="AM14" s="129"/>
      <c r="AN14" s="130"/>
      <c r="AO14" s="211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3"/>
      <c r="BE14" s="20" t="s">
        <v>82</v>
      </c>
      <c r="BF14" s="17" t="s">
        <v>92</v>
      </c>
      <c r="BG14" s="17" t="s">
        <v>92</v>
      </c>
      <c r="BH14" s="17" t="s">
        <v>93</v>
      </c>
      <c r="BI14" s="17" t="s">
        <v>93</v>
      </c>
      <c r="BJ14" s="17" t="s">
        <v>79</v>
      </c>
      <c r="BK14" s="17" t="s">
        <v>79</v>
      </c>
      <c r="BL14" s="17" t="s">
        <v>94</v>
      </c>
      <c r="BM14" s="17" t="s">
        <v>94</v>
      </c>
      <c r="BN14" s="17" t="s">
        <v>95</v>
      </c>
      <c r="BO14" s="17" t="s">
        <v>96</v>
      </c>
      <c r="BP14" s="18" t="s">
        <v>86</v>
      </c>
      <c r="BQ14" s="18" t="s">
        <v>87</v>
      </c>
      <c r="BR14" s="18" t="s">
        <v>87</v>
      </c>
      <c r="BS14" s="19" t="s">
        <v>105</v>
      </c>
      <c r="BT14" s="19" t="s">
        <v>48</v>
      </c>
      <c r="BU14" s="16"/>
      <c r="BV14" s="16"/>
      <c r="BW14" s="16"/>
      <c r="BX14" s="16"/>
      <c r="BY14" s="16"/>
      <c r="BZ14" s="16"/>
      <c r="CA14" s="16"/>
      <c r="CB14" s="16"/>
      <c r="CC14" s="16"/>
      <c r="CD14" s="16"/>
    </row>
    <row r="15" spans="2:82" ht="50.1" customHeight="1" thickBot="1">
      <c r="B15" s="150"/>
      <c r="C15" s="151"/>
      <c r="D15" s="313"/>
      <c r="E15" s="313"/>
      <c r="F15" s="314"/>
      <c r="G15" s="315"/>
      <c r="H15" s="316"/>
      <c r="I15" s="317"/>
      <c r="J15" s="313"/>
      <c r="K15" s="313"/>
      <c r="L15" s="313"/>
      <c r="M15" s="314"/>
      <c r="N15" s="318"/>
      <c r="O15" s="319"/>
      <c r="P15" s="319"/>
      <c r="Q15" s="319"/>
      <c r="R15" s="319"/>
      <c r="S15" s="319"/>
      <c r="T15" s="319"/>
      <c r="U15" s="320"/>
      <c r="V15" s="306" t="s">
        <v>113</v>
      </c>
      <c r="W15" s="307"/>
      <c r="X15" s="307"/>
      <c r="Y15" s="308"/>
      <c r="Z15" s="309"/>
      <c r="AA15" s="310"/>
      <c r="AB15" s="311"/>
      <c r="AC15" s="137"/>
      <c r="AD15" s="138"/>
      <c r="AE15" s="139"/>
      <c r="AF15" s="137"/>
      <c r="AG15" s="138"/>
      <c r="AH15" s="139"/>
      <c r="AI15" s="137"/>
      <c r="AJ15" s="138"/>
      <c r="AK15" s="139"/>
      <c r="AL15" s="137"/>
      <c r="AM15" s="138"/>
      <c r="AN15" s="312"/>
      <c r="AO15" s="211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3"/>
      <c r="BE15" s="20" t="s">
        <v>131</v>
      </c>
    </row>
    <row r="16" spans="2:82" ht="57.75" customHeight="1">
      <c r="B16" s="113" t="s">
        <v>69</v>
      </c>
      <c r="C16" s="87"/>
      <c r="D16" s="279"/>
      <c r="E16" s="279"/>
      <c r="F16" s="279"/>
      <c r="G16" s="305" t="s">
        <v>41</v>
      </c>
      <c r="H16" s="305"/>
      <c r="I16" s="305"/>
      <c r="J16" s="305"/>
      <c r="K16" s="305"/>
      <c r="L16" s="305"/>
      <c r="M16" s="305"/>
      <c r="N16" s="305" t="s">
        <v>42</v>
      </c>
      <c r="O16" s="305"/>
      <c r="P16" s="305"/>
      <c r="Q16" s="305"/>
      <c r="R16" s="305"/>
      <c r="S16" s="305"/>
      <c r="T16" s="305"/>
      <c r="U16" s="76" t="s">
        <v>43</v>
      </c>
      <c r="V16" s="76"/>
      <c r="W16" s="76"/>
      <c r="X16" s="303"/>
      <c r="Y16" s="303"/>
      <c r="Z16" s="303"/>
      <c r="AA16" s="303"/>
      <c r="AB16" s="76" t="s">
        <v>44</v>
      </c>
      <c r="AC16" s="76"/>
      <c r="AD16" s="76"/>
      <c r="AE16" s="76"/>
      <c r="AF16" s="304" t="s">
        <v>70</v>
      </c>
      <c r="AG16" s="304"/>
      <c r="AH16" s="304"/>
      <c r="AI16" s="304"/>
      <c r="AJ16" s="304"/>
      <c r="AK16" s="304"/>
      <c r="AL16" s="304"/>
      <c r="AM16" s="304"/>
      <c r="AN16" s="304"/>
      <c r="AO16" s="76" t="s">
        <v>45</v>
      </c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E16" s="20" t="s">
        <v>132</v>
      </c>
    </row>
    <row r="17" spans="1:82" ht="57.75" customHeight="1" thickBot="1">
      <c r="B17" s="115"/>
      <c r="C17" s="77"/>
      <c r="D17" s="279"/>
      <c r="E17" s="279"/>
      <c r="F17" s="279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76"/>
      <c r="V17" s="76"/>
      <c r="W17" s="76"/>
      <c r="X17" s="303"/>
      <c r="Y17" s="303"/>
      <c r="Z17" s="303"/>
      <c r="AA17" s="303"/>
      <c r="AB17" s="76"/>
      <c r="AC17" s="76"/>
      <c r="AD17" s="76"/>
      <c r="AE17" s="76"/>
      <c r="AF17" s="304" t="s">
        <v>141</v>
      </c>
      <c r="AG17" s="304"/>
      <c r="AH17" s="304"/>
      <c r="AI17" s="304"/>
      <c r="AJ17" s="304"/>
      <c r="AK17" s="304"/>
      <c r="AL17" s="304"/>
      <c r="AM17" s="304"/>
      <c r="AN17" s="304"/>
      <c r="AO17" s="74" t="s">
        <v>142</v>
      </c>
      <c r="AP17" s="74"/>
      <c r="AQ17" s="74"/>
      <c r="AR17" s="76"/>
      <c r="AS17" s="76"/>
      <c r="AT17" s="76"/>
      <c r="AU17" s="76"/>
      <c r="AV17" s="74" t="s">
        <v>143</v>
      </c>
      <c r="AW17" s="74"/>
      <c r="AX17" s="74"/>
      <c r="AY17" s="74"/>
      <c r="AZ17" s="76"/>
      <c r="BA17" s="76"/>
      <c r="BB17" s="76"/>
      <c r="BC17" s="76"/>
      <c r="BE17" s="20" t="s">
        <v>133</v>
      </c>
    </row>
    <row r="18" spans="1:82" ht="50.1" customHeight="1" thickBot="1">
      <c r="A18" s="2" t="s">
        <v>1</v>
      </c>
      <c r="B18" s="80" t="s">
        <v>8</v>
      </c>
      <c r="C18" s="8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2"/>
      <c r="BE18" s="20" t="s">
        <v>134</v>
      </c>
    </row>
    <row r="19" spans="1:82" ht="50.1" customHeight="1">
      <c r="B19" s="83" t="s">
        <v>50</v>
      </c>
      <c r="C19" s="84"/>
      <c r="D19" s="72" t="s">
        <v>51</v>
      </c>
      <c r="E19" s="72"/>
      <c r="F19" s="72"/>
      <c r="G19" s="72" t="s">
        <v>53</v>
      </c>
      <c r="H19" s="72"/>
      <c r="I19" s="72"/>
      <c r="J19" s="72"/>
      <c r="K19" s="72" t="s">
        <v>54</v>
      </c>
      <c r="L19" s="72"/>
      <c r="M19" s="72"/>
      <c r="N19" s="72"/>
      <c r="O19" s="72" t="s">
        <v>55</v>
      </c>
      <c r="P19" s="72"/>
      <c r="Q19" s="73" t="s">
        <v>56</v>
      </c>
      <c r="R19" s="73"/>
      <c r="S19" s="58" t="s">
        <v>57</v>
      </c>
      <c r="T19" s="58"/>
      <c r="U19" s="58"/>
      <c r="V19" s="58" t="s">
        <v>58</v>
      </c>
      <c r="W19" s="58"/>
      <c r="X19" s="58"/>
      <c r="Y19" s="58"/>
      <c r="Z19" s="58"/>
      <c r="AA19" s="58"/>
      <c r="AB19" s="58" t="s">
        <v>59</v>
      </c>
      <c r="AC19" s="58"/>
      <c r="AD19" s="58"/>
      <c r="AE19" s="60" t="s">
        <v>49</v>
      </c>
      <c r="AF19" s="60"/>
      <c r="AG19" s="60"/>
      <c r="AH19" s="127" t="s">
        <v>9</v>
      </c>
      <c r="AI19" s="127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2"/>
      <c r="BD19" s="1"/>
      <c r="BE19" s="20" t="s">
        <v>135</v>
      </c>
    </row>
    <row r="20" spans="1:82" ht="50.1" customHeight="1">
      <c r="B20" s="85"/>
      <c r="C20" s="86"/>
      <c r="D20" s="71" t="s">
        <v>60</v>
      </c>
      <c r="E20" s="71"/>
      <c r="F20" s="24" t="s">
        <v>61</v>
      </c>
      <c r="G20" s="71" t="s">
        <v>60</v>
      </c>
      <c r="H20" s="71"/>
      <c r="I20" s="71" t="s">
        <v>61</v>
      </c>
      <c r="J20" s="71"/>
      <c r="K20" s="71" t="s">
        <v>60</v>
      </c>
      <c r="L20" s="71"/>
      <c r="M20" s="71" t="s">
        <v>61</v>
      </c>
      <c r="N20" s="71"/>
      <c r="O20" s="71"/>
      <c r="P20" s="71"/>
      <c r="Q20" s="62"/>
      <c r="R20" s="62"/>
      <c r="S20" s="59"/>
      <c r="T20" s="59"/>
      <c r="U20" s="59"/>
      <c r="V20" s="62" t="s">
        <v>62</v>
      </c>
      <c r="W20" s="62"/>
      <c r="X20" s="62"/>
      <c r="Y20" s="62" t="s">
        <v>63</v>
      </c>
      <c r="Z20" s="62"/>
      <c r="AA20" s="62"/>
      <c r="AB20" s="59"/>
      <c r="AC20" s="59"/>
      <c r="AD20" s="59"/>
      <c r="AE20" s="61"/>
      <c r="AF20" s="61"/>
      <c r="AG20" s="61"/>
      <c r="AH20" s="66"/>
      <c r="AI20" s="66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2"/>
      <c r="BD20" s="1"/>
      <c r="BE20" s="20" t="s">
        <v>136</v>
      </c>
    </row>
    <row r="21" spans="1:82" ht="90" customHeight="1">
      <c r="B21" s="69" t="s">
        <v>91</v>
      </c>
      <c r="C21" s="70"/>
      <c r="D21" s="63" t="e">
        <f>VLOOKUP(F6, BE9:BT14,2,0)</f>
        <v>#N/A</v>
      </c>
      <c r="E21" s="63"/>
      <c r="F21" s="25" t="e">
        <f>VLOOKUP(F6, BE9:BU14,3,0)</f>
        <v>#N/A</v>
      </c>
      <c r="G21" s="63" t="e">
        <f>VLOOKUP(F6, BE9:BW14,6,0)</f>
        <v>#N/A</v>
      </c>
      <c r="H21" s="63"/>
      <c r="I21" s="63" t="e">
        <f>VLOOKUP(F6, BE9:BX14,7,0)</f>
        <v>#N/A</v>
      </c>
      <c r="J21" s="63"/>
      <c r="K21" s="63" t="e">
        <f>VLOOKUP(F6, BE9:BU14,8,0)</f>
        <v>#N/A</v>
      </c>
      <c r="L21" s="63"/>
      <c r="M21" s="63" t="e">
        <f>VLOOKUP(F6, BE9:BT14,9,0)</f>
        <v>#N/A</v>
      </c>
      <c r="N21" s="63"/>
      <c r="O21" s="63" t="e">
        <f>VLOOKUP(F6, BE9:BT14,10,0)</f>
        <v>#N/A</v>
      </c>
      <c r="P21" s="63"/>
      <c r="Q21" s="63" t="e">
        <f>VLOOKUP(F6, BE9:BT14,11,0)</f>
        <v>#N/A</v>
      </c>
      <c r="R21" s="63"/>
      <c r="S21" s="63" t="e">
        <f>VLOOKUP(F6, BE9:BT14,12,0)</f>
        <v>#N/A</v>
      </c>
      <c r="T21" s="63"/>
      <c r="U21" s="63"/>
      <c r="V21" s="63" t="e">
        <f>VLOOKUP(F6, BE9:BT14,13,0)</f>
        <v>#N/A</v>
      </c>
      <c r="W21" s="63"/>
      <c r="X21" s="63"/>
      <c r="Y21" s="64" t="e">
        <f>VLOOKUP(F6, BE9:BT14,14,0)</f>
        <v>#N/A</v>
      </c>
      <c r="Z21" s="64"/>
      <c r="AA21" s="64"/>
      <c r="AB21" s="64" t="e">
        <f>VLOOKUP(F6, BE9:BT14,15,0)</f>
        <v>#N/A</v>
      </c>
      <c r="AC21" s="64"/>
      <c r="AD21" s="64"/>
      <c r="AE21" s="65" t="e">
        <f>VLOOKUP(F6, BE9:BT14,16,0)</f>
        <v>#N/A</v>
      </c>
      <c r="AF21" s="65"/>
      <c r="AG21" s="65"/>
      <c r="AH21" s="66"/>
      <c r="AI21" s="66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2"/>
      <c r="BD21" s="1"/>
      <c r="BE21" s="20" t="s">
        <v>137</v>
      </c>
    </row>
    <row r="22" spans="1:82" ht="90" customHeight="1">
      <c r="B22" s="67" t="s">
        <v>64</v>
      </c>
      <c r="C22" s="68"/>
      <c r="D22" s="57"/>
      <c r="E22" s="57"/>
      <c r="F22" s="23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2"/>
      <c r="T22" s="52"/>
      <c r="U22" s="52"/>
      <c r="V22" s="57"/>
      <c r="W22" s="57"/>
      <c r="X22" s="57"/>
      <c r="Y22" s="57"/>
      <c r="Z22" s="57"/>
      <c r="AA22" s="57"/>
      <c r="AB22" s="57"/>
      <c r="AC22" s="57"/>
      <c r="AD22" s="57"/>
      <c r="AE22" s="56" t="s">
        <v>5</v>
      </c>
      <c r="AF22" s="56"/>
      <c r="AG22" s="56"/>
      <c r="AH22" s="56"/>
      <c r="AI22" s="56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2"/>
      <c r="BD22" s="1"/>
      <c r="BE22" s="20" t="s">
        <v>138</v>
      </c>
    </row>
    <row r="23" spans="1:82" ht="90" customHeight="1">
      <c r="B23" s="53" t="s">
        <v>65</v>
      </c>
      <c r="C23" s="54"/>
      <c r="D23" s="50"/>
      <c r="E23" s="50"/>
      <c r="F23" s="26"/>
      <c r="G23" s="49"/>
      <c r="H23" s="49"/>
      <c r="I23" s="49"/>
      <c r="J23" s="49"/>
      <c r="K23" s="49"/>
      <c r="L23" s="49"/>
      <c r="M23" s="49"/>
      <c r="N23" s="49"/>
      <c r="O23" s="50"/>
      <c r="P23" s="50"/>
      <c r="Q23" s="51"/>
      <c r="R23" s="51"/>
      <c r="S23" s="52"/>
      <c r="T23" s="52"/>
      <c r="U23" s="52"/>
      <c r="V23" s="57"/>
      <c r="W23" s="57"/>
      <c r="X23" s="57"/>
      <c r="Y23" s="57"/>
      <c r="Z23" s="57"/>
      <c r="AA23" s="57"/>
      <c r="AB23" s="57"/>
      <c r="AC23" s="57"/>
      <c r="AD23" s="57"/>
      <c r="AE23" s="56" t="s">
        <v>5</v>
      </c>
      <c r="AF23" s="56"/>
      <c r="AG23" s="56"/>
      <c r="AH23" s="56"/>
      <c r="AI23" s="56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2"/>
      <c r="BD23" s="1"/>
      <c r="BE23" s="20" t="s">
        <v>139</v>
      </c>
    </row>
    <row r="24" spans="1:82" ht="90" customHeight="1" thickBot="1">
      <c r="B24" s="47" t="s">
        <v>66</v>
      </c>
      <c r="C24" s="48"/>
      <c r="D24" s="45"/>
      <c r="E24" s="45"/>
      <c r="F24" s="22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5"/>
      <c r="T24" s="55"/>
      <c r="U24" s="55"/>
      <c r="V24" s="45"/>
      <c r="W24" s="45"/>
      <c r="X24" s="45"/>
      <c r="Y24" s="45"/>
      <c r="Z24" s="45"/>
      <c r="AA24" s="45"/>
      <c r="AB24" s="45"/>
      <c r="AC24" s="45"/>
      <c r="AD24" s="45"/>
      <c r="AE24" s="46" t="s">
        <v>5</v>
      </c>
      <c r="AF24" s="46"/>
      <c r="AG24" s="46"/>
      <c r="AH24" s="46"/>
      <c r="AI24" s="46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4"/>
      <c r="BD24" s="1"/>
      <c r="BE24" s="20" t="s">
        <v>140</v>
      </c>
    </row>
    <row r="26" spans="1:82" ht="3.75" customHeight="1" thickBot="1"/>
    <row r="27" spans="1:82" ht="39.950000000000003" customHeight="1">
      <c r="B27" s="288" t="s">
        <v>67</v>
      </c>
      <c r="C27" s="291" t="s">
        <v>10</v>
      </c>
      <c r="D27" s="291"/>
      <c r="E27" s="291"/>
      <c r="F27" s="21" t="s">
        <v>19</v>
      </c>
      <c r="G27" s="292" t="s">
        <v>3</v>
      </c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3"/>
      <c r="AT27" s="298" t="s">
        <v>18</v>
      </c>
      <c r="AU27" s="273" t="s">
        <v>10</v>
      </c>
      <c r="AV27" s="274"/>
      <c r="AW27" s="274"/>
      <c r="AX27" s="275" t="s">
        <v>19</v>
      </c>
      <c r="AY27" s="276"/>
      <c r="AZ27" s="277"/>
      <c r="BA27" s="274" t="s">
        <v>20</v>
      </c>
      <c r="BB27" s="274"/>
      <c r="BC27" s="278"/>
    </row>
    <row r="28" spans="1:82" ht="39.950000000000003" customHeight="1">
      <c r="B28" s="289"/>
      <c r="C28" s="279"/>
      <c r="D28" s="279"/>
      <c r="E28" s="279"/>
      <c r="F28" s="279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5"/>
      <c r="AT28" s="299"/>
      <c r="AU28" s="281"/>
      <c r="AV28" s="281"/>
      <c r="AW28" s="281"/>
      <c r="AX28" s="283"/>
      <c r="AY28" s="283"/>
      <c r="AZ28" s="283"/>
      <c r="BA28" s="283"/>
      <c r="BB28" s="283"/>
      <c r="BC28" s="285"/>
    </row>
    <row r="29" spans="1:82" ht="39.950000000000003" customHeight="1" thickBot="1">
      <c r="B29" s="290"/>
      <c r="C29" s="280"/>
      <c r="D29" s="280"/>
      <c r="E29" s="280"/>
      <c r="F29" s="280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7"/>
      <c r="AT29" s="300"/>
      <c r="AU29" s="282"/>
      <c r="AV29" s="282"/>
      <c r="AW29" s="282"/>
      <c r="AX29" s="284"/>
      <c r="AY29" s="284"/>
      <c r="AZ29" s="284"/>
      <c r="BA29" s="284"/>
      <c r="BB29" s="284"/>
      <c r="BC29" s="286"/>
    </row>
    <row r="30" spans="1:82" ht="50.1" customHeight="1" thickBot="1">
      <c r="B30" s="254" t="s">
        <v>14</v>
      </c>
      <c r="C30" s="260"/>
      <c r="D30" s="260"/>
      <c r="E30" s="261"/>
      <c r="F30" s="262" t="s">
        <v>15</v>
      </c>
      <c r="G30" s="255"/>
      <c r="H30" s="255"/>
      <c r="I30" s="255"/>
      <c r="J30" s="256"/>
      <c r="K30" s="263" t="s">
        <v>83</v>
      </c>
      <c r="L30" s="264"/>
      <c r="M30" s="264"/>
      <c r="N30" s="264"/>
      <c r="O30" s="264"/>
      <c r="P30" s="264"/>
      <c r="Q30" s="264"/>
      <c r="R30" s="264"/>
      <c r="S30" s="264"/>
      <c r="T30" s="264"/>
      <c r="U30" s="265"/>
      <c r="V30" s="254" t="s">
        <v>16</v>
      </c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6"/>
      <c r="AH30" s="266" t="s">
        <v>122</v>
      </c>
      <c r="AI30" s="267"/>
      <c r="AJ30" s="267"/>
      <c r="AK30" s="267"/>
      <c r="AL30" s="267"/>
      <c r="AM30" s="267"/>
      <c r="AN30" s="267"/>
      <c r="AO30" s="267"/>
      <c r="AP30" s="268"/>
      <c r="AQ30" s="269" t="s">
        <v>12</v>
      </c>
      <c r="AR30" s="270"/>
      <c r="AS30" s="270"/>
      <c r="AT30" s="271"/>
      <c r="AU30" s="272"/>
      <c r="AV30" s="3"/>
      <c r="AW30" s="4" t="s">
        <v>123</v>
      </c>
      <c r="AX30" s="5"/>
      <c r="AY30" s="5" t="s">
        <v>13</v>
      </c>
      <c r="AZ30" s="271">
        <v>42079</v>
      </c>
      <c r="BA30" s="271"/>
      <c r="BB30" s="271"/>
      <c r="BC30" s="287"/>
    </row>
    <row r="31" spans="1:82" ht="50.1" customHeight="1" thickBot="1">
      <c r="B31" s="245" t="s">
        <v>11</v>
      </c>
      <c r="C31" s="246"/>
      <c r="D31" s="246"/>
      <c r="E31" s="247"/>
      <c r="F31" s="248" t="s">
        <v>90</v>
      </c>
      <c r="G31" s="249"/>
      <c r="H31" s="249"/>
      <c r="I31" s="249"/>
      <c r="J31" s="250"/>
      <c r="K31" s="251" t="s">
        <v>128</v>
      </c>
      <c r="L31" s="252"/>
      <c r="M31" s="252"/>
      <c r="N31" s="252"/>
      <c r="O31" s="252"/>
      <c r="P31" s="252"/>
      <c r="Q31" s="252"/>
      <c r="R31" s="252"/>
      <c r="S31" s="252"/>
      <c r="T31" s="252"/>
      <c r="U31" s="253"/>
      <c r="V31" s="254" t="s">
        <v>17</v>
      </c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6"/>
      <c r="AH31" s="257" t="s">
        <v>6</v>
      </c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9"/>
      <c r="BE31" s="241" t="s">
        <v>104</v>
      </c>
    </row>
    <row r="32" spans="1:82" ht="50.1" customHeight="1" thickBot="1">
      <c r="B32" s="234" t="s">
        <v>21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  <c r="V32" s="237" t="s">
        <v>0</v>
      </c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9"/>
      <c r="AO32" s="240" t="s">
        <v>22</v>
      </c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6"/>
      <c r="BE32" s="242"/>
      <c r="BF32" s="71" t="s">
        <v>51</v>
      </c>
      <c r="BG32" s="71"/>
      <c r="BH32" s="71" t="s">
        <v>52</v>
      </c>
      <c r="BI32" s="71"/>
      <c r="BJ32" s="71" t="s">
        <v>53</v>
      </c>
      <c r="BK32" s="71"/>
      <c r="BL32" s="71" t="s">
        <v>54</v>
      </c>
      <c r="BM32" s="71"/>
      <c r="BN32" s="71" t="s">
        <v>55</v>
      </c>
      <c r="BO32" s="62" t="s">
        <v>56</v>
      </c>
      <c r="BP32" s="59" t="s">
        <v>57</v>
      </c>
      <c r="BQ32" s="59" t="s">
        <v>58</v>
      </c>
      <c r="BR32" s="59"/>
      <c r="BS32" s="59" t="s">
        <v>59</v>
      </c>
      <c r="BT32" s="231" t="s">
        <v>49</v>
      </c>
      <c r="BU32" s="232" t="s">
        <v>27</v>
      </c>
      <c r="BV32" s="232"/>
      <c r="BW32" s="232"/>
      <c r="BX32" s="232"/>
      <c r="BY32" s="232"/>
      <c r="BZ32" s="232" t="s">
        <v>109</v>
      </c>
      <c r="CA32" s="232"/>
      <c r="CB32" s="232"/>
      <c r="CC32" s="232"/>
      <c r="CD32" s="232"/>
    </row>
    <row r="33" spans="1:82" ht="50.1" customHeight="1">
      <c r="B33" s="167" t="s">
        <v>23</v>
      </c>
      <c r="C33" s="168"/>
      <c r="D33" s="168"/>
      <c r="E33" s="169"/>
      <c r="F33" s="27" t="s">
        <v>77</v>
      </c>
      <c r="G33" s="168"/>
      <c r="H33" s="169"/>
      <c r="I33" s="233" t="s">
        <v>25</v>
      </c>
      <c r="J33" s="169"/>
      <c r="K33" s="233" t="s">
        <v>88</v>
      </c>
      <c r="L33" s="168"/>
      <c r="M33" s="169"/>
      <c r="N33" s="233" t="s">
        <v>26</v>
      </c>
      <c r="O33" s="168"/>
      <c r="P33" s="169"/>
      <c r="Q33" s="233" t="s">
        <v>89</v>
      </c>
      <c r="R33" s="168"/>
      <c r="S33" s="168"/>
      <c r="T33" s="168"/>
      <c r="U33" s="243"/>
      <c r="V33" s="244" t="s">
        <v>27</v>
      </c>
      <c r="W33" s="205"/>
      <c r="X33" s="205"/>
      <c r="Y33" s="206"/>
      <c r="Z33" s="204" t="s">
        <v>28</v>
      </c>
      <c r="AA33" s="205"/>
      <c r="AB33" s="206"/>
      <c r="AC33" s="204" t="s">
        <v>29</v>
      </c>
      <c r="AD33" s="205"/>
      <c r="AE33" s="206"/>
      <c r="AF33" s="204" t="s">
        <v>30</v>
      </c>
      <c r="AG33" s="205"/>
      <c r="AH33" s="206"/>
      <c r="AI33" s="204" t="s">
        <v>2</v>
      </c>
      <c r="AJ33" s="205"/>
      <c r="AK33" s="206"/>
      <c r="AL33" s="204" t="s">
        <v>31</v>
      </c>
      <c r="AM33" s="205"/>
      <c r="AN33" s="207"/>
      <c r="AO33" s="208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10"/>
      <c r="BE33" s="20" t="s">
        <v>74</v>
      </c>
      <c r="BF33" s="6" t="s">
        <v>60</v>
      </c>
      <c r="BG33" s="6" t="s">
        <v>61</v>
      </c>
      <c r="BH33" s="6" t="s">
        <v>60</v>
      </c>
      <c r="BI33" s="6" t="s">
        <v>61</v>
      </c>
      <c r="BJ33" s="6" t="s">
        <v>60</v>
      </c>
      <c r="BK33" s="6" t="s">
        <v>61</v>
      </c>
      <c r="BL33" s="6" t="s">
        <v>60</v>
      </c>
      <c r="BM33" s="6" t="s">
        <v>61</v>
      </c>
      <c r="BN33" s="71"/>
      <c r="BO33" s="62"/>
      <c r="BP33" s="59"/>
      <c r="BQ33" s="7" t="s">
        <v>62</v>
      </c>
      <c r="BR33" s="7" t="s">
        <v>63</v>
      </c>
      <c r="BS33" s="59"/>
      <c r="BT33" s="231"/>
      <c r="BU33" s="15" t="s">
        <v>28</v>
      </c>
      <c r="BV33" s="15" t="s">
        <v>29</v>
      </c>
      <c r="BW33" s="15" t="s">
        <v>30</v>
      </c>
      <c r="BX33" s="15" t="s">
        <v>2</v>
      </c>
      <c r="BY33" s="15" t="s">
        <v>31</v>
      </c>
      <c r="BZ33" s="15" t="s">
        <v>28</v>
      </c>
      <c r="CA33" s="15" t="s">
        <v>29</v>
      </c>
      <c r="CB33" s="15" t="s">
        <v>107</v>
      </c>
      <c r="CC33" s="15" t="s">
        <v>108</v>
      </c>
      <c r="CD33" s="15" t="s">
        <v>31</v>
      </c>
    </row>
    <row r="34" spans="1:82" ht="50.1" customHeight="1">
      <c r="B34" s="217" t="s">
        <v>34</v>
      </c>
      <c r="C34" s="220" t="s">
        <v>36</v>
      </c>
      <c r="D34" s="184"/>
      <c r="E34" s="222" t="s">
        <v>73</v>
      </c>
      <c r="F34" s="223"/>
      <c r="G34" s="183"/>
      <c r="H34" s="184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7"/>
      <c r="V34" s="178" t="s">
        <v>115</v>
      </c>
      <c r="W34" s="178"/>
      <c r="X34" s="178"/>
      <c r="Y34" s="179"/>
      <c r="Z34" s="228" t="e">
        <f>VLOOKUP(F31, BE34:CD39,17,0)</f>
        <v>#N/A</v>
      </c>
      <c r="AA34" s="228"/>
      <c r="AB34" s="228"/>
      <c r="AC34" s="228" t="e">
        <f>VLOOKUP(F31, BE34:CD39,18,0)</f>
        <v>#N/A</v>
      </c>
      <c r="AD34" s="228"/>
      <c r="AE34" s="228"/>
      <c r="AF34" s="228" t="e">
        <f>VLOOKUP(F31, BE34:CD39,19,0)</f>
        <v>#N/A</v>
      </c>
      <c r="AG34" s="228"/>
      <c r="AH34" s="228"/>
      <c r="AI34" s="228" t="e">
        <f>VLOOKUP(F31, BE34:CD39,20,0)</f>
        <v>#N/A</v>
      </c>
      <c r="AJ34" s="228"/>
      <c r="AK34" s="228"/>
      <c r="AL34" s="228" t="e">
        <f>VLOOKUP(F31, BE34:CD39,21,0)</f>
        <v>#N/A</v>
      </c>
      <c r="AM34" s="228"/>
      <c r="AN34" s="228"/>
      <c r="AO34" s="211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3"/>
      <c r="BE34" s="20" t="s">
        <v>144</v>
      </c>
      <c r="BF34" s="17" t="s">
        <v>92</v>
      </c>
      <c r="BG34" s="17" t="s">
        <v>92</v>
      </c>
      <c r="BH34" s="17" t="s">
        <v>93</v>
      </c>
      <c r="BI34" s="17" t="s">
        <v>93</v>
      </c>
      <c r="BJ34" s="17" t="s">
        <v>79</v>
      </c>
      <c r="BK34" s="17" t="s">
        <v>79</v>
      </c>
      <c r="BL34" s="17" t="s">
        <v>94</v>
      </c>
      <c r="BM34" s="17" t="s">
        <v>94</v>
      </c>
      <c r="BN34" s="17" t="s">
        <v>95</v>
      </c>
      <c r="BO34" s="17" t="s">
        <v>96</v>
      </c>
      <c r="BP34" s="18" t="s">
        <v>100</v>
      </c>
      <c r="BQ34" s="18" t="s">
        <v>101</v>
      </c>
      <c r="BR34" s="18" t="s">
        <v>101</v>
      </c>
      <c r="BS34" s="19" t="s">
        <v>105</v>
      </c>
      <c r="BT34" s="19" t="s">
        <v>48</v>
      </c>
      <c r="BU34" s="16" t="s">
        <v>118</v>
      </c>
      <c r="BV34" s="16" t="s">
        <v>119</v>
      </c>
      <c r="BW34" s="16" t="s">
        <v>120</v>
      </c>
      <c r="BX34" s="16" t="s">
        <v>121</v>
      </c>
      <c r="BY34" s="16" t="s">
        <v>110</v>
      </c>
      <c r="BZ34" s="16">
        <v>0</v>
      </c>
      <c r="CA34" s="16">
        <v>1.2</v>
      </c>
      <c r="CB34" s="16">
        <v>2.5</v>
      </c>
      <c r="CC34" s="16">
        <v>4.7</v>
      </c>
      <c r="CD34" s="16">
        <v>3.5</v>
      </c>
    </row>
    <row r="35" spans="1:82" ht="50.1" customHeight="1">
      <c r="B35" s="218"/>
      <c r="C35" s="221"/>
      <c r="D35" s="186"/>
      <c r="E35" s="224"/>
      <c r="F35" s="225"/>
      <c r="G35" s="185"/>
      <c r="H35" s="18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7"/>
      <c r="V35" s="165" t="s">
        <v>116</v>
      </c>
      <c r="W35" s="165"/>
      <c r="X35" s="165"/>
      <c r="Y35" s="166"/>
      <c r="Z35" s="128" t="s">
        <v>111</v>
      </c>
      <c r="AA35" s="129"/>
      <c r="AB35" s="130"/>
      <c r="AC35" s="128" t="s">
        <v>111</v>
      </c>
      <c r="AD35" s="129"/>
      <c r="AE35" s="130"/>
      <c r="AF35" s="128" t="s">
        <v>111</v>
      </c>
      <c r="AG35" s="129"/>
      <c r="AH35" s="130"/>
      <c r="AI35" s="128" t="s">
        <v>111</v>
      </c>
      <c r="AJ35" s="129"/>
      <c r="AK35" s="130"/>
      <c r="AL35" s="128" t="s">
        <v>111</v>
      </c>
      <c r="AM35" s="129"/>
      <c r="AN35" s="130"/>
      <c r="AO35" s="211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3"/>
      <c r="BE35" s="20" t="s">
        <v>75</v>
      </c>
      <c r="BF35" s="17" t="s">
        <v>92</v>
      </c>
      <c r="BG35" s="17" t="s">
        <v>92</v>
      </c>
      <c r="BH35" s="17" t="s">
        <v>93</v>
      </c>
      <c r="BI35" s="17" t="s">
        <v>93</v>
      </c>
      <c r="BJ35" s="17" t="s">
        <v>79</v>
      </c>
      <c r="BK35" s="17" t="s">
        <v>79</v>
      </c>
      <c r="BL35" s="17" t="s">
        <v>94</v>
      </c>
      <c r="BM35" s="17" t="s">
        <v>94</v>
      </c>
      <c r="BN35" s="17" t="s">
        <v>95</v>
      </c>
      <c r="BO35" s="17" t="s">
        <v>96</v>
      </c>
      <c r="BP35" s="18" t="s">
        <v>86</v>
      </c>
      <c r="BQ35" s="18" t="s">
        <v>87</v>
      </c>
      <c r="BR35" s="18" t="s">
        <v>87</v>
      </c>
      <c r="BS35" s="19" t="s">
        <v>105</v>
      </c>
      <c r="BT35" s="19" t="s">
        <v>48</v>
      </c>
      <c r="BU35" s="16" t="s">
        <v>118</v>
      </c>
      <c r="BV35" s="16" t="s">
        <v>119</v>
      </c>
      <c r="BW35" s="16" t="s">
        <v>120</v>
      </c>
      <c r="BX35" s="16" t="s">
        <v>121</v>
      </c>
      <c r="BY35" s="16" t="s">
        <v>110</v>
      </c>
      <c r="BZ35" s="16">
        <v>0</v>
      </c>
      <c r="CA35" s="16">
        <v>1.2</v>
      </c>
      <c r="CB35" s="16">
        <v>2.5</v>
      </c>
      <c r="CC35" s="16">
        <v>4.7</v>
      </c>
      <c r="CD35" s="16">
        <v>3.5</v>
      </c>
    </row>
    <row r="36" spans="1:82" ht="50.1" customHeight="1">
      <c r="B36" s="218"/>
      <c r="C36" s="220" t="s">
        <v>35</v>
      </c>
      <c r="D36" s="184"/>
      <c r="E36" s="182" t="s">
        <v>37</v>
      </c>
      <c r="F36" s="165"/>
      <c r="G36" s="183"/>
      <c r="H36" s="184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8"/>
      <c r="V36" s="189" t="s">
        <v>114</v>
      </c>
      <c r="W36" s="189"/>
      <c r="X36" s="189"/>
      <c r="Y36" s="190"/>
      <c r="Z36" s="191"/>
      <c r="AA36" s="189"/>
      <c r="AB36" s="190"/>
      <c r="AC36" s="192"/>
      <c r="AD36" s="193"/>
      <c r="AE36" s="194"/>
      <c r="AF36" s="192"/>
      <c r="AG36" s="193"/>
      <c r="AH36" s="194"/>
      <c r="AI36" s="192"/>
      <c r="AJ36" s="193"/>
      <c r="AK36" s="194"/>
      <c r="AL36" s="192"/>
      <c r="AM36" s="193"/>
      <c r="AN36" s="195"/>
      <c r="AO36" s="211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3"/>
      <c r="BE36" s="20" t="s">
        <v>76</v>
      </c>
      <c r="BF36" s="17" t="s">
        <v>78</v>
      </c>
      <c r="BG36" s="17" t="s">
        <v>78</v>
      </c>
      <c r="BH36" s="17" t="s">
        <v>84</v>
      </c>
      <c r="BI36" s="17" t="s">
        <v>84</v>
      </c>
      <c r="BJ36" s="17" t="s">
        <v>79</v>
      </c>
      <c r="BK36" s="17" t="s">
        <v>79</v>
      </c>
      <c r="BL36" s="17" t="s">
        <v>85</v>
      </c>
      <c r="BM36" s="17" t="s">
        <v>85</v>
      </c>
      <c r="BN36" s="17" t="s">
        <v>80</v>
      </c>
      <c r="BO36" s="17" t="s">
        <v>81</v>
      </c>
      <c r="BP36" s="18" t="s">
        <v>86</v>
      </c>
      <c r="BQ36" s="18" t="s">
        <v>87</v>
      </c>
      <c r="BR36" s="18" t="s">
        <v>87</v>
      </c>
      <c r="BS36" s="19" t="s">
        <v>105</v>
      </c>
      <c r="BT36" s="19" t="s">
        <v>48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</row>
    <row r="37" spans="1:82" ht="50.1" customHeight="1" thickBot="1">
      <c r="B37" s="219"/>
      <c r="C37" s="229"/>
      <c r="D37" s="230"/>
      <c r="E37" s="196" t="s">
        <v>98</v>
      </c>
      <c r="F37" s="197"/>
      <c r="G37" s="185"/>
      <c r="H37" s="186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8"/>
      <c r="V37" s="198" t="s">
        <v>32</v>
      </c>
      <c r="W37" s="198"/>
      <c r="X37" s="198"/>
      <c r="Y37" s="199"/>
      <c r="Z37" s="200" t="s">
        <v>28</v>
      </c>
      <c r="AA37" s="201"/>
      <c r="AB37" s="202"/>
      <c r="AC37" s="200" t="s">
        <v>29</v>
      </c>
      <c r="AD37" s="201"/>
      <c r="AE37" s="202"/>
      <c r="AF37" s="200" t="s">
        <v>30</v>
      </c>
      <c r="AG37" s="201"/>
      <c r="AH37" s="202"/>
      <c r="AI37" s="200" t="s">
        <v>2</v>
      </c>
      <c r="AJ37" s="201"/>
      <c r="AK37" s="202"/>
      <c r="AL37" s="200" t="s">
        <v>31</v>
      </c>
      <c r="AM37" s="201"/>
      <c r="AN37" s="203"/>
      <c r="AO37" s="211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3"/>
      <c r="BE37" s="20" t="s">
        <v>145</v>
      </c>
      <c r="BF37" s="17" t="s">
        <v>78</v>
      </c>
      <c r="BG37" s="17" t="s">
        <v>78</v>
      </c>
      <c r="BH37" s="17" t="s">
        <v>84</v>
      </c>
      <c r="BI37" s="17" t="s">
        <v>84</v>
      </c>
      <c r="BJ37" s="17" t="s">
        <v>79</v>
      </c>
      <c r="BK37" s="17" t="s">
        <v>79</v>
      </c>
      <c r="BL37" s="17" t="s">
        <v>85</v>
      </c>
      <c r="BM37" s="17" t="s">
        <v>85</v>
      </c>
      <c r="BN37" s="17" t="s">
        <v>80</v>
      </c>
      <c r="BO37" s="17" t="s">
        <v>81</v>
      </c>
      <c r="BP37" s="18" t="s">
        <v>86</v>
      </c>
      <c r="BQ37" s="18" t="s">
        <v>87</v>
      </c>
      <c r="BR37" s="18" t="s">
        <v>87</v>
      </c>
      <c r="BS37" s="19" t="s">
        <v>105</v>
      </c>
      <c r="BT37" s="19" t="s">
        <v>48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</row>
    <row r="38" spans="1:82" ht="50.1" customHeight="1">
      <c r="B38" s="167" t="s">
        <v>39</v>
      </c>
      <c r="C38" s="168"/>
      <c r="D38" s="168"/>
      <c r="E38" s="168"/>
      <c r="F38" s="169"/>
      <c r="G38" s="170"/>
      <c r="H38" s="171"/>
      <c r="I38" s="172" t="s">
        <v>40</v>
      </c>
      <c r="J38" s="173"/>
      <c r="K38" s="173"/>
      <c r="L38" s="173"/>
      <c r="M38" s="174"/>
      <c r="N38" s="175"/>
      <c r="O38" s="176"/>
      <c r="P38" s="176"/>
      <c r="Q38" s="176"/>
      <c r="R38" s="176"/>
      <c r="S38" s="176"/>
      <c r="T38" s="176"/>
      <c r="U38" s="177"/>
      <c r="V38" s="178" t="s">
        <v>117</v>
      </c>
      <c r="W38" s="178"/>
      <c r="X38" s="178"/>
      <c r="Y38" s="179"/>
      <c r="Z38" s="180" t="e">
        <f>VLOOKUP(F31, BE34:CD39,22,0)</f>
        <v>#N/A</v>
      </c>
      <c r="AA38" s="178"/>
      <c r="AB38" s="179"/>
      <c r="AC38" s="144" t="e">
        <f>VLOOKUP(F31, BE34:CD39,23,0)</f>
        <v>#N/A</v>
      </c>
      <c r="AD38" s="145"/>
      <c r="AE38" s="181"/>
      <c r="AF38" s="144" t="e">
        <f>VLOOKUP(F31, BE34:CD39,24,0)</f>
        <v>#N/A</v>
      </c>
      <c r="AG38" s="145"/>
      <c r="AH38" s="181"/>
      <c r="AI38" s="144" t="e">
        <f>VLOOKUP(F31, BE34:CD39,25,0)</f>
        <v>#N/A</v>
      </c>
      <c r="AJ38" s="145"/>
      <c r="AK38" s="181"/>
      <c r="AL38" s="144" t="e">
        <f>VLOOKUP(F31, BE34:CD39,26,0)</f>
        <v>#N/A</v>
      </c>
      <c r="AM38" s="145"/>
      <c r="AN38" s="146"/>
      <c r="AO38" s="211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3"/>
      <c r="BE38" s="20" t="s">
        <v>82</v>
      </c>
      <c r="BF38" s="17" t="s">
        <v>92</v>
      </c>
      <c r="BG38" s="17" t="s">
        <v>92</v>
      </c>
      <c r="BH38" s="17" t="s">
        <v>106</v>
      </c>
      <c r="BI38" s="17" t="s">
        <v>93</v>
      </c>
      <c r="BJ38" s="17" t="s">
        <v>79</v>
      </c>
      <c r="BK38" s="17" t="s">
        <v>79</v>
      </c>
      <c r="BL38" s="17" t="s">
        <v>94</v>
      </c>
      <c r="BM38" s="17" t="s">
        <v>94</v>
      </c>
      <c r="BN38" s="17" t="s">
        <v>95</v>
      </c>
      <c r="BO38" s="17" t="s">
        <v>96</v>
      </c>
      <c r="BP38" s="18" t="s">
        <v>86</v>
      </c>
      <c r="BQ38" s="18" t="s">
        <v>87</v>
      </c>
      <c r="BR38" s="18" t="s">
        <v>87</v>
      </c>
      <c r="BS38" s="19" t="s">
        <v>105</v>
      </c>
      <c r="BT38" s="19" t="s">
        <v>48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</row>
    <row r="39" spans="1:82" ht="50.1" customHeight="1">
      <c r="B39" s="147" t="s">
        <v>4</v>
      </c>
      <c r="C39" s="148"/>
      <c r="D39" s="148"/>
      <c r="E39" s="148"/>
      <c r="F39" s="149"/>
      <c r="G39" s="153"/>
      <c r="H39" s="154"/>
      <c r="I39" s="157" t="s">
        <v>7</v>
      </c>
      <c r="J39" s="148"/>
      <c r="K39" s="148"/>
      <c r="L39" s="148"/>
      <c r="M39" s="149"/>
      <c r="N39" s="159"/>
      <c r="O39" s="160"/>
      <c r="P39" s="160"/>
      <c r="Q39" s="160"/>
      <c r="R39" s="160"/>
      <c r="S39" s="160"/>
      <c r="T39" s="160"/>
      <c r="U39" s="161"/>
      <c r="V39" s="165" t="s">
        <v>116</v>
      </c>
      <c r="W39" s="165"/>
      <c r="X39" s="165"/>
      <c r="Y39" s="166"/>
      <c r="Z39" s="128" t="s">
        <v>112</v>
      </c>
      <c r="AA39" s="129"/>
      <c r="AB39" s="130"/>
      <c r="AC39" s="128" t="s">
        <v>112</v>
      </c>
      <c r="AD39" s="129"/>
      <c r="AE39" s="130"/>
      <c r="AF39" s="128" t="s">
        <v>112</v>
      </c>
      <c r="AG39" s="129"/>
      <c r="AH39" s="130"/>
      <c r="AI39" s="128" t="s">
        <v>112</v>
      </c>
      <c r="AJ39" s="129"/>
      <c r="AK39" s="130"/>
      <c r="AL39" s="128" t="s">
        <v>112</v>
      </c>
      <c r="AM39" s="129"/>
      <c r="AN39" s="130"/>
      <c r="AO39" s="211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3"/>
      <c r="BE39" s="32"/>
      <c r="BF39" s="17" t="s">
        <v>92</v>
      </c>
      <c r="BG39" s="17" t="s">
        <v>92</v>
      </c>
      <c r="BH39" s="17" t="s">
        <v>93</v>
      </c>
      <c r="BI39" s="17" t="s">
        <v>93</v>
      </c>
      <c r="BJ39" s="17" t="s">
        <v>79</v>
      </c>
      <c r="BK39" s="17" t="s">
        <v>79</v>
      </c>
      <c r="BL39" s="17" t="s">
        <v>94</v>
      </c>
      <c r="BM39" s="17" t="s">
        <v>94</v>
      </c>
      <c r="BN39" s="17" t="s">
        <v>95</v>
      </c>
      <c r="BO39" s="17" t="s">
        <v>96</v>
      </c>
      <c r="BP39" s="18" t="s">
        <v>86</v>
      </c>
      <c r="BQ39" s="18" t="s">
        <v>87</v>
      </c>
      <c r="BR39" s="18" t="s">
        <v>87</v>
      </c>
      <c r="BS39" s="19" t="s">
        <v>105</v>
      </c>
      <c r="BT39" s="19" t="s">
        <v>48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</row>
    <row r="40" spans="1:82" ht="50.1" customHeight="1" thickBot="1">
      <c r="B40" s="150"/>
      <c r="C40" s="151"/>
      <c r="D40" s="151"/>
      <c r="E40" s="151"/>
      <c r="F40" s="152"/>
      <c r="G40" s="155"/>
      <c r="H40" s="156"/>
      <c r="I40" s="158"/>
      <c r="J40" s="151"/>
      <c r="K40" s="151"/>
      <c r="L40" s="151"/>
      <c r="M40" s="152"/>
      <c r="N40" s="162"/>
      <c r="O40" s="163"/>
      <c r="P40" s="163"/>
      <c r="Q40" s="163"/>
      <c r="R40" s="163"/>
      <c r="S40" s="163"/>
      <c r="T40" s="163"/>
      <c r="U40" s="164"/>
      <c r="V40" s="131" t="s">
        <v>113</v>
      </c>
      <c r="W40" s="132"/>
      <c r="X40" s="132"/>
      <c r="Y40" s="133"/>
      <c r="Z40" s="134"/>
      <c r="AA40" s="135"/>
      <c r="AB40" s="136"/>
      <c r="AC40" s="137"/>
      <c r="AD40" s="138"/>
      <c r="AE40" s="139"/>
      <c r="AF40" s="140"/>
      <c r="AG40" s="141"/>
      <c r="AH40" s="142"/>
      <c r="AI40" s="140"/>
      <c r="AJ40" s="141"/>
      <c r="AK40" s="142"/>
      <c r="AL40" s="140"/>
      <c r="AM40" s="141"/>
      <c r="AN40" s="143"/>
      <c r="AO40" s="214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6"/>
      <c r="BE40" s="32"/>
    </row>
    <row r="41" spans="1:82" ht="39.950000000000003" customHeight="1">
      <c r="B41" s="113" t="s">
        <v>69</v>
      </c>
      <c r="C41" s="87"/>
      <c r="D41" s="116"/>
      <c r="E41" s="116"/>
      <c r="F41" s="116"/>
      <c r="G41" s="118" t="s">
        <v>41</v>
      </c>
      <c r="H41" s="119"/>
      <c r="I41" s="120"/>
      <c r="J41" s="118"/>
      <c r="K41" s="119"/>
      <c r="L41" s="119"/>
      <c r="M41" s="120"/>
      <c r="N41" s="118" t="s">
        <v>42</v>
      </c>
      <c r="O41" s="119"/>
      <c r="P41" s="120"/>
      <c r="Q41" s="118"/>
      <c r="R41" s="119"/>
      <c r="S41" s="119"/>
      <c r="T41" s="120"/>
      <c r="U41" s="87" t="s">
        <v>43</v>
      </c>
      <c r="V41" s="87"/>
      <c r="W41" s="87"/>
      <c r="X41" s="88"/>
      <c r="Y41" s="89"/>
      <c r="Z41" s="89"/>
      <c r="AA41" s="90"/>
      <c r="AB41" s="87" t="s">
        <v>44</v>
      </c>
      <c r="AC41" s="87"/>
      <c r="AD41" s="87"/>
      <c r="AE41" s="87"/>
      <c r="AF41" s="94" t="s">
        <v>70</v>
      </c>
      <c r="AG41" s="94"/>
      <c r="AH41" s="94"/>
      <c r="AI41" s="94"/>
      <c r="AJ41" s="94"/>
      <c r="AK41" s="94"/>
      <c r="AL41" s="94"/>
      <c r="AM41" s="94"/>
      <c r="AN41" s="94"/>
      <c r="AO41" s="87" t="s">
        <v>45</v>
      </c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96"/>
      <c r="BE41" s="32"/>
    </row>
    <row r="42" spans="1:82" ht="20.100000000000001" customHeight="1">
      <c r="B42" s="114"/>
      <c r="C42" s="76"/>
      <c r="D42" s="117"/>
      <c r="E42" s="117"/>
      <c r="F42" s="117"/>
      <c r="G42" s="121"/>
      <c r="H42" s="122"/>
      <c r="I42" s="123"/>
      <c r="J42" s="124"/>
      <c r="K42" s="125"/>
      <c r="L42" s="125"/>
      <c r="M42" s="126"/>
      <c r="N42" s="121"/>
      <c r="O42" s="122"/>
      <c r="P42" s="123"/>
      <c r="Q42" s="124"/>
      <c r="R42" s="125"/>
      <c r="S42" s="125"/>
      <c r="T42" s="126"/>
      <c r="U42" s="76"/>
      <c r="V42" s="76"/>
      <c r="W42" s="76"/>
      <c r="X42" s="91"/>
      <c r="Y42" s="92"/>
      <c r="Z42" s="92"/>
      <c r="AA42" s="93"/>
      <c r="AB42" s="76"/>
      <c r="AC42" s="76"/>
      <c r="AD42" s="76"/>
      <c r="AE42" s="76"/>
      <c r="AF42" s="95"/>
      <c r="AG42" s="95"/>
      <c r="AH42" s="95"/>
      <c r="AI42" s="95"/>
      <c r="AJ42" s="95"/>
      <c r="AK42" s="95"/>
      <c r="AL42" s="95"/>
      <c r="AM42" s="95"/>
      <c r="AN42" s="95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8"/>
      <c r="BE42" s="32"/>
    </row>
    <row r="43" spans="1:82" ht="20.100000000000001" customHeight="1">
      <c r="B43" s="114"/>
      <c r="C43" s="76"/>
      <c r="D43" s="97"/>
      <c r="E43" s="97"/>
      <c r="F43" s="97"/>
      <c r="G43" s="121"/>
      <c r="H43" s="122"/>
      <c r="I43" s="123"/>
      <c r="J43" s="99"/>
      <c r="K43" s="100"/>
      <c r="L43" s="100"/>
      <c r="M43" s="101"/>
      <c r="N43" s="121"/>
      <c r="O43" s="122"/>
      <c r="P43" s="123"/>
      <c r="Q43" s="99"/>
      <c r="R43" s="100"/>
      <c r="S43" s="100"/>
      <c r="T43" s="101"/>
      <c r="U43" s="76"/>
      <c r="V43" s="76"/>
      <c r="W43" s="76"/>
      <c r="X43" s="105"/>
      <c r="Y43" s="106"/>
      <c r="Z43" s="106"/>
      <c r="AA43" s="107"/>
      <c r="AB43" s="76"/>
      <c r="AC43" s="76"/>
      <c r="AD43" s="76"/>
      <c r="AE43" s="76"/>
      <c r="AF43" s="111" t="s">
        <v>72</v>
      </c>
      <c r="AG43" s="111"/>
      <c r="AH43" s="111"/>
      <c r="AI43" s="111"/>
      <c r="AJ43" s="111"/>
      <c r="AK43" s="111"/>
      <c r="AL43" s="111"/>
      <c r="AM43" s="111"/>
      <c r="AN43" s="111"/>
      <c r="AO43" s="74" t="s">
        <v>46</v>
      </c>
      <c r="AP43" s="74"/>
      <c r="AQ43" s="74"/>
      <c r="AR43" s="76"/>
      <c r="AS43" s="76"/>
      <c r="AT43" s="76"/>
      <c r="AU43" s="76"/>
      <c r="AV43" s="74" t="s">
        <v>47</v>
      </c>
      <c r="AW43" s="74"/>
      <c r="AX43" s="74"/>
      <c r="AY43" s="74"/>
      <c r="AZ43" s="76"/>
      <c r="BA43" s="76"/>
      <c r="BB43" s="76"/>
      <c r="BC43" s="78"/>
      <c r="BE43" s="33"/>
    </row>
    <row r="44" spans="1:82" ht="39.950000000000003" customHeight="1" thickBot="1">
      <c r="B44" s="115"/>
      <c r="C44" s="77"/>
      <c r="D44" s="98"/>
      <c r="E44" s="98"/>
      <c r="F44" s="98"/>
      <c r="G44" s="102"/>
      <c r="H44" s="103"/>
      <c r="I44" s="104"/>
      <c r="J44" s="102"/>
      <c r="K44" s="103"/>
      <c r="L44" s="103"/>
      <c r="M44" s="104"/>
      <c r="N44" s="102"/>
      <c r="O44" s="103"/>
      <c r="P44" s="104"/>
      <c r="Q44" s="102"/>
      <c r="R44" s="103"/>
      <c r="S44" s="103"/>
      <c r="T44" s="104"/>
      <c r="U44" s="77"/>
      <c r="V44" s="77"/>
      <c r="W44" s="77"/>
      <c r="X44" s="108"/>
      <c r="Y44" s="109"/>
      <c r="Z44" s="109"/>
      <c r="AA44" s="110"/>
      <c r="AB44" s="77"/>
      <c r="AC44" s="77"/>
      <c r="AD44" s="77"/>
      <c r="AE44" s="77"/>
      <c r="AF44" s="112"/>
      <c r="AG44" s="112"/>
      <c r="AH44" s="112"/>
      <c r="AI44" s="112"/>
      <c r="AJ44" s="112"/>
      <c r="AK44" s="112"/>
      <c r="AL44" s="112"/>
      <c r="AM44" s="112"/>
      <c r="AN44" s="112"/>
      <c r="AO44" s="75"/>
      <c r="AP44" s="75"/>
      <c r="AQ44" s="75"/>
      <c r="AR44" s="77"/>
      <c r="AS44" s="77"/>
      <c r="AT44" s="77"/>
      <c r="AU44" s="77"/>
      <c r="AV44" s="75"/>
      <c r="AW44" s="75"/>
      <c r="AX44" s="75"/>
      <c r="AY44" s="75"/>
      <c r="AZ44" s="77"/>
      <c r="BA44" s="77"/>
      <c r="BB44" s="77"/>
      <c r="BC44" s="79"/>
      <c r="BE44" s="33"/>
    </row>
    <row r="45" spans="1:82" ht="50.1" customHeight="1" thickBot="1">
      <c r="A45" s="2" t="s">
        <v>1</v>
      </c>
      <c r="B45" s="80" t="s">
        <v>8</v>
      </c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2"/>
      <c r="BE45" s="33"/>
    </row>
    <row r="46" spans="1:82" ht="50.1" customHeight="1">
      <c r="B46" s="83" t="s">
        <v>50</v>
      </c>
      <c r="C46" s="84"/>
      <c r="D46" s="72" t="s">
        <v>51</v>
      </c>
      <c r="E46" s="72"/>
      <c r="F46" s="72"/>
      <c r="G46" s="72" t="s">
        <v>53</v>
      </c>
      <c r="H46" s="72"/>
      <c r="I46" s="72"/>
      <c r="J46" s="72"/>
      <c r="K46" s="72" t="s">
        <v>54</v>
      </c>
      <c r="L46" s="72"/>
      <c r="M46" s="72"/>
      <c r="N46" s="72"/>
      <c r="O46" s="72" t="s">
        <v>55</v>
      </c>
      <c r="P46" s="72"/>
      <c r="Q46" s="73" t="s">
        <v>56</v>
      </c>
      <c r="R46" s="73"/>
      <c r="S46" s="58" t="s">
        <v>57</v>
      </c>
      <c r="T46" s="58"/>
      <c r="U46" s="58"/>
      <c r="V46" s="58" t="s">
        <v>58</v>
      </c>
      <c r="W46" s="58"/>
      <c r="X46" s="58"/>
      <c r="Y46" s="58"/>
      <c r="Z46" s="58"/>
      <c r="AA46" s="58"/>
      <c r="AB46" s="58" t="s">
        <v>59</v>
      </c>
      <c r="AC46" s="58"/>
      <c r="AD46" s="58"/>
      <c r="AE46" s="60" t="s">
        <v>49</v>
      </c>
      <c r="AF46" s="60"/>
      <c r="AG46" s="60"/>
      <c r="AH46" s="127" t="s">
        <v>9</v>
      </c>
      <c r="AI46" s="127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2"/>
      <c r="BD46" s="1"/>
      <c r="BE46" s="33"/>
    </row>
    <row r="47" spans="1:82" ht="50.1" customHeight="1">
      <c r="B47" s="85"/>
      <c r="C47" s="86"/>
      <c r="D47" s="71" t="s">
        <v>60</v>
      </c>
      <c r="E47" s="71"/>
      <c r="F47" s="24" t="s">
        <v>61</v>
      </c>
      <c r="G47" s="71" t="s">
        <v>60</v>
      </c>
      <c r="H47" s="71"/>
      <c r="I47" s="71" t="s">
        <v>61</v>
      </c>
      <c r="J47" s="71"/>
      <c r="K47" s="71" t="s">
        <v>60</v>
      </c>
      <c r="L47" s="71"/>
      <c r="M47" s="71" t="s">
        <v>61</v>
      </c>
      <c r="N47" s="71"/>
      <c r="O47" s="71"/>
      <c r="P47" s="71"/>
      <c r="Q47" s="62"/>
      <c r="R47" s="62"/>
      <c r="S47" s="59"/>
      <c r="T47" s="59"/>
      <c r="U47" s="59"/>
      <c r="V47" s="62" t="s">
        <v>62</v>
      </c>
      <c r="W47" s="62"/>
      <c r="X47" s="62"/>
      <c r="Y47" s="62" t="s">
        <v>63</v>
      </c>
      <c r="Z47" s="62"/>
      <c r="AA47" s="62"/>
      <c r="AB47" s="59"/>
      <c r="AC47" s="59"/>
      <c r="AD47" s="59"/>
      <c r="AE47" s="61"/>
      <c r="AF47" s="61"/>
      <c r="AG47" s="61"/>
      <c r="AH47" s="66"/>
      <c r="AI47" s="66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2"/>
      <c r="BD47" s="1"/>
      <c r="BE47" s="34"/>
    </row>
    <row r="48" spans="1:82" ht="90" customHeight="1">
      <c r="B48" s="69" t="s">
        <v>91</v>
      </c>
      <c r="C48" s="70"/>
      <c r="D48" s="63" t="e">
        <f>VLOOKUP(F31, BE34:BT39,2,0)</f>
        <v>#N/A</v>
      </c>
      <c r="E48" s="63"/>
      <c r="F48" s="25" t="e">
        <f>VLOOKUP(F31, BE34:BU39,3,0)</f>
        <v>#N/A</v>
      </c>
      <c r="G48" s="63" t="e">
        <f>VLOOKUP(F31, BE34:BW39,6,0)</f>
        <v>#N/A</v>
      </c>
      <c r="H48" s="63"/>
      <c r="I48" s="63" t="e">
        <f>VLOOKUP(F31, BE34:BX39,7,0)</f>
        <v>#N/A</v>
      </c>
      <c r="J48" s="63"/>
      <c r="K48" s="63" t="e">
        <f>VLOOKUP(F31, BE34:BU39,8,0)</f>
        <v>#N/A</v>
      </c>
      <c r="L48" s="63"/>
      <c r="M48" s="63" t="e">
        <f>VLOOKUP(F31, BE34:BT39,9,0)</f>
        <v>#N/A</v>
      </c>
      <c r="N48" s="63"/>
      <c r="O48" s="63" t="e">
        <f>VLOOKUP(F31, BE34:BT39,10,0)</f>
        <v>#N/A</v>
      </c>
      <c r="P48" s="63"/>
      <c r="Q48" s="63" t="e">
        <f>VLOOKUP(F31, BE34:BT39,11,0)</f>
        <v>#N/A</v>
      </c>
      <c r="R48" s="63"/>
      <c r="S48" s="63" t="e">
        <f>VLOOKUP(F31, BE34:BT39,12,0)</f>
        <v>#N/A</v>
      </c>
      <c r="T48" s="63"/>
      <c r="U48" s="63"/>
      <c r="V48" s="63" t="e">
        <f>VLOOKUP(F31, BE34:BT39,13,0)</f>
        <v>#N/A</v>
      </c>
      <c r="W48" s="63"/>
      <c r="X48" s="63"/>
      <c r="Y48" s="64" t="e">
        <f>VLOOKUP(F31, BE34:BT39,14,0)</f>
        <v>#N/A</v>
      </c>
      <c r="Z48" s="64"/>
      <c r="AA48" s="64"/>
      <c r="AB48" s="64" t="e">
        <f>VLOOKUP(F31, BE34:BT39,15,0)</f>
        <v>#N/A</v>
      </c>
      <c r="AC48" s="64"/>
      <c r="AD48" s="64"/>
      <c r="AE48" s="65" t="e">
        <f>VLOOKUP(F31, BE34:BT39,16,0)</f>
        <v>#N/A</v>
      </c>
      <c r="AF48" s="65"/>
      <c r="AG48" s="65"/>
      <c r="AH48" s="66"/>
      <c r="AI48" s="66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2"/>
      <c r="BD48" s="1"/>
      <c r="BE48" s="34"/>
    </row>
    <row r="49" spans="2:57" ht="90" customHeight="1">
      <c r="B49" s="67" t="s">
        <v>64</v>
      </c>
      <c r="C49" s="68"/>
      <c r="D49" s="57"/>
      <c r="E49" s="57"/>
      <c r="F49" s="23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2"/>
      <c r="T49" s="52"/>
      <c r="U49" s="52"/>
      <c r="V49" s="57"/>
      <c r="W49" s="57"/>
      <c r="X49" s="57"/>
      <c r="Y49" s="57"/>
      <c r="Z49" s="57"/>
      <c r="AA49" s="57"/>
      <c r="AB49" s="57"/>
      <c r="AC49" s="57"/>
      <c r="AD49" s="57"/>
      <c r="AE49" s="56" t="s">
        <v>5</v>
      </c>
      <c r="AF49" s="56"/>
      <c r="AG49" s="56"/>
      <c r="AH49" s="56"/>
      <c r="AI49" s="56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2"/>
      <c r="BD49" s="1"/>
      <c r="BE49" s="34"/>
    </row>
    <row r="50" spans="2:57" ht="90" customHeight="1">
      <c r="B50" s="53" t="s">
        <v>65</v>
      </c>
      <c r="C50" s="54"/>
      <c r="D50" s="50"/>
      <c r="E50" s="50"/>
      <c r="F50" s="26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1"/>
      <c r="R50" s="51"/>
      <c r="S50" s="52"/>
      <c r="T50" s="52"/>
      <c r="U50" s="52"/>
      <c r="V50" s="57"/>
      <c r="W50" s="57"/>
      <c r="X50" s="57"/>
      <c r="Y50" s="57"/>
      <c r="Z50" s="57"/>
      <c r="AA50" s="57"/>
      <c r="AB50" s="57"/>
      <c r="AC50" s="57"/>
      <c r="AD50" s="57"/>
      <c r="AE50" s="56" t="s">
        <v>5</v>
      </c>
      <c r="AF50" s="56"/>
      <c r="AG50" s="56"/>
      <c r="AH50" s="56"/>
      <c r="AI50" s="56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  <c r="BD50" s="1"/>
      <c r="BE50" s="34"/>
    </row>
    <row r="51" spans="2:57" ht="90" customHeight="1" thickBot="1">
      <c r="B51" s="47" t="s">
        <v>66</v>
      </c>
      <c r="C51" s="48"/>
      <c r="D51" s="45"/>
      <c r="E51" s="45"/>
      <c r="F51" s="22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55"/>
      <c r="T51" s="55"/>
      <c r="U51" s="55"/>
      <c r="V51" s="45"/>
      <c r="W51" s="45"/>
      <c r="X51" s="45"/>
      <c r="Y51" s="45"/>
      <c r="Z51" s="45"/>
      <c r="AA51" s="45"/>
      <c r="AB51" s="45"/>
      <c r="AC51" s="45"/>
      <c r="AD51" s="45"/>
      <c r="AE51" s="46" t="s">
        <v>5</v>
      </c>
      <c r="AF51" s="46"/>
      <c r="AG51" s="46"/>
      <c r="AH51" s="46"/>
      <c r="AI51" s="46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4"/>
      <c r="BD51" s="1"/>
    </row>
  </sheetData>
  <mergeCells count="419">
    <mergeCell ref="B2:B4"/>
    <mergeCell ref="C2:E2"/>
    <mergeCell ref="G2:AS4"/>
    <mergeCell ref="AT2:AT4"/>
    <mergeCell ref="AU2:AW2"/>
    <mergeCell ref="AX2:AZ2"/>
    <mergeCell ref="BA2:BC2"/>
    <mergeCell ref="C3:E4"/>
    <mergeCell ref="F3:F4"/>
    <mergeCell ref="AU3:AW4"/>
    <mergeCell ref="AX3:AZ4"/>
    <mergeCell ref="BA3:BC4"/>
    <mergeCell ref="AZ5:BC5"/>
    <mergeCell ref="B6:E6"/>
    <mergeCell ref="K6:U6"/>
    <mergeCell ref="V6:AG6"/>
    <mergeCell ref="AH6:BC6"/>
    <mergeCell ref="B5:E5"/>
    <mergeCell ref="F5:J5"/>
    <mergeCell ref="K5:U5"/>
    <mergeCell ref="V5:AG5"/>
    <mergeCell ref="AH5:AP5"/>
    <mergeCell ref="AQ5:AU5"/>
    <mergeCell ref="BS7:BS8"/>
    <mergeCell ref="BT7:BT8"/>
    <mergeCell ref="BU7:BY7"/>
    <mergeCell ref="BZ7:CD7"/>
    <mergeCell ref="B8:E8"/>
    <mergeCell ref="G8:H8"/>
    <mergeCell ref="I8:J8"/>
    <mergeCell ref="K8:M8"/>
    <mergeCell ref="N8:P8"/>
    <mergeCell ref="BJ7:BK7"/>
    <mergeCell ref="BL7:BM7"/>
    <mergeCell ref="BN7:BN8"/>
    <mergeCell ref="BO7:BO8"/>
    <mergeCell ref="BP7:BP8"/>
    <mergeCell ref="BQ7:BR7"/>
    <mergeCell ref="B7:U7"/>
    <mergeCell ref="V7:AN7"/>
    <mergeCell ref="AO7:BC7"/>
    <mergeCell ref="BE7:BE8"/>
    <mergeCell ref="BF7:BG7"/>
    <mergeCell ref="BH7:BI7"/>
    <mergeCell ref="Q8:U8"/>
    <mergeCell ref="V8:Y8"/>
    <mergeCell ref="AF8:AH8"/>
    <mergeCell ref="AI8:AK8"/>
    <mergeCell ref="AL8:AN8"/>
    <mergeCell ref="AO8:BC15"/>
    <mergeCell ref="B9:B12"/>
    <mergeCell ref="C9:D10"/>
    <mergeCell ref="E9:F10"/>
    <mergeCell ref="G9:H10"/>
    <mergeCell ref="I9:U9"/>
    <mergeCell ref="V9:Y9"/>
    <mergeCell ref="Z8:AB8"/>
    <mergeCell ref="AC8:AE8"/>
    <mergeCell ref="Z9:AB9"/>
    <mergeCell ref="AC9:AE9"/>
    <mergeCell ref="AF9:AH9"/>
    <mergeCell ref="AI9:AK9"/>
    <mergeCell ref="AL9:AN9"/>
    <mergeCell ref="I10:U10"/>
    <mergeCell ref="V10:Y10"/>
    <mergeCell ref="Z10:AB10"/>
    <mergeCell ref="AC10:AE10"/>
    <mergeCell ref="AF10:AH10"/>
    <mergeCell ref="AI10:AK10"/>
    <mergeCell ref="AL10:AN10"/>
    <mergeCell ref="C11:D12"/>
    <mergeCell ref="E11:F11"/>
    <mergeCell ref="G11:H12"/>
    <mergeCell ref="I11:U11"/>
    <mergeCell ref="V11:Y11"/>
    <mergeCell ref="Z11:AB11"/>
    <mergeCell ref="AC11:AE11"/>
    <mergeCell ref="AF11:AH11"/>
    <mergeCell ref="AI11:AK11"/>
    <mergeCell ref="AL11:AN11"/>
    <mergeCell ref="E12:F12"/>
    <mergeCell ref="I12:U12"/>
    <mergeCell ref="V12:Y12"/>
    <mergeCell ref="Z12:AB12"/>
    <mergeCell ref="AC12:AE12"/>
    <mergeCell ref="AF12:AH12"/>
    <mergeCell ref="AI12:AK12"/>
    <mergeCell ref="AL12:AN12"/>
    <mergeCell ref="AL13:AN13"/>
    <mergeCell ref="B14:F15"/>
    <mergeCell ref="G14:H15"/>
    <mergeCell ref="I14:M15"/>
    <mergeCell ref="N14:U15"/>
    <mergeCell ref="V14:Y14"/>
    <mergeCell ref="Z14:AB14"/>
    <mergeCell ref="AC14:AE14"/>
    <mergeCell ref="AF14:AH14"/>
    <mergeCell ref="B13:F13"/>
    <mergeCell ref="G13:H13"/>
    <mergeCell ref="I13:M13"/>
    <mergeCell ref="N13:U13"/>
    <mergeCell ref="V13:Y13"/>
    <mergeCell ref="Z13:AB13"/>
    <mergeCell ref="AC13:AE13"/>
    <mergeCell ref="AF13:AH13"/>
    <mergeCell ref="AI13:AK13"/>
    <mergeCell ref="N16:P17"/>
    <mergeCell ref="Q16:T16"/>
    <mergeCell ref="AI14:AK14"/>
    <mergeCell ref="AL14:AN14"/>
    <mergeCell ref="V15:Y15"/>
    <mergeCell ref="Z15:AB15"/>
    <mergeCell ref="AC15:AE15"/>
    <mergeCell ref="AF15:AH15"/>
    <mergeCell ref="AI15:AK15"/>
    <mergeCell ref="AL15:AN15"/>
    <mergeCell ref="AO17:AQ17"/>
    <mergeCell ref="AR17:AU17"/>
    <mergeCell ref="AV17:AY17"/>
    <mergeCell ref="AZ17:BC17"/>
    <mergeCell ref="B18:BC18"/>
    <mergeCell ref="B19:C20"/>
    <mergeCell ref="D19:F19"/>
    <mergeCell ref="G19:J19"/>
    <mergeCell ref="K19:N19"/>
    <mergeCell ref="U16:W17"/>
    <mergeCell ref="X16:AA16"/>
    <mergeCell ref="AB16:AE17"/>
    <mergeCell ref="AF16:AN16"/>
    <mergeCell ref="AO16:BC16"/>
    <mergeCell ref="D17:F17"/>
    <mergeCell ref="J17:M17"/>
    <mergeCell ref="Q17:T17"/>
    <mergeCell ref="X17:AA17"/>
    <mergeCell ref="AF17:AN17"/>
    <mergeCell ref="B16:C17"/>
    <mergeCell ref="D16:F16"/>
    <mergeCell ref="G16:I17"/>
    <mergeCell ref="J16:M16"/>
    <mergeCell ref="AH19:AI20"/>
    <mergeCell ref="D20:E20"/>
    <mergeCell ref="G20:H20"/>
    <mergeCell ref="I20:J20"/>
    <mergeCell ref="K20:L20"/>
    <mergeCell ref="M20:N20"/>
    <mergeCell ref="V20:X20"/>
    <mergeCell ref="O19:P20"/>
    <mergeCell ref="Q19:R20"/>
    <mergeCell ref="S19:U20"/>
    <mergeCell ref="V19:AA19"/>
    <mergeCell ref="AB19:AD20"/>
    <mergeCell ref="AE19:AG20"/>
    <mergeCell ref="Y20:AA20"/>
    <mergeCell ref="V21:X21"/>
    <mergeCell ref="Y21:AA21"/>
    <mergeCell ref="AB21:AD21"/>
    <mergeCell ref="AE21:AG21"/>
    <mergeCell ref="AH21:AI21"/>
    <mergeCell ref="B22:C22"/>
    <mergeCell ref="D22:E22"/>
    <mergeCell ref="I21:J21"/>
    <mergeCell ref="K21:L21"/>
    <mergeCell ref="M21:N21"/>
    <mergeCell ref="O21:P21"/>
    <mergeCell ref="Q21:R21"/>
    <mergeCell ref="S21:U21"/>
    <mergeCell ref="B21:C21"/>
    <mergeCell ref="D21:E21"/>
    <mergeCell ref="G21:H21"/>
    <mergeCell ref="S22:U22"/>
    <mergeCell ref="V22:X22"/>
    <mergeCell ref="Y22:AA22"/>
    <mergeCell ref="AB22:AD22"/>
    <mergeCell ref="AE22:AG22"/>
    <mergeCell ref="AH22:AI22"/>
    <mergeCell ref="G22:H22"/>
    <mergeCell ref="I22:J22"/>
    <mergeCell ref="K22:L22"/>
    <mergeCell ref="M22:N22"/>
    <mergeCell ref="O22:P22"/>
    <mergeCell ref="Q22:R22"/>
    <mergeCell ref="V23:X23"/>
    <mergeCell ref="Y23:AA23"/>
    <mergeCell ref="AB23:AD23"/>
    <mergeCell ref="AE23:AG23"/>
    <mergeCell ref="AH23:AI23"/>
    <mergeCell ref="I23:J23"/>
    <mergeCell ref="K23:L23"/>
    <mergeCell ref="M23:N23"/>
    <mergeCell ref="O23:P23"/>
    <mergeCell ref="Q23:R23"/>
    <mergeCell ref="S23:U23"/>
    <mergeCell ref="B23:C23"/>
    <mergeCell ref="D23:E23"/>
    <mergeCell ref="G23:H23"/>
    <mergeCell ref="B27:B29"/>
    <mergeCell ref="C27:E27"/>
    <mergeCell ref="G27:AS29"/>
    <mergeCell ref="AT27:AT29"/>
    <mergeCell ref="S24:U24"/>
    <mergeCell ref="V24:X24"/>
    <mergeCell ref="Y24:AA24"/>
    <mergeCell ref="AB24:AD24"/>
    <mergeCell ref="AE24:AG24"/>
    <mergeCell ref="AH24:AI24"/>
    <mergeCell ref="G24:H24"/>
    <mergeCell ref="I24:J24"/>
    <mergeCell ref="K24:L24"/>
    <mergeCell ref="M24:N24"/>
    <mergeCell ref="O24:P24"/>
    <mergeCell ref="Q24:R24"/>
    <mergeCell ref="B24:C24"/>
    <mergeCell ref="D24:E24"/>
    <mergeCell ref="AU27:AW27"/>
    <mergeCell ref="AX27:AZ27"/>
    <mergeCell ref="BA27:BC27"/>
    <mergeCell ref="C28:E29"/>
    <mergeCell ref="F28:F29"/>
    <mergeCell ref="AU28:AW29"/>
    <mergeCell ref="AX28:AZ29"/>
    <mergeCell ref="BA28:BC29"/>
    <mergeCell ref="AZ30:BC30"/>
    <mergeCell ref="B31:E31"/>
    <mergeCell ref="F31:J31"/>
    <mergeCell ref="K31:U31"/>
    <mergeCell ref="V31:AG31"/>
    <mergeCell ref="AH31:BC31"/>
    <mergeCell ref="B30:E30"/>
    <mergeCell ref="F30:J30"/>
    <mergeCell ref="K30:U30"/>
    <mergeCell ref="V30:AG30"/>
    <mergeCell ref="AH30:AP30"/>
    <mergeCell ref="AQ30:AU30"/>
    <mergeCell ref="BS32:BS33"/>
    <mergeCell ref="BT32:BT33"/>
    <mergeCell ref="BU32:BY32"/>
    <mergeCell ref="BZ32:CD32"/>
    <mergeCell ref="B33:E33"/>
    <mergeCell ref="G33:H33"/>
    <mergeCell ref="I33:J33"/>
    <mergeCell ref="K33:M33"/>
    <mergeCell ref="N33:P33"/>
    <mergeCell ref="BJ32:BK32"/>
    <mergeCell ref="BL32:BM32"/>
    <mergeCell ref="BN32:BN33"/>
    <mergeCell ref="BO32:BO33"/>
    <mergeCell ref="BP32:BP33"/>
    <mergeCell ref="BQ32:BR32"/>
    <mergeCell ref="B32:U32"/>
    <mergeCell ref="V32:AN32"/>
    <mergeCell ref="AO32:BC32"/>
    <mergeCell ref="BE31:BE32"/>
    <mergeCell ref="BF32:BG32"/>
    <mergeCell ref="BH32:BI32"/>
    <mergeCell ref="Q33:U33"/>
    <mergeCell ref="V33:Y33"/>
    <mergeCell ref="AF33:AH33"/>
    <mergeCell ref="AI33:AK33"/>
    <mergeCell ref="AL33:AN33"/>
    <mergeCell ref="AO33:BC40"/>
    <mergeCell ref="B34:B37"/>
    <mergeCell ref="C34:D35"/>
    <mergeCell ref="E34:F35"/>
    <mergeCell ref="G34:H35"/>
    <mergeCell ref="I34:U34"/>
    <mergeCell ref="V34:Y34"/>
    <mergeCell ref="Z33:AB33"/>
    <mergeCell ref="AC33:AE33"/>
    <mergeCell ref="Z34:AB34"/>
    <mergeCell ref="AC34:AE34"/>
    <mergeCell ref="AF34:AH34"/>
    <mergeCell ref="AI34:AK34"/>
    <mergeCell ref="AL34:AN34"/>
    <mergeCell ref="I35:U35"/>
    <mergeCell ref="V35:Y35"/>
    <mergeCell ref="Z35:AB35"/>
    <mergeCell ref="AC35:AE35"/>
    <mergeCell ref="AF35:AH35"/>
    <mergeCell ref="AI35:AK35"/>
    <mergeCell ref="AL35:AN35"/>
    <mergeCell ref="C36:D37"/>
    <mergeCell ref="E36:F36"/>
    <mergeCell ref="G36:H37"/>
    <mergeCell ref="I36:U36"/>
    <mergeCell ref="V36:Y36"/>
    <mergeCell ref="Z36:AB36"/>
    <mergeCell ref="AC36:AE36"/>
    <mergeCell ref="AF36:AH36"/>
    <mergeCell ref="AI36:AK36"/>
    <mergeCell ref="AL36:AN36"/>
    <mergeCell ref="E37:F37"/>
    <mergeCell ref="I37:U37"/>
    <mergeCell ref="V37:Y37"/>
    <mergeCell ref="Z37:AB37"/>
    <mergeCell ref="AC37:AE37"/>
    <mergeCell ref="AF37:AH37"/>
    <mergeCell ref="AI37:AK37"/>
    <mergeCell ref="AL37:AN37"/>
    <mergeCell ref="AL38:AN38"/>
    <mergeCell ref="B39:F40"/>
    <mergeCell ref="G39:H40"/>
    <mergeCell ref="I39:M40"/>
    <mergeCell ref="N39:U40"/>
    <mergeCell ref="V39:Y39"/>
    <mergeCell ref="Z39:AB39"/>
    <mergeCell ref="AC39:AE39"/>
    <mergeCell ref="AF39:AH39"/>
    <mergeCell ref="B38:F38"/>
    <mergeCell ref="G38:H38"/>
    <mergeCell ref="I38:M38"/>
    <mergeCell ref="N38:U38"/>
    <mergeCell ref="V38:Y38"/>
    <mergeCell ref="Z38:AB38"/>
    <mergeCell ref="AC38:AE38"/>
    <mergeCell ref="AF38:AH38"/>
    <mergeCell ref="AI38:AK38"/>
    <mergeCell ref="N41:P44"/>
    <mergeCell ref="Q41:T42"/>
    <mergeCell ref="AI39:AK39"/>
    <mergeCell ref="AL39:AN39"/>
    <mergeCell ref="V40:Y40"/>
    <mergeCell ref="Z40:AB40"/>
    <mergeCell ref="AC40:AE40"/>
    <mergeCell ref="AF40:AH40"/>
    <mergeCell ref="AI40:AK40"/>
    <mergeCell ref="AL40:AN40"/>
    <mergeCell ref="AO43:AQ44"/>
    <mergeCell ref="AR43:AU44"/>
    <mergeCell ref="AV43:AY44"/>
    <mergeCell ref="AZ43:BC44"/>
    <mergeCell ref="B45:BC45"/>
    <mergeCell ref="B46:C47"/>
    <mergeCell ref="D46:F46"/>
    <mergeCell ref="G46:J46"/>
    <mergeCell ref="K46:N46"/>
    <mergeCell ref="U41:W44"/>
    <mergeCell ref="X41:AA42"/>
    <mergeCell ref="AB41:AE44"/>
    <mergeCell ref="AF41:AN42"/>
    <mergeCell ref="AO41:BC42"/>
    <mergeCell ref="D43:F44"/>
    <mergeCell ref="J43:M44"/>
    <mergeCell ref="Q43:T44"/>
    <mergeCell ref="X43:AA44"/>
    <mergeCell ref="AF43:AN44"/>
    <mergeCell ref="B41:C44"/>
    <mergeCell ref="D41:F42"/>
    <mergeCell ref="G41:I44"/>
    <mergeCell ref="J41:M42"/>
    <mergeCell ref="AH46:AI47"/>
    <mergeCell ref="D47:E47"/>
    <mergeCell ref="G47:H47"/>
    <mergeCell ref="I47:J47"/>
    <mergeCell ref="K47:L47"/>
    <mergeCell ref="M47:N47"/>
    <mergeCell ref="V47:X47"/>
    <mergeCell ref="O46:P47"/>
    <mergeCell ref="Q46:R47"/>
    <mergeCell ref="S46:U47"/>
    <mergeCell ref="V46:AA46"/>
    <mergeCell ref="AB46:AD47"/>
    <mergeCell ref="AE46:AG47"/>
    <mergeCell ref="Y47:AA47"/>
    <mergeCell ref="V48:X48"/>
    <mergeCell ref="Y48:AA48"/>
    <mergeCell ref="AB48:AD48"/>
    <mergeCell ref="AE48:AG48"/>
    <mergeCell ref="AH48:AI48"/>
    <mergeCell ref="B49:C49"/>
    <mergeCell ref="D49:E49"/>
    <mergeCell ref="I48:J48"/>
    <mergeCell ref="K48:L48"/>
    <mergeCell ref="M48:N48"/>
    <mergeCell ref="O48:P48"/>
    <mergeCell ref="Q48:R48"/>
    <mergeCell ref="S48:U48"/>
    <mergeCell ref="B48:C48"/>
    <mergeCell ref="D48:E48"/>
    <mergeCell ref="G48:H48"/>
    <mergeCell ref="S49:U49"/>
    <mergeCell ref="V49:X49"/>
    <mergeCell ref="Y49:AA49"/>
    <mergeCell ref="AB49:AD49"/>
    <mergeCell ref="AE49:AG49"/>
    <mergeCell ref="AH49:AI49"/>
    <mergeCell ref="G49:H49"/>
    <mergeCell ref="I49:J49"/>
    <mergeCell ref="K49:L49"/>
    <mergeCell ref="M49:N49"/>
    <mergeCell ref="O49:P49"/>
    <mergeCell ref="Q49:R49"/>
    <mergeCell ref="V50:X50"/>
    <mergeCell ref="Y50:AA50"/>
    <mergeCell ref="AB50:AD50"/>
    <mergeCell ref="AE50:AG50"/>
    <mergeCell ref="AH50:AI50"/>
    <mergeCell ref="B51:C51"/>
    <mergeCell ref="D51:E51"/>
    <mergeCell ref="I50:J50"/>
    <mergeCell ref="K50:L50"/>
    <mergeCell ref="M50:N50"/>
    <mergeCell ref="O50:P50"/>
    <mergeCell ref="Q50:R50"/>
    <mergeCell ref="S50:U50"/>
    <mergeCell ref="B50:C50"/>
    <mergeCell ref="D50:E50"/>
    <mergeCell ref="G50:H50"/>
    <mergeCell ref="S51:U51"/>
    <mergeCell ref="V51:X51"/>
    <mergeCell ref="Y51:AA51"/>
    <mergeCell ref="AB51:AD51"/>
    <mergeCell ref="AE51:AG51"/>
    <mergeCell ref="AH51:AI51"/>
    <mergeCell ref="G51:H51"/>
    <mergeCell ref="I51:J51"/>
    <mergeCell ref="K51:L51"/>
    <mergeCell ref="M51:N51"/>
    <mergeCell ref="O51:P51"/>
    <mergeCell ref="Q51:R51"/>
  </mergeCells>
  <phoneticPr fontId="16" type="noConversion"/>
  <dataValidations count="2">
    <dataValidation type="list" allowBlank="1" showInputMessage="1" showErrorMessage="1" sqref="F6">
      <formula1>$BE$10:$BE$24</formula1>
    </dataValidation>
    <dataValidation type="list" allowBlank="1" showInputMessage="1" showErrorMessage="1" sqref="F31:J31">
      <formula1>$BE$9:$BE$16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5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5"/>
  <sheetData/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89"/>
  <sheetViews>
    <sheetView tabSelected="1" showWhiteSpace="0" view="pageBreakPreview" zoomScale="70" zoomScaleNormal="100" zoomScaleSheetLayoutView="70" zoomScalePageLayoutView="25" workbookViewId="0">
      <selection sqref="A1:BE1"/>
    </sheetView>
  </sheetViews>
  <sheetFormatPr defaultColWidth="30.625" defaultRowHeight="16.5"/>
  <cols>
    <col min="1" max="57" width="4.25" style="35" customWidth="1"/>
    <col min="58" max="16384" width="30.625" style="35"/>
  </cols>
  <sheetData>
    <row r="1" spans="1:57" ht="3.75" customHeight="1">
      <c r="A1" s="348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8"/>
      <c r="AZ1" s="348"/>
      <c r="BA1" s="348"/>
      <c r="BB1" s="348"/>
      <c r="BC1" s="348"/>
      <c r="BD1" s="348"/>
      <c r="BE1" s="348"/>
    </row>
    <row r="2" spans="1:57" ht="31.5" customHeight="1" thickBot="1">
      <c r="A2" s="348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5"/>
      <c r="AZ2" s="345"/>
      <c r="BA2" s="345"/>
      <c r="BB2" s="345"/>
      <c r="BC2" s="345"/>
      <c r="BD2" s="345"/>
      <c r="BE2" s="347" t="s">
        <v>529</v>
      </c>
    </row>
    <row r="3" spans="1:57" ht="25.15" customHeight="1">
      <c r="A3" s="348"/>
      <c r="B3" s="675" t="s">
        <v>67</v>
      </c>
      <c r="C3" s="643" t="s">
        <v>10</v>
      </c>
      <c r="D3" s="643"/>
      <c r="E3" s="643"/>
      <c r="F3" s="678" t="s">
        <v>19</v>
      </c>
      <c r="G3" s="679"/>
      <c r="H3" s="680"/>
      <c r="I3" s="678" t="s">
        <v>68</v>
      </c>
      <c r="J3" s="679"/>
      <c r="K3" s="679"/>
      <c r="L3" s="681" t="s">
        <v>146</v>
      </c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  <c r="Z3" s="682"/>
      <c r="AA3" s="682"/>
      <c r="AB3" s="682"/>
      <c r="AC3" s="682"/>
      <c r="AD3" s="682"/>
      <c r="AE3" s="682"/>
      <c r="AF3" s="682"/>
      <c r="AG3" s="682"/>
      <c r="AH3" s="682"/>
      <c r="AI3" s="682"/>
      <c r="AJ3" s="682"/>
      <c r="AK3" s="682"/>
      <c r="AL3" s="682"/>
      <c r="AM3" s="682"/>
      <c r="AN3" s="682"/>
      <c r="AO3" s="682"/>
      <c r="AP3" s="682"/>
      <c r="AQ3" s="682"/>
      <c r="AR3" s="682"/>
      <c r="AS3" s="683"/>
      <c r="AT3" s="675" t="s">
        <v>18</v>
      </c>
      <c r="AU3" s="643" t="s">
        <v>10</v>
      </c>
      <c r="AV3" s="643"/>
      <c r="AW3" s="643"/>
      <c r="AX3" s="643" t="s">
        <v>19</v>
      </c>
      <c r="AY3" s="643"/>
      <c r="AZ3" s="643"/>
      <c r="BA3" s="643"/>
      <c r="BB3" s="642" t="s">
        <v>20</v>
      </c>
      <c r="BC3" s="643"/>
      <c r="BD3" s="642"/>
      <c r="BE3" s="347"/>
    </row>
    <row r="4" spans="1:57" ht="25.15" customHeight="1">
      <c r="A4" s="348"/>
      <c r="B4" s="676"/>
      <c r="C4" s="596"/>
      <c r="D4" s="596"/>
      <c r="E4" s="596"/>
      <c r="F4" s="645"/>
      <c r="G4" s="646"/>
      <c r="H4" s="647"/>
      <c r="I4" s="645"/>
      <c r="J4" s="646"/>
      <c r="K4" s="646"/>
      <c r="L4" s="542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43"/>
      <c r="AQ4" s="543"/>
      <c r="AR4" s="543"/>
      <c r="AS4" s="544"/>
      <c r="AT4" s="676"/>
      <c r="AU4" s="651"/>
      <c r="AV4" s="651"/>
      <c r="AW4" s="651"/>
      <c r="AX4" s="596"/>
      <c r="AY4" s="596"/>
      <c r="AZ4" s="596"/>
      <c r="BA4" s="596"/>
      <c r="BB4" s="597"/>
      <c r="BC4" s="596"/>
      <c r="BD4" s="597"/>
      <c r="BE4" s="347"/>
    </row>
    <row r="5" spans="1:57" ht="25.15" customHeight="1" thickBot="1">
      <c r="A5" s="348"/>
      <c r="B5" s="677"/>
      <c r="C5" s="644"/>
      <c r="D5" s="644"/>
      <c r="E5" s="644"/>
      <c r="F5" s="648"/>
      <c r="G5" s="649"/>
      <c r="H5" s="650"/>
      <c r="I5" s="648"/>
      <c r="J5" s="649"/>
      <c r="K5" s="649"/>
      <c r="L5" s="545"/>
      <c r="M5" s="546"/>
      <c r="N5" s="546"/>
      <c r="O5" s="546"/>
      <c r="P5" s="546"/>
      <c r="Q5" s="546"/>
      <c r="R5" s="546"/>
      <c r="S5" s="546"/>
      <c r="T5" s="546"/>
      <c r="U5" s="546"/>
      <c r="V5" s="546"/>
      <c r="W5" s="546"/>
      <c r="X5" s="546"/>
      <c r="Y5" s="546"/>
      <c r="Z5" s="546"/>
      <c r="AA5" s="546"/>
      <c r="AB5" s="546"/>
      <c r="AC5" s="546"/>
      <c r="AD5" s="546"/>
      <c r="AE5" s="546"/>
      <c r="AF5" s="546"/>
      <c r="AG5" s="546"/>
      <c r="AH5" s="546"/>
      <c r="AI5" s="546"/>
      <c r="AJ5" s="546"/>
      <c r="AK5" s="546"/>
      <c r="AL5" s="546"/>
      <c r="AM5" s="546"/>
      <c r="AN5" s="546"/>
      <c r="AO5" s="546"/>
      <c r="AP5" s="546"/>
      <c r="AQ5" s="546"/>
      <c r="AR5" s="546"/>
      <c r="AS5" s="547"/>
      <c r="AT5" s="677"/>
      <c r="AU5" s="652"/>
      <c r="AV5" s="652"/>
      <c r="AW5" s="652"/>
      <c r="AX5" s="644"/>
      <c r="AY5" s="644"/>
      <c r="AZ5" s="644"/>
      <c r="BA5" s="644"/>
      <c r="BB5" s="653"/>
      <c r="BC5" s="644"/>
      <c r="BD5" s="653"/>
      <c r="BE5" s="347"/>
    </row>
    <row r="6" spans="1:57" ht="31.9" customHeight="1">
      <c r="A6" s="641" t="s">
        <v>531</v>
      </c>
      <c r="B6" s="684" t="s">
        <v>14</v>
      </c>
      <c r="C6" s="685"/>
      <c r="D6" s="685"/>
      <c r="E6" s="685"/>
      <c r="F6" s="685"/>
      <c r="G6" s="685"/>
      <c r="H6" s="685"/>
      <c r="I6" s="685"/>
      <c r="J6" s="685"/>
      <c r="K6" s="685" t="s">
        <v>15</v>
      </c>
      <c r="L6" s="685"/>
      <c r="M6" s="685"/>
      <c r="N6" s="685"/>
      <c r="O6" s="685"/>
      <c r="P6" s="685"/>
      <c r="Q6" s="685"/>
      <c r="R6" s="685"/>
      <c r="S6" s="685"/>
      <c r="T6" s="685"/>
      <c r="U6" s="685"/>
      <c r="V6" s="685"/>
      <c r="W6" s="685"/>
      <c r="X6" s="685"/>
      <c r="Y6" s="685"/>
      <c r="Z6" s="685"/>
      <c r="AA6" s="685"/>
      <c r="AB6" s="685"/>
      <c r="AC6" s="685"/>
      <c r="AD6" s="685" t="s">
        <v>518</v>
      </c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493" t="s">
        <v>16</v>
      </c>
      <c r="AQ6" s="494"/>
      <c r="AR6" s="494"/>
      <c r="AS6" s="540"/>
      <c r="AT6" s="686" t="s">
        <v>238</v>
      </c>
      <c r="AU6" s="686"/>
      <c r="AV6" s="686"/>
      <c r="AW6" s="686"/>
      <c r="AX6" s="686"/>
      <c r="AY6" s="686"/>
      <c r="AZ6" s="686"/>
      <c r="BA6" s="687" t="s">
        <v>12</v>
      </c>
      <c r="BB6" s="688"/>
      <c r="BC6" s="688"/>
      <c r="BD6" s="689"/>
      <c r="BE6" s="347"/>
    </row>
    <row r="7" spans="1:57" ht="31.9" customHeight="1" thickBot="1">
      <c r="A7" s="641"/>
      <c r="B7" s="654" t="s">
        <v>303</v>
      </c>
      <c r="C7" s="655"/>
      <c r="D7" s="655"/>
      <c r="E7" s="655"/>
      <c r="F7" s="655"/>
      <c r="G7" s="655"/>
      <c r="H7" s="655"/>
      <c r="I7" s="655"/>
      <c r="J7" s="655"/>
      <c r="K7" s="656" t="s">
        <v>304</v>
      </c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56"/>
      <c r="Y7" s="656"/>
      <c r="Z7" s="656"/>
      <c r="AA7" s="656"/>
      <c r="AB7" s="656"/>
      <c r="AC7" s="656"/>
      <c r="AD7" s="657" t="s">
        <v>540</v>
      </c>
      <c r="AE7" s="657"/>
      <c r="AF7" s="657"/>
      <c r="AG7" s="657"/>
      <c r="AH7" s="657"/>
      <c r="AI7" s="657"/>
      <c r="AJ7" s="657"/>
      <c r="AK7" s="657"/>
      <c r="AL7" s="657"/>
      <c r="AM7" s="657"/>
      <c r="AN7" s="657"/>
      <c r="AO7" s="657"/>
      <c r="AP7" s="658" t="s">
        <v>515</v>
      </c>
      <c r="AQ7" s="659"/>
      <c r="AR7" s="659"/>
      <c r="AS7" s="660"/>
      <c r="AT7" s="661" t="s">
        <v>482</v>
      </c>
      <c r="AU7" s="661"/>
      <c r="AV7" s="661"/>
      <c r="AW7" s="661"/>
      <c r="AX7" s="661"/>
      <c r="AY7" s="661"/>
      <c r="AZ7" s="661"/>
      <c r="BA7" s="662" t="s">
        <v>239</v>
      </c>
      <c r="BB7" s="663"/>
      <c r="BC7" s="663"/>
      <c r="BD7" s="664"/>
      <c r="BE7" s="347"/>
    </row>
    <row r="8" spans="1:57" ht="31.9" customHeight="1" thickBot="1">
      <c r="A8" s="641"/>
      <c r="B8" s="693" t="s">
        <v>182</v>
      </c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4"/>
      <c r="X8" s="694"/>
      <c r="Y8" s="694"/>
      <c r="Z8" s="694"/>
      <c r="AA8" s="694"/>
      <c r="AB8" s="694"/>
      <c r="AC8" s="694"/>
      <c r="AD8" s="694"/>
      <c r="AE8" s="694"/>
      <c r="AF8" s="694"/>
      <c r="AG8" s="694"/>
      <c r="AH8" s="694"/>
      <c r="AI8" s="694"/>
      <c r="AJ8" s="694"/>
      <c r="AK8" s="694"/>
      <c r="AL8" s="694"/>
      <c r="AM8" s="694"/>
      <c r="AN8" s="694"/>
      <c r="AO8" s="694"/>
      <c r="AP8" s="694"/>
      <c r="AQ8" s="694"/>
      <c r="AR8" s="694"/>
      <c r="AS8" s="694"/>
      <c r="AT8" s="694"/>
      <c r="AU8" s="694"/>
      <c r="AV8" s="694"/>
      <c r="AW8" s="694"/>
      <c r="AX8" s="694"/>
      <c r="AY8" s="694"/>
      <c r="AZ8" s="694"/>
      <c r="BA8" s="694"/>
      <c r="BB8" s="694"/>
      <c r="BC8" s="694"/>
      <c r="BD8" s="695"/>
      <c r="BE8" s="346" t="s">
        <v>530</v>
      </c>
    </row>
    <row r="9" spans="1:57" ht="31.9" customHeight="1" thickBot="1">
      <c r="A9" s="641"/>
      <c r="B9" s="696" t="s">
        <v>147</v>
      </c>
      <c r="C9" s="697"/>
      <c r="D9" s="698"/>
      <c r="E9" s="668" t="s">
        <v>240</v>
      </c>
      <c r="F9" s="669"/>
      <c r="G9" s="669"/>
      <c r="H9" s="669"/>
      <c r="I9" s="669"/>
      <c r="J9" s="670"/>
      <c r="K9" s="665" t="s">
        <v>23</v>
      </c>
      <c r="L9" s="666"/>
      <c r="M9" s="666"/>
      <c r="N9" s="666"/>
      <c r="O9" s="667"/>
      <c r="P9" s="671"/>
      <c r="Q9" s="672"/>
      <c r="R9" s="672"/>
      <c r="S9" s="672"/>
      <c r="T9" s="672"/>
      <c r="U9" s="672"/>
      <c r="V9" s="672"/>
      <c r="W9" s="672"/>
      <c r="X9" s="672"/>
      <c r="Y9" s="672"/>
      <c r="Z9" s="672"/>
      <c r="AA9" s="672"/>
      <c r="AB9" s="672"/>
      <c r="AC9" s="672"/>
      <c r="AD9" s="672"/>
      <c r="AE9" s="672"/>
      <c r="AF9" s="672"/>
      <c r="AG9" s="672"/>
      <c r="AH9" s="672"/>
      <c r="AI9" s="672"/>
      <c r="AJ9" s="672"/>
      <c r="AK9" s="672"/>
      <c r="AL9" s="674"/>
      <c r="AM9" s="668" t="s">
        <v>539</v>
      </c>
      <c r="AN9" s="669"/>
      <c r="AO9" s="669"/>
      <c r="AP9" s="669"/>
      <c r="AQ9" s="669"/>
      <c r="AR9" s="670"/>
      <c r="AS9" s="671" t="s">
        <v>541</v>
      </c>
      <c r="AT9" s="672"/>
      <c r="AU9" s="672"/>
      <c r="AV9" s="672"/>
      <c r="AW9" s="672"/>
      <c r="AX9" s="672"/>
      <c r="AY9" s="672"/>
      <c r="AZ9" s="672"/>
      <c r="BA9" s="672"/>
      <c r="BB9" s="672"/>
      <c r="BC9" s="672"/>
      <c r="BD9" s="673"/>
      <c r="BE9" s="346"/>
    </row>
    <row r="10" spans="1:57" ht="31.9" customHeight="1" thickBot="1">
      <c r="A10" s="641"/>
      <c r="B10" s="690" t="s">
        <v>229</v>
      </c>
      <c r="C10" s="691"/>
      <c r="D10" s="691"/>
      <c r="E10" s="691"/>
      <c r="F10" s="691"/>
      <c r="G10" s="691"/>
      <c r="H10" s="691"/>
      <c r="I10" s="691"/>
      <c r="J10" s="691"/>
      <c r="K10" s="691"/>
      <c r="L10" s="691"/>
      <c r="M10" s="691"/>
      <c r="N10" s="691"/>
      <c r="O10" s="691"/>
      <c r="P10" s="691"/>
      <c r="Q10" s="691"/>
      <c r="R10" s="691"/>
      <c r="S10" s="691"/>
      <c r="T10" s="691"/>
      <c r="U10" s="691"/>
      <c r="V10" s="691"/>
      <c r="W10" s="691"/>
      <c r="X10" s="691"/>
      <c r="Y10" s="691"/>
      <c r="Z10" s="691"/>
      <c r="AA10" s="691"/>
      <c r="AB10" s="691"/>
      <c r="AC10" s="691"/>
      <c r="AD10" s="691"/>
      <c r="AE10" s="691"/>
      <c r="AF10" s="691"/>
      <c r="AG10" s="691"/>
      <c r="AH10" s="691"/>
      <c r="AI10" s="691"/>
      <c r="AJ10" s="691"/>
      <c r="AK10" s="691"/>
      <c r="AL10" s="691"/>
      <c r="AM10" s="691"/>
      <c r="AN10" s="691"/>
      <c r="AO10" s="691"/>
      <c r="AP10" s="691"/>
      <c r="AQ10" s="691"/>
      <c r="AR10" s="691"/>
      <c r="AS10" s="691"/>
      <c r="AT10" s="691"/>
      <c r="AU10" s="691"/>
      <c r="AV10" s="691"/>
      <c r="AW10" s="691"/>
      <c r="AX10" s="691"/>
      <c r="AY10" s="691"/>
      <c r="AZ10" s="691"/>
      <c r="BA10" s="691"/>
      <c r="BB10" s="691"/>
      <c r="BC10" s="691"/>
      <c r="BD10" s="692"/>
      <c r="BE10" s="346"/>
    </row>
    <row r="11" spans="1:57" ht="31.9" customHeight="1">
      <c r="A11" s="612" t="s">
        <v>532</v>
      </c>
      <c r="B11" s="621" t="s">
        <v>211</v>
      </c>
      <c r="C11" s="613"/>
      <c r="D11" s="613"/>
      <c r="E11" s="613"/>
      <c r="F11" s="613"/>
      <c r="G11" s="613"/>
      <c r="H11" s="613"/>
      <c r="I11" s="613"/>
      <c r="J11" s="613"/>
      <c r="K11" s="623" t="s">
        <v>214</v>
      </c>
      <c r="L11" s="630"/>
      <c r="M11" s="699" t="s">
        <v>516</v>
      </c>
      <c r="N11" s="700"/>
      <c r="O11" s="700"/>
      <c r="P11" s="700"/>
      <c r="Q11" s="700"/>
      <c r="R11" s="701"/>
      <c r="S11" s="627" t="s">
        <v>213</v>
      </c>
      <c r="T11" s="627"/>
      <c r="U11" s="632" t="s">
        <v>241</v>
      </c>
      <c r="V11" s="633"/>
      <c r="W11" s="634"/>
      <c r="X11" s="627" t="s">
        <v>322</v>
      </c>
      <c r="Y11" s="627"/>
      <c r="Z11" s="632" t="s">
        <v>480</v>
      </c>
      <c r="AA11" s="633"/>
      <c r="AB11" s="633"/>
      <c r="AC11" s="634"/>
      <c r="AD11" s="622" t="s">
        <v>212</v>
      </c>
      <c r="AE11" s="623"/>
      <c r="AF11" s="623"/>
      <c r="AG11" s="623"/>
      <c r="AH11" s="623"/>
      <c r="AI11" s="623"/>
      <c r="AJ11" s="623"/>
      <c r="AK11" s="623" t="s">
        <v>215</v>
      </c>
      <c r="AL11" s="623"/>
      <c r="AM11" s="626" t="s">
        <v>479</v>
      </c>
      <c r="AN11" s="626"/>
      <c r="AO11" s="626"/>
      <c r="AP11" s="626"/>
      <c r="AQ11" s="626"/>
      <c r="AR11" s="626"/>
      <c r="AS11" s="627" t="s">
        <v>213</v>
      </c>
      <c r="AT11" s="627"/>
      <c r="AU11" s="613" t="s">
        <v>423</v>
      </c>
      <c r="AV11" s="709"/>
      <c r="AW11" s="710"/>
      <c r="AX11" s="613" t="s">
        <v>322</v>
      </c>
      <c r="AY11" s="613"/>
      <c r="AZ11" s="613"/>
      <c r="BA11" s="613" t="s">
        <v>419</v>
      </c>
      <c r="BB11" s="613"/>
      <c r="BC11" s="613"/>
      <c r="BD11" s="615"/>
      <c r="BE11" s="346"/>
    </row>
    <row r="12" spans="1:57" ht="31.9" customHeight="1">
      <c r="A12" s="612"/>
      <c r="B12" s="616" t="s">
        <v>416</v>
      </c>
      <c r="C12" s="580"/>
      <c r="D12" s="580"/>
      <c r="E12" s="580"/>
      <c r="F12" s="580"/>
      <c r="G12" s="580"/>
      <c r="H12" s="580"/>
      <c r="I12" s="580"/>
      <c r="J12" s="580"/>
      <c r="K12" s="363"/>
      <c r="L12" s="363"/>
      <c r="M12" s="702"/>
      <c r="N12" s="703"/>
      <c r="O12" s="703"/>
      <c r="P12" s="703"/>
      <c r="Q12" s="703"/>
      <c r="R12" s="704"/>
      <c r="S12" s="628"/>
      <c r="T12" s="628"/>
      <c r="U12" s="635"/>
      <c r="V12" s="636"/>
      <c r="W12" s="637"/>
      <c r="X12" s="628"/>
      <c r="Y12" s="628"/>
      <c r="Z12" s="635"/>
      <c r="AA12" s="636"/>
      <c r="AB12" s="636"/>
      <c r="AC12" s="637"/>
      <c r="AD12" s="617" t="s">
        <v>426</v>
      </c>
      <c r="AE12" s="580"/>
      <c r="AF12" s="580"/>
      <c r="AG12" s="580"/>
      <c r="AH12" s="580"/>
      <c r="AI12" s="580"/>
      <c r="AJ12" s="580"/>
      <c r="AK12" s="624"/>
      <c r="AL12" s="624"/>
      <c r="AM12" s="618" t="s">
        <v>493</v>
      </c>
      <c r="AN12" s="618"/>
      <c r="AO12" s="618"/>
      <c r="AP12" s="618"/>
      <c r="AQ12" s="618"/>
      <c r="AR12" s="618"/>
      <c r="AS12" s="628"/>
      <c r="AT12" s="628"/>
      <c r="AU12" s="580" t="s">
        <v>424</v>
      </c>
      <c r="AV12" s="580"/>
      <c r="AW12" s="580"/>
      <c r="AX12" s="580"/>
      <c r="AY12" s="580"/>
      <c r="AZ12" s="580"/>
      <c r="BA12" s="580" t="s">
        <v>422</v>
      </c>
      <c r="BB12" s="580"/>
      <c r="BC12" s="580"/>
      <c r="BD12" s="619"/>
      <c r="BE12" s="346"/>
    </row>
    <row r="13" spans="1:57" ht="31.9" customHeight="1">
      <c r="A13" s="612"/>
      <c r="B13" s="616" t="s">
        <v>319</v>
      </c>
      <c r="C13" s="580"/>
      <c r="D13" s="580"/>
      <c r="E13" s="580"/>
      <c r="F13" s="580"/>
      <c r="G13" s="580" t="s">
        <v>320</v>
      </c>
      <c r="H13" s="580"/>
      <c r="I13" s="580"/>
      <c r="J13" s="580"/>
      <c r="K13" s="363"/>
      <c r="L13" s="363"/>
      <c r="M13" s="702"/>
      <c r="N13" s="703"/>
      <c r="O13" s="703"/>
      <c r="P13" s="703"/>
      <c r="Q13" s="703"/>
      <c r="R13" s="704"/>
      <c r="S13" s="628"/>
      <c r="T13" s="628"/>
      <c r="U13" s="635"/>
      <c r="V13" s="636"/>
      <c r="W13" s="637"/>
      <c r="X13" s="628"/>
      <c r="Y13" s="628"/>
      <c r="Z13" s="635"/>
      <c r="AA13" s="636"/>
      <c r="AB13" s="636"/>
      <c r="AC13" s="637"/>
      <c r="AD13" s="617" t="s">
        <v>319</v>
      </c>
      <c r="AE13" s="580"/>
      <c r="AF13" s="580"/>
      <c r="AG13" s="580"/>
      <c r="AH13" s="580"/>
      <c r="AI13" s="580"/>
      <c r="AJ13" s="580"/>
      <c r="AK13" s="624"/>
      <c r="AL13" s="624"/>
      <c r="AM13" s="618" t="s">
        <v>528</v>
      </c>
      <c r="AN13" s="618"/>
      <c r="AO13" s="618"/>
      <c r="AP13" s="618"/>
      <c r="AQ13" s="618"/>
      <c r="AR13" s="618"/>
      <c r="AS13" s="628"/>
      <c r="AT13" s="628"/>
      <c r="AU13" s="580" t="s">
        <v>425</v>
      </c>
      <c r="AV13" s="580"/>
      <c r="AW13" s="580"/>
      <c r="AX13" s="580"/>
      <c r="AY13" s="580"/>
      <c r="AZ13" s="580"/>
      <c r="BA13" s="580" t="s">
        <v>421</v>
      </c>
      <c r="BB13" s="580"/>
      <c r="BC13" s="580"/>
      <c r="BD13" s="619"/>
      <c r="BE13" s="346"/>
    </row>
    <row r="14" spans="1:57" ht="31.9" customHeight="1" thickBot="1">
      <c r="A14" s="367" t="s">
        <v>522</v>
      </c>
      <c r="B14" s="705" t="s">
        <v>417</v>
      </c>
      <c r="C14" s="614"/>
      <c r="D14" s="614"/>
      <c r="E14" s="614"/>
      <c r="F14" s="614"/>
      <c r="G14" s="614" t="s">
        <v>418</v>
      </c>
      <c r="H14" s="614"/>
      <c r="I14" s="614"/>
      <c r="J14" s="614"/>
      <c r="K14" s="631"/>
      <c r="L14" s="631"/>
      <c r="M14" s="468"/>
      <c r="N14" s="469"/>
      <c r="O14" s="469"/>
      <c r="P14" s="469"/>
      <c r="Q14" s="469"/>
      <c r="R14" s="467"/>
      <c r="S14" s="629"/>
      <c r="T14" s="629"/>
      <c r="U14" s="638"/>
      <c r="V14" s="639"/>
      <c r="W14" s="640"/>
      <c r="X14" s="629"/>
      <c r="Y14" s="629"/>
      <c r="Z14" s="638"/>
      <c r="AA14" s="639"/>
      <c r="AB14" s="639"/>
      <c r="AC14" s="640"/>
      <c r="AD14" s="706" t="s">
        <v>427</v>
      </c>
      <c r="AE14" s="707"/>
      <c r="AF14" s="707"/>
      <c r="AG14" s="707"/>
      <c r="AH14" s="707"/>
      <c r="AI14" s="707"/>
      <c r="AJ14" s="707"/>
      <c r="AK14" s="625"/>
      <c r="AL14" s="625"/>
      <c r="AM14" s="708" t="s">
        <v>494</v>
      </c>
      <c r="AN14" s="708"/>
      <c r="AO14" s="708"/>
      <c r="AP14" s="708"/>
      <c r="AQ14" s="708"/>
      <c r="AR14" s="708"/>
      <c r="AS14" s="629"/>
      <c r="AT14" s="629"/>
      <c r="AU14" s="614" t="s">
        <v>415</v>
      </c>
      <c r="AV14" s="614"/>
      <c r="AW14" s="614"/>
      <c r="AX14" s="614"/>
      <c r="AY14" s="614"/>
      <c r="AZ14" s="614"/>
      <c r="BA14" s="614" t="s">
        <v>420</v>
      </c>
      <c r="BB14" s="614"/>
      <c r="BC14" s="614"/>
      <c r="BD14" s="620"/>
      <c r="BE14" s="346"/>
    </row>
    <row r="15" spans="1:57" ht="31.9" customHeight="1" thickBot="1">
      <c r="A15" s="367"/>
      <c r="B15" s="610" t="s">
        <v>216</v>
      </c>
      <c r="C15" s="611"/>
      <c r="D15" s="611"/>
      <c r="E15" s="611"/>
      <c r="F15" s="355" t="s">
        <v>519</v>
      </c>
      <c r="G15" s="356"/>
      <c r="H15" s="356"/>
      <c r="I15" s="357"/>
      <c r="J15" s="355" t="s">
        <v>520</v>
      </c>
      <c r="K15" s="356"/>
      <c r="L15" s="356"/>
      <c r="M15" s="357"/>
      <c r="N15" s="355" t="s">
        <v>481</v>
      </c>
      <c r="O15" s="356"/>
      <c r="P15" s="356"/>
      <c r="Q15" s="357"/>
      <c r="R15" s="355" t="s">
        <v>512</v>
      </c>
      <c r="S15" s="356"/>
      <c r="T15" s="356"/>
      <c r="U15" s="357"/>
      <c r="V15" s="355" t="s">
        <v>514</v>
      </c>
      <c r="W15" s="356"/>
      <c r="X15" s="356"/>
      <c r="Y15" s="357"/>
      <c r="Z15" s="355" t="s">
        <v>513</v>
      </c>
      <c r="AA15" s="356"/>
      <c r="AB15" s="356"/>
      <c r="AC15" s="357"/>
      <c r="AD15" s="358" t="s">
        <v>517</v>
      </c>
      <c r="AE15" s="359"/>
      <c r="AF15" s="359"/>
      <c r="AG15" s="359"/>
      <c r="AH15" s="359"/>
      <c r="AI15" s="359"/>
      <c r="AJ15" s="359"/>
      <c r="AK15" s="358" t="s">
        <v>511</v>
      </c>
      <c r="AL15" s="359"/>
      <c r="AM15" s="359"/>
      <c r="AN15" s="359"/>
      <c r="AO15" s="355" t="s">
        <v>510</v>
      </c>
      <c r="AP15" s="356"/>
      <c r="AQ15" s="356"/>
      <c r="AR15" s="356"/>
      <c r="AS15" s="360" t="s">
        <v>509</v>
      </c>
      <c r="AT15" s="361"/>
      <c r="AU15" s="361"/>
      <c r="AV15" s="361"/>
      <c r="AW15" s="609"/>
      <c r="AX15" s="355" t="s">
        <v>508</v>
      </c>
      <c r="AY15" s="356"/>
      <c r="AZ15" s="357"/>
      <c r="BA15" s="360" t="s">
        <v>507</v>
      </c>
      <c r="BB15" s="361"/>
      <c r="BC15" s="361"/>
      <c r="BD15" s="362"/>
      <c r="BE15" s="347" t="s">
        <v>523</v>
      </c>
    </row>
    <row r="16" spans="1:57" ht="31.9" customHeight="1">
      <c r="A16" s="367"/>
      <c r="B16" s="598" t="s">
        <v>217</v>
      </c>
      <c r="C16" s="599"/>
      <c r="D16" s="599"/>
      <c r="E16" s="599"/>
      <c r="F16" s="599"/>
      <c r="G16" s="599"/>
      <c r="H16" s="599"/>
      <c r="I16" s="599"/>
      <c r="J16" s="599"/>
      <c r="K16" s="599"/>
      <c r="L16" s="599"/>
      <c r="M16" s="599"/>
      <c r="N16" s="599"/>
      <c r="O16" s="599"/>
      <c r="P16" s="599"/>
      <c r="Q16" s="599"/>
      <c r="R16" s="599"/>
      <c r="S16" s="599"/>
      <c r="T16" s="599"/>
      <c r="U16" s="599"/>
      <c r="V16" s="599"/>
      <c r="W16" s="599"/>
      <c r="X16" s="599"/>
      <c r="Y16" s="599"/>
      <c r="Z16" s="599"/>
      <c r="AA16" s="599"/>
      <c r="AB16" s="599"/>
      <c r="AC16" s="599"/>
      <c r="AD16" s="599"/>
      <c r="AE16" s="599"/>
      <c r="AF16" s="599"/>
      <c r="AG16" s="599"/>
      <c r="AH16" s="599"/>
      <c r="AI16" s="599"/>
      <c r="AJ16" s="599"/>
      <c r="AK16" s="599"/>
      <c r="AL16" s="599"/>
      <c r="AM16" s="599"/>
      <c r="AN16" s="599"/>
      <c r="AO16" s="599"/>
      <c r="AP16" s="599"/>
      <c r="AQ16" s="599"/>
      <c r="AR16" s="599"/>
      <c r="AS16" s="599"/>
      <c r="AT16" s="599"/>
      <c r="AU16" s="599"/>
      <c r="AV16" s="599"/>
      <c r="AW16" s="599"/>
      <c r="AX16" s="599"/>
      <c r="AY16" s="599"/>
      <c r="AZ16" s="599"/>
      <c r="BA16" s="599"/>
      <c r="BB16" s="599"/>
      <c r="BC16" s="599"/>
      <c r="BD16" s="600"/>
      <c r="BE16" s="347"/>
    </row>
    <row r="17" spans="1:57" ht="31.9" customHeight="1">
      <c r="A17" s="367"/>
      <c r="B17" s="601" t="s">
        <v>218</v>
      </c>
      <c r="C17" s="583"/>
      <c r="D17" s="583"/>
      <c r="E17" s="596" t="s">
        <v>185</v>
      </c>
      <c r="F17" s="596"/>
      <c r="G17" s="596"/>
      <c r="H17" s="596"/>
      <c r="I17" s="596" t="s">
        <v>184</v>
      </c>
      <c r="J17" s="596"/>
      <c r="K17" s="596"/>
      <c r="L17" s="596"/>
      <c r="M17" s="596" t="s">
        <v>223</v>
      </c>
      <c r="N17" s="596"/>
      <c r="O17" s="596"/>
      <c r="P17" s="596"/>
      <c r="Q17" s="596" t="s">
        <v>226</v>
      </c>
      <c r="R17" s="596"/>
      <c r="S17" s="596"/>
      <c r="T17" s="596"/>
      <c r="U17" s="596"/>
      <c r="V17" s="596"/>
      <c r="W17" s="596" t="s">
        <v>224</v>
      </c>
      <c r="X17" s="596"/>
      <c r="Y17" s="596"/>
      <c r="Z17" s="596"/>
      <c r="AA17" s="596"/>
      <c r="AB17" s="596"/>
      <c r="AC17" s="596"/>
      <c r="AD17" s="596"/>
      <c r="AE17" s="596"/>
      <c r="AF17" s="596" t="s">
        <v>227</v>
      </c>
      <c r="AG17" s="596"/>
      <c r="AH17" s="596"/>
      <c r="AI17" s="596"/>
      <c r="AJ17" s="596"/>
      <c r="AK17" s="596"/>
      <c r="AL17" s="596" t="s">
        <v>228</v>
      </c>
      <c r="AM17" s="596"/>
      <c r="AN17" s="596"/>
      <c r="AO17" s="596"/>
      <c r="AP17" s="596"/>
      <c r="AQ17" s="596"/>
      <c r="AR17" s="596" t="s">
        <v>225</v>
      </c>
      <c r="AS17" s="596"/>
      <c r="AT17" s="596"/>
      <c r="AU17" s="596"/>
      <c r="AV17" s="596"/>
      <c r="AW17" s="596"/>
      <c r="AX17" s="596" t="s">
        <v>222</v>
      </c>
      <c r="AY17" s="596"/>
      <c r="AZ17" s="596"/>
      <c r="BA17" s="596"/>
      <c r="BB17" s="596"/>
      <c r="BC17" s="596"/>
      <c r="BD17" s="597"/>
      <c r="BE17" s="347"/>
    </row>
    <row r="18" spans="1:57" ht="31.9" customHeight="1">
      <c r="A18" s="367"/>
      <c r="B18" s="601"/>
      <c r="C18" s="583"/>
      <c r="D18" s="583"/>
      <c r="E18" s="602" t="s">
        <v>242</v>
      </c>
      <c r="F18" s="602"/>
      <c r="G18" s="602"/>
      <c r="H18" s="602"/>
      <c r="I18" s="590" t="s">
        <v>232</v>
      </c>
      <c r="J18" s="583"/>
      <c r="K18" s="590" t="s">
        <v>231</v>
      </c>
      <c r="L18" s="583"/>
      <c r="M18" s="603" t="s">
        <v>232</v>
      </c>
      <c r="N18" s="604"/>
      <c r="O18" s="604"/>
      <c r="P18" s="605"/>
      <c r="Q18" s="583" t="s">
        <v>230</v>
      </c>
      <c r="R18" s="583"/>
      <c r="S18" s="583"/>
      <c r="T18" s="583"/>
      <c r="U18" s="590" t="s">
        <v>231</v>
      </c>
      <c r="V18" s="583"/>
      <c r="W18" s="590" t="s">
        <v>230</v>
      </c>
      <c r="X18" s="590"/>
      <c r="Y18" s="590"/>
      <c r="Z18" s="590"/>
      <c r="AA18" s="583"/>
      <c r="AB18" s="590" t="s">
        <v>231</v>
      </c>
      <c r="AC18" s="583"/>
      <c r="AD18" s="590" t="s">
        <v>233</v>
      </c>
      <c r="AE18" s="583"/>
      <c r="AF18" s="583" t="s">
        <v>230</v>
      </c>
      <c r="AG18" s="583"/>
      <c r="AH18" s="583"/>
      <c r="AI18" s="583"/>
      <c r="AJ18" s="590" t="s">
        <v>231</v>
      </c>
      <c r="AK18" s="583"/>
      <c r="AL18" s="583" t="s">
        <v>230</v>
      </c>
      <c r="AM18" s="583"/>
      <c r="AN18" s="583"/>
      <c r="AO18" s="583"/>
      <c r="AP18" s="590" t="s">
        <v>231</v>
      </c>
      <c r="AQ18" s="583"/>
      <c r="AR18" s="590" t="s">
        <v>232</v>
      </c>
      <c r="AS18" s="583"/>
      <c r="AT18" s="590" t="s">
        <v>231</v>
      </c>
      <c r="AU18" s="583"/>
      <c r="AV18" s="590" t="s">
        <v>233</v>
      </c>
      <c r="AW18" s="583"/>
      <c r="AX18" s="590" t="s">
        <v>232</v>
      </c>
      <c r="AY18" s="590"/>
      <c r="AZ18" s="583"/>
      <c r="BA18" s="590" t="s">
        <v>231</v>
      </c>
      <c r="BB18" s="583"/>
      <c r="BC18" s="590" t="s">
        <v>233</v>
      </c>
      <c r="BD18" s="583"/>
      <c r="BE18" s="347"/>
    </row>
    <row r="19" spans="1:57" ht="31.9" customHeight="1">
      <c r="A19" s="367"/>
      <c r="B19" s="601"/>
      <c r="C19" s="583"/>
      <c r="D19" s="583"/>
      <c r="E19" s="602"/>
      <c r="F19" s="602"/>
      <c r="G19" s="602"/>
      <c r="H19" s="602"/>
      <c r="I19" s="583"/>
      <c r="J19" s="583"/>
      <c r="K19" s="583"/>
      <c r="L19" s="583"/>
      <c r="M19" s="606"/>
      <c r="N19" s="607"/>
      <c r="O19" s="607"/>
      <c r="P19" s="608"/>
      <c r="Q19" s="583" t="s">
        <v>180</v>
      </c>
      <c r="R19" s="583"/>
      <c r="S19" s="583" t="s">
        <v>181</v>
      </c>
      <c r="T19" s="583"/>
      <c r="U19" s="583"/>
      <c r="V19" s="583"/>
      <c r="W19" s="583"/>
      <c r="X19" s="583"/>
      <c r="Y19" s="583"/>
      <c r="Z19" s="583"/>
      <c r="AA19" s="583"/>
      <c r="AB19" s="583"/>
      <c r="AC19" s="583"/>
      <c r="AD19" s="583"/>
      <c r="AE19" s="583"/>
      <c r="AF19" s="583" t="s">
        <v>180</v>
      </c>
      <c r="AG19" s="583"/>
      <c r="AH19" s="583" t="s">
        <v>181</v>
      </c>
      <c r="AI19" s="583"/>
      <c r="AJ19" s="583"/>
      <c r="AK19" s="583"/>
      <c r="AL19" s="583" t="s">
        <v>180</v>
      </c>
      <c r="AM19" s="583"/>
      <c r="AN19" s="583" t="s">
        <v>181</v>
      </c>
      <c r="AO19" s="583"/>
      <c r="AP19" s="583"/>
      <c r="AQ19" s="583"/>
      <c r="AR19" s="583"/>
      <c r="AS19" s="583"/>
      <c r="AT19" s="583"/>
      <c r="AU19" s="583"/>
      <c r="AV19" s="583"/>
      <c r="AW19" s="583"/>
      <c r="AX19" s="583"/>
      <c r="AY19" s="583"/>
      <c r="AZ19" s="583"/>
      <c r="BA19" s="583"/>
      <c r="BB19" s="583"/>
      <c r="BC19" s="583"/>
      <c r="BD19" s="583"/>
      <c r="BE19" s="347"/>
    </row>
    <row r="20" spans="1:57" ht="31.9" customHeight="1">
      <c r="A20" s="746" t="s">
        <v>521</v>
      </c>
      <c r="B20" s="587" t="s">
        <v>234</v>
      </c>
      <c r="C20" s="588"/>
      <c r="D20" s="589"/>
      <c r="E20" s="591" t="s">
        <v>428</v>
      </c>
      <c r="F20" s="592"/>
      <c r="G20" s="592"/>
      <c r="H20" s="593"/>
      <c r="I20" s="576" t="s">
        <v>533</v>
      </c>
      <c r="J20" s="577"/>
      <c r="K20" s="576" t="s">
        <v>243</v>
      </c>
      <c r="L20" s="577"/>
      <c r="M20" s="591" t="s">
        <v>429</v>
      </c>
      <c r="N20" s="592"/>
      <c r="O20" s="592"/>
      <c r="P20" s="593"/>
      <c r="Q20" s="591" t="s">
        <v>430</v>
      </c>
      <c r="R20" s="594"/>
      <c r="S20" s="594"/>
      <c r="T20" s="595"/>
      <c r="U20" s="576" t="s">
        <v>245</v>
      </c>
      <c r="V20" s="577"/>
      <c r="W20" s="566" t="s">
        <v>431</v>
      </c>
      <c r="X20" s="566"/>
      <c r="Y20" s="566"/>
      <c r="Z20" s="566"/>
      <c r="AA20" s="566"/>
      <c r="AB20" s="576" t="s">
        <v>432</v>
      </c>
      <c r="AC20" s="577"/>
      <c r="AD20" s="576" t="s">
        <v>433</v>
      </c>
      <c r="AE20" s="577"/>
      <c r="AF20" s="584" t="s">
        <v>434</v>
      </c>
      <c r="AG20" s="578"/>
      <c r="AH20" s="578"/>
      <c r="AI20" s="577"/>
      <c r="AJ20" s="576" t="s">
        <v>247</v>
      </c>
      <c r="AK20" s="577"/>
      <c r="AL20" s="584" t="s">
        <v>435</v>
      </c>
      <c r="AM20" s="578"/>
      <c r="AN20" s="578"/>
      <c r="AO20" s="577"/>
      <c r="AP20" s="576" t="s">
        <v>535</v>
      </c>
      <c r="AQ20" s="577"/>
      <c r="AR20" s="584" t="s">
        <v>534</v>
      </c>
      <c r="AS20" s="585"/>
      <c r="AT20" s="576" t="s">
        <v>527</v>
      </c>
      <c r="AU20" s="577"/>
      <c r="AV20" s="576" t="s">
        <v>436</v>
      </c>
      <c r="AW20" s="577"/>
      <c r="AX20" s="584" t="s">
        <v>437</v>
      </c>
      <c r="AY20" s="586"/>
      <c r="AZ20" s="585"/>
      <c r="BA20" s="576" t="s">
        <v>249</v>
      </c>
      <c r="BB20" s="577"/>
      <c r="BC20" s="576" t="s">
        <v>250</v>
      </c>
      <c r="BD20" s="577"/>
      <c r="BE20" s="745" t="s">
        <v>524</v>
      </c>
    </row>
    <row r="21" spans="1:57" ht="31.9" customHeight="1">
      <c r="A21" s="746"/>
      <c r="B21" s="581" t="s">
        <v>221</v>
      </c>
      <c r="C21" s="583" t="s">
        <v>220</v>
      </c>
      <c r="D21" s="583"/>
      <c r="E21" s="514" t="s">
        <v>438</v>
      </c>
      <c r="F21" s="515"/>
      <c r="G21" s="515"/>
      <c r="H21" s="516"/>
      <c r="I21" s="576" t="s">
        <v>439</v>
      </c>
      <c r="J21" s="577"/>
      <c r="K21" s="564" t="s">
        <v>244</v>
      </c>
      <c r="L21" s="564"/>
      <c r="M21" s="576" t="s">
        <v>440</v>
      </c>
      <c r="N21" s="578"/>
      <c r="O21" s="578"/>
      <c r="P21" s="577"/>
      <c r="Q21" s="564" t="s">
        <v>441</v>
      </c>
      <c r="R21" s="564"/>
      <c r="S21" s="564" t="s">
        <v>442</v>
      </c>
      <c r="T21" s="564"/>
      <c r="U21" s="564" t="s">
        <v>246</v>
      </c>
      <c r="V21" s="564"/>
      <c r="W21" s="566" t="s">
        <v>443</v>
      </c>
      <c r="X21" s="566"/>
      <c r="Y21" s="566"/>
      <c r="Z21" s="566"/>
      <c r="AA21" s="566"/>
      <c r="AB21" s="567" t="s">
        <v>444</v>
      </c>
      <c r="AC21" s="567"/>
      <c r="AD21" s="564" t="s">
        <v>445</v>
      </c>
      <c r="AE21" s="564"/>
      <c r="AF21" s="564" t="s">
        <v>446</v>
      </c>
      <c r="AG21" s="564"/>
      <c r="AH21" s="564" t="s">
        <v>447</v>
      </c>
      <c r="AI21" s="564"/>
      <c r="AJ21" s="564" t="s">
        <v>248</v>
      </c>
      <c r="AK21" s="564"/>
      <c r="AL21" s="564" t="s">
        <v>448</v>
      </c>
      <c r="AM21" s="564"/>
      <c r="AN21" s="564" t="s">
        <v>449</v>
      </c>
      <c r="AO21" s="564"/>
      <c r="AP21" s="567" t="s">
        <v>450</v>
      </c>
      <c r="AQ21" s="567"/>
      <c r="AR21" s="564" t="s">
        <v>536</v>
      </c>
      <c r="AS21" s="564"/>
      <c r="AT21" s="567" t="s">
        <v>451</v>
      </c>
      <c r="AU21" s="567"/>
      <c r="AV21" s="564" t="s">
        <v>452</v>
      </c>
      <c r="AW21" s="564"/>
      <c r="AX21" s="564" t="s">
        <v>537</v>
      </c>
      <c r="AY21" s="564"/>
      <c r="AZ21" s="564"/>
      <c r="BA21" s="564" t="s">
        <v>251</v>
      </c>
      <c r="BB21" s="564"/>
      <c r="BC21" s="564" t="s">
        <v>252</v>
      </c>
      <c r="BD21" s="564"/>
      <c r="BE21" s="745"/>
    </row>
    <row r="22" spans="1:57" ht="31.9" customHeight="1">
      <c r="A22" s="746"/>
      <c r="B22" s="582"/>
      <c r="C22" s="590" t="s">
        <v>219</v>
      </c>
      <c r="D22" s="590"/>
      <c r="E22" s="517"/>
      <c r="F22" s="518"/>
      <c r="G22" s="518"/>
      <c r="H22" s="519"/>
      <c r="I22" s="576" t="s">
        <v>453</v>
      </c>
      <c r="J22" s="577"/>
      <c r="K22" s="564"/>
      <c r="L22" s="564"/>
      <c r="M22" s="576" t="s">
        <v>454</v>
      </c>
      <c r="N22" s="578"/>
      <c r="O22" s="578"/>
      <c r="P22" s="577"/>
      <c r="Q22" s="564" t="s">
        <v>455</v>
      </c>
      <c r="R22" s="564"/>
      <c r="S22" s="564" t="s">
        <v>456</v>
      </c>
      <c r="T22" s="564"/>
      <c r="U22" s="564"/>
      <c r="V22" s="564"/>
      <c r="W22" s="566" t="s">
        <v>457</v>
      </c>
      <c r="X22" s="566"/>
      <c r="Y22" s="566"/>
      <c r="Z22" s="566"/>
      <c r="AA22" s="566"/>
      <c r="AB22" s="567"/>
      <c r="AC22" s="567"/>
      <c r="AD22" s="564"/>
      <c r="AE22" s="564"/>
      <c r="AF22" s="564" t="s">
        <v>458</v>
      </c>
      <c r="AG22" s="564"/>
      <c r="AH22" s="564" t="s">
        <v>459</v>
      </c>
      <c r="AI22" s="564"/>
      <c r="AJ22" s="564"/>
      <c r="AK22" s="564"/>
      <c r="AL22" s="564" t="s">
        <v>460</v>
      </c>
      <c r="AM22" s="564"/>
      <c r="AN22" s="564" t="s">
        <v>461</v>
      </c>
      <c r="AO22" s="564"/>
      <c r="AP22" s="567"/>
      <c r="AQ22" s="567"/>
      <c r="AR22" s="564" t="s">
        <v>462</v>
      </c>
      <c r="AS22" s="564"/>
      <c r="AT22" s="567"/>
      <c r="AU22" s="567"/>
      <c r="AV22" s="564"/>
      <c r="AW22" s="564"/>
      <c r="AX22" s="564" t="s">
        <v>463</v>
      </c>
      <c r="AY22" s="564"/>
      <c r="AZ22" s="564"/>
      <c r="BA22" s="564"/>
      <c r="BB22" s="564"/>
      <c r="BC22" s="564"/>
      <c r="BD22" s="564"/>
      <c r="BE22" s="745"/>
    </row>
    <row r="23" spans="1:57" ht="31.9" customHeight="1">
      <c r="A23" s="746"/>
      <c r="B23" s="570" t="s">
        <v>305</v>
      </c>
      <c r="C23" s="572" t="s">
        <v>220</v>
      </c>
      <c r="D23" s="572"/>
      <c r="E23" s="514" t="s">
        <v>326</v>
      </c>
      <c r="F23" s="515"/>
      <c r="G23" s="515"/>
      <c r="H23" s="516"/>
      <c r="I23" s="576" t="s">
        <v>327</v>
      </c>
      <c r="J23" s="577"/>
      <c r="K23" s="564" t="s">
        <v>328</v>
      </c>
      <c r="L23" s="564"/>
      <c r="M23" s="576" t="s">
        <v>329</v>
      </c>
      <c r="N23" s="578"/>
      <c r="O23" s="578"/>
      <c r="P23" s="577"/>
      <c r="Q23" s="564" t="s">
        <v>330</v>
      </c>
      <c r="R23" s="564"/>
      <c r="S23" s="564" t="s">
        <v>331</v>
      </c>
      <c r="T23" s="564"/>
      <c r="U23" s="564" t="s">
        <v>332</v>
      </c>
      <c r="V23" s="564"/>
      <c r="W23" s="566" t="s">
        <v>333</v>
      </c>
      <c r="X23" s="566"/>
      <c r="Y23" s="566"/>
      <c r="Z23" s="566"/>
      <c r="AA23" s="566"/>
      <c r="AB23" s="567" t="s">
        <v>334</v>
      </c>
      <c r="AC23" s="567"/>
      <c r="AD23" s="564" t="s">
        <v>335</v>
      </c>
      <c r="AE23" s="564"/>
      <c r="AF23" s="564" t="s">
        <v>336</v>
      </c>
      <c r="AG23" s="564"/>
      <c r="AH23" s="564" t="s">
        <v>337</v>
      </c>
      <c r="AI23" s="564"/>
      <c r="AJ23" s="564" t="s">
        <v>338</v>
      </c>
      <c r="AK23" s="564"/>
      <c r="AL23" s="564" t="s">
        <v>339</v>
      </c>
      <c r="AM23" s="564"/>
      <c r="AN23" s="564" t="s">
        <v>340</v>
      </c>
      <c r="AO23" s="564"/>
      <c r="AP23" s="567" t="s">
        <v>341</v>
      </c>
      <c r="AQ23" s="567"/>
      <c r="AR23" s="564" t="s">
        <v>342</v>
      </c>
      <c r="AS23" s="564"/>
      <c r="AT23" s="567" t="s">
        <v>343</v>
      </c>
      <c r="AU23" s="567"/>
      <c r="AV23" s="564" t="s">
        <v>344</v>
      </c>
      <c r="AW23" s="564"/>
      <c r="AX23" s="564" t="s">
        <v>345</v>
      </c>
      <c r="AY23" s="564"/>
      <c r="AZ23" s="564"/>
      <c r="BA23" s="564" t="s">
        <v>346</v>
      </c>
      <c r="BB23" s="564"/>
      <c r="BC23" s="564" t="s">
        <v>347</v>
      </c>
      <c r="BD23" s="564"/>
      <c r="BE23" s="745"/>
    </row>
    <row r="24" spans="1:57" ht="31.9" customHeight="1">
      <c r="A24" s="746"/>
      <c r="B24" s="376"/>
      <c r="C24" s="580" t="s">
        <v>219</v>
      </c>
      <c r="D24" s="580"/>
      <c r="E24" s="517"/>
      <c r="F24" s="518"/>
      <c r="G24" s="518"/>
      <c r="H24" s="519"/>
      <c r="I24" s="576" t="s">
        <v>348</v>
      </c>
      <c r="J24" s="577"/>
      <c r="K24" s="564"/>
      <c r="L24" s="564"/>
      <c r="M24" s="576" t="s">
        <v>349</v>
      </c>
      <c r="N24" s="578"/>
      <c r="O24" s="578"/>
      <c r="P24" s="577"/>
      <c r="Q24" s="564" t="s">
        <v>350</v>
      </c>
      <c r="R24" s="564"/>
      <c r="S24" s="564" t="s">
        <v>351</v>
      </c>
      <c r="T24" s="564"/>
      <c r="U24" s="564"/>
      <c r="V24" s="564"/>
      <c r="W24" s="566" t="s">
        <v>352</v>
      </c>
      <c r="X24" s="566"/>
      <c r="Y24" s="566"/>
      <c r="Z24" s="566"/>
      <c r="AA24" s="566"/>
      <c r="AB24" s="567"/>
      <c r="AC24" s="567"/>
      <c r="AD24" s="564"/>
      <c r="AE24" s="564"/>
      <c r="AF24" s="564" t="s">
        <v>353</v>
      </c>
      <c r="AG24" s="564"/>
      <c r="AH24" s="564" t="s">
        <v>354</v>
      </c>
      <c r="AI24" s="564"/>
      <c r="AJ24" s="564"/>
      <c r="AK24" s="564"/>
      <c r="AL24" s="564" t="s">
        <v>355</v>
      </c>
      <c r="AM24" s="564"/>
      <c r="AN24" s="564" t="s">
        <v>356</v>
      </c>
      <c r="AO24" s="564"/>
      <c r="AP24" s="567"/>
      <c r="AQ24" s="567"/>
      <c r="AR24" s="564" t="s">
        <v>357</v>
      </c>
      <c r="AS24" s="564"/>
      <c r="AT24" s="567"/>
      <c r="AU24" s="567"/>
      <c r="AV24" s="564"/>
      <c r="AW24" s="564"/>
      <c r="AX24" s="564" t="s">
        <v>358</v>
      </c>
      <c r="AY24" s="564"/>
      <c r="AZ24" s="564"/>
      <c r="BA24" s="564"/>
      <c r="BB24" s="564"/>
      <c r="BC24" s="564"/>
      <c r="BD24" s="564"/>
      <c r="BE24" s="745"/>
    </row>
    <row r="25" spans="1:57" ht="31.9" customHeight="1">
      <c r="A25" s="746"/>
      <c r="B25" s="570" t="s">
        <v>306</v>
      </c>
      <c r="C25" s="572" t="s">
        <v>220</v>
      </c>
      <c r="D25" s="572"/>
      <c r="E25" s="514" t="s">
        <v>359</v>
      </c>
      <c r="F25" s="515"/>
      <c r="G25" s="515"/>
      <c r="H25" s="516"/>
      <c r="I25" s="576" t="s">
        <v>360</v>
      </c>
      <c r="J25" s="577"/>
      <c r="K25" s="564" t="s">
        <v>361</v>
      </c>
      <c r="L25" s="564"/>
      <c r="M25" s="576" t="s">
        <v>362</v>
      </c>
      <c r="N25" s="578"/>
      <c r="O25" s="578"/>
      <c r="P25" s="577"/>
      <c r="Q25" s="564" t="s">
        <v>363</v>
      </c>
      <c r="R25" s="564"/>
      <c r="S25" s="564" t="s">
        <v>364</v>
      </c>
      <c r="T25" s="564"/>
      <c r="U25" s="564" t="s">
        <v>365</v>
      </c>
      <c r="V25" s="564"/>
      <c r="W25" s="566" t="s">
        <v>366</v>
      </c>
      <c r="X25" s="566"/>
      <c r="Y25" s="566"/>
      <c r="Z25" s="566"/>
      <c r="AA25" s="566"/>
      <c r="AB25" s="567" t="s">
        <v>367</v>
      </c>
      <c r="AC25" s="567"/>
      <c r="AD25" s="564" t="s">
        <v>368</v>
      </c>
      <c r="AE25" s="564"/>
      <c r="AF25" s="564" t="s">
        <v>369</v>
      </c>
      <c r="AG25" s="564"/>
      <c r="AH25" s="564" t="s">
        <v>370</v>
      </c>
      <c r="AI25" s="564"/>
      <c r="AJ25" s="564" t="s">
        <v>371</v>
      </c>
      <c r="AK25" s="564"/>
      <c r="AL25" s="564" t="s">
        <v>372</v>
      </c>
      <c r="AM25" s="564"/>
      <c r="AN25" s="564" t="s">
        <v>373</v>
      </c>
      <c r="AO25" s="564"/>
      <c r="AP25" s="567" t="s">
        <v>374</v>
      </c>
      <c r="AQ25" s="567"/>
      <c r="AR25" s="564" t="s">
        <v>375</v>
      </c>
      <c r="AS25" s="564"/>
      <c r="AT25" s="567" t="s">
        <v>376</v>
      </c>
      <c r="AU25" s="567"/>
      <c r="AV25" s="564" t="s">
        <v>377</v>
      </c>
      <c r="AW25" s="564"/>
      <c r="AX25" s="564" t="s">
        <v>378</v>
      </c>
      <c r="AY25" s="564"/>
      <c r="AZ25" s="564"/>
      <c r="BA25" s="564" t="s">
        <v>379</v>
      </c>
      <c r="BB25" s="564"/>
      <c r="BC25" s="564" t="s">
        <v>380</v>
      </c>
      <c r="BD25" s="564"/>
      <c r="BE25" s="745"/>
    </row>
    <row r="26" spans="1:57" ht="31.9" customHeight="1">
      <c r="A26" s="746"/>
      <c r="B26" s="571"/>
      <c r="C26" s="579" t="s">
        <v>219</v>
      </c>
      <c r="D26" s="579"/>
      <c r="E26" s="573"/>
      <c r="F26" s="574"/>
      <c r="G26" s="574"/>
      <c r="H26" s="575"/>
      <c r="I26" s="514" t="s">
        <v>381</v>
      </c>
      <c r="J26" s="516"/>
      <c r="K26" s="565"/>
      <c r="L26" s="565"/>
      <c r="M26" s="514" t="s">
        <v>382</v>
      </c>
      <c r="N26" s="515"/>
      <c r="O26" s="515"/>
      <c r="P26" s="516"/>
      <c r="Q26" s="565" t="s">
        <v>383</v>
      </c>
      <c r="R26" s="565"/>
      <c r="S26" s="565" t="s">
        <v>384</v>
      </c>
      <c r="T26" s="565"/>
      <c r="U26" s="565"/>
      <c r="V26" s="565"/>
      <c r="W26" s="569" t="s">
        <v>385</v>
      </c>
      <c r="X26" s="569"/>
      <c r="Y26" s="569"/>
      <c r="Z26" s="569"/>
      <c r="AA26" s="569"/>
      <c r="AB26" s="568"/>
      <c r="AC26" s="568"/>
      <c r="AD26" s="565"/>
      <c r="AE26" s="565"/>
      <c r="AF26" s="565" t="s">
        <v>386</v>
      </c>
      <c r="AG26" s="565"/>
      <c r="AH26" s="565" t="s">
        <v>387</v>
      </c>
      <c r="AI26" s="565"/>
      <c r="AJ26" s="565"/>
      <c r="AK26" s="565"/>
      <c r="AL26" s="565" t="s">
        <v>388</v>
      </c>
      <c r="AM26" s="565"/>
      <c r="AN26" s="565" t="s">
        <v>389</v>
      </c>
      <c r="AO26" s="565"/>
      <c r="AP26" s="568"/>
      <c r="AQ26" s="568"/>
      <c r="AR26" s="565" t="s">
        <v>390</v>
      </c>
      <c r="AS26" s="565"/>
      <c r="AT26" s="568"/>
      <c r="AU26" s="568"/>
      <c r="AV26" s="565"/>
      <c r="AW26" s="565"/>
      <c r="AX26" s="565" t="s">
        <v>391</v>
      </c>
      <c r="AY26" s="565"/>
      <c r="AZ26" s="565"/>
      <c r="BA26" s="565"/>
      <c r="BB26" s="565"/>
      <c r="BC26" s="565"/>
      <c r="BD26" s="565"/>
      <c r="BE26" s="745"/>
    </row>
    <row r="27" spans="1:57" ht="31.9" customHeight="1" thickBot="1">
      <c r="A27" s="746"/>
      <c r="B27" s="747"/>
      <c r="C27" s="747"/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47"/>
      <c r="O27" s="747"/>
      <c r="P27" s="747"/>
      <c r="Q27" s="747"/>
      <c r="R27" s="747"/>
      <c r="S27" s="747"/>
      <c r="T27" s="747"/>
      <c r="U27" s="747"/>
      <c r="V27" s="747"/>
      <c r="W27" s="747"/>
      <c r="X27" s="747"/>
      <c r="Y27" s="747"/>
      <c r="Z27" s="747"/>
      <c r="AA27" s="747"/>
      <c r="AB27" s="747"/>
      <c r="AC27" s="747"/>
      <c r="AD27" s="747"/>
      <c r="AE27" s="747"/>
      <c r="AF27" s="747"/>
      <c r="AG27" s="747"/>
      <c r="AH27" s="747"/>
      <c r="AI27" s="747"/>
      <c r="AJ27" s="747"/>
      <c r="AK27" s="747"/>
      <c r="AL27" s="747"/>
      <c r="AM27" s="747"/>
      <c r="AN27" s="747"/>
      <c r="AO27" s="747"/>
      <c r="AP27" s="747"/>
      <c r="AQ27" s="747"/>
      <c r="AR27" s="747"/>
      <c r="AS27" s="747"/>
      <c r="AT27" s="747"/>
      <c r="AU27" s="747"/>
      <c r="AV27" s="747"/>
      <c r="AW27" s="747"/>
      <c r="AX27" s="747"/>
      <c r="AY27" s="747"/>
      <c r="AZ27" s="747"/>
      <c r="BA27" s="747"/>
      <c r="BB27" s="747"/>
      <c r="BC27" s="747"/>
      <c r="BD27" s="747"/>
      <c r="BE27" s="745"/>
    </row>
    <row r="28" spans="1:57" ht="19.5" customHeight="1">
      <c r="A28" s="541"/>
      <c r="B28" s="542" t="s">
        <v>148</v>
      </c>
      <c r="C28" s="543"/>
      <c r="D28" s="543"/>
      <c r="E28" s="543"/>
      <c r="F28" s="543"/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4"/>
      <c r="AK28" s="548" t="s">
        <v>150</v>
      </c>
      <c r="AL28" s="549"/>
      <c r="AM28" s="549"/>
      <c r="AN28" s="550"/>
      <c r="AO28" s="551" t="s">
        <v>235</v>
      </c>
      <c r="AP28" s="549"/>
      <c r="AQ28" s="549"/>
      <c r="AR28" s="549"/>
      <c r="AS28" s="550"/>
      <c r="AT28" s="552" t="s">
        <v>149</v>
      </c>
      <c r="AU28" s="522" t="s">
        <v>10</v>
      </c>
      <c r="AV28" s="522"/>
      <c r="AW28" s="522"/>
      <c r="AX28" s="522" t="s">
        <v>19</v>
      </c>
      <c r="AY28" s="522"/>
      <c r="AZ28" s="522"/>
      <c r="BA28" s="522"/>
      <c r="BB28" s="522" t="s">
        <v>20</v>
      </c>
      <c r="BC28" s="522"/>
      <c r="BD28" s="523"/>
      <c r="BE28" s="380"/>
    </row>
    <row r="29" spans="1:57" ht="19.5" customHeight="1">
      <c r="A29" s="541"/>
      <c r="B29" s="542"/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  <c r="AA29" s="543"/>
      <c r="AB29" s="543"/>
      <c r="AC29" s="543"/>
      <c r="AD29" s="543"/>
      <c r="AE29" s="543"/>
      <c r="AF29" s="543"/>
      <c r="AG29" s="543"/>
      <c r="AH29" s="543"/>
      <c r="AI29" s="543"/>
      <c r="AJ29" s="544"/>
      <c r="AK29" s="524" t="s">
        <v>151</v>
      </c>
      <c r="AL29" s="525"/>
      <c r="AM29" s="525"/>
      <c r="AN29" s="526"/>
      <c r="AO29" s="533" t="s">
        <v>236</v>
      </c>
      <c r="AP29" s="533"/>
      <c r="AQ29" s="533"/>
      <c r="AR29" s="533"/>
      <c r="AS29" s="533"/>
      <c r="AT29" s="553"/>
      <c r="AU29" s="464"/>
      <c r="AV29" s="464"/>
      <c r="AW29" s="464"/>
      <c r="AX29" s="464"/>
      <c r="AY29" s="464"/>
      <c r="AZ29" s="464"/>
      <c r="BA29" s="464"/>
      <c r="BB29" s="464"/>
      <c r="BC29" s="464"/>
      <c r="BD29" s="537"/>
      <c r="BE29" s="380"/>
    </row>
    <row r="30" spans="1:57" ht="19.5" customHeight="1">
      <c r="A30" s="541"/>
      <c r="B30" s="542"/>
      <c r="C30" s="543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543"/>
      <c r="S30" s="543"/>
      <c r="T30" s="543"/>
      <c r="U30" s="543"/>
      <c r="V30" s="543"/>
      <c r="W30" s="543"/>
      <c r="X30" s="543"/>
      <c r="Y30" s="543"/>
      <c r="Z30" s="543"/>
      <c r="AA30" s="543"/>
      <c r="AB30" s="543"/>
      <c r="AC30" s="543"/>
      <c r="AD30" s="543"/>
      <c r="AE30" s="543"/>
      <c r="AF30" s="543"/>
      <c r="AG30" s="543"/>
      <c r="AH30" s="543"/>
      <c r="AI30" s="543"/>
      <c r="AJ30" s="544"/>
      <c r="AK30" s="527"/>
      <c r="AL30" s="528"/>
      <c r="AM30" s="528"/>
      <c r="AN30" s="529"/>
      <c r="AO30" s="534"/>
      <c r="AP30" s="534"/>
      <c r="AQ30" s="534"/>
      <c r="AR30" s="534"/>
      <c r="AS30" s="534"/>
      <c r="AT30" s="554"/>
      <c r="AU30" s="473"/>
      <c r="AV30" s="473"/>
      <c r="AW30" s="473"/>
      <c r="AX30" s="473"/>
      <c r="AY30" s="473"/>
      <c r="AZ30" s="473"/>
      <c r="BA30" s="473"/>
      <c r="BB30" s="473"/>
      <c r="BC30" s="473"/>
      <c r="BD30" s="474"/>
      <c r="BE30" s="380"/>
    </row>
    <row r="31" spans="1:57" ht="19.5" customHeight="1" thickBot="1">
      <c r="A31" s="541"/>
      <c r="B31" s="545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6"/>
      <c r="AF31" s="546"/>
      <c r="AG31" s="546"/>
      <c r="AH31" s="546"/>
      <c r="AI31" s="546"/>
      <c r="AJ31" s="547"/>
      <c r="AK31" s="530"/>
      <c r="AL31" s="531"/>
      <c r="AM31" s="531"/>
      <c r="AN31" s="532"/>
      <c r="AO31" s="535"/>
      <c r="AP31" s="535"/>
      <c r="AQ31" s="535"/>
      <c r="AR31" s="535"/>
      <c r="AS31" s="535"/>
      <c r="AT31" s="555"/>
      <c r="AU31" s="536"/>
      <c r="AV31" s="536"/>
      <c r="AW31" s="536"/>
      <c r="AX31" s="536"/>
      <c r="AY31" s="536"/>
      <c r="AZ31" s="536"/>
      <c r="BA31" s="536"/>
      <c r="BB31" s="536"/>
      <c r="BC31" s="536"/>
      <c r="BD31" s="538"/>
      <c r="BE31" s="380"/>
    </row>
    <row r="32" spans="1:57" ht="26.1" customHeight="1">
      <c r="A32" s="541"/>
      <c r="B32" s="556" t="s">
        <v>14</v>
      </c>
      <c r="C32" s="539"/>
      <c r="D32" s="539"/>
      <c r="E32" s="539"/>
      <c r="F32" s="539"/>
      <c r="G32" s="539"/>
      <c r="H32" s="539"/>
      <c r="I32" s="539"/>
      <c r="J32" s="539"/>
      <c r="K32" s="539" t="s">
        <v>15</v>
      </c>
      <c r="L32" s="539"/>
      <c r="M32" s="539"/>
      <c r="N32" s="539"/>
      <c r="O32" s="539"/>
      <c r="P32" s="539"/>
      <c r="Q32" s="539"/>
      <c r="R32" s="539"/>
      <c r="S32" s="539"/>
      <c r="T32" s="539"/>
      <c r="U32" s="539"/>
      <c r="V32" s="539"/>
      <c r="W32" s="539"/>
      <c r="X32" s="539"/>
      <c r="Y32" s="539"/>
      <c r="Z32" s="539"/>
      <c r="AA32" s="539"/>
      <c r="AB32" s="539"/>
      <c r="AC32" s="539"/>
      <c r="AD32" s="539" t="s">
        <v>83</v>
      </c>
      <c r="AE32" s="539"/>
      <c r="AF32" s="539"/>
      <c r="AG32" s="539"/>
      <c r="AH32" s="539"/>
      <c r="AI32" s="539"/>
      <c r="AJ32" s="539"/>
      <c r="AK32" s="539"/>
      <c r="AL32" s="539"/>
      <c r="AM32" s="539"/>
      <c r="AN32" s="539"/>
      <c r="AO32" s="539"/>
      <c r="AP32" s="539"/>
      <c r="AQ32" s="493" t="s">
        <v>49</v>
      </c>
      <c r="AR32" s="494"/>
      <c r="AS32" s="494"/>
      <c r="AT32" s="540"/>
      <c r="AU32" s="557" t="s">
        <v>174</v>
      </c>
      <c r="AV32" s="558"/>
      <c r="AW32" s="558"/>
      <c r="AX32" s="559"/>
      <c r="AY32" s="42"/>
      <c r="AZ32" s="493" t="s">
        <v>59</v>
      </c>
      <c r="BA32" s="494"/>
      <c r="BB32" s="494"/>
      <c r="BC32" s="494"/>
      <c r="BD32" s="495"/>
      <c r="BE32" s="380"/>
    </row>
    <row r="33" spans="1:57" ht="26.1" customHeight="1">
      <c r="A33" s="541"/>
      <c r="B33" s="496" t="s">
        <v>303</v>
      </c>
      <c r="C33" s="497"/>
      <c r="D33" s="497"/>
      <c r="E33" s="497"/>
      <c r="F33" s="497"/>
      <c r="G33" s="497"/>
      <c r="H33" s="497"/>
      <c r="I33" s="497"/>
      <c r="J33" s="498"/>
      <c r="K33" s="502" t="s">
        <v>304</v>
      </c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  <c r="AB33" s="503"/>
      <c r="AC33" s="504"/>
      <c r="AD33" s="502" t="s">
        <v>538</v>
      </c>
      <c r="AE33" s="503"/>
      <c r="AF33" s="503"/>
      <c r="AG33" s="503"/>
      <c r="AH33" s="503"/>
      <c r="AI33" s="503"/>
      <c r="AJ33" s="503"/>
      <c r="AK33" s="503"/>
      <c r="AL33" s="503"/>
      <c r="AM33" s="503"/>
      <c r="AN33" s="503"/>
      <c r="AO33" s="503"/>
      <c r="AP33" s="504"/>
      <c r="AQ33" s="508"/>
      <c r="AR33" s="509"/>
      <c r="AS33" s="509"/>
      <c r="AT33" s="510"/>
      <c r="AU33" s="514"/>
      <c r="AV33" s="515"/>
      <c r="AW33" s="515"/>
      <c r="AX33" s="516"/>
      <c r="AY33" s="40"/>
      <c r="AZ33" s="508"/>
      <c r="BA33" s="509"/>
      <c r="BB33" s="509"/>
      <c r="BC33" s="509"/>
      <c r="BD33" s="520"/>
      <c r="BE33" s="380"/>
    </row>
    <row r="34" spans="1:57" ht="26.1" customHeight="1">
      <c r="A34" s="541"/>
      <c r="B34" s="499"/>
      <c r="C34" s="500"/>
      <c r="D34" s="500"/>
      <c r="E34" s="500"/>
      <c r="F34" s="500"/>
      <c r="G34" s="500"/>
      <c r="H34" s="500"/>
      <c r="I34" s="500"/>
      <c r="J34" s="501"/>
      <c r="K34" s="505"/>
      <c r="L34" s="506"/>
      <c r="M34" s="506"/>
      <c r="N34" s="506"/>
      <c r="O34" s="506"/>
      <c r="P34" s="506"/>
      <c r="Q34" s="506"/>
      <c r="R34" s="506"/>
      <c r="S34" s="506"/>
      <c r="T34" s="506"/>
      <c r="U34" s="506"/>
      <c r="V34" s="506"/>
      <c r="W34" s="506"/>
      <c r="X34" s="506"/>
      <c r="Y34" s="506"/>
      <c r="Z34" s="506"/>
      <c r="AA34" s="506"/>
      <c r="AB34" s="506"/>
      <c r="AC34" s="507"/>
      <c r="AD34" s="505"/>
      <c r="AE34" s="506"/>
      <c r="AF34" s="506"/>
      <c r="AG34" s="506"/>
      <c r="AH34" s="506"/>
      <c r="AI34" s="506"/>
      <c r="AJ34" s="506"/>
      <c r="AK34" s="506"/>
      <c r="AL34" s="506"/>
      <c r="AM34" s="506"/>
      <c r="AN34" s="506"/>
      <c r="AO34" s="506"/>
      <c r="AP34" s="507"/>
      <c r="AQ34" s="511"/>
      <c r="AR34" s="512"/>
      <c r="AS34" s="512"/>
      <c r="AT34" s="513"/>
      <c r="AU34" s="517"/>
      <c r="AV34" s="518"/>
      <c r="AW34" s="518"/>
      <c r="AX34" s="519"/>
      <c r="AY34" s="41"/>
      <c r="AZ34" s="511"/>
      <c r="BA34" s="512"/>
      <c r="BB34" s="512"/>
      <c r="BC34" s="512"/>
      <c r="BD34" s="521"/>
      <c r="BE34" s="380"/>
    </row>
    <row r="35" spans="1:57" ht="39" customHeight="1" thickBot="1">
      <c r="A35" s="541"/>
      <c r="B35" s="560" t="s">
        <v>159</v>
      </c>
      <c r="C35" s="476"/>
      <c r="D35" s="476"/>
      <c r="E35" s="475"/>
      <c r="F35" s="475"/>
      <c r="G35" s="475"/>
      <c r="H35" s="475"/>
      <c r="I35" s="476" t="s">
        <v>160</v>
      </c>
      <c r="J35" s="476"/>
      <c r="K35" s="476"/>
      <c r="L35" s="476"/>
      <c r="M35" s="477"/>
      <c r="N35" s="477"/>
      <c r="O35" s="477"/>
      <c r="P35" s="477"/>
      <c r="Q35" s="477"/>
      <c r="R35" s="477"/>
      <c r="S35" s="478" t="s">
        <v>187</v>
      </c>
      <c r="T35" s="479"/>
      <c r="U35" s="479"/>
      <c r="V35" s="479"/>
      <c r="W35" s="479"/>
      <c r="X35" s="480"/>
      <c r="Y35" s="481"/>
      <c r="Z35" s="482"/>
      <c r="AA35" s="482"/>
      <c r="AB35" s="482"/>
      <c r="AC35" s="482"/>
      <c r="AD35" s="482"/>
      <c r="AE35" s="483"/>
      <c r="AF35" s="476" t="s">
        <v>178</v>
      </c>
      <c r="AG35" s="476"/>
      <c r="AH35" s="476"/>
      <c r="AI35" s="476"/>
      <c r="AJ35" s="477"/>
      <c r="AK35" s="477"/>
      <c r="AL35" s="477"/>
      <c r="AM35" s="477"/>
      <c r="AN35" s="477"/>
      <c r="AO35" s="476" t="s">
        <v>177</v>
      </c>
      <c r="AP35" s="476"/>
      <c r="AQ35" s="476"/>
      <c r="AR35" s="476"/>
      <c r="AS35" s="561"/>
      <c r="AT35" s="561"/>
      <c r="AU35" s="561"/>
      <c r="AV35" s="561"/>
      <c r="AW35" s="476" t="s">
        <v>179</v>
      </c>
      <c r="AX35" s="476"/>
      <c r="AY35" s="476"/>
      <c r="AZ35" s="476"/>
      <c r="BA35" s="476"/>
      <c r="BB35" s="473"/>
      <c r="BC35" s="473"/>
      <c r="BD35" s="474"/>
      <c r="BE35" s="380"/>
    </row>
    <row r="36" spans="1:57" ht="33.75" customHeight="1" thickBot="1">
      <c r="A36" s="541"/>
      <c r="B36" s="452" t="s">
        <v>175</v>
      </c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3"/>
      <c r="P36" s="453"/>
      <c r="Q36" s="453"/>
      <c r="R36" s="453"/>
      <c r="S36" s="453"/>
      <c r="T36" s="453"/>
      <c r="U36" s="453"/>
      <c r="V36" s="453"/>
      <c r="W36" s="453"/>
      <c r="X36" s="453"/>
      <c r="Y36" s="453"/>
      <c r="Z36" s="453"/>
      <c r="AA36" s="453"/>
      <c r="AB36" s="453"/>
      <c r="AC36" s="453"/>
      <c r="AD36" s="453"/>
      <c r="AE36" s="453"/>
      <c r="AF36" s="453"/>
      <c r="AG36" s="453"/>
      <c r="AH36" s="453"/>
      <c r="AI36" s="453"/>
      <c r="AJ36" s="453"/>
      <c r="AK36" s="453"/>
      <c r="AL36" s="453"/>
      <c r="AM36" s="453"/>
      <c r="AN36" s="453"/>
      <c r="AO36" s="453"/>
      <c r="AP36" s="453"/>
      <c r="AQ36" s="453"/>
      <c r="AR36" s="453"/>
      <c r="AS36" s="453"/>
      <c r="AT36" s="453"/>
      <c r="AU36" s="453"/>
      <c r="AV36" s="453"/>
      <c r="AW36" s="453"/>
      <c r="AX36" s="453"/>
      <c r="AY36" s="453"/>
      <c r="AZ36" s="453"/>
      <c r="BA36" s="453"/>
      <c r="BB36" s="453"/>
      <c r="BC36" s="453"/>
      <c r="BD36" s="454"/>
      <c r="BE36" s="380"/>
    </row>
    <row r="37" spans="1:57" ht="30.75" customHeight="1">
      <c r="A37" s="381"/>
      <c r="B37" s="490" t="s">
        <v>173</v>
      </c>
      <c r="C37" s="491"/>
      <c r="D37" s="492" t="s">
        <v>186</v>
      </c>
      <c r="E37" s="492"/>
      <c r="F37" s="492"/>
      <c r="G37" s="492"/>
      <c r="H37" s="492"/>
      <c r="I37" s="492"/>
      <c r="J37" s="492"/>
      <c r="K37" s="492"/>
      <c r="L37" s="492"/>
      <c r="M37" s="492" t="s">
        <v>188</v>
      </c>
      <c r="N37" s="492"/>
      <c r="O37" s="492"/>
      <c r="P37" s="492"/>
      <c r="Q37" s="492"/>
      <c r="R37" s="492"/>
      <c r="S37" s="492" t="s">
        <v>189</v>
      </c>
      <c r="T37" s="492"/>
      <c r="U37" s="492"/>
      <c r="V37" s="492"/>
      <c r="W37" s="492"/>
      <c r="X37" s="492"/>
      <c r="Y37" s="492" t="s">
        <v>210</v>
      </c>
      <c r="Z37" s="492"/>
      <c r="AA37" s="492"/>
      <c r="AB37" s="492"/>
      <c r="AC37" s="492"/>
      <c r="AD37" s="492"/>
      <c r="AE37" s="492"/>
      <c r="AF37" s="492"/>
      <c r="AG37" s="492"/>
      <c r="AH37" s="484" t="s">
        <v>190</v>
      </c>
      <c r="AI37" s="485"/>
      <c r="AJ37" s="486"/>
      <c r="AK37" s="484" t="s">
        <v>191</v>
      </c>
      <c r="AL37" s="485"/>
      <c r="AM37" s="485"/>
      <c r="AN37" s="485"/>
      <c r="AO37" s="485"/>
      <c r="AP37" s="486"/>
      <c r="AQ37" s="484" t="s">
        <v>194</v>
      </c>
      <c r="AR37" s="485"/>
      <c r="AS37" s="485"/>
      <c r="AT37" s="485"/>
      <c r="AU37" s="485"/>
      <c r="AV37" s="485"/>
      <c r="AW37" s="485"/>
      <c r="AX37" s="485"/>
      <c r="AY37" s="485"/>
      <c r="AZ37" s="485"/>
      <c r="BA37" s="486"/>
      <c r="BB37" s="487" t="s">
        <v>195</v>
      </c>
      <c r="BC37" s="488"/>
      <c r="BD37" s="489"/>
      <c r="BE37" s="381"/>
    </row>
    <row r="38" spans="1:57" ht="39" customHeight="1">
      <c r="A38" s="381"/>
      <c r="B38" s="562" t="s">
        <v>167</v>
      </c>
      <c r="C38" s="563"/>
      <c r="D38" s="471" t="s">
        <v>161</v>
      </c>
      <c r="E38" s="471"/>
      <c r="F38" s="471"/>
      <c r="G38" s="471" t="s">
        <v>162</v>
      </c>
      <c r="H38" s="471"/>
      <c r="I38" s="471"/>
      <c r="J38" s="471" t="s">
        <v>183</v>
      </c>
      <c r="K38" s="471"/>
      <c r="L38" s="471"/>
      <c r="M38" s="471" t="s">
        <v>161</v>
      </c>
      <c r="N38" s="471"/>
      <c r="O38" s="471"/>
      <c r="P38" s="471" t="s">
        <v>162</v>
      </c>
      <c r="Q38" s="471"/>
      <c r="R38" s="471"/>
      <c r="S38" s="338" t="s">
        <v>161</v>
      </c>
      <c r="T38" s="339"/>
      <c r="U38" s="341"/>
      <c r="V38" s="471" t="s">
        <v>162</v>
      </c>
      <c r="W38" s="471"/>
      <c r="X38" s="471"/>
      <c r="Y38" s="338" t="s">
        <v>161</v>
      </c>
      <c r="Z38" s="339"/>
      <c r="AA38" s="341"/>
      <c r="AB38" s="338" t="s">
        <v>162</v>
      </c>
      <c r="AC38" s="339"/>
      <c r="AD38" s="341"/>
      <c r="AE38" s="338" t="s">
        <v>183</v>
      </c>
      <c r="AF38" s="339"/>
      <c r="AG38" s="341"/>
      <c r="AH38" s="342" t="s">
        <v>163</v>
      </c>
      <c r="AI38" s="343"/>
      <c r="AJ38" s="344"/>
      <c r="AK38" s="342" t="s">
        <v>166</v>
      </c>
      <c r="AL38" s="343"/>
      <c r="AM38" s="344"/>
      <c r="AN38" s="342" t="s">
        <v>165</v>
      </c>
      <c r="AO38" s="343"/>
      <c r="AP38" s="344"/>
      <c r="AQ38" s="342" t="s">
        <v>192</v>
      </c>
      <c r="AR38" s="343"/>
      <c r="AS38" s="343"/>
      <c r="AT38" s="343"/>
      <c r="AU38" s="344"/>
      <c r="AV38" s="338" t="s">
        <v>193</v>
      </c>
      <c r="AW38" s="339"/>
      <c r="AX38" s="339"/>
      <c r="AY38" s="339"/>
      <c r="AZ38" s="339"/>
      <c r="BA38" s="341"/>
      <c r="BB38" s="338" t="s">
        <v>191</v>
      </c>
      <c r="BC38" s="339"/>
      <c r="BD38" s="340"/>
      <c r="BE38" s="381"/>
    </row>
    <row r="39" spans="1:57" ht="50.1" customHeight="1">
      <c r="A39" s="381"/>
      <c r="B39" s="369" t="s">
        <v>325</v>
      </c>
      <c r="C39" s="370"/>
      <c r="D39" s="364" t="s">
        <v>288</v>
      </c>
      <c r="E39" s="365"/>
      <c r="F39" s="366"/>
      <c r="G39" s="364" t="s">
        <v>289</v>
      </c>
      <c r="H39" s="365"/>
      <c r="I39" s="366"/>
      <c r="J39" s="364" t="s">
        <v>253</v>
      </c>
      <c r="K39" s="365"/>
      <c r="L39" s="366"/>
      <c r="M39" s="364" t="s">
        <v>290</v>
      </c>
      <c r="N39" s="365"/>
      <c r="O39" s="366"/>
      <c r="P39" s="364" t="s">
        <v>291</v>
      </c>
      <c r="Q39" s="365"/>
      <c r="R39" s="366"/>
      <c r="S39" s="364" t="s">
        <v>292</v>
      </c>
      <c r="T39" s="365"/>
      <c r="U39" s="366"/>
      <c r="V39" s="377" t="s">
        <v>293</v>
      </c>
      <c r="W39" s="377"/>
      <c r="X39" s="377"/>
      <c r="Y39" s="364" t="s">
        <v>294</v>
      </c>
      <c r="Z39" s="365"/>
      <c r="AA39" s="366"/>
      <c r="AB39" s="364" t="s">
        <v>295</v>
      </c>
      <c r="AC39" s="365"/>
      <c r="AD39" s="366"/>
      <c r="AE39" s="364" t="s">
        <v>253</v>
      </c>
      <c r="AF39" s="365"/>
      <c r="AG39" s="366"/>
      <c r="AH39" s="364" t="s">
        <v>296</v>
      </c>
      <c r="AI39" s="365"/>
      <c r="AJ39" s="366"/>
      <c r="AK39" s="364" t="s">
        <v>297</v>
      </c>
      <c r="AL39" s="365"/>
      <c r="AM39" s="366"/>
      <c r="AN39" s="364" t="s">
        <v>298</v>
      </c>
      <c r="AO39" s="365"/>
      <c r="AP39" s="366"/>
      <c r="AQ39" s="364" t="s">
        <v>299</v>
      </c>
      <c r="AR39" s="365"/>
      <c r="AS39" s="365"/>
      <c r="AT39" s="365"/>
      <c r="AU39" s="366"/>
      <c r="AV39" s="364" t="s">
        <v>300</v>
      </c>
      <c r="AW39" s="365"/>
      <c r="AX39" s="365"/>
      <c r="AY39" s="365"/>
      <c r="AZ39" s="365"/>
      <c r="BA39" s="366"/>
      <c r="BB39" s="364" t="s">
        <v>321</v>
      </c>
      <c r="BC39" s="365"/>
      <c r="BD39" s="472"/>
      <c r="BE39" s="381"/>
    </row>
    <row r="40" spans="1:57" ht="40.15" customHeight="1">
      <c r="A40" s="381"/>
      <c r="B40" s="368" t="s">
        <v>307</v>
      </c>
      <c r="C40" s="363"/>
      <c r="D40" s="349" t="s">
        <v>254</v>
      </c>
      <c r="E40" s="350"/>
      <c r="F40" s="351"/>
      <c r="G40" s="349" t="s">
        <v>255</v>
      </c>
      <c r="H40" s="350"/>
      <c r="I40" s="351"/>
      <c r="J40" s="349" t="s">
        <v>483</v>
      </c>
      <c r="K40" s="350"/>
      <c r="L40" s="351"/>
      <c r="M40" s="349" t="s">
        <v>256</v>
      </c>
      <c r="N40" s="350"/>
      <c r="O40" s="351"/>
      <c r="P40" s="349" t="s">
        <v>257</v>
      </c>
      <c r="Q40" s="350"/>
      <c r="R40" s="351"/>
      <c r="S40" s="349" t="s">
        <v>266</v>
      </c>
      <c r="T40" s="350"/>
      <c r="U40" s="351"/>
      <c r="V40" s="363" t="s">
        <v>269</v>
      </c>
      <c r="W40" s="363"/>
      <c r="X40" s="363"/>
      <c r="Y40" s="349" t="s">
        <v>274</v>
      </c>
      <c r="Z40" s="350"/>
      <c r="AA40" s="351"/>
      <c r="AB40" s="349" t="s">
        <v>301</v>
      </c>
      <c r="AC40" s="350"/>
      <c r="AD40" s="351"/>
      <c r="AE40" s="349" t="s">
        <v>486</v>
      </c>
      <c r="AF40" s="350"/>
      <c r="AG40" s="351"/>
      <c r="AH40" s="349" t="s">
        <v>302</v>
      </c>
      <c r="AI40" s="350"/>
      <c r="AJ40" s="351"/>
      <c r="AK40" s="349" t="s">
        <v>279</v>
      </c>
      <c r="AL40" s="350"/>
      <c r="AM40" s="351"/>
      <c r="AN40" s="349" t="s">
        <v>464</v>
      </c>
      <c r="AO40" s="350"/>
      <c r="AP40" s="351"/>
      <c r="AQ40" s="349" t="s">
        <v>282</v>
      </c>
      <c r="AR40" s="350"/>
      <c r="AS40" s="350"/>
      <c r="AT40" s="350"/>
      <c r="AU40" s="351"/>
      <c r="AV40" s="349" t="s">
        <v>284</v>
      </c>
      <c r="AW40" s="350"/>
      <c r="AX40" s="350"/>
      <c r="AY40" s="350"/>
      <c r="AZ40" s="350"/>
      <c r="BA40" s="351"/>
      <c r="BB40" s="352" t="s">
        <v>285</v>
      </c>
      <c r="BC40" s="353"/>
      <c r="BD40" s="354"/>
      <c r="BE40" s="381"/>
    </row>
    <row r="41" spans="1:57" ht="40.15" customHeight="1">
      <c r="A41" s="381"/>
      <c r="B41" s="368" t="s">
        <v>497</v>
      </c>
      <c r="C41" s="363"/>
      <c r="D41" s="349" t="s">
        <v>504</v>
      </c>
      <c r="E41" s="350"/>
      <c r="F41" s="351"/>
      <c r="G41" s="349" t="s">
        <v>255</v>
      </c>
      <c r="H41" s="350"/>
      <c r="I41" s="351"/>
      <c r="J41" s="349" t="s">
        <v>483</v>
      </c>
      <c r="K41" s="350"/>
      <c r="L41" s="351"/>
      <c r="M41" s="349" t="s">
        <v>256</v>
      </c>
      <c r="N41" s="350"/>
      <c r="O41" s="351"/>
      <c r="P41" s="349" t="s">
        <v>257</v>
      </c>
      <c r="Q41" s="350"/>
      <c r="R41" s="351"/>
      <c r="S41" s="349" t="s">
        <v>266</v>
      </c>
      <c r="T41" s="350"/>
      <c r="U41" s="351"/>
      <c r="V41" s="363" t="s">
        <v>269</v>
      </c>
      <c r="W41" s="363"/>
      <c r="X41" s="363"/>
      <c r="Y41" s="349" t="s">
        <v>274</v>
      </c>
      <c r="Z41" s="350"/>
      <c r="AA41" s="351"/>
      <c r="AB41" s="349" t="s">
        <v>301</v>
      </c>
      <c r="AC41" s="350"/>
      <c r="AD41" s="351"/>
      <c r="AE41" s="349" t="s">
        <v>486</v>
      </c>
      <c r="AF41" s="350"/>
      <c r="AG41" s="351"/>
      <c r="AH41" s="349" t="s">
        <v>302</v>
      </c>
      <c r="AI41" s="350"/>
      <c r="AJ41" s="351"/>
      <c r="AK41" s="349" t="s">
        <v>279</v>
      </c>
      <c r="AL41" s="350"/>
      <c r="AM41" s="351"/>
      <c r="AN41" s="349" t="s">
        <v>464</v>
      </c>
      <c r="AO41" s="350"/>
      <c r="AP41" s="351"/>
      <c r="AQ41" s="349" t="s">
        <v>282</v>
      </c>
      <c r="AR41" s="350"/>
      <c r="AS41" s="350"/>
      <c r="AT41" s="350"/>
      <c r="AU41" s="351"/>
      <c r="AV41" s="43" t="s">
        <v>498</v>
      </c>
      <c r="AW41" s="363"/>
      <c r="AX41" s="363"/>
      <c r="AY41" s="43" t="s">
        <v>496</v>
      </c>
      <c r="AZ41" s="363"/>
      <c r="BA41" s="363"/>
      <c r="BB41" s="352" t="s">
        <v>285</v>
      </c>
      <c r="BC41" s="353"/>
      <c r="BD41" s="354"/>
      <c r="BE41" s="381"/>
    </row>
    <row r="42" spans="1:57" ht="40.15" customHeight="1">
      <c r="A42" s="381"/>
      <c r="B42" s="368" t="s">
        <v>308</v>
      </c>
      <c r="C42" s="363"/>
      <c r="D42" s="349" t="s">
        <v>258</v>
      </c>
      <c r="E42" s="350"/>
      <c r="F42" s="351"/>
      <c r="G42" s="349" t="s">
        <v>259</v>
      </c>
      <c r="H42" s="350"/>
      <c r="I42" s="351"/>
      <c r="J42" s="349" t="s">
        <v>484</v>
      </c>
      <c r="K42" s="350"/>
      <c r="L42" s="351"/>
      <c r="M42" s="349" t="s">
        <v>260</v>
      </c>
      <c r="N42" s="350"/>
      <c r="O42" s="351"/>
      <c r="P42" s="349" t="s">
        <v>261</v>
      </c>
      <c r="Q42" s="350"/>
      <c r="R42" s="351"/>
      <c r="S42" s="349" t="s">
        <v>268</v>
      </c>
      <c r="T42" s="350"/>
      <c r="U42" s="351"/>
      <c r="V42" s="363" t="s">
        <v>270</v>
      </c>
      <c r="W42" s="363"/>
      <c r="X42" s="363"/>
      <c r="Y42" s="349" t="s">
        <v>273</v>
      </c>
      <c r="Z42" s="350"/>
      <c r="AA42" s="351"/>
      <c r="AB42" s="349" t="s">
        <v>275</v>
      </c>
      <c r="AC42" s="350"/>
      <c r="AD42" s="351"/>
      <c r="AE42" s="349" t="s">
        <v>487</v>
      </c>
      <c r="AF42" s="350"/>
      <c r="AG42" s="351"/>
      <c r="AH42" s="349" t="s">
        <v>277</v>
      </c>
      <c r="AI42" s="350"/>
      <c r="AJ42" s="351"/>
      <c r="AK42" s="349" t="s">
        <v>281</v>
      </c>
      <c r="AL42" s="350"/>
      <c r="AM42" s="351"/>
      <c r="AN42" s="349" t="s">
        <v>465</v>
      </c>
      <c r="AO42" s="350"/>
      <c r="AP42" s="351"/>
      <c r="AQ42" s="349" t="s">
        <v>283</v>
      </c>
      <c r="AR42" s="350"/>
      <c r="AS42" s="350"/>
      <c r="AT42" s="350"/>
      <c r="AU42" s="351"/>
      <c r="AV42" s="349" t="s">
        <v>525</v>
      </c>
      <c r="AW42" s="350"/>
      <c r="AX42" s="350"/>
      <c r="AY42" s="350"/>
      <c r="AZ42" s="350"/>
      <c r="BA42" s="351"/>
      <c r="BB42" s="352" t="s">
        <v>286</v>
      </c>
      <c r="BC42" s="353"/>
      <c r="BD42" s="354"/>
      <c r="BE42" s="381"/>
    </row>
    <row r="43" spans="1:57" ht="40.15" customHeight="1">
      <c r="A43" s="381"/>
      <c r="B43" s="368" t="s">
        <v>499</v>
      </c>
      <c r="C43" s="363"/>
      <c r="D43" s="349" t="s">
        <v>258</v>
      </c>
      <c r="E43" s="350"/>
      <c r="F43" s="351"/>
      <c r="G43" s="349" t="s">
        <v>259</v>
      </c>
      <c r="H43" s="350"/>
      <c r="I43" s="351"/>
      <c r="J43" s="349" t="s">
        <v>484</v>
      </c>
      <c r="K43" s="350"/>
      <c r="L43" s="351"/>
      <c r="M43" s="349" t="s">
        <v>260</v>
      </c>
      <c r="N43" s="350"/>
      <c r="O43" s="351"/>
      <c r="P43" s="349" t="s">
        <v>261</v>
      </c>
      <c r="Q43" s="350"/>
      <c r="R43" s="351"/>
      <c r="S43" s="349" t="s">
        <v>268</v>
      </c>
      <c r="T43" s="350"/>
      <c r="U43" s="351"/>
      <c r="V43" s="363" t="s">
        <v>270</v>
      </c>
      <c r="W43" s="363"/>
      <c r="X43" s="363"/>
      <c r="Y43" s="349" t="s">
        <v>273</v>
      </c>
      <c r="Z43" s="350"/>
      <c r="AA43" s="351"/>
      <c r="AB43" s="349" t="s">
        <v>275</v>
      </c>
      <c r="AC43" s="350"/>
      <c r="AD43" s="351"/>
      <c r="AE43" s="349" t="s">
        <v>487</v>
      </c>
      <c r="AF43" s="350"/>
      <c r="AG43" s="351"/>
      <c r="AH43" s="349" t="s">
        <v>277</v>
      </c>
      <c r="AI43" s="350"/>
      <c r="AJ43" s="351"/>
      <c r="AK43" s="349" t="s">
        <v>281</v>
      </c>
      <c r="AL43" s="350"/>
      <c r="AM43" s="351"/>
      <c r="AN43" s="349" t="s">
        <v>465</v>
      </c>
      <c r="AO43" s="350"/>
      <c r="AP43" s="351"/>
      <c r="AQ43" s="349" t="s">
        <v>283</v>
      </c>
      <c r="AR43" s="350"/>
      <c r="AS43" s="350"/>
      <c r="AT43" s="350"/>
      <c r="AU43" s="351"/>
      <c r="AV43" s="43" t="s">
        <v>498</v>
      </c>
      <c r="AW43" s="363"/>
      <c r="AX43" s="363"/>
      <c r="AY43" s="43" t="s">
        <v>496</v>
      </c>
      <c r="AZ43" s="363"/>
      <c r="BA43" s="363"/>
      <c r="BB43" s="352" t="s">
        <v>286</v>
      </c>
      <c r="BC43" s="353"/>
      <c r="BD43" s="354"/>
      <c r="BE43" s="381"/>
    </row>
    <row r="44" spans="1:57" ht="40.15" customHeight="1">
      <c r="A44" s="381"/>
      <c r="B44" s="470" t="s">
        <v>500</v>
      </c>
      <c r="C44" s="363"/>
      <c r="D44" s="363" t="s">
        <v>262</v>
      </c>
      <c r="E44" s="363"/>
      <c r="F44" s="363"/>
      <c r="G44" s="363" t="s">
        <v>263</v>
      </c>
      <c r="H44" s="363"/>
      <c r="I44" s="363"/>
      <c r="J44" s="363" t="s">
        <v>485</v>
      </c>
      <c r="K44" s="363"/>
      <c r="L44" s="363"/>
      <c r="M44" s="363" t="s">
        <v>264</v>
      </c>
      <c r="N44" s="363"/>
      <c r="O44" s="363"/>
      <c r="P44" s="363" t="s">
        <v>265</v>
      </c>
      <c r="Q44" s="363"/>
      <c r="R44" s="363"/>
      <c r="S44" s="363" t="s">
        <v>267</v>
      </c>
      <c r="T44" s="363"/>
      <c r="U44" s="363"/>
      <c r="V44" s="363" t="s">
        <v>271</v>
      </c>
      <c r="W44" s="363"/>
      <c r="X44" s="363"/>
      <c r="Y44" s="363" t="s">
        <v>272</v>
      </c>
      <c r="Z44" s="363"/>
      <c r="AA44" s="363"/>
      <c r="AB44" s="363" t="s">
        <v>276</v>
      </c>
      <c r="AC44" s="363"/>
      <c r="AD44" s="363"/>
      <c r="AE44" s="363" t="s">
        <v>488</v>
      </c>
      <c r="AF44" s="363"/>
      <c r="AG44" s="363"/>
      <c r="AH44" s="363" t="s">
        <v>278</v>
      </c>
      <c r="AI44" s="363"/>
      <c r="AJ44" s="363"/>
      <c r="AK44" s="363" t="s">
        <v>280</v>
      </c>
      <c r="AL44" s="363"/>
      <c r="AM44" s="363"/>
      <c r="AN44" s="363" t="s">
        <v>501</v>
      </c>
      <c r="AO44" s="363"/>
      <c r="AP44" s="363"/>
      <c r="AQ44" s="349" t="s">
        <v>505</v>
      </c>
      <c r="AR44" s="350"/>
      <c r="AS44" s="350"/>
      <c r="AT44" s="350"/>
      <c r="AU44" s="351"/>
      <c r="AV44" s="349" t="s">
        <v>526</v>
      </c>
      <c r="AW44" s="350"/>
      <c r="AX44" s="350"/>
      <c r="AY44" s="350"/>
      <c r="AZ44" s="350"/>
      <c r="BA44" s="351"/>
      <c r="BB44" s="753" t="s">
        <v>503</v>
      </c>
      <c r="BC44" s="753"/>
      <c r="BD44" s="754"/>
      <c r="BE44" s="381"/>
    </row>
    <row r="45" spans="1:57" ht="40.15" customHeight="1" thickBot="1">
      <c r="A45" s="381"/>
      <c r="B45" s="466" t="s">
        <v>495</v>
      </c>
      <c r="C45" s="467"/>
      <c r="D45" s="468" t="s">
        <v>262</v>
      </c>
      <c r="E45" s="469"/>
      <c r="F45" s="467"/>
      <c r="G45" s="468" t="s">
        <v>263</v>
      </c>
      <c r="H45" s="469"/>
      <c r="I45" s="467"/>
      <c r="J45" s="468" t="s">
        <v>485</v>
      </c>
      <c r="K45" s="469"/>
      <c r="L45" s="467"/>
      <c r="M45" s="468" t="s">
        <v>264</v>
      </c>
      <c r="N45" s="469"/>
      <c r="O45" s="467"/>
      <c r="P45" s="468" t="s">
        <v>265</v>
      </c>
      <c r="Q45" s="469"/>
      <c r="R45" s="467"/>
      <c r="S45" s="468" t="s">
        <v>267</v>
      </c>
      <c r="T45" s="469"/>
      <c r="U45" s="467"/>
      <c r="V45" s="468" t="s">
        <v>271</v>
      </c>
      <c r="W45" s="469"/>
      <c r="X45" s="467"/>
      <c r="Y45" s="468" t="s">
        <v>272</v>
      </c>
      <c r="Z45" s="469"/>
      <c r="AA45" s="467"/>
      <c r="AB45" s="468" t="s">
        <v>276</v>
      </c>
      <c r="AC45" s="469"/>
      <c r="AD45" s="467"/>
      <c r="AE45" s="468" t="s">
        <v>488</v>
      </c>
      <c r="AF45" s="469"/>
      <c r="AG45" s="467"/>
      <c r="AH45" s="468" t="s">
        <v>278</v>
      </c>
      <c r="AI45" s="469"/>
      <c r="AJ45" s="467"/>
      <c r="AK45" s="468" t="s">
        <v>280</v>
      </c>
      <c r="AL45" s="469"/>
      <c r="AM45" s="467"/>
      <c r="AN45" s="468" t="s">
        <v>466</v>
      </c>
      <c r="AO45" s="469"/>
      <c r="AP45" s="467"/>
      <c r="AQ45" s="751" t="s">
        <v>502</v>
      </c>
      <c r="AR45" s="411"/>
      <c r="AS45" s="411"/>
      <c r="AT45" s="411"/>
      <c r="AU45" s="752"/>
      <c r="AV45" s="44" t="s">
        <v>498</v>
      </c>
      <c r="AW45" s="631"/>
      <c r="AX45" s="631"/>
      <c r="AY45" s="44" t="s">
        <v>496</v>
      </c>
      <c r="AZ45" s="631"/>
      <c r="BA45" s="631"/>
      <c r="BB45" s="748" t="s">
        <v>287</v>
      </c>
      <c r="BC45" s="749"/>
      <c r="BD45" s="750"/>
      <c r="BE45" s="381"/>
    </row>
    <row r="46" spans="1:57" ht="31.5" customHeight="1">
      <c r="A46" s="541"/>
      <c r="B46" s="739" t="s">
        <v>318</v>
      </c>
      <c r="C46" s="740"/>
      <c r="D46" s="740"/>
      <c r="E46" s="740"/>
      <c r="F46" s="740"/>
      <c r="G46" s="740"/>
      <c r="H46" s="740"/>
      <c r="I46" s="740"/>
      <c r="J46" s="740"/>
      <c r="K46" s="740"/>
      <c r="L46" s="740"/>
      <c r="M46" s="740"/>
      <c r="N46" s="740"/>
      <c r="O46" s="740"/>
      <c r="P46" s="740"/>
      <c r="Q46" s="740"/>
      <c r="R46" s="740"/>
      <c r="S46" s="740"/>
      <c r="T46" s="740"/>
      <c r="U46" s="740"/>
      <c r="V46" s="740"/>
      <c r="W46" s="740"/>
      <c r="X46" s="740"/>
      <c r="Y46" s="740"/>
      <c r="Z46" s="740"/>
      <c r="AA46" s="740"/>
      <c r="AB46" s="740"/>
      <c r="AC46" s="740"/>
      <c r="AD46" s="740"/>
      <c r="AE46" s="740"/>
      <c r="AF46" s="740"/>
      <c r="AG46" s="740"/>
      <c r="AH46" s="740"/>
      <c r="AI46" s="740"/>
      <c r="AJ46" s="740"/>
      <c r="AK46" s="740"/>
      <c r="AL46" s="740"/>
      <c r="AM46" s="740"/>
      <c r="AN46" s="740"/>
      <c r="AO46" s="740"/>
      <c r="AP46" s="740"/>
      <c r="AQ46" s="740"/>
      <c r="AR46" s="740"/>
      <c r="AS46" s="740"/>
      <c r="AT46" s="740"/>
      <c r="AU46" s="740"/>
      <c r="AV46" s="740"/>
      <c r="AW46" s="740"/>
      <c r="AX46" s="740"/>
      <c r="AY46" s="740"/>
      <c r="AZ46" s="740"/>
      <c r="BA46" s="740"/>
      <c r="BB46" s="740"/>
      <c r="BC46" s="740"/>
      <c r="BD46" s="741"/>
      <c r="BE46" s="380"/>
    </row>
    <row r="47" spans="1:57" ht="20.25">
      <c r="A47" s="541"/>
      <c r="B47" s="742" t="s">
        <v>323</v>
      </c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43"/>
      <c r="AB47" s="743"/>
      <c r="AC47" s="743"/>
      <c r="AD47" s="743"/>
      <c r="AE47" s="743"/>
      <c r="AF47" s="743"/>
      <c r="AG47" s="743"/>
      <c r="AH47" s="743"/>
      <c r="AI47" s="743"/>
      <c r="AJ47" s="743"/>
      <c r="AK47" s="743"/>
      <c r="AL47" s="743"/>
      <c r="AM47" s="743"/>
      <c r="AN47" s="743"/>
      <c r="AO47" s="743"/>
      <c r="AP47" s="743"/>
      <c r="AQ47" s="743"/>
      <c r="AR47" s="743"/>
      <c r="AS47" s="743"/>
      <c r="AT47" s="743"/>
      <c r="AU47" s="743"/>
      <c r="AV47" s="743"/>
      <c r="AW47" s="743"/>
      <c r="AX47" s="743"/>
      <c r="AY47" s="743"/>
      <c r="AZ47" s="743"/>
      <c r="BA47" s="743"/>
      <c r="BB47" s="743"/>
      <c r="BC47" s="743"/>
      <c r="BD47" s="744"/>
      <c r="BE47" s="380"/>
    </row>
    <row r="48" spans="1:57" ht="40.15" customHeight="1">
      <c r="A48" s="541"/>
      <c r="B48" s="465" t="s">
        <v>317</v>
      </c>
      <c r="C48" s="424"/>
      <c r="D48" s="425"/>
      <c r="E48" s="423" t="s">
        <v>309</v>
      </c>
      <c r="F48" s="424"/>
      <c r="G48" s="425"/>
      <c r="H48" s="423" t="s">
        <v>310</v>
      </c>
      <c r="I48" s="424"/>
      <c r="J48" s="425"/>
      <c r="K48" s="423" t="s">
        <v>311</v>
      </c>
      <c r="L48" s="424"/>
      <c r="M48" s="425"/>
      <c r="N48" s="423" t="s">
        <v>312</v>
      </c>
      <c r="O48" s="424"/>
      <c r="P48" s="425"/>
      <c r="Q48" s="423" t="s">
        <v>313</v>
      </c>
      <c r="R48" s="424"/>
      <c r="S48" s="425"/>
      <c r="T48" s="423" t="s">
        <v>314</v>
      </c>
      <c r="U48" s="424"/>
      <c r="V48" s="425"/>
      <c r="W48" s="423" t="s">
        <v>315</v>
      </c>
      <c r="X48" s="424"/>
      <c r="Y48" s="425"/>
      <c r="Z48" s="423" t="s">
        <v>316</v>
      </c>
      <c r="AA48" s="424"/>
      <c r="AB48" s="463"/>
      <c r="AC48" s="465" t="s">
        <v>317</v>
      </c>
      <c r="AD48" s="424"/>
      <c r="AE48" s="425"/>
      <c r="AF48" s="423" t="s">
        <v>309</v>
      </c>
      <c r="AG48" s="424"/>
      <c r="AH48" s="425"/>
      <c r="AI48" s="423" t="s">
        <v>310</v>
      </c>
      <c r="AJ48" s="424"/>
      <c r="AK48" s="425"/>
      <c r="AL48" s="423" t="s">
        <v>311</v>
      </c>
      <c r="AM48" s="424"/>
      <c r="AN48" s="425"/>
      <c r="AO48" s="423" t="s">
        <v>312</v>
      </c>
      <c r="AP48" s="424"/>
      <c r="AQ48" s="425"/>
      <c r="AR48" s="423" t="s">
        <v>313</v>
      </c>
      <c r="AS48" s="424"/>
      <c r="AT48" s="425"/>
      <c r="AU48" s="423" t="s">
        <v>314</v>
      </c>
      <c r="AV48" s="424"/>
      <c r="AW48" s="425"/>
      <c r="AX48" s="423" t="s">
        <v>315</v>
      </c>
      <c r="AY48" s="424"/>
      <c r="AZ48" s="424"/>
      <c r="BA48" s="425"/>
      <c r="BB48" s="423" t="s">
        <v>316</v>
      </c>
      <c r="BC48" s="424"/>
      <c r="BD48" s="463"/>
      <c r="BE48" s="380"/>
    </row>
    <row r="49" spans="1:57" ht="40.15" customHeight="1">
      <c r="A49" s="541"/>
      <c r="B49" s="465" t="s">
        <v>305</v>
      </c>
      <c r="C49" s="424"/>
      <c r="D49" s="425"/>
      <c r="E49" s="464" t="s">
        <v>506</v>
      </c>
      <c r="F49" s="464"/>
      <c r="G49" s="464"/>
      <c r="H49" s="464" t="s">
        <v>392</v>
      </c>
      <c r="I49" s="464"/>
      <c r="J49" s="464"/>
      <c r="K49" s="464" t="s">
        <v>393</v>
      </c>
      <c r="L49" s="464"/>
      <c r="M49" s="464"/>
      <c r="N49" s="464" t="s">
        <v>394</v>
      </c>
      <c r="O49" s="464"/>
      <c r="P49" s="464"/>
      <c r="Q49" s="464" t="s">
        <v>395</v>
      </c>
      <c r="R49" s="464"/>
      <c r="S49" s="464"/>
      <c r="T49" s="464" t="s">
        <v>396</v>
      </c>
      <c r="U49" s="464"/>
      <c r="V49" s="464"/>
      <c r="W49" s="464" t="s">
        <v>397</v>
      </c>
      <c r="X49" s="464"/>
      <c r="Y49" s="464"/>
      <c r="Z49" s="464" t="s">
        <v>398</v>
      </c>
      <c r="AA49" s="464"/>
      <c r="AB49" s="464"/>
      <c r="AC49" s="465" t="s">
        <v>324</v>
      </c>
      <c r="AD49" s="424"/>
      <c r="AE49" s="425"/>
      <c r="AF49" s="464" t="s">
        <v>407</v>
      </c>
      <c r="AG49" s="464"/>
      <c r="AH49" s="464"/>
      <c r="AI49" s="464" t="s">
        <v>408</v>
      </c>
      <c r="AJ49" s="464"/>
      <c r="AK49" s="464"/>
      <c r="AL49" s="464" t="s">
        <v>409</v>
      </c>
      <c r="AM49" s="464"/>
      <c r="AN49" s="464"/>
      <c r="AO49" s="464" t="s">
        <v>410</v>
      </c>
      <c r="AP49" s="464"/>
      <c r="AQ49" s="464"/>
      <c r="AR49" s="464" t="s">
        <v>411</v>
      </c>
      <c r="AS49" s="464"/>
      <c r="AT49" s="464"/>
      <c r="AU49" s="464" t="s">
        <v>412</v>
      </c>
      <c r="AV49" s="464"/>
      <c r="AW49" s="464"/>
      <c r="AX49" s="464" t="s">
        <v>413</v>
      </c>
      <c r="AY49" s="464"/>
      <c r="AZ49" s="464"/>
      <c r="BA49" s="464"/>
      <c r="BB49" s="464" t="s">
        <v>414</v>
      </c>
      <c r="BC49" s="464"/>
      <c r="BD49" s="464"/>
      <c r="BE49" s="380"/>
    </row>
    <row r="50" spans="1:57" ht="40.15" customHeight="1" thickBot="1">
      <c r="A50" s="541"/>
      <c r="B50" s="465" t="s">
        <v>306</v>
      </c>
      <c r="C50" s="424"/>
      <c r="D50" s="425"/>
      <c r="E50" s="464" t="s">
        <v>399</v>
      </c>
      <c r="F50" s="464"/>
      <c r="G50" s="464"/>
      <c r="H50" s="464" t="s">
        <v>400</v>
      </c>
      <c r="I50" s="464"/>
      <c r="J50" s="464"/>
      <c r="K50" s="464" t="s">
        <v>401</v>
      </c>
      <c r="L50" s="464"/>
      <c r="M50" s="464"/>
      <c r="N50" s="464" t="s">
        <v>402</v>
      </c>
      <c r="O50" s="464"/>
      <c r="P50" s="464"/>
      <c r="Q50" s="464" t="s">
        <v>403</v>
      </c>
      <c r="R50" s="464"/>
      <c r="S50" s="464"/>
      <c r="T50" s="464" t="s">
        <v>404</v>
      </c>
      <c r="U50" s="464"/>
      <c r="V50" s="464"/>
      <c r="W50" s="464" t="s">
        <v>405</v>
      </c>
      <c r="X50" s="464"/>
      <c r="Y50" s="464"/>
      <c r="Z50" s="464" t="s">
        <v>406</v>
      </c>
      <c r="AA50" s="464"/>
      <c r="AB50" s="464"/>
      <c r="AC50" s="465"/>
      <c r="AD50" s="424"/>
      <c r="AE50" s="425"/>
      <c r="AF50" s="423"/>
      <c r="AG50" s="424"/>
      <c r="AH50" s="425"/>
      <c r="AI50" s="423"/>
      <c r="AJ50" s="424"/>
      <c r="AK50" s="425"/>
      <c r="AL50" s="423"/>
      <c r="AM50" s="424"/>
      <c r="AN50" s="425"/>
      <c r="AO50" s="423"/>
      <c r="AP50" s="424"/>
      <c r="AQ50" s="425"/>
      <c r="AR50" s="423"/>
      <c r="AS50" s="424"/>
      <c r="AT50" s="425"/>
      <c r="AU50" s="423"/>
      <c r="AV50" s="424"/>
      <c r="AW50" s="425"/>
      <c r="AX50" s="423"/>
      <c r="AY50" s="424"/>
      <c r="AZ50" s="424"/>
      <c r="BA50" s="425"/>
      <c r="BB50" s="423"/>
      <c r="BC50" s="424"/>
      <c r="BD50" s="463"/>
      <c r="BE50" s="380"/>
    </row>
    <row r="51" spans="1:57" ht="33" customHeight="1" thickBot="1">
      <c r="A51" s="541"/>
      <c r="B51" s="452" t="s">
        <v>176</v>
      </c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453"/>
      <c r="AB51" s="453"/>
      <c r="AC51" s="453"/>
      <c r="AD51" s="453"/>
      <c r="AE51" s="453"/>
      <c r="AF51" s="453"/>
      <c r="AG51" s="453"/>
      <c r="AH51" s="453"/>
      <c r="AI51" s="453"/>
      <c r="AJ51" s="453"/>
      <c r="AK51" s="453"/>
      <c r="AL51" s="453"/>
      <c r="AM51" s="453"/>
      <c r="AN51" s="453"/>
      <c r="AO51" s="453"/>
      <c r="AP51" s="453"/>
      <c r="AQ51" s="453"/>
      <c r="AR51" s="453"/>
      <c r="AS51" s="453"/>
      <c r="AT51" s="453"/>
      <c r="AU51" s="453"/>
      <c r="AV51" s="453"/>
      <c r="AW51" s="453"/>
      <c r="AX51" s="453"/>
      <c r="AY51" s="453"/>
      <c r="AZ51" s="453"/>
      <c r="BA51" s="453"/>
      <c r="BB51" s="453"/>
      <c r="BC51" s="453"/>
      <c r="BD51" s="454"/>
      <c r="BE51" s="380"/>
    </row>
    <row r="52" spans="1:57" s="37" customFormat="1" ht="30" customHeight="1">
      <c r="A52" s="541"/>
      <c r="B52" s="455" t="s">
        <v>169</v>
      </c>
      <c r="C52" s="456"/>
      <c r="D52" s="456"/>
      <c r="E52" s="457" t="s">
        <v>168</v>
      </c>
      <c r="F52" s="458"/>
      <c r="G52" s="458"/>
      <c r="H52" s="458"/>
      <c r="I52" s="458"/>
      <c r="J52" s="458"/>
      <c r="K52" s="458"/>
      <c r="L52" s="459"/>
      <c r="M52" s="457" t="s">
        <v>196</v>
      </c>
      <c r="N52" s="458"/>
      <c r="O52" s="458"/>
      <c r="P52" s="458"/>
      <c r="Q52" s="458"/>
      <c r="R52" s="458"/>
      <c r="S52" s="458"/>
      <c r="T52" s="459"/>
      <c r="U52" s="457" t="s">
        <v>200</v>
      </c>
      <c r="V52" s="458"/>
      <c r="W52" s="458"/>
      <c r="X52" s="458"/>
      <c r="Y52" s="458"/>
      <c r="Z52" s="458"/>
      <c r="AA52" s="458"/>
      <c r="AB52" s="458"/>
      <c r="AC52" s="458"/>
      <c r="AD52" s="458"/>
      <c r="AE52" s="458"/>
      <c r="AF52" s="458"/>
      <c r="AG52" s="458"/>
      <c r="AH52" s="458"/>
      <c r="AI52" s="458"/>
      <c r="AJ52" s="459"/>
      <c r="AK52" s="460" t="s">
        <v>206</v>
      </c>
      <c r="AL52" s="460"/>
      <c r="AM52" s="460"/>
      <c r="AN52" s="460"/>
      <c r="AO52" s="460"/>
      <c r="AP52" s="460"/>
      <c r="AQ52" s="460"/>
      <c r="AR52" s="460"/>
      <c r="AS52" s="460"/>
      <c r="AT52" s="460"/>
      <c r="AU52" s="460"/>
      <c r="AV52" s="460"/>
      <c r="AW52" s="460"/>
      <c r="AX52" s="460"/>
      <c r="AY52" s="460"/>
      <c r="AZ52" s="460"/>
      <c r="BA52" s="460"/>
      <c r="BB52" s="460"/>
      <c r="BC52" s="460"/>
      <c r="BD52" s="461"/>
      <c r="BE52" s="380"/>
    </row>
    <row r="53" spans="1:57" s="37" customFormat="1" ht="30" customHeight="1">
      <c r="A53" s="541"/>
      <c r="B53" s="427"/>
      <c r="C53" s="414"/>
      <c r="D53" s="414"/>
      <c r="E53" s="423" t="s">
        <v>156</v>
      </c>
      <c r="F53" s="424"/>
      <c r="G53" s="424"/>
      <c r="H53" s="424"/>
      <c r="I53" s="423" t="s">
        <v>157</v>
      </c>
      <c r="J53" s="424"/>
      <c r="K53" s="424"/>
      <c r="L53" s="425"/>
      <c r="M53" s="423" t="s">
        <v>156</v>
      </c>
      <c r="N53" s="424"/>
      <c r="O53" s="424"/>
      <c r="P53" s="424"/>
      <c r="Q53" s="423" t="s">
        <v>157</v>
      </c>
      <c r="R53" s="424"/>
      <c r="S53" s="424"/>
      <c r="T53" s="425"/>
      <c r="U53" s="449" t="s">
        <v>197</v>
      </c>
      <c r="V53" s="449"/>
      <c r="W53" s="449"/>
      <c r="X53" s="449"/>
      <c r="Y53" s="449" t="s">
        <v>198</v>
      </c>
      <c r="Z53" s="449"/>
      <c r="AA53" s="449"/>
      <c r="AB53" s="449"/>
      <c r="AC53" s="414" t="s">
        <v>199</v>
      </c>
      <c r="AD53" s="414"/>
      <c r="AE53" s="414"/>
      <c r="AF53" s="414"/>
      <c r="AG53" s="450" t="s">
        <v>467</v>
      </c>
      <c r="AH53" s="451"/>
      <c r="AI53" s="450" t="s">
        <v>468</v>
      </c>
      <c r="AJ53" s="451"/>
      <c r="AK53" s="414" t="s">
        <v>469</v>
      </c>
      <c r="AL53" s="414"/>
      <c r="AM53" s="414"/>
      <c r="AN53" s="414"/>
      <c r="AO53" s="414" t="s">
        <v>202</v>
      </c>
      <c r="AP53" s="414"/>
      <c r="AQ53" s="414"/>
      <c r="AR53" s="414" t="s">
        <v>203</v>
      </c>
      <c r="AS53" s="414"/>
      <c r="AT53" s="414"/>
      <c r="AU53" s="414" t="s">
        <v>204</v>
      </c>
      <c r="AV53" s="414"/>
      <c r="AW53" s="414"/>
      <c r="AX53" s="414" t="s">
        <v>205</v>
      </c>
      <c r="AY53" s="414"/>
      <c r="AZ53" s="414"/>
      <c r="BA53" s="414"/>
      <c r="BB53" s="414" t="s">
        <v>201</v>
      </c>
      <c r="BC53" s="414"/>
      <c r="BD53" s="462"/>
      <c r="BE53" s="380"/>
    </row>
    <row r="54" spans="1:57" s="37" customFormat="1" ht="30" customHeight="1" thickBot="1">
      <c r="A54" s="541"/>
      <c r="B54" s="445"/>
      <c r="C54" s="432"/>
      <c r="D54" s="433"/>
      <c r="E54" s="446"/>
      <c r="F54" s="447"/>
      <c r="G54" s="447"/>
      <c r="H54" s="448"/>
      <c r="I54" s="446"/>
      <c r="J54" s="447"/>
      <c r="K54" s="447"/>
      <c r="L54" s="448"/>
      <c r="M54" s="446"/>
      <c r="N54" s="447"/>
      <c r="O54" s="447"/>
      <c r="P54" s="448"/>
      <c r="Q54" s="446"/>
      <c r="R54" s="447"/>
      <c r="S54" s="447"/>
      <c r="T54" s="448"/>
      <c r="U54" s="442"/>
      <c r="V54" s="442"/>
      <c r="W54" s="442"/>
      <c r="X54" s="442"/>
      <c r="Y54" s="442"/>
      <c r="Z54" s="442"/>
      <c r="AA54" s="442"/>
      <c r="AB54" s="442"/>
      <c r="AC54" s="442"/>
      <c r="AD54" s="442"/>
      <c r="AE54" s="442"/>
      <c r="AF54" s="442"/>
      <c r="AG54" s="443"/>
      <c r="AH54" s="444"/>
      <c r="AI54" s="443"/>
      <c r="AJ54" s="444"/>
      <c r="AK54" s="431"/>
      <c r="AL54" s="432"/>
      <c r="AM54" s="432"/>
      <c r="AN54" s="433"/>
      <c r="AO54" s="431"/>
      <c r="AP54" s="432"/>
      <c r="AQ54" s="433"/>
      <c r="AR54" s="431"/>
      <c r="AS54" s="432"/>
      <c r="AT54" s="433"/>
      <c r="AU54" s="431"/>
      <c r="AV54" s="432"/>
      <c r="AW54" s="433"/>
      <c r="AX54" s="431"/>
      <c r="AY54" s="432"/>
      <c r="AZ54" s="432"/>
      <c r="BA54" s="433"/>
      <c r="BB54" s="431"/>
      <c r="BC54" s="432"/>
      <c r="BD54" s="434"/>
      <c r="BE54" s="380"/>
    </row>
    <row r="55" spans="1:57" s="37" customFormat="1" ht="30" customHeight="1">
      <c r="A55" s="541"/>
      <c r="B55" s="435" t="s">
        <v>172</v>
      </c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/>
      <c r="Y55" s="436"/>
      <c r="Z55" s="436"/>
      <c r="AA55" s="436"/>
      <c r="AB55" s="436"/>
      <c r="AC55" s="436"/>
      <c r="AD55" s="436"/>
      <c r="AE55" s="436"/>
      <c r="AF55" s="436"/>
      <c r="AG55" s="436"/>
      <c r="AH55" s="436"/>
      <c r="AI55" s="436"/>
      <c r="AJ55" s="436"/>
      <c r="AK55" s="436"/>
      <c r="AL55" s="436"/>
      <c r="AM55" s="436"/>
      <c r="AN55" s="436"/>
      <c r="AO55" s="436"/>
      <c r="AP55" s="436"/>
      <c r="AQ55" s="436"/>
      <c r="AR55" s="436"/>
      <c r="AS55" s="437" t="s">
        <v>152</v>
      </c>
      <c r="AT55" s="438"/>
      <c r="AU55" s="439"/>
      <c r="AV55" s="437" t="s">
        <v>153</v>
      </c>
      <c r="AW55" s="438"/>
      <c r="AX55" s="438"/>
      <c r="AY55" s="438"/>
      <c r="AZ55" s="438"/>
      <c r="BA55" s="440" t="s">
        <v>59</v>
      </c>
      <c r="BB55" s="440"/>
      <c r="BC55" s="440"/>
      <c r="BD55" s="441"/>
      <c r="BE55" s="380"/>
    </row>
    <row r="56" spans="1:57" s="37" customFormat="1" ht="30" customHeight="1">
      <c r="A56" s="541"/>
      <c r="B56" s="427" t="s">
        <v>155</v>
      </c>
      <c r="C56" s="414"/>
      <c r="D56" s="414"/>
      <c r="E56" s="414" t="s">
        <v>170</v>
      </c>
      <c r="F56" s="414"/>
      <c r="G56" s="414"/>
      <c r="H56" s="414"/>
      <c r="I56" s="414" t="s">
        <v>171</v>
      </c>
      <c r="J56" s="414"/>
      <c r="K56" s="414"/>
      <c r="L56" s="414"/>
      <c r="M56" s="414" t="s">
        <v>208</v>
      </c>
      <c r="N56" s="414"/>
      <c r="O56" s="414"/>
      <c r="P56" s="414" t="s">
        <v>476</v>
      </c>
      <c r="Q56" s="414"/>
      <c r="R56" s="414"/>
      <c r="S56" s="414" t="s">
        <v>209</v>
      </c>
      <c r="T56" s="414"/>
      <c r="U56" s="414"/>
      <c r="V56" s="414"/>
      <c r="W56" s="423" t="s">
        <v>207</v>
      </c>
      <c r="X56" s="424"/>
      <c r="Y56" s="425"/>
      <c r="Z56" s="423" t="s">
        <v>470</v>
      </c>
      <c r="AA56" s="424"/>
      <c r="AB56" s="425"/>
      <c r="AC56" s="426" t="s">
        <v>478</v>
      </c>
      <c r="AD56" s="426"/>
      <c r="AE56" s="426" t="s">
        <v>477</v>
      </c>
      <c r="AF56" s="426"/>
      <c r="AG56" s="414" t="s">
        <v>471</v>
      </c>
      <c r="AH56" s="414"/>
      <c r="AI56" s="414"/>
      <c r="AJ56" s="414" t="s">
        <v>472</v>
      </c>
      <c r="AK56" s="414"/>
      <c r="AL56" s="414" t="s">
        <v>473</v>
      </c>
      <c r="AM56" s="414"/>
      <c r="AN56" s="414"/>
      <c r="AO56" s="415" t="s">
        <v>474</v>
      </c>
      <c r="AP56" s="415"/>
      <c r="AQ56" s="415"/>
      <c r="AR56" s="416"/>
      <c r="AS56" s="417" t="s">
        <v>154</v>
      </c>
      <c r="AT56" s="418"/>
      <c r="AU56" s="419"/>
      <c r="AV56" s="417" t="s">
        <v>164</v>
      </c>
      <c r="AW56" s="418"/>
      <c r="AX56" s="418"/>
      <c r="AY56" s="418"/>
      <c r="AZ56" s="418"/>
      <c r="BA56" s="420" t="s">
        <v>164</v>
      </c>
      <c r="BB56" s="420"/>
      <c r="BC56" s="420"/>
      <c r="BD56" s="421"/>
      <c r="BE56" s="380"/>
    </row>
    <row r="57" spans="1:57" s="37" customFormat="1" ht="30" customHeight="1" thickBot="1">
      <c r="A57" s="541"/>
      <c r="B57" s="422"/>
      <c r="C57" s="399"/>
      <c r="D57" s="400"/>
      <c r="E57" s="398"/>
      <c r="F57" s="399"/>
      <c r="G57" s="399"/>
      <c r="H57" s="400"/>
      <c r="I57" s="398"/>
      <c r="J57" s="399"/>
      <c r="K57" s="399"/>
      <c r="L57" s="400"/>
      <c r="M57" s="398"/>
      <c r="N57" s="399"/>
      <c r="O57" s="400"/>
      <c r="P57" s="398"/>
      <c r="Q57" s="399"/>
      <c r="R57" s="400"/>
      <c r="S57" s="398"/>
      <c r="T57" s="399"/>
      <c r="U57" s="399"/>
      <c r="V57" s="400"/>
      <c r="W57" s="428"/>
      <c r="X57" s="429"/>
      <c r="Y57" s="430"/>
      <c r="Z57" s="429"/>
      <c r="AA57" s="429"/>
      <c r="AB57" s="430"/>
      <c r="AC57" s="398"/>
      <c r="AD57" s="400"/>
      <c r="AE57" s="398"/>
      <c r="AF57" s="400"/>
      <c r="AG57" s="397"/>
      <c r="AH57" s="397"/>
      <c r="AI57" s="397"/>
      <c r="AJ57" s="397"/>
      <c r="AK57" s="397"/>
      <c r="AL57" s="398"/>
      <c r="AM57" s="399"/>
      <c r="AN57" s="400"/>
      <c r="AO57" s="401"/>
      <c r="AP57" s="402"/>
      <c r="AQ57" s="402"/>
      <c r="AR57" s="403"/>
      <c r="AS57" s="404"/>
      <c r="AT57" s="405"/>
      <c r="AU57" s="406"/>
      <c r="AV57" s="404"/>
      <c r="AW57" s="405"/>
      <c r="AX57" s="405"/>
      <c r="AY57" s="405"/>
      <c r="AZ57" s="407"/>
      <c r="BA57" s="408"/>
      <c r="BB57" s="409"/>
      <c r="BC57" s="409"/>
      <c r="BD57" s="410"/>
      <c r="BE57" s="380"/>
    </row>
    <row r="58" spans="1:57" ht="30" customHeight="1" thickBot="1">
      <c r="A58" s="541"/>
      <c r="B58" s="382" t="s">
        <v>158</v>
      </c>
      <c r="C58" s="383"/>
      <c r="D58" s="383"/>
      <c r="E58" s="711"/>
      <c r="F58" s="712"/>
      <c r="G58" s="712"/>
      <c r="H58" s="712"/>
      <c r="I58" s="712"/>
      <c r="J58" s="712"/>
      <c r="K58" s="712"/>
      <c r="L58" s="712"/>
      <c r="M58" s="712"/>
      <c r="N58" s="712"/>
      <c r="O58" s="712"/>
      <c r="P58" s="712"/>
      <c r="Q58" s="712"/>
      <c r="R58" s="713"/>
      <c r="S58" s="720" t="s">
        <v>475</v>
      </c>
      <c r="T58" s="721"/>
      <c r="U58" s="721"/>
      <c r="V58" s="721"/>
      <c r="W58" s="721"/>
      <c r="X58" s="721"/>
      <c r="Y58" s="721"/>
      <c r="Z58" s="721"/>
      <c r="AA58" s="721"/>
      <c r="AB58" s="721"/>
      <c r="AC58" s="721"/>
      <c r="AD58" s="721"/>
      <c r="AE58" s="721"/>
      <c r="AF58" s="722"/>
      <c r="AG58" s="723" t="s">
        <v>218</v>
      </c>
      <c r="AH58" s="724"/>
      <c r="AI58" s="725"/>
      <c r="AJ58" s="726" t="s">
        <v>489</v>
      </c>
      <c r="AK58" s="373"/>
      <c r="AL58" s="373"/>
      <c r="AM58" s="373"/>
      <c r="AN58" s="373"/>
      <c r="AO58" s="373"/>
      <c r="AP58" s="373"/>
      <c r="AQ58" s="375"/>
      <c r="AR58" s="372" t="s">
        <v>490</v>
      </c>
      <c r="AS58" s="373"/>
      <c r="AT58" s="373"/>
      <c r="AU58" s="373"/>
      <c r="AV58" s="373"/>
      <c r="AW58" s="373"/>
      <c r="AX58" s="373"/>
      <c r="AY58" s="374"/>
      <c r="AZ58" s="375"/>
      <c r="BA58" s="388" t="s">
        <v>237</v>
      </c>
      <c r="BB58" s="389"/>
      <c r="BC58" s="392" t="s">
        <v>237</v>
      </c>
      <c r="BD58" s="393"/>
      <c r="BE58" s="380"/>
    </row>
    <row r="59" spans="1:57" ht="30" customHeight="1">
      <c r="A59" s="541"/>
      <c r="B59" s="384"/>
      <c r="C59" s="385"/>
      <c r="D59" s="385"/>
      <c r="E59" s="714"/>
      <c r="F59" s="715"/>
      <c r="G59" s="715"/>
      <c r="H59" s="715"/>
      <c r="I59" s="715"/>
      <c r="J59" s="715"/>
      <c r="K59" s="715"/>
      <c r="L59" s="715"/>
      <c r="M59" s="715"/>
      <c r="N59" s="715"/>
      <c r="O59" s="715"/>
      <c r="P59" s="715"/>
      <c r="Q59" s="715"/>
      <c r="R59" s="716"/>
      <c r="S59" s="727"/>
      <c r="T59" s="728"/>
      <c r="U59" s="728"/>
      <c r="V59" s="728"/>
      <c r="W59" s="728"/>
      <c r="X59" s="728"/>
      <c r="Y59" s="728"/>
      <c r="Z59" s="728"/>
      <c r="AA59" s="728"/>
      <c r="AB59" s="728"/>
      <c r="AC59" s="728"/>
      <c r="AD59" s="728"/>
      <c r="AE59" s="728"/>
      <c r="AF59" s="729"/>
      <c r="AG59" s="733" t="s">
        <v>491</v>
      </c>
      <c r="AH59" s="734"/>
      <c r="AI59" s="735"/>
      <c r="AJ59" s="366">
        <v>1</v>
      </c>
      <c r="AK59" s="377"/>
      <c r="AL59" s="376">
        <v>2</v>
      </c>
      <c r="AM59" s="377"/>
      <c r="AN59" s="376">
        <v>3</v>
      </c>
      <c r="AO59" s="377"/>
      <c r="AP59" s="376">
        <v>4</v>
      </c>
      <c r="AQ59" s="396"/>
      <c r="AR59" s="376">
        <v>1</v>
      </c>
      <c r="AS59" s="377"/>
      <c r="AT59" s="376">
        <v>2</v>
      </c>
      <c r="AU59" s="377"/>
      <c r="AV59" s="376">
        <v>3</v>
      </c>
      <c r="AW59" s="377"/>
      <c r="AX59" s="376">
        <v>4</v>
      </c>
      <c r="AY59" s="365"/>
      <c r="AZ59" s="396"/>
      <c r="BA59" s="390"/>
      <c r="BB59" s="391"/>
      <c r="BC59" s="394"/>
      <c r="BD59" s="395"/>
      <c r="BE59" s="380"/>
    </row>
    <row r="60" spans="1:57" ht="30" customHeight="1" thickBot="1">
      <c r="A60" s="541"/>
      <c r="B60" s="386"/>
      <c r="C60" s="387"/>
      <c r="D60" s="387"/>
      <c r="E60" s="717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P60" s="718"/>
      <c r="Q60" s="718"/>
      <c r="R60" s="719"/>
      <c r="S60" s="730"/>
      <c r="T60" s="731"/>
      <c r="U60" s="731"/>
      <c r="V60" s="731"/>
      <c r="W60" s="731"/>
      <c r="X60" s="731"/>
      <c r="Y60" s="731"/>
      <c r="Z60" s="731"/>
      <c r="AA60" s="731"/>
      <c r="AB60" s="731"/>
      <c r="AC60" s="731"/>
      <c r="AD60" s="731"/>
      <c r="AE60" s="731"/>
      <c r="AF60" s="732"/>
      <c r="AG60" s="736" t="s">
        <v>492</v>
      </c>
      <c r="AH60" s="737"/>
      <c r="AI60" s="738"/>
      <c r="AJ60" s="411"/>
      <c r="AK60" s="379"/>
      <c r="AL60" s="378"/>
      <c r="AM60" s="379"/>
      <c r="AN60" s="378"/>
      <c r="AO60" s="379"/>
      <c r="AP60" s="378"/>
      <c r="AQ60" s="379"/>
      <c r="AR60" s="378"/>
      <c r="AS60" s="379"/>
      <c r="AT60" s="378"/>
      <c r="AU60" s="379"/>
      <c r="AV60" s="378"/>
      <c r="AW60" s="379"/>
      <c r="AX60" s="378"/>
      <c r="AY60" s="411"/>
      <c r="AZ60" s="379"/>
      <c r="BA60" s="402"/>
      <c r="BB60" s="412"/>
      <c r="BC60" s="401"/>
      <c r="BD60" s="413"/>
      <c r="BE60" s="380"/>
    </row>
    <row r="61" spans="1:57">
      <c r="BE61" s="371"/>
    </row>
    <row r="62" spans="1:57">
      <c r="BE62" s="371"/>
    </row>
    <row r="63" spans="1:57">
      <c r="BE63" s="36"/>
    </row>
    <row r="64" spans="1:57">
      <c r="BE64" s="36"/>
    </row>
    <row r="65" spans="56:57">
      <c r="BE65" s="36"/>
    </row>
    <row r="66" spans="56:57">
      <c r="BE66" s="36"/>
    </row>
    <row r="67" spans="56:57">
      <c r="BE67" s="36"/>
    </row>
    <row r="68" spans="56:57">
      <c r="BE68" s="36"/>
    </row>
    <row r="69" spans="56:57">
      <c r="BE69" s="36"/>
    </row>
    <row r="70" spans="56:57">
      <c r="BE70" s="36"/>
    </row>
    <row r="71" spans="56:57">
      <c r="BE71" s="36"/>
    </row>
    <row r="72" spans="56:57">
      <c r="BE72" s="36"/>
    </row>
    <row r="73" spans="56:57">
      <c r="BE73" s="36"/>
    </row>
    <row r="74" spans="56:57">
      <c r="BD74" s="39"/>
      <c r="BE74" s="36"/>
    </row>
    <row r="75" spans="56:57">
      <c r="BE75" s="36"/>
    </row>
    <row r="76" spans="56:57">
      <c r="BE76" s="36"/>
    </row>
    <row r="77" spans="56:57">
      <c r="BE77" s="36"/>
    </row>
    <row r="78" spans="56:57">
      <c r="BE78" s="36"/>
    </row>
    <row r="79" spans="56:57">
      <c r="BE79" s="36"/>
    </row>
    <row r="80" spans="56:57">
      <c r="BE80" s="36"/>
    </row>
    <row r="81" spans="1:57">
      <c r="BE81" s="36"/>
    </row>
    <row r="82" spans="1:57">
      <c r="A82" s="37"/>
      <c r="BE82" s="38"/>
    </row>
    <row r="83" spans="1:57">
      <c r="A83" s="37"/>
      <c r="BE83" s="38"/>
    </row>
    <row r="84" spans="1:57">
      <c r="A84" s="37"/>
      <c r="BE84" s="38"/>
    </row>
    <row r="85" spans="1:57">
      <c r="A85" s="37"/>
      <c r="BE85" s="38"/>
    </row>
    <row r="86" spans="1:57">
      <c r="A86" s="37"/>
      <c r="BE86" s="38"/>
    </row>
    <row r="87" spans="1:57">
      <c r="A87" s="37"/>
      <c r="BE87" s="38"/>
    </row>
    <row r="88" spans="1:57">
      <c r="BE88" s="36"/>
    </row>
    <row r="89" spans="1:57">
      <c r="BE89" s="36"/>
    </row>
  </sheetData>
  <mergeCells count="603">
    <mergeCell ref="BE20:BE27"/>
    <mergeCell ref="A20:A27"/>
    <mergeCell ref="B27:BD27"/>
    <mergeCell ref="AN45:AP45"/>
    <mergeCell ref="BB45:BD45"/>
    <mergeCell ref="AQ43:AU43"/>
    <mergeCell ref="AQ44:AU44"/>
    <mergeCell ref="AQ45:AU45"/>
    <mergeCell ref="Y44:AA44"/>
    <mergeCell ref="AB44:AD44"/>
    <mergeCell ref="BB44:BD44"/>
    <mergeCell ref="BB43:BD43"/>
    <mergeCell ref="Y43:AA43"/>
    <mergeCell ref="AB43:AD43"/>
    <mergeCell ref="AE43:AG43"/>
    <mergeCell ref="AH43:AJ43"/>
    <mergeCell ref="AK43:AM43"/>
    <mergeCell ref="AN43:AP43"/>
    <mergeCell ref="AE44:AG44"/>
    <mergeCell ref="AH44:AJ44"/>
    <mergeCell ref="AK44:AM44"/>
    <mergeCell ref="AN44:AP44"/>
    <mergeCell ref="AW45:AX45"/>
    <mergeCell ref="AZ45:BA45"/>
    <mergeCell ref="AH45:AJ45"/>
    <mergeCell ref="AK45:AM45"/>
    <mergeCell ref="AE45:AG45"/>
    <mergeCell ref="E58:R60"/>
    <mergeCell ref="S58:AF58"/>
    <mergeCell ref="AG58:AI58"/>
    <mergeCell ref="AJ58:AQ58"/>
    <mergeCell ref="S59:AF60"/>
    <mergeCell ref="AG59:AI59"/>
    <mergeCell ref="AJ59:AK59"/>
    <mergeCell ref="AL59:AM59"/>
    <mergeCell ref="AN59:AO59"/>
    <mergeCell ref="AP59:AQ59"/>
    <mergeCell ref="AG60:AI60"/>
    <mergeCell ref="AJ60:AK60"/>
    <mergeCell ref="AL60:AM60"/>
    <mergeCell ref="AN60:AO60"/>
    <mergeCell ref="AP60:AQ60"/>
    <mergeCell ref="Z48:AB48"/>
    <mergeCell ref="AC48:AE48"/>
    <mergeCell ref="AF48:AH48"/>
    <mergeCell ref="B46:BD46"/>
    <mergeCell ref="B47:BD47"/>
    <mergeCell ref="B48:D48"/>
    <mergeCell ref="E48:G48"/>
    <mergeCell ref="H48:J48"/>
    <mergeCell ref="B6:J6"/>
    <mergeCell ref="K6:AC6"/>
    <mergeCell ref="AD6:AO6"/>
    <mergeCell ref="AP6:AS6"/>
    <mergeCell ref="AT6:AZ6"/>
    <mergeCell ref="BA6:BD6"/>
    <mergeCell ref="B10:BD10"/>
    <mergeCell ref="B8:BD8"/>
    <mergeCell ref="B9:D9"/>
    <mergeCell ref="E9:J9"/>
    <mergeCell ref="E20:H20"/>
    <mergeCell ref="AL17:AQ17"/>
    <mergeCell ref="M11:R14"/>
    <mergeCell ref="B14:F14"/>
    <mergeCell ref="G14:J14"/>
    <mergeCell ref="AD14:AJ14"/>
    <mergeCell ref="AM14:AR14"/>
    <mergeCell ref="AU14:AW14"/>
    <mergeCell ref="AJ18:AK19"/>
    <mergeCell ref="AL18:AO18"/>
    <mergeCell ref="AS11:AT14"/>
    <mergeCell ref="AU11:AW11"/>
    <mergeCell ref="A1:BE1"/>
    <mergeCell ref="B3:B5"/>
    <mergeCell ref="C3:E3"/>
    <mergeCell ref="F3:H3"/>
    <mergeCell ref="I3:K3"/>
    <mergeCell ref="L3:AS5"/>
    <mergeCell ref="AT3:AT5"/>
    <mergeCell ref="AU3:AW3"/>
    <mergeCell ref="AX3:BA3"/>
    <mergeCell ref="A6:A10"/>
    <mergeCell ref="BB3:BD3"/>
    <mergeCell ref="C4:E5"/>
    <mergeCell ref="F4:H5"/>
    <mergeCell ref="I4:K5"/>
    <mergeCell ref="AU4:AW5"/>
    <mergeCell ref="AX4:BA5"/>
    <mergeCell ref="BB4:BD5"/>
    <mergeCell ref="B7:J7"/>
    <mergeCell ref="K7:AC7"/>
    <mergeCell ref="AD7:AO7"/>
    <mergeCell ref="AP7:AS7"/>
    <mergeCell ref="AT7:AZ7"/>
    <mergeCell ref="BA7:BD7"/>
    <mergeCell ref="K9:O9"/>
    <mergeCell ref="AM9:AR9"/>
    <mergeCell ref="AS9:BD9"/>
    <mergeCell ref="P9:AL9"/>
    <mergeCell ref="A11:A13"/>
    <mergeCell ref="AX11:AZ14"/>
    <mergeCell ref="BA11:BD11"/>
    <mergeCell ref="B12:J12"/>
    <mergeCell ref="AD12:AJ12"/>
    <mergeCell ref="AM12:AR12"/>
    <mergeCell ref="AU12:AW12"/>
    <mergeCell ref="BA12:BD12"/>
    <mergeCell ref="BA14:BD14"/>
    <mergeCell ref="AD13:AJ13"/>
    <mergeCell ref="AM13:AR13"/>
    <mergeCell ref="AU13:AW13"/>
    <mergeCell ref="BA13:BD13"/>
    <mergeCell ref="B11:J11"/>
    <mergeCell ref="AD11:AJ11"/>
    <mergeCell ref="AK11:AL14"/>
    <mergeCell ref="AM11:AR11"/>
    <mergeCell ref="S11:T14"/>
    <mergeCell ref="X11:Y14"/>
    <mergeCell ref="B13:F13"/>
    <mergeCell ref="G13:J13"/>
    <mergeCell ref="K11:L14"/>
    <mergeCell ref="Z11:AC14"/>
    <mergeCell ref="U11:W14"/>
    <mergeCell ref="AK15:AN15"/>
    <mergeCell ref="AX17:BD17"/>
    <mergeCell ref="B16:BD16"/>
    <mergeCell ref="B17:D19"/>
    <mergeCell ref="E17:H17"/>
    <mergeCell ref="I17:L17"/>
    <mergeCell ref="M17:P17"/>
    <mergeCell ref="E18:H19"/>
    <mergeCell ref="I18:J19"/>
    <mergeCell ref="K18:L19"/>
    <mergeCell ref="M18:P19"/>
    <mergeCell ref="Q18:T18"/>
    <mergeCell ref="U18:V19"/>
    <mergeCell ref="Q17:V17"/>
    <mergeCell ref="W17:AE17"/>
    <mergeCell ref="AB18:AC19"/>
    <mergeCell ref="AO15:AR15"/>
    <mergeCell ref="AS15:AW15"/>
    <mergeCell ref="AF17:AK17"/>
    <mergeCell ref="B15:E15"/>
    <mergeCell ref="AR17:AW17"/>
    <mergeCell ref="Z15:AC15"/>
    <mergeCell ref="AD18:AE19"/>
    <mergeCell ref="AF18:AI18"/>
    <mergeCell ref="I20:J20"/>
    <mergeCell ref="K20:L20"/>
    <mergeCell ref="M20:P20"/>
    <mergeCell ref="Q20:T20"/>
    <mergeCell ref="BC18:BD19"/>
    <mergeCell ref="Q19:R19"/>
    <mergeCell ref="S19:T19"/>
    <mergeCell ref="AF19:AG19"/>
    <mergeCell ref="AH19:AI19"/>
    <mergeCell ref="AL19:AM19"/>
    <mergeCell ref="AN19:AO19"/>
    <mergeCell ref="AP18:AQ19"/>
    <mergeCell ref="AR18:AS19"/>
    <mergeCell ref="AT18:AU19"/>
    <mergeCell ref="AV18:AW19"/>
    <mergeCell ref="AX18:AZ19"/>
    <mergeCell ref="BA18:BB19"/>
    <mergeCell ref="W18:AA19"/>
    <mergeCell ref="AF20:AI20"/>
    <mergeCell ref="AJ20:AK20"/>
    <mergeCell ref="BA20:BB20"/>
    <mergeCell ref="AR22:AS22"/>
    <mergeCell ref="BC20:BD20"/>
    <mergeCell ref="B21:B22"/>
    <mergeCell ref="C21:D21"/>
    <mergeCell ref="E21:H22"/>
    <mergeCell ref="I21:J21"/>
    <mergeCell ref="K21:L22"/>
    <mergeCell ref="M21:P21"/>
    <mergeCell ref="Q21:R21"/>
    <mergeCell ref="AL20:AO20"/>
    <mergeCell ref="AP20:AQ20"/>
    <mergeCell ref="AR20:AS20"/>
    <mergeCell ref="AT20:AU20"/>
    <mergeCell ref="AV20:AW20"/>
    <mergeCell ref="AX20:AZ20"/>
    <mergeCell ref="U20:V20"/>
    <mergeCell ref="W20:AA20"/>
    <mergeCell ref="AB20:AC20"/>
    <mergeCell ref="AD20:AE20"/>
    <mergeCell ref="B20:D20"/>
    <mergeCell ref="C22:D22"/>
    <mergeCell ref="BA21:BB22"/>
    <mergeCell ref="BC21:BD22"/>
    <mergeCell ref="I22:J22"/>
    <mergeCell ref="M22:P22"/>
    <mergeCell ref="Q22:R22"/>
    <mergeCell ref="S22:T22"/>
    <mergeCell ref="W22:AA22"/>
    <mergeCell ref="AT21:AU22"/>
    <mergeCell ref="AV21:AW22"/>
    <mergeCell ref="AX21:AZ21"/>
    <mergeCell ref="S21:T21"/>
    <mergeCell ref="U21:V22"/>
    <mergeCell ref="W21:AA21"/>
    <mergeCell ref="AB21:AC22"/>
    <mergeCell ref="AD21:AE22"/>
    <mergeCell ref="AF21:AG21"/>
    <mergeCell ref="AF22:AG22"/>
    <mergeCell ref="AX22:AZ22"/>
    <mergeCell ref="AN21:AO21"/>
    <mergeCell ref="AP21:AQ22"/>
    <mergeCell ref="AR21:AS21"/>
    <mergeCell ref="AL22:AM22"/>
    <mergeCell ref="AH21:AI21"/>
    <mergeCell ref="AJ21:AK22"/>
    <mergeCell ref="AL21:AM21"/>
    <mergeCell ref="AH22:AI22"/>
    <mergeCell ref="AN22:AO22"/>
    <mergeCell ref="BC23:BD24"/>
    <mergeCell ref="AR24:AS24"/>
    <mergeCell ref="AX24:AZ24"/>
    <mergeCell ref="AR25:AS25"/>
    <mergeCell ref="AT25:AU26"/>
    <mergeCell ref="AV25:AW26"/>
    <mergeCell ref="AX25:AZ25"/>
    <mergeCell ref="BA25:BB26"/>
    <mergeCell ref="BC25:BD26"/>
    <mergeCell ref="AR26:AS26"/>
    <mergeCell ref="AX26:AZ26"/>
    <mergeCell ref="AR23:AS23"/>
    <mergeCell ref="AT23:AU24"/>
    <mergeCell ref="AV23:AW24"/>
    <mergeCell ref="AX23:AZ23"/>
    <mergeCell ref="BA23:BB24"/>
    <mergeCell ref="AF25:AG25"/>
    <mergeCell ref="AH25:AI25"/>
    <mergeCell ref="AJ25:AK26"/>
    <mergeCell ref="AL25:AM25"/>
    <mergeCell ref="AN25:AO25"/>
    <mergeCell ref="AP25:AQ26"/>
    <mergeCell ref="AF26:AG26"/>
    <mergeCell ref="AH26:AI26"/>
    <mergeCell ref="AL26:AM26"/>
    <mergeCell ref="AN26:AO26"/>
    <mergeCell ref="B23:B24"/>
    <mergeCell ref="C23:D23"/>
    <mergeCell ref="E23:H24"/>
    <mergeCell ref="I23:J23"/>
    <mergeCell ref="K23:L24"/>
    <mergeCell ref="M23:P23"/>
    <mergeCell ref="C24:D24"/>
    <mergeCell ref="I24:J24"/>
    <mergeCell ref="M24:P24"/>
    <mergeCell ref="Q23:R23"/>
    <mergeCell ref="S23:T23"/>
    <mergeCell ref="U23:V24"/>
    <mergeCell ref="W23:AA23"/>
    <mergeCell ref="AB23:AC24"/>
    <mergeCell ref="AD23:AE24"/>
    <mergeCell ref="Q24:R24"/>
    <mergeCell ref="S24:T24"/>
    <mergeCell ref="W24:AA24"/>
    <mergeCell ref="AF23:AG23"/>
    <mergeCell ref="AH23:AI23"/>
    <mergeCell ref="AJ23:AK24"/>
    <mergeCell ref="AL23:AM23"/>
    <mergeCell ref="AN23:AO23"/>
    <mergeCell ref="AP23:AQ24"/>
    <mergeCell ref="AF24:AG24"/>
    <mergeCell ref="AH24:AI24"/>
    <mergeCell ref="AL24:AM24"/>
    <mergeCell ref="AN24:AO24"/>
    <mergeCell ref="B25:B26"/>
    <mergeCell ref="C25:D25"/>
    <mergeCell ref="E25:H26"/>
    <mergeCell ref="I25:J25"/>
    <mergeCell ref="K25:L26"/>
    <mergeCell ref="M25:P25"/>
    <mergeCell ref="C26:D26"/>
    <mergeCell ref="I26:J26"/>
    <mergeCell ref="M26:P26"/>
    <mergeCell ref="Q25:R25"/>
    <mergeCell ref="S25:T25"/>
    <mergeCell ref="U25:V26"/>
    <mergeCell ref="W25:AA25"/>
    <mergeCell ref="AB25:AC26"/>
    <mergeCell ref="AD25:AE26"/>
    <mergeCell ref="Q26:R26"/>
    <mergeCell ref="S26:T26"/>
    <mergeCell ref="W26:AA26"/>
    <mergeCell ref="A28:A60"/>
    <mergeCell ref="B28:AJ31"/>
    <mergeCell ref="AK28:AN28"/>
    <mergeCell ref="AO28:AS28"/>
    <mergeCell ref="AT28:AT31"/>
    <mergeCell ref="AU28:AW28"/>
    <mergeCell ref="B32:J32"/>
    <mergeCell ref="K32:AC32"/>
    <mergeCell ref="AU32:AX32"/>
    <mergeCell ref="B35:D35"/>
    <mergeCell ref="AJ35:AN35"/>
    <mergeCell ref="AO35:AR35"/>
    <mergeCell ref="AS35:AV35"/>
    <mergeCell ref="AW35:BA35"/>
    <mergeCell ref="B38:C38"/>
    <mergeCell ref="D38:F38"/>
    <mergeCell ref="G38:I38"/>
    <mergeCell ref="J38:L38"/>
    <mergeCell ref="M38:O38"/>
    <mergeCell ref="P38:R38"/>
    <mergeCell ref="S38:U38"/>
    <mergeCell ref="AN38:AP38"/>
    <mergeCell ref="AQ38:AU38"/>
    <mergeCell ref="AV38:BA38"/>
    <mergeCell ref="AZ32:BD32"/>
    <mergeCell ref="B33:J34"/>
    <mergeCell ref="K33:AC34"/>
    <mergeCell ref="AD33:AP34"/>
    <mergeCell ref="AQ33:AT34"/>
    <mergeCell ref="AU33:AX34"/>
    <mergeCell ref="AZ33:BD34"/>
    <mergeCell ref="AX28:BA28"/>
    <mergeCell ref="BB28:BD28"/>
    <mergeCell ref="AK29:AN31"/>
    <mergeCell ref="AO29:AS31"/>
    <mergeCell ref="AU29:AW31"/>
    <mergeCell ref="AX29:BA31"/>
    <mergeCell ref="BB29:BD31"/>
    <mergeCell ref="AD32:AP32"/>
    <mergeCell ref="AQ32:AT32"/>
    <mergeCell ref="AN39:AP39"/>
    <mergeCell ref="AQ39:AU39"/>
    <mergeCell ref="AV39:BA39"/>
    <mergeCell ref="BB39:BD39"/>
    <mergeCell ref="AE39:AG39"/>
    <mergeCell ref="AH39:AJ39"/>
    <mergeCell ref="BB35:BD35"/>
    <mergeCell ref="B36:BD36"/>
    <mergeCell ref="E35:H35"/>
    <mergeCell ref="I35:L35"/>
    <mergeCell ref="M35:R35"/>
    <mergeCell ref="S35:X35"/>
    <mergeCell ref="Y35:AE35"/>
    <mergeCell ref="AF35:AI35"/>
    <mergeCell ref="AK37:AP37"/>
    <mergeCell ref="AQ37:BA37"/>
    <mergeCell ref="BB37:BD37"/>
    <mergeCell ref="B37:C37"/>
    <mergeCell ref="D37:L37"/>
    <mergeCell ref="M37:R37"/>
    <mergeCell ref="S37:X37"/>
    <mergeCell ref="Y37:AG37"/>
    <mergeCell ref="AH37:AJ37"/>
    <mergeCell ref="M39:O39"/>
    <mergeCell ref="P39:R39"/>
    <mergeCell ref="V38:X38"/>
    <mergeCell ref="Y38:AA38"/>
    <mergeCell ref="AB38:AD38"/>
    <mergeCell ref="V39:X39"/>
    <mergeCell ref="Y39:AA39"/>
    <mergeCell ref="AB39:AD39"/>
    <mergeCell ref="AK38:AM38"/>
    <mergeCell ref="AK39:AM39"/>
    <mergeCell ref="V43:X43"/>
    <mergeCell ref="V41:X41"/>
    <mergeCell ref="Y41:AA41"/>
    <mergeCell ref="AB41:AD41"/>
    <mergeCell ref="P40:R40"/>
    <mergeCell ref="S40:U40"/>
    <mergeCell ref="V40:X40"/>
    <mergeCell ref="Y40:AA40"/>
    <mergeCell ref="AB40:AD40"/>
    <mergeCell ref="J43:L43"/>
    <mergeCell ref="M43:O43"/>
    <mergeCell ref="P43:R43"/>
    <mergeCell ref="S43:U43"/>
    <mergeCell ref="J41:L41"/>
    <mergeCell ref="M41:O41"/>
    <mergeCell ref="P41:R41"/>
    <mergeCell ref="S41:U41"/>
    <mergeCell ref="D44:F44"/>
    <mergeCell ref="G44:I44"/>
    <mergeCell ref="J44:L44"/>
    <mergeCell ref="M44:O44"/>
    <mergeCell ref="P44:R44"/>
    <mergeCell ref="D41:F41"/>
    <mergeCell ref="G41:I41"/>
    <mergeCell ref="D43:F43"/>
    <mergeCell ref="G43:I43"/>
    <mergeCell ref="B45:C45"/>
    <mergeCell ref="D45:F45"/>
    <mergeCell ref="G45:I45"/>
    <mergeCell ref="J45:L45"/>
    <mergeCell ref="M45:O45"/>
    <mergeCell ref="S42:U42"/>
    <mergeCell ref="V42:X42"/>
    <mergeCell ref="Y42:AA42"/>
    <mergeCell ref="AB42:AD42"/>
    <mergeCell ref="B42:C42"/>
    <mergeCell ref="D42:F42"/>
    <mergeCell ref="G42:I42"/>
    <mergeCell ref="J42:L42"/>
    <mergeCell ref="M42:O42"/>
    <mergeCell ref="P42:R42"/>
    <mergeCell ref="S44:U44"/>
    <mergeCell ref="V44:X44"/>
    <mergeCell ref="P45:R45"/>
    <mergeCell ref="S45:U45"/>
    <mergeCell ref="V45:X45"/>
    <mergeCell ref="Y45:AA45"/>
    <mergeCell ref="AB45:AD45"/>
    <mergeCell ref="B43:C43"/>
    <mergeCell ref="B44:C44"/>
    <mergeCell ref="K48:M48"/>
    <mergeCell ref="N48:P48"/>
    <mergeCell ref="Q48:S48"/>
    <mergeCell ref="T48:V48"/>
    <mergeCell ref="W48:Y48"/>
    <mergeCell ref="AR48:AT48"/>
    <mergeCell ref="AU48:AW48"/>
    <mergeCell ref="AX48:BA48"/>
    <mergeCell ref="BB48:BD48"/>
    <mergeCell ref="AI48:AK48"/>
    <mergeCell ref="AL48:AN48"/>
    <mergeCell ref="AO48:AQ48"/>
    <mergeCell ref="AU49:AW49"/>
    <mergeCell ref="AX49:BA49"/>
    <mergeCell ref="BB49:BD49"/>
    <mergeCell ref="T49:V49"/>
    <mergeCell ref="W49:Y49"/>
    <mergeCell ref="Z49:AB49"/>
    <mergeCell ref="AC49:AE49"/>
    <mergeCell ref="AF49:AH49"/>
    <mergeCell ref="AI49:AK49"/>
    <mergeCell ref="B50:D50"/>
    <mergeCell ref="E50:G50"/>
    <mergeCell ref="H50:J50"/>
    <mergeCell ref="K50:M50"/>
    <mergeCell ref="N50:P50"/>
    <mergeCell ref="Q50:S50"/>
    <mergeCell ref="AL49:AN49"/>
    <mergeCell ref="AO49:AQ49"/>
    <mergeCell ref="AR49:AT49"/>
    <mergeCell ref="AL50:AN50"/>
    <mergeCell ref="AO50:AQ50"/>
    <mergeCell ref="AR50:AT50"/>
    <mergeCell ref="B49:D49"/>
    <mergeCell ref="E49:G49"/>
    <mergeCell ref="H49:J49"/>
    <mergeCell ref="K49:M49"/>
    <mergeCell ref="N49:P49"/>
    <mergeCell ref="Q49:S49"/>
    <mergeCell ref="AU50:AW50"/>
    <mergeCell ref="AX50:BA50"/>
    <mergeCell ref="BB50:BD50"/>
    <mergeCell ref="T50:V50"/>
    <mergeCell ref="W50:Y50"/>
    <mergeCell ref="Z50:AB50"/>
    <mergeCell ref="AC50:AE50"/>
    <mergeCell ref="AF50:AH50"/>
    <mergeCell ref="AI50:AK50"/>
    <mergeCell ref="U53:X53"/>
    <mergeCell ref="Y53:AB53"/>
    <mergeCell ref="AC53:AF53"/>
    <mergeCell ref="AG53:AH53"/>
    <mergeCell ref="B51:BD51"/>
    <mergeCell ref="B52:D53"/>
    <mergeCell ref="E52:L52"/>
    <mergeCell ref="M52:T52"/>
    <mergeCell ref="U52:AJ52"/>
    <mergeCell ref="AK52:BD52"/>
    <mergeCell ref="E53:H53"/>
    <mergeCell ref="I53:L53"/>
    <mergeCell ref="M53:P53"/>
    <mergeCell ref="Q53:T53"/>
    <mergeCell ref="AO53:AQ53"/>
    <mergeCell ref="AR53:AT53"/>
    <mergeCell ref="AU53:AW53"/>
    <mergeCell ref="AX53:BA53"/>
    <mergeCell ref="BB53:BD53"/>
    <mergeCell ref="AI53:AJ53"/>
    <mergeCell ref="AK53:AN53"/>
    <mergeCell ref="AO54:AQ54"/>
    <mergeCell ref="AR54:AT54"/>
    <mergeCell ref="AU54:AW54"/>
    <mergeCell ref="AX54:BA54"/>
    <mergeCell ref="BB54:BD54"/>
    <mergeCell ref="B55:AR55"/>
    <mergeCell ref="AS55:AU55"/>
    <mergeCell ref="AV55:AZ55"/>
    <mergeCell ref="BA55:BD55"/>
    <mergeCell ref="U54:X54"/>
    <mergeCell ref="Y54:AB54"/>
    <mergeCell ref="AC54:AF54"/>
    <mergeCell ref="AG54:AH54"/>
    <mergeCell ref="AI54:AJ54"/>
    <mergeCell ref="AK54:AN54"/>
    <mergeCell ref="B54:D54"/>
    <mergeCell ref="E54:H54"/>
    <mergeCell ref="I54:L54"/>
    <mergeCell ref="M54:P54"/>
    <mergeCell ref="Q54:T54"/>
    <mergeCell ref="B57:D57"/>
    <mergeCell ref="E57:H57"/>
    <mergeCell ref="I57:L57"/>
    <mergeCell ref="M57:O57"/>
    <mergeCell ref="P57:R57"/>
    <mergeCell ref="W56:Y56"/>
    <mergeCell ref="Z56:AB56"/>
    <mergeCell ref="AC56:AD56"/>
    <mergeCell ref="AE56:AF56"/>
    <mergeCell ref="B56:D56"/>
    <mergeCell ref="E56:H56"/>
    <mergeCell ref="I56:L56"/>
    <mergeCell ref="M56:O56"/>
    <mergeCell ref="P56:R56"/>
    <mergeCell ref="S56:V56"/>
    <mergeCell ref="AE57:AF57"/>
    <mergeCell ref="AC57:AD57"/>
    <mergeCell ref="S57:V57"/>
    <mergeCell ref="W57:Y57"/>
    <mergeCell ref="Z57:AB57"/>
    <mergeCell ref="AG57:AI57"/>
    <mergeCell ref="AX60:AZ60"/>
    <mergeCell ref="BA60:BB60"/>
    <mergeCell ref="BC60:BD60"/>
    <mergeCell ref="AL56:AN56"/>
    <mergeCell ref="AO56:AR56"/>
    <mergeCell ref="AS56:AU56"/>
    <mergeCell ref="AV56:AZ56"/>
    <mergeCell ref="BA56:BD56"/>
    <mergeCell ref="AG56:AI56"/>
    <mergeCell ref="AJ56:AK56"/>
    <mergeCell ref="BE61:BE62"/>
    <mergeCell ref="AR58:AZ58"/>
    <mergeCell ref="AR59:AS59"/>
    <mergeCell ref="AT59:AU59"/>
    <mergeCell ref="AR60:AS60"/>
    <mergeCell ref="AT60:AU60"/>
    <mergeCell ref="BE28:BE60"/>
    <mergeCell ref="B58:D60"/>
    <mergeCell ref="BA58:BB59"/>
    <mergeCell ref="BC58:BD59"/>
    <mergeCell ref="AV59:AW59"/>
    <mergeCell ref="AX59:AZ59"/>
    <mergeCell ref="AV60:AW60"/>
    <mergeCell ref="AJ57:AK57"/>
    <mergeCell ref="AL57:AN57"/>
    <mergeCell ref="AO57:AR57"/>
    <mergeCell ref="AS57:AU57"/>
    <mergeCell ref="AV44:BA44"/>
    <mergeCell ref="B41:C41"/>
    <mergeCell ref="AW43:AX43"/>
    <mergeCell ref="AZ43:BA43"/>
    <mergeCell ref="AK42:AM42"/>
    <mergeCell ref="AV57:AZ57"/>
    <mergeCell ref="BA57:BD57"/>
    <mergeCell ref="AK41:AM41"/>
    <mergeCell ref="AN41:AP41"/>
    <mergeCell ref="AQ41:AU41"/>
    <mergeCell ref="AW41:AX41"/>
    <mergeCell ref="AZ41:BA41"/>
    <mergeCell ref="BB40:BD40"/>
    <mergeCell ref="S39:U39"/>
    <mergeCell ref="BE15:BE19"/>
    <mergeCell ref="A14:A19"/>
    <mergeCell ref="B40:C40"/>
    <mergeCell ref="D40:F40"/>
    <mergeCell ref="G40:I40"/>
    <mergeCell ref="J40:L40"/>
    <mergeCell ref="M40:O40"/>
    <mergeCell ref="AQ40:AU40"/>
    <mergeCell ref="AV40:BA40"/>
    <mergeCell ref="AH40:AJ40"/>
    <mergeCell ref="AK40:AM40"/>
    <mergeCell ref="AN40:AP40"/>
    <mergeCell ref="AE40:AG40"/>
    <mergeCell ref="B39:C39"/>
    <mergeCell ref="D39:F39"/>
    <mergeCell ref="G39:I39"/>
    <mergeCell ref="J39:L39"/>
    <mergeCell ref="BB38:BD38"/>
    <mergeCell ref="AE38:AG38"/>
    <mergeCell ref="AH38:AJ38"/>
    <mergeCell ref="B2:BD2"/>
    <mergeCell ref="BE8:BE14"/>
    <mergeCell ref="BE2:BE7"/>
    <mergeCell ref="A2:A5"/>
    <mergeCell ref="AN42:AP42"/>
    <mergeCell ref="AQ42:AU42"/>
    <mergeCell ref="AV42:BA42"/>
    <mergeCell ref="BB42:BD42"/>
    <mergeCell ref="AE42:AG42"/>
    <mergeCell ref="AH42:AJ42"/>
    <mergeCell ref="F15:I15"/>
    <mergeCell ref="J15:M15"/>
    <mergeCell ref="N15:Q15"/>
    <mergeCell ref="R15:U15"/>
    <mergeCell ref="V15:Y15"/>
    <mergeCell ref="AD15:AJ15"/>
    <mergeCell ref="BA15:BD15"/>
    <mergeCell ref="AX15:AZ15"/>
    <mergeCell ref="BB41:BD41"/>
    <mergeCell ref="AE41:AG41"/>
    <mergeCell ref="AH41:AJ41"/>
  </mergeCells>
  <phoneticPr fontId="16" type="noConversion"/>
  <printOptions horizontalCentered="1" verticalCentered="1" gridLines="1"/>
  <pageMargins left="0" right="0" top="0" bottom="0" header="0" footer="0"/>
  <pageSetup paperSize="9" scale="51" orientation="landscape" r:id="rId1"/>
  <headerFooter>
    <oddFooter>&amp;C&amp;"-,굵게"&amp;12머티리얼즈파크(주)</oddFooter>
  </headerFooter>
  <rowBreaks count="1" manualBreakCount="1">
    <brk id="27" max="52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I53"/>
  <sheetViews>
    <sheetView view="pageBreakPreview" topLeftCell="D28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288" t="s">
        <v>67</v>
      </c>
      <c r="C2" s="291" t="s">
        <v>10</v>
      </c>
      <c r="D2" s="291"/>
      <c r="E2" s="291"/>
      <c r="F2" s="291" t="s">
        <v>19</v>
      </c>
      <c r="G2" s="291"/>
      <c r="H2" s="291"/>
      <c r="I2" s="291" t="s">
        <v>68</v>
      </c>
      <c r="J2" s="291"/>
      <c r="K2" s="291"/>
      <c r="L2" s="292" t="s">
        <v>3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3"/>
      <c r="AY2" s="298" t="s">
        <v>18</v>
      </c>
      <c r="AZ2" s="273" t="s">
        <v>10</v>
      </c>
      <c r="BA2" s="274"/>
      <c r="BB2" s="274"/>
      <c r="BC2" s="275" t="s">
        <v>19</v>
      </c>
      <c r="BD2" s="276"/>
      <c r="BE2" s="277"/>
      <c r="BF2" s="274" t="s">
        <v>20</v>
      </c>
      <c r="BG2" s="274"/>
      <c r="BH2" s="278"/>
    </row>
    <row r="3" spans="2:87" ht="39.950000000000003" customHeight="1">
      <c r="B3" s="289"/>
      <c r="C3" s="279"/>
      <c r="D3" s="279"/>
      <c r="E3" s="279"/>
      <c r="F3" s="279"/>
      <c r="G3" s="279"/>
      <c r="H3" s="279"/>
      <c r="I3" s="322"/>
      <c r="J3" s="322"/>
      <c r="K3" s="322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9"/>
      <c r="AZ3" s="281"/>
      <c r="BA3" s="281"/>
      <c r="BB3" s="281"/>
      <c r="BC3" s="283"/>
      <c r="BD3" s="283"/>
      <c r="BE3" s="283"/>
      <c r="BF3" s="283"/>
      <c r="BG3" s="283"/>
      <c r="BH3" s="285"/>
    </row>
    <row r="4" spans="2:87" ht="39.950000000000003" customHeight="1" thickBot="1">
      <c r="B4" s="290"/>
      <c r="C4" s="280"/>
      <c r="D4" s="280"/>
      <c r="E4" s="280"/>
      <c r="F4" s="280"/>
      <c r="G4" s="280"/>
      <c r="H4" s="280"/>
      <c r="I4" s="323"/>
      <c r="J4" s="323"/>
      <c r="K4" s="323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7"/>
      <c r="AY4" s="300"/>
      <c r="AZ4" s="282"/>
      <c r="BA4" s="282"/>
      <c r="BB4" s="282"/>
      <c r="BC4" s="284"/>
      <c r="BD4" s="284"/>
      <c r="BE4" s="284"/>
      <c r="BF4" s="284"/>
      <c r="BG4" s="284"/>
      <c r="BH4" s="286"/>
    </row>
    <row r="5" spans="2:87" ht="50.1" customHeight="1" thickBot="1">
      <c r="B5" s="254" t="s">
        <v>14</v>
      </c>
      <c r="C5" s="260"/>
      <c r="D5" s="260"/>
      <c r="E5" s="261"/>
      <c r="F5" s="262" t="s">
        <v>15</v>
      </c>
      <c r="G5" s="260"/>
      <c r="H5" s="260"/>
      <c r="I5" s="260"/>
      <c r="J5" s="260"/>
      <c r="K5" s="260"/>
      <c r="L5" s="255"/>
      <c r="M5" s="255"/>
      <c r="N5" s="255"/>
      <c r="O5" s="256"/>
      <c r="P5" s="263" t="s">
        <v>83</v>
      </c>
      <c r="Q5" s="264"/>
      <c r="R5" s="264"/>
      <c r="S5" s="264"/>
      <c r="T5" s="264"/>
      <c r="U5" s="264"/>
      <c r="V5" s="264"/>
      <c r="W5" s="264"/>
      <c r="X5" s="264"/>
      <c r="Y5" s="264"/>
      <c r="Z5" s="265"/>
      <c r="AA5" s="254" t="s">
        <v>16</v>
      </c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6"/>
      <c r="AM5" s="266" t="s">
        <v>122</v>
      </c>
      <c r="AN5" s="267"/>
      <c r="AO5" s="267"/>
      <c r="AP5" s="267"/>
      <c r="AQ5" s="267"/>
      <c r="AR5" s="267"/>
      <c r="AS5" s="267"/>
      <c r="AT5" s="267"/>
      <c r="AU5" s="268"/>
      <c r="AV5" s="269" t="s">
        <v>12</v>
      </c>
      <c r="AW5" s="270"/>
      <c r="AX5" s="270"/>
      <c r="AY5" s="271"/>
      <c r="AZ5" s="272"/>
      <c r="BA5" s="3"/>
      <c r="BB5" s="4" t="s">
        <v>123</v>
      </c>
      <c r="BC5" s="5"/>
      <c r="BD5" s="5" t="s">
        <v>13</v>
      </c>
      <c r="BE5" s="271">
        <v>42079</v>
      </c>
      <c r="BF5" s="271"/>
      <c r="BG5" s="271"/>
      <c r="BH5" s="287"/>
    </row>
    <row r="6" spans="2:87" ht="50.1" customHeight="1" thickBot="1">
      <c r="B6" s="245" t="s">
        <v>11</v>
      </c>
      <c r="C6" s="246"/>
      <c r="D6" s="246"/>
      <c r="E6" s="247"/>
      <c r="F6" s="248" t="s">
        <v>90</v>
      </c>
      <c r="G6" s="249"/>
      <c r="H6" s="249"/>
      <c r="I6" s="249"/>
      <c r="J6" s="249"/>
      <c r="K6" s="249"/>
      <c r="L6" s="249"/>
      <c r="M6" s="249"/>
      <c r="N6" s="249"/>
      <c r="O6" s="250"/>
      <c r="P6" s="251" t="s">
        <v>126</v>
      </c>
      <c r="Q6" s="252"/>
      <c r="R6" s="252"/>
      <c r="S6" s="252"/>
      <c r="T6" s="252"/>
      <c r="U6" s="252"/>
      <c r="V6" s="252"/>
      <c r="W6" s="252"/>
      <c r="X6" s="252"/>
      <c r="Y6" s="252"/>
      <c r="Z6" s="253"/>
      <c r="AA6" s="254" t="s">
        <v>17</v>
      </c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6"/>
      <c r="AM6" s="257" t="s">
        <v>6</v>
      </c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9"/>
    </row>
    <row r="7" spans="2:87" ht="50.1" customHeight="1" thickBot="1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6"/>
      <c r="AA7" s="237" t="s">
        <v>0</v>
      </c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9"/>
      <c r="AT7" s="240" t="s">
        <v>22</v>
      </c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6"/>
      <c r="BJ7" s="336" t="s">
        <v>104</v>
      </c>
      <c r="BK7" s="71" t="s">
        <v>51</v>
      </c>
      <c r="BL7" s="71"/>
      <c r="BM7" s="71" t="s">
        <v>52</v>
      </c>
      <c r="BN7" s="71"/>
      <c r="BO7" s="71" t="s">
        <v>53</v>
      </c>
      <c r="BP7" s="71"/>
      <c r="BQ7" s="71" t="s">
        <v>54</v>
      </c>
      <c r="BR7" s="71"/>
      <c r="BS7" s="71" t="s">
        <v>55</v>
      </c>
      <c r="BT7" s="62" t="s">
        <v>56</v>
      </c>
      <c r="BU7" s="59" t="s">
        <v>57</v>
      </c>
      <c r="BV7" s="59" t="s">
        <v>58</v>
      </c>
      <c r="BW7" s="59"/>
      <c r="BX7" s="59" t="s">
        <v>59</v>
      </c>
      <c r="BY7" s="231" t="s">
        <v>49</v>
      </c>
      <c r="BZ7" s="232" t="s">
        <v>27</v>
      </c>
      <c r="CA7" s="232"/>
      <c r="CB7" s="232"/>
      <c r="CC7" s="232"/>
      <c r="CD7" s="232"/>
      <c r="CE7" s="232" t="s">
        <v>109</v>
      </c>
      <c r="CF7" s="232"/>
      <c r="CG7" s="232"/>
      <c r="CH7" s="232"/>
      <c r="CI7" s="232"/>
    </row>
    <row r="8" spans="2:87" ht="50.1" customHeight="1">
      <c r="B8" s="167" t="s">
        <v>23</v>
      </c>
      <c r="C8" s="168"/>
      <c r="D8" s="168"/>
      <c r="E8" s="169"/>
      <c r="F8" s="233" t="s">
        <v>77</v>
      </c>
      <c r="G8" s="168"/>
      <c r="H8" s="168"/>
      <c r="I8" s="168"/>
      <c r="J8" s="169"/>
      <c r="K8" s="233" t="s">
        <v>24</v>
      </c>
      <c r="L8" s="168"/>
      <c r="M8" s="169"/>
      <c r="N8" s="233" t="s">
        <v>25</v>
      </c>
      <c r="O8" s="169"/>
      <c r="P8" s="233" t="s">
        <v>88</v>
      </c>
      <c r="Q8" s="168"/>
      <c r="R8" s="169"/>
      <c r="S8" s="233" t="s">
        <v>26</v>
      </c>
      <c r="T8" s="168"/>
      <c r="U8" s="169"/>
      <c r="V8" s="233" t="s">
        <v>89</v>
      </c>
      <c r="W8" s="168"/>
      <c r="X8" s="168"/>
      <c r="Y8" s="168"/>
      <c r="Z8" s="243"/>
      <c r="AA8" s="244" t="s">
        <v>27</v>
      </c>
      <c r="AB8" s="205"/>
      <c r="AC8" s="205"/>
      <c r="AD8" s="206"/>
      <c r="AE8" s="204" t="s">
        <v>28</v>
      </c>
      <c r="AF8" s="205"/>
      <c r="AG8" s="206"/>
      <c r="AH8" s="204" t="s">
        <v>29</v>
      </c>
      <c r="AI8" s="205"/>
      <c r="AJ8" s="206"/>
      <c r="AK8" s="204" t="s">
        <v>30</v>
      </c>
      <c r="AL8" s="205"/>
      <c r="AM8" s="206"/>
      <c r="AN8" s="204" t="s">
        <v>2</v>
      </c>
      <c r="AO8" s="205"/>
      <c r="AP8" s="206"/>
      <c r="AQ8" s="204" t="s">
        <v>31</v>
      </c>
      <c r="AR8" s="205"/>
      <c r="AS8" s="207"/>
      <c r="AT8" s="208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10"/>
      <c r="BJ8" s="337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71"/>
      <c r="BT8" s="62"/>
      <c r="BU8" s="59"/>
      <c r="BV8" s="7" t="s">
        <v>62</v>
      </c>
      <c r="BW8" s="7" t="s">
        <v>63</v>
      </c>
      <c r="BX8" s="59"/>
      <c r="BY8" s="231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17" t="s">
        <v>34</v>
      </c>
      <c r="C9" s="220" t="s">
        <v>36</v>
      </c>
      <c r="D9" s="184"/>
      <c r="E9" s="222" t="s">
        <v>73</v>
      </c>
      <c r="F9" s="223"/>
      <c r="G9" s="223"/>
      <c r="H9" s="223"/>
      <c r="I9" s="223"/>
      <c r="J9" s="334"/>
      <c r="K9" s="220" t="s">
        <v>33</v>
      </c>
      <c r="L9" s="183"/>
      <c r="M9" s="184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7"/>
      <c r="AA9" s="178" t="s">
        <v>115</v>
      </c>
      <c r="AB9" s="178"/>
      <c r="AC9" s="178"/>
      <c r="AD9" s="179"/>
      <c r="AE9" s="228" t="str">
        <f>VLOOKUP(F6, BJ9:CI14,17,0)</f>
        <v>120/120</v>
      </c>
      <c r="AF9" s="228"/>
      <c r="AG9" s="228"/>
      <c r="AH9" s="228" t="str">
        <f>VLOOKUP(F6, BJ9:CI14,18,0)</f>
        <v>120/115</v>
      </c>
      <c r="AI9" s="228"/>
      <c r="AJ9" s="228"/>
      <c r="AK9" s="228" t="str">
        <f>VLOOKUP(F6, BJ9:CI14,19,0)</f>
        <v>190/190</v>
      </c>
      <c r="AL9" s="228"/>
      <c r="AM9" s="228"/>
      <c r="AN9" s="228" t="str">
        <f>VLOOKUP(F6, BJ9:CI14,20,0)</f>
        <v>240/240</v>
      </c>
      <c r="AO9" s="228"/>
      <c r="AP9" s="228"/>
      <c r="AQ9" s="228" t="str">
        <f>VLOOKUP(F6, BJ9:CI14,21,0)</f>
        <v>150/150</v>
      </c>
      <c r="AR9" s="228"/>
      <c r="AS9" s="228"/>
      <c r="AT9" s="211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3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18"/>
      <c r="C10" s="221"/>
      <c r="D10" s="186"/>
      <c r="E10" s="224"/>
      <c r="F10" s="225"/>
      <c r="G10" s="225"/>
      <c r="H10" s="225"/>
      <c r="I10" s="225"/>
      <c r="J10" s="335"/>
      <c r="K10" s="221"/>
      <c r="L10" s="185"/>
      <c r="M10" s="18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7"/>
      <c r="AA10" s="165" t="s">
        <v>116</v>
      </c>
      <c r="AB10" s="165"/>
      <c r="AC10" s="165"/>
      <c r="AD10" s="166"/>
      <c r="AE10" s="128" t="s">
        <v>111</v>
      </c>
      <c r="AF10" s="129"/>
      <c r="AG10" s="130"/>
      <c r="AH10" s="128" t="s">
        <v>111</v>
      </c>
      <c r="AI10" s="129"/>
      <c r="AJ10" s="130"/>
      <c r="AK10" s="128" t="s">
        <v>111</v>
      </c>
      <c r="AL10" s="129"/>
      <c r="AM10" s="130"/>
      <c r="AN10" s="128" t="s">
        <v>111</v>
      </c>
      <c r="AO10" s="129"/>
      <c r="AP10" s="130"/>
      <c r="AQ10" s="128" t="s">
        <v>111</v>
      </c>
      <c r="AR10" s="129"/>
      <c r="AS10" s="130"/>
      <c r="AT10" s="211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3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18"/>
      <c r="C11" s="220" t="s">
        <v>35</v>
      </c>
      <c r="D11" s="184"/>
      <c r="E11" s="182" t="s">
        <v>37</v>
      </c>
      <c r="F11" s="165"/>
      <c r="G11" s="166"/>
      <c r="H11" s="331" t="s">
        <v>38</v>
      </c>
      <c r="I11" s="332"/>
      <c r="J11" s="333"/>
      <c r="K11" s="220" t="s">
        <v>124</v>
      </c>
      <c r="L11" s="183"/>
      <c r="M11" s="184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8"/>
      <c r="AA11" s="189" t="s">
        <v>114</v>
      </c>
      <c r="AB11" s="189"/>
      <c r="AC11" s="189"/>
      <c r="AD11" s="190"/>
      <c r="AE11" s="191"/>
      <c r="AF11" s="189"/>
      <c r="AG11" s="190"/>
      <c r="AH11" s="192"/>
      <c r="AI11" s="193"/>
      <c r="AJ11" s="194"/>
      <c r="AK11" s="192"/>
      <c r="AL11" s="193"/>
      <c r="AM11" s="194"/>
      <c r="AN11" s="192"/>
      <c r="AO11" s="193"/>
      <c r="AP11" s="194"/>
      <c r="AQ11" s="192"/>
      <c r="AR11" s="193"/>
      <c r="AS11" s="195"/>
      <c r="AT11" s="211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3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19"/>
      <c r="C12" s="229"/>
      <c r="D12" s="230"/>
      <c r="E12" s="196" t="s">
        <v>98</v>
      </c>
      <c r="F12" s="197"/>
      <c r="G12" s="327"/>
      <c r="H12" s="328" t="s">
        <v>99</v>
      </c>
      <c r="I12" s="329"/>
      <c r="J12" s="330"/>
      <c r="K12" s="221"/>
      <c r="L12" s="185"/>
      <c r="M12" s="186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8"/>
      <c r="AA12" s="198" t="s">
        <v>32</v>
      </c>
      <c r="AB12" s="198"/>
      <c r="AC12" s="198"/>
      <c r="AD12" s="199"/>
      <c r="AE12" s="200" t="s">
        <v>28</v>
      </c>
      <c r="AF12" s="201"/>
      <c r="AG12" s="202"/>
      <c r="AH12" s="200" t="s">
        <v>29</v>
      </c>
      <c r="AI12" s="201"/>
      <c r="AJ12" s="202"/>
      <c r="AK12" s="200" t="s">
        <v>30</v>
      </c>
      <c r="AL12" s="201"/>
      <c r="AM12" s="202"/>
      <c r="AN12" s="200" t="s">
        <v>2</v>
      </c>
      <c r="AO12" s="201"/>
      <c r="AP12" s="202"/>
      <c r="AQ12" s="200" t="s">
        <v>31</v>
      </c>
      <c r="AR12" s="201"/>
      <c r="AS12" s="203"/>
      <c r="AT12" s="211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3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167" t="s">
        <v>39</v>
      </c>
      <c r="C13" s="168"/>
      <c r="D13" s="168"/>
      <c r="E13" s="168"/>
      <c r="F13" s="169"/>
      <c r="G13" s="326" t="s">
        <v>71</v>
      </c>
      <c r="H13" s="170"/>
      <c r="I13" s="170"/>
      <c r="J13" s="170"/>
      <c r="K13" s="170"/>
      <c r="L13" s="170"/>
      <c r="M13" s="171"/>
      <c r="N13" s="172" t="s">
        <v>40</v>
      </c>
      <c r="O13" s="173"/>
      <c r="P13" s="173"/>
      <c r="Q13" s="173"/>
      <c r="R13" s="174"/>
      <c r="S13" s="175"/>
      <c r="T13" s="176"/>
      <c r="U13" s="176"/>
      <c r="V13" s="176"/>
      <c r="W13" s="176"/>
      <c r="X13" s="176"/>
      <c r="Y13" s="176"/>
      <c r="Z13" s="177"/>
      <c r="AA13" s="178" t="s">
        <v>117</v>
      </c>
      <c r="AB13" s="178"/>
      <c r="AC13" s="178"/>
      <c r="AD13" s="179"/>
      <c r="AE13" s="180">
        <f>VLOOKUP(F6, BJ9:CI14,22,0)</f>
        <v>0</v>
      </c>
      <c r="AF13" s="178"/>
      <c r="AG13" s="179"/>
      <c r="AH13" s="144">
        <f>VLOOKUP(F6, BJ9:CI14,23,0)</f>
        <v>1.2</v>
      </c>
      <c r="AI13" s="145"/>
      <c r="AJ13" s="181"/>
      <c r="AK13" s="144">
        <f>VLOOKUP(F6, BJ9:CI14,24,0)</f>
        <v>2.5</v>
      </c>
      <c r="AL13" s="145"/>
      <c r="AM13" s="181"/>
      <c r="AN13" s="144">
        <f>VLOOKUP(F6, BJ9:CI14,25,0)</f>
        <v>4.7</v>
      </c>
      <c r="AO13" s="145"/>
      <c r="AP13" s="181"/>
      <c r="AQ13" s="144">
        <f>VLOOKUP(F6, BJ9:CI14,26,0)</f>
        <v>3.5</v>
      </c>
      <c r="AR13" s="145"/>
      <c r="AS13" s="146"/>
      <c r="AT13" s="211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3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147" t="s">
        <v>4</v>
      </c>
      <c r="C14" s="148"/>
      <c r="D14" s="148"/>
      <c r="E14" s="148"/>
      <c r="F14" s="149"/>
      <c r="G14" s="324" t="s">
        <v>97</v>
      </c>
      <c r="H14" s="153"/>
      <c r="I14" s="153"/>
      <c r="J14" s="153"/>
      <c r="K14" s="153"/>
      <c r="L14" s="153"/>
      <c r="M14" s="154"/>
      <c r="N14" s="157" t="s">
        <v>7</v>
      </c>
      <c r="O14" s="148"/>
      <c r="P14" s="148"/>
      <c r="Q14" s="148"/>
      <c r="R14" s="149"/>
      <c r="S14" s="159"/>
      <c r="T14" s="160"/>
      <c r="U14" s="160"/>
      <c r="V14" s="160"/>
      <c r="W14" s="160"/>
      <c r="X14" s="160"/>
      <c r="Y14" s="160"/>
      <c r="Z14" s="161"/>
      <c r="AA14" s="321" t="s">
        <v>116</v>
      </c>
      <c r="AB14" s="165"/>
      <c r="AC14" s="165"/>
      <c r="AD14" s="166"/>
      <c r="AE14" s="128" t="s">
        <v>112</v>
      </c>
      <c r="AF14" s="129"/>
      <c r="AG14" s="130"/>
      <c r="AH14" s="128" t="s">
        <v>112</v>
      </c>
      <c r="AI14" s="129"/>
      <c r="AJ14" s="130"/>
      <c r="AK14" s="128" t="s">
        <v>112</v>
      </c>
      <c r="AL14" s="129"/>
      <c r="AM14" s="130"/>
      <c r="AN14" s="128" t="s">
        <v>112</v>
      </c>
      <c r="AO14" s="129"/>
      <c r="AP14" s="130"/>
      <c r="AQ14" s="128" t="s">
        <v>112</v>
      </c>
      <c r="AR14" s="129"/>
      <c r="AS14" s="130"/>
      <c r="AT14" s="211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3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150"/>
      <c r="C15" s="151"/>
      <c r="D15" s="151"/>
      <c r="E15" s="151"/>
      <c r="F15" s="152"/>
      <c r="G15" s="325"/>
      <c r="H15" s="155"/>
      <c r="I15" s="155"/>
      <c r="J15" s="155"/>
      <c r="K15" s="155"/>
      <c r="L15" s="155"/>
      <c r="M15" s="156"/>
      <c r="N15" s="158"/>
      <c r="O15" s="151"/>
      <c r="P15" s="151"/>
      <c r="Q15" s="151"/>
      <c r="R15" s="152"/>
      <c r="S15" s="162"/>
      <c r="T15" s="163"/>
      <c r="U15" s="163"/>
      <c r="V15" s="163"/>
      <c r="W15" s="163"/>
      <c r="X15" s="163"/>
      <c r="Y15" s="163"/>
      <c r="Z15" s="164"/>
      <c r="AA15" s="131" t="s">
        <v>113</v>
      </c>
      <c r="AB15" s="132"/>
      <c r="AC15" s="132"/>
      <c r="AD15" s="133"/>
      <c r="AE15" s="134"/>
      <c r="AF15" s="135"/>
      <c r="AG15" s="136"/>
      <c r="AH15" s="137"/>
      <c r="AI15" s="138"/>
      <c r="AJ15" s="139"/>
      <c r="AK15" s="140"/>
      <c r="AL15" s="141"/>
      <c r="AM15" s="142"/>
      <c r="AN15" s="140"/>
      <c r="AO15" s="141"/>
      <c r="AP15" s="142"/>
      <c r="AQ15" s="140"/>
      <c r="AR15" s="141"/>
      <c r="AS15" s="143"/>
      <c r="AT15" s="214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6"/>
      <c r="BJ15" s="9"/>
    </row>
    <row r="16" spans="2:87" ht="39.950000000000003" customHeight="1">
      <c r="B16" s="113" t="s">
        <v>69</v>
      </c>
      <c r="C16" s="87"/>
      <c r="D16" s="116"/>
      <c r="E16" s="116"/>
      <c r="F16" s="116"/>
      <c r="G16" s="116"/>
      <c r="H16" s="116"/>
      <c r="I16" s="116"/>
      <c r="J16" s="116"/>
      <c r="K16" s="116"/>
      <c r="L16" s="118" t="s">
        <v>41</v>
      </c>
      <c r="M16" s="119"/>
      <c r="N16" s="120"/>
      <c r="O16" s="118"/>
      <c r="P16" s="119"/>
      <c r="Q16" s="119"/>
      <c r="R16" s="120"/>
      <c r="S16" s="118" t="s">
        <v>42</v>
      </c>
      <c r="T16" s="119"/>
      <c r="U16" s="120"/>
      <c r="V16" s="118"/>
      <c r="W16" s="119"/>
      <c r="X16" s="119"/>
      <c r="Y16" s="120"/>
      <c r="Z16" s="87" t="s">
        <v>43</v>
      </c>
      <c r="AA16" s="87"/>
      <c r="AB16" s="87"/>
      <c r="AC16" s="88"/>
      <c r="AD16" s="89"/>
      <c r="AE16" s="89"/>
      <c r="AF16" s="90"/>
      <c r="AG16" s="87" t="s">
        <v>44</v>
      </c>
      <c r="AH16" s="87"/>
      <c r="AI16" s="87"/>
      <c r="AJ16" s="87"/>
      <c r="AK16" s="94" t="s">
        <v>70</v>
      </c>
      <c r="AL16" s="94"/>
      <c r="AM16" s="94"/>
      <c r="AN16" s="94"/>
      <c r="AO16" s="94"/>
      <c r="AP16" s="94"/>
      <c r="AQ16" s="94"/>
      <c r="AR16" s="94"/>
      <c r="AS16" s="94"/>
      <c r="AT16" s="87" t="s">
        <v>45</v>
      </c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96"/>
      <c r="BJ16" s="9"/>
    </row>
    <row r="17" spans="1:62" ht="20.100000000000001" customHeight="1">
      <c r="B17" s="114"/>
      <c r="C17" s="76"/>
      <c r="D17" s="117"/>
      <c r="E17" s="117"/>
      <c r="F17" s="117"/>
      <c r="G17" s="117"/>
      <c r="H17" s="117"/>
      <c r="I17" s="117"/>
      <c r="J17" s="117"/>
      <c r="K17" s="117"/>
      <c r="L17" s="121"/>
      <c r="M17" s="122"/>
      <c r="N17" s="123"/>
      <c r="O17" s="124"/>
      <c r="P17" s="125"/>
      <c r="Q17" s="125"/>
      <c r="R17" s="126"/>
      <c r="S17" s="121"/>
      <c r="T17" s="122"/>
      <c r="U17" s="123"/>
      <c r="V17" s="124"/>
      <c r="W17" s="125"/>
      <c r="X17" s="125"/>
      <c r="Y17" s="126"/>
      <c r="Z17" s="76"/>
      <c r="AA17" s="76"/>
      <c r="AB17" s="76"/>
      <c r="AC17" s="91"/>
      <c r="AD17" s="92"/>
      <c r="AE17" s="92"/>
      <c r="AF17" s="93"/>
      <c r="AG17" s="76"/>
      <c r="AH17" s="76"/>
      <c r="AI17" s="76"/>
      <c r="AJ17" s="76"/>
      <c r="AK17" s="95"/>
      <c r="AL17" s="95"/>
      <c r="AM17" s="95"/>
      <c r="AN17" s="95"/>
      <c r="AO17" s="95"/>
      <c r="AP17" s="95"/>
      <c r="AQ17" s="95"/>
      <c r="AR17" s="95"/>
      <c r="AS17" s="95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8"/>
      <c r="BJ17" s="9"/>
    </row>
    <row r="18" spans="1:62" ht="20.100000000000001" customHeight="1">
      <c r="B18" s="114"/>
      <c r="C18" s="76"/>
      <c r="D18" s="97"/>
      <c r="E18" s="97"/>
      <c r="F18" s="97"/>
      <c r="G18" s="97"/>
      <c r="H18" s="97"/>
      <c r="I18" s="97"/>
      <c r="J18" s="97"/>
      <c r="K18" s="97"/>
      <c r="L18" s="121"/>
      <c r="M18" s="122"/>
      <c r="N18" s="123"/>
      <c r="O18" s="99"/>
      <c r="P18" s="100"/>
      <c r="Q18" s="100"/>
      <c r="R18" s="101"/>
      <c r="S18" s="121"/>
      <c r="T18" s="122"/>
      <c r="U18" s="123"/>
      <c r="V18" s="99"/>
      <c r="W18" s="100"/>
      <c r="X18" s="100"/>
      <c r="Y18" s="101"/>
      <c r="Z18" s="76"/>
      <c r="AA18" s="76"/>
      <c r="AB18" s="76"/>
      <c r="AC18" s="105"/>
      <c r="AD18" s="106"/>
      <c r="AE18" s="106"/>
      <c r="AF18" s="107"/>
      <c r="AG18" s="76"/>
      <c r="AH18" s="76"/>
      <c r="AI18" s="76"/>
      <c r="AJ18" s="76"/>
      <c r="AK18" s="111" t="s">
        <v>72</v>
      </c>
      <c r="AL18" s="111"/>
      <c r="AM18" s="111"/>
      <c r="AN18" s="111"/>
      <c r="AO18" s="111"/>
      <c r="AP18" s="111"/>
      <c r="AQ18" s="111"/>
      <c r="AR18" s="111"/>
      <c r="AS18" s="111"/>
      <c r="AT18" s="74" t="s">
        <v>46</v>
      </c>
      <c r="AU18" s="74"/>
      <c r="AV18" s="74"/>
      <c r="AW18" s="76"/>
      <c r="AX18" s="76"/>
      <c r="AY18" s="76"/>
      <c r="AZ18" s="76"/>
      <c r="BA18" s="74" t="s">
        <v>47</v>
      </c>
      <c r="BB18" s="74"/>
      <c r="BC18" s="74"/>
      <c r="BD18" s="74"/>
      <c r="BE18" s="76"/>
      <c r="BF18" s="76"/>
      <c r="BG18" s="76"/>
      <c r="BH18" s="78"/>
      <c r="BJ18" s="9"/>
    </row>
    <row r="19" spans="1:62" ht="39.950000000000003" customHeight="1" thickBot="1">
      <c r="B19" s="115"/>
      <c r="C19" s="77"/>
      <c r="D19" s="98"/>
      <c r="E19" s="98"/>
      <c r="F19" s="98"/>
      <c r="G19" s="98"/>
      <c r="H19" s="98"/>
      <c r="I19" s="98"/>
      <c r="J19" s="98"/>
      <c r="K19" s="98"/>
      <c r="L19" s="102"/>
      <c r="M19" s="103"/>
      <c r="N19" s="104"/>
      <c r="O19" s="102"/>
      <c r="P19" s="103"/>
      <c r="Q19" s="103"/>
      <c r="R19" s="104"/>
      <c r="S19" s="102"/>
      <c r="T19" s="103"/>
      <c r="U19" s="104"/>
      <c r="V19" s="102"/>
      <c r="W19" s="103"/>
      <c r="X19" s="103"/>
      <c r="Y19" s="104"/>
      <c r="Z19" s="77"/>
      <c r="AA19" s="77"/>
      <c r="AB19" s="77"/>
      <c r="AC19" s="108"/>
      <c r="AD19" s="109"/>
      <c r="AE19" s="109"/>
      <c r="AF19" s="110"/>
      <c r="AG19" s="77"/>
      <c r="AH19" s="77"/>
      <c r="AI19" s="77"/>
      <c r="AJ19" s="77"/>
      <c r="AK19" s="112"/>
      <c r="AL19" s="112"/>
      <c r="AM19" s="112"/>
      <c r="AN19" s="112"/>
      <c r="AO19" s="112"/>
      <c r="AP19" s="112"/>
      <c r="AQ19" s="112"/>
      <c r="AR19" s="112"/>
      <c r="AS19" s="112"/>
      <c r="AT19" s="75"/>
      <c r="AU19" s="75"/>
      <c r="AV19" s="75"/>
      <c r="AW19" s="77"/>
      <c r="AX19" s="77"/>
      <c r="AY19" s="77"/>
      <c r="AZ19" s="77"/>
      <c r="BA19" s="75"/>
      <c r="BB19" s="75"/>
      <c r="BC19" s="75"/>
      <c r="BD19" s="75"/>
      <c r="BE19" s="77"/>
      <c r="BF19" s="77"/>
      <c r="BG19" s="77"/>
      <c r="BH19" s="79"/>
      <c r="BJ19" s="10"/>
    </row>
    <row r="20" spans="1:62" ht="50.1" customHeight="1" thickBot="1">
      <c r="A20" s="2" t="s">
        <v>1</v>
      </c>
      <c r="B20" s="80" t="s">
        <v>8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2"/>
      <c r="BJ20" s="10"/>
    </row>
    <row r="21" spans="1:62" ht="50.1" customHeight="1">
      <c r="B21" s="83" t="s">
        <v>50</v>
      </c>
      <c r="C21" s="84"/>
      <c r="D21" s="72" t="s">
        <v>51</v>
      </c>
      <c r="E21" s="72"/>
      <c r="F21" s="72"/>
      <c r="G21" s="72"/>
      <c r="H21" s="72" t="s">
        <v>52</v>
      </c>
      <c r="I21" s="72"/>
      <c r="J21" s="72"/>
      <c r="K21" s="72"/>
      <c r="L21" s="72" t="s">
        <v>53</v>
      </c>
      <c r="M21" s="72"/>
      <c r="N21" s="72"/>
      <c r="O21" s="72"/>
      <c r="P21" s="72" t="s">
        <v>54</v>
      </c>
      <c r="Q21" s="72"/>
      <c r="R21" s="72"/>
      <c r="S21" s="72"/>
      <c r="T21" s="72" t="s">
        <v>55</v>
      </c>
      <c r="U21" s="72"/>
      <c r="V21" s="73" t="s">
        <v>56</v>
      </c>
      <c r="W21" s="73"/>
      <c r="X21" s="58" t="s">
        <v>57</v>
      </c>
      <c r="Y21" s="58"/>
      <c r="Z21" s="58"/>
      <c r="AA21" s="58" t="s">
        <v>58</v>
      </c>
      <c r="AB21" s="58"/>
      <c r="AC21" s="58"/>
      <c r="AD21" s="58"/>
      <c r="AE21" s="58"/>
      <c r="AF21" s="58"/>
      <c r="AG21" s="58" t="s">
        <v>59</v>
      </c>
      <c r="AH21" s="58"/>
      <c r="AI21" s="58"/>
      <c r="AJ21" s="60" t="s">
        <v>49</v>
      </c>
      <c r="AK21" s="60"/>
      <c r="AL21" s="60"/>
      <c r="AM21" s="127" t="s">
        <v>9</v>
      </c>
      <c r="AN21" s="127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85"/>
      <c r="C22" s="86"/>
      <c r="D22" s="71" t="s">
        <v>60</v>
      </c>
      <c r="E22" s="71"/>
      <c r="F22" s="71" t="s">
        <v>61</v>
      </c>
      <c r="G22" s="71"/>
      <c r="H22" s="71" t="s">
        <v>60</v>
      </c>
      <c r="I22" s="71"/>
      <c r="J22" s="71" t="s">
        <v>61</v>
      </c>
      <c r="K22" s="71"/>
      <c r="L22" s="71" t="s">
        <v>60</v>
      </c>
      <c r="M22" s="71"/>
      <c r="N22" s="71" t="s">
        <v>61</v>
      </c>
      <c r="O22" s="71"/>
      <c r="P22" s="71" t="s">
        <v>60</v>
      </c>
      <c r="Q22" s="71"/>
      <c r="R22" s="71" t="s">
        <v>61</v>
      </c>
      <c r="S22" s="71"/>
      <c r="T22" s="71"/>
      <c r="U22" s="71"/>
      <c r="V22" s="62"/>
      <c r="W22" s="62"/>
      <c r="X22" s="59"/>
      <c r="Y22" s="59"/>
      <c r="Z22" s="59"/>
      <c r="AA22" s="62" t="s">
        <v>62</v>
      </c>
      <c r="AB22" s="62"/>
      <c r="AC22" s="62"/>
      <c r="AD22" s="62" t="s">
        <v>63</v>
      </c>
      <c r="AE22" s="62"/>
      <c r="AF22" s="62"/>
      <c r="AG22" s="59"/>
      <c r="AH22" s="59"/>
      <c r="AI22" s="59"/>
      <c r="AJ22" s="61"/>
      <c r="AK22" s="61"/>
      <c r="AL22" s="61"/>
      <c r="AM22" s="66"/>
      <c r="AN22" s="66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69" t="s">
        <v>91</v>
      </c>
      <c r="C23" s="70"/>
      <c r="D23" s="63" t="str">
        <f>VLOOKUP(F6, BJ9:BY14,2,0)</f>
        <v>4.0±0.5</v>
      </c>
      <c r="E23" s="63"/>
      <c r="F23" s="63" t="str">
        <f>VLOOKUP(F6, BJ9:BZ14,3,0)</f>
        <v>4.0±0.5</v>
      </c>
      <c r="G23" s="63"/>
      <c r="H23" s="63" t="str">
        <f>VLOOKUP(F6, BJ9:CA14,4,0)</f>
        <v>39±0.5</v>
      </c>
      <c r="I23" s="63"/>
      <c r="J23" s="63" t="str">
        <f>VLOOKUP(F6, BJ9:CA14,5,0)</f>
        <v>39±0.5</v>
      </c>
      <c r="K23" s="63"/>
      <c r="L23" s="63" t="str">
        <f>VLOOKUP(F6, BJ9:CB14,6,0)</f>
        <v>5±0.5</v>
      </c>
      <c r="M23" s="63"/>
      <c r="N23" s="63" t="str">
        <f>VLOOKUP(F6, BJ9:CC14,7,0)</f>
        <v>5±0.5</v>
      </c>
      <c r="O23" s="63"/>
      <c r="P23" s="63" t="str">
        <f>VLOOKUP(F6, BJ9:BZ14,8,0)</f>
        <v>9.5±0.5</v>
      </c>
      <c r="Q23" s="63"/>
      <c r="R23" s="63" t="str">
        <f>VLOOKUP(F6, BJ9:BY14,9,0)</f>
        <v>9.5±0.5</v>
      </c>
      <c r="S23" s="63"/>
      <c r="T23" s="63" t="str">
        <f>VLOOKUP(F6, BJ9:BY14,10,0)</f>
        <v>65±0.5</v>
      </c>
      <c r="U23" s="63"/>
      <c r="V23" s="63" t="str">
        <f>VLOOKUP(F6, BJ9:BY14,11,0)</f>
        <v>55±0.3</v>
      </c>
      <c r="W23" s="63"/>
      <c r="X23" s="63" t="str">
        <f>VLOOKUP(F6, BJ9:BY14,12,0)</f>
        <v>0.400±0.015</v>
      </c>
      <c r="Y23" s="63"/>
      <c r="Z23" s="63"/>
      <c r="AA23" s="63" t="str">
        <f>VLOOKUP(F6, BJ9:BY14,13,0)</f>
        <v>0.600±0.015</v>
      </c>
      <c r="AB23" s="63"/>
      <c r="AC23" s="63"/>
      <c r="AD23" s="64" t="str">
        <f>VLOOKUP(F6, BJ9:BY14,14,0)</f>
        <v>0.600±0.015</v>
      </c>
      <c r="AE23" s="64"/>
      <c r="AF23" s="64"/>
      <c r="AG23" s="64" t="str">
        <f>VLOOKUP(F6, BJ9:BY14,15,0)</f>
        <v>MAX. 0.5</v>
      </c>
      <c r="AH23" s="64"/>
      <c r="AI23" s="64"/>
      <c r="AJ23" s="65" t="str">
        <f>VLOOKUP(F6, BJ9:BY14,16,0)</f>
        <v>MAX.0.015</v>
      </c>
      <c r="AK23" s="65"/>
      <c r="AL23" s="65"/>
      <c r="AM23" s="66"/>
      <c r="AN23" s="66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67" t="s">
        <v>64</v>
      </c>
      <c r="C24" s="68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2"/>
      <c r="Y24" s="52"/>
      <c r="Z24" s="52"/>
      <c r="AA24" s="57"/>
      <c r="AB24" s="57"/>
      <c r="AC24" s="57"/>
      <c r="AD24" s="57"/>
      <c r="AE24" s="57"/>
      <c r="AF24" s="57"/>
      <c r="AG24" s="57"/>
      <c r="AH24" s="57"/>
      <c r="AI24" s="57"/>
      <c r="AJ24" s="56" t="s">
        <v>5</v>
      </c>
      <c r="AK24" s="56"/>
      <c r="AL24" s="56"/>
      <c r="AM24" s="56"/>
      <c r="AN24" s="56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53" t="s">
        <v>65</v>
      </c>
      <c r="C25" s="54"/>
      <c r="D25" s="50"/>
      <c r="E25" s="50"/>
      <c r="F25" s="50"/>
      <c r="G25" s="50"/>
      <c r="H25" s="50"/>
      <c r="I25" s="50"/>
      <c r="J25" s="50"/>
      <c r="K25" s="50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1"/>
      <c r="W25" s="51"/>
      <c r="X25" s="52"/>
      <c r="Y25" s="52"/>
      <c r="Z25" s="52"/>
      <c r="AA25" s="57"/>
      <c r="AB25" s="57"/>
      <c r="AC25" s="57"/>
      <c r="AD25" s="57"/>
      <c r="AE25" s="57"/>
      <c r="AF25" s="57"/>
      <c r="AG25" s="57"/>
      <c r="AH25" s="57"/>
      <c r="AI25" s="57"/>
      <c r="AJ25" s="56" t="s">
        <v>5</v>
      </c>
      <c r="AK25" s="56"/>
      <c r="AL25" s="56"/>
      <c r="AM25" s="56"/>
      <c r="AN25" s="56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47" t="s">
        <v>66</v>
      </c>
      <c r="C26" s="48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55"/>
      <c r="Y26" s="55"/>
      <c r="Z26" s="55"/>
      <c r="AA26" s="45"/>
      <c r="AB26" s="45"/>
      <c r="AC26" s="45"/>
      <c r="AD26" s="45"/>
      <c r="AE26" s="45"/>
      <c r="AF26" s="45"/>
      <c r="AG26" s="45"/>
      <c r="AH26" s="45"/>
      <c r="AI26" s="45"/>
      <c r="AJ26" s="46" t="s">
        <v>5</v>
      </c>
      <c r="AK26" s="46"/>
      <c r="AL26" s="46"/>
      <c r="AM26" s="46"/>
      <c r="AN26" s="46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288" t="s">
        <v>67</v>
      </c>
      <c r="C29" s="291" t="s">
        <v>10</v>
      </c>
      <c r="D29" s="291"/>
      <c r="E29" s="291"/>
      <c r="F29" s="291" t="s">
        <v>19</v>
      </c>
      <c r="G29" s="291"/>
      <c r="H29" s="291"/>
      <c r="I29" s="291" t="s">
        <v>68</v>
      </c>
      <c r="J29" s="291"/>
      <c r="K29" s="291"/>
      <c r="L29" s="292" t="s">
        <v>3</v>
      </c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3"/>
      <c r="AY29" s="298" t="s">
        <v>18</v>
      </c>
      <c r="AZ29" s="273" t="s">
        <v>10</v>
      </c>
      <c r="BA29" s="274"/>
      <c r="BB29" s="274"/>
      <c r="BC29" s="275" t="s">
        <v>19</v>
      </c>
      <c r="BD29" s="276"/>
      <c r="BE29" s="277"/>
      <c r="BF29" s="274" t="s">
        <v>20</v>
      </c>
      <c r="BG29" s="274"/>
      <c r="BH29" s="278"/>
    </row>
    <row r="30" spans="1:62" ht="39.950000000000003" customHeight="1">
      <c r="B30" s="289"/>
      <c r="C30" s="279"/>
      <c r="D30" s="279"/>
      <c r="E30" s="279"/>
      <c r="F30" s="279"/>
      <c r="G30" s="279"/>
      <c r="H30" s="279"/>
      <c r="I30" s="322"/>
      <c r="J30" s="322"/>
      <c r="K30" s="322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5"/>
      <c r="AY30" s="299"/>
      <c r="AZ30" s="281"/>
      <c r="BA30" s="281"/>
      <c r="BB30" s="281"/>
      <c r="BC30" s="283"/>
      <c r="BD30" s="283"/>
      <c r="BE30" s="283"/>
      <c r="BF30" s="283"/>
      <c r="BG30" s="283"/>
      <c r="BH30" s="285"/>
    </row>
    <row r="31" spans="1:62" ht="39.950000000000003" customHeight="1" thickBot="1">
      <c r="B31" s="290"/>
      <c r="C31" s="280"/>
      <c r="D31" s="280"/>
      <c r="E31" s="280"/>
      <c r="F31" s="280"/>
      <c r="G31" s="280"/>
      <c r="H31" s="280"/>
      <c r="I31" s="323"/>
      <c r="J31" s="323"/>
      <c r="K31" s="323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7"/>
      <c r="AY31" s="300"/>
      <c r="AZ31" s="282"/>
      <c r="BA31" s="282"/>
      <c r="BB31" s="282"/>
      <c r="BC31" s="284"/>
      <c r="BD31" s="284"/>
      <c r="BE31" s="284"/>
      <c r="BF31" s="284"/>
      <c r="BG31" s="284"/>
      <c r="BH31" s="286"/>
    </row>
    <row r="32" spans="1:62" ht="50.1" customHeight="1" thickBot="1">
      <c r="B32" s="254" t="s">
        <v>14</v>
      </c>
      <c r="C32" s="260"/>
      <c r="D32" s="260"/>
      <c r="E32" s="261"/>
      <c r="F32" s="262" t="s">
        <v>15</v>
      </c>
      <c r="G32" s="260"/>
      <c r="H32" s="260"/>
      <c r="I32" s="260"/>
      <c r="J32" s="260"/>
      <c r="K32" s="260"/>
      <c r="L32" s="255"/>
      <c r="M32" s="255"/>
      <c r="N32" s="255"/>
      <c r="O32" s="256"/>
      <c r="P32" s="263" t="s">
        <v>83</v>
      </c>
      <c r="Q32" s="264"/>
      <c r="R32" s="264"/>
      <c r="S32" s="264"/>
      <c r="T32" s="264"/>
      <c r="U32" s="264"/>
      <c r="V32" s="264"/>
      <c r="W32" s="264"/>
      <c r="X32" s="264"/>
      <c r="Y32" s="264"/>
      <c r="Z32" s="265"/>
      <c r="AA32" s="254" t="s">
        <v>16</v>
      </c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6"/>
      <c r="AM32" s="266" t="s">
        <v>122</v>
      </c>
      <c r="AN32" s="267"/>
      <c r="AO32" s="267"/>
      <c r="AP32" s="267"/>
      <c r="AQ32" s="267"/>
      <c r="AR32" s="267"/>
      <c r="AS32" s="267"/>
      <c r="AT32" s="267"/>
      <c r="AU32" s="268"/>
      <c r="AV32" s="269" t="s">
        <v>12</v>
      </c>
      <c r="AW32" s="270"/>
      <c r="AX32" s="270"/>
      <c r="AY32" s="271"/>
      <c r="AZ32" s="272"/>
      <c r="BA32" s="3"/>
      <c r="BB32" s="4" t="s">
        <v>123</v>
      </c>
      <c r="BC32" s="5"/>
      <c r="BD32" s="5" t="s">
        <v>13</v>
      </c>
      <c r="BE32" s="271">
        <v>42079</v>
      </c>
      <c r="BF32" s="271"/>
      <c r="BG32" s="271"/>
      <c r="BH32" s="287"/>
    </row>
    <row r="33" spans="1:87" ht="50.1" customHeight="1" thickBot="1">
      <c r="B33" s="245" t="s">
        <v>11</v>
      </c>
      <c r="C33" s="246"/>
      <c r="D33" s="246"/>
      <c r="E33" s="247"/>
      <c r="F33" s="248" t="s">
        <v>90</v>
      </c>
      <c r="G33" s="249"/>
      <c r="H33" s="249"/>
      <c r="I33" s="249"/>
      <c r="J33" s="249"/>
      <c r="K33" s="249"/>
      <c r="L33" s="249"/>
      <c r="M33" s="249"/>
      <c r="N33" s="249"/>
      <c r="O33" s="250"/>
      <c r="P33" s="251" t="s">
        <v>129</v>
      </c>
      <c r="Q33" s="252"/>
      <c r="R33" s="252"/>
      <c r="S33" s="252"/>
      <c r="T33" s="252"/>
      <c r="U33" s="252"/>
      <c r="V33" s="252"/>
      <c r="W33" s="252"/>
      <c r="X33" s="252"/>
      <c r="Y33" s="252"/>
      <c r="Z33" s="253"/>
      <c r="AA33" s="254" t="s">
        <v>17</v>
      </c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6"/>
      <c r="AM33" s="257" t="s">
        <v>6</v>
      </c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9"/>
    </row>
    <row r="34" spans="1:87" ht="50.1" customHeight="1" thickBot="1">
      <c r="B34" s="234" t="s">
        <v>21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6"/>
      <c r="AA34" s="237" t="s">
        <v>0</v>
      </c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9"/>
      <c r="AT34" s="240" t="s">
        <v>22</v>
      </c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5"/>
      <c r="BH34" s="236"/>
      <c r="BJ34" s="336" t="s">
        <v>104</v>
      </c>
      <c r="BK34" s="71" t="s">
        <v>51</v>
      </c>
      <c r="BL34" s="71"/>
      <c r="BM34" s="71" t="s">
        <v>52</v>
      </c>
      <c r="BN34" s="71"/>
      <c r="BO34" s="71" t="s">
        <v>53</v>
      </c>
      <c r="BP34" s="71"/>
      <c r="BQ34" s="71" t="s">
        <v>54</v>
      </c>
      <c r="BR34" s="71"/>
      <c r="BS34" s="71" t="s">
        <v>55</v>
      </c>
      <c r="BT34" s="62" t="s">
        <v>56</v>
      </c>
      <c r="BU34" s="59" t="s">
        <v>57</v>
      </c>
      <c r="BV34" s="59" t="s">
        <v>58</v>
      </c>
      <c r="BW34" s="59"/>
      <c r="BX34" s="59" t="s">
        <v>59</v>
      </c>
      <c r="BY34" s="231" t="s">
        <v>49</v>
      </c>
      <c r="BZ34" s="232" t="s">
        <v>27</v>
      </c>
      <c r="CA34" s="232"/>
      <c r="CB34" s="232"/>
      <c r="CC34" s="232"/>
      <c r="CD34" s="232"/>
      <c r="CE34" s="232" t="s">
        <v>109</v>
      </c>
      <c r="CF34" s="232"/>
      <c r="CG34" s="232"/>
      <c r="CH34" s="232"/>
      <c r="CI34" s="232"/>
    </row>
    <row r="35" spans="1:87" ht="50.1" customHeight="1">
      <c r="B35" s="167" t="s">
        <v>23</v>
      </c>
      <c r="C35" s="168"/>
      <c r="D35" s="168"/>
      <c r="E35" s="169"/>
      <c r="F35" s="233" t="s">
        <v>77</v>
      </c>
      <c r="G35" s="168"/>
      <c r="H35" s="168"/>
      <c r="I35" s="168"/>
      <c r="J35" s="169"/>
      <c r="K35" s="233" t="s">
        <v>24</v>
      </c>
      <c r="L35" s="168"/>
      <c r="M35" s="169"/>
      <c r="N35" s="233" t="s">
        <v>25</v>
      </c>
      <c r="O35" s="169"/>
      <c r="P35" s="233" t="s">
        <v>88</v>
      </c>
      <c r="Q35" s="168"/>
      <c r="R35" s="169"/>
      <c r="S35" s="233" t="s">
        <v>26</v>
      </c>
      <c r="T35" s="168"/>
      <c r="U35" s="169"/>
      <c r="V35" s="233" t="s">
        <v>89</v>
      </c>
      <c r="W35" s="168"/>
      <c r="X35" s="168"/>
      <c r="Y35" s="168"/>
      <c r="Z35" s="243"/>
      <c r="AA35" s="244" t="s">
        <v>27</v>
      </c>
      <c r="AB35" s="205"/>
      <c r="AC35" s="205"/>
      <c r="AD35" s="206"/>
      <c r="AE35" s="204" t="s">
        <v>28</v>
      </c>
      <c r="AF35" s="205"/>
      <c r="AG35" s="206"/>
      <c r="AH35" s="204" t="s">
        <v>29</v>
      </c>
      <c r="AI35" s="205"/>
      <c r="AJ35" s="206"/>
      <c r="AK35" s="204" t="s">
        <v>30</v>
      </c>
      <c r="AL35" s="205"/>
      <c r="AM35" s="206"/>
      <c r="AN35" s="204" t="s">
        <v>2</v>
      </c>
      <c r="AO35" s="205"/>
      <c r="AP35" s="206"/>
      <c r="AQ35" s="204" t="s">
        <v>31</v>
      </c>
      <c r="AR35" s="205"/>
      <c r="AS35" s="207"/>
      <c r="AT35" s="208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10"/>
      <c r="BJ35" s="337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71"/>
      <c r="BT35" s="62"/>
      <c r="BU35" s="59"/>
      <c r="BV35" s="7" t="s">
        <v>62</v>
      </c>
      <c r="BW35" s="7" t="s">
        <v>63</v>
      </c>
      <c r="BX35" s="59"/>
      <c r="BY35" s="231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17" t="s">
        <v>34</v>
      </c>
      <c r="C36" s="220" t="s">
        <v>36</v>
      </c>
      <c r="D36" s="184"/>
      <c r="E36" s="222" t="s">
        <v>73</v>
      </c>
      <c r="F36" s="223"/>
      <c r="G36" s="223"/>
      <c r="H36" s="223"/>
      <c r="I36" s="223"/>
      <c r="J36" s="334"/>
      <c r="K36" s="220" t="s">
        <v>33</v>
      </c>
      <c r="L36" s="183"/>
      <c r="M36" s="184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7"/>
      <c r="AA36" s="178" t="s">
        <v>115</v>
      </c>
      <c r="AB36" s="178"/>
      <c r="AC36" s="178"/>
      <c r="AD36" s="179"/>
      <c r="AE36" s="228" t="str">
        <f>VLOOKUP(F33, BJ36:CI41,17,0)</f>
        <v>120/120</v>
      </c>
      <c r="AF36" s="228"/>
      <c r="AG36" s="228"/>
      <c r="AH36" s="228" t="str">
        <f>VLOOKUP(F33, BJ36:CI41,18,0)</f>
        <v>120/115</v>
      </c>
      <c r="AI36" s="228"/>
      <c r="AJ36" s="228"/>
      <c r="AK36" s="228" t="str">
        <f>VLOOKUP(F33, BJ36:CI41,19,0)</f>
        <v>190/190</v>
      </c>
      <c r="AL36" s="228"/>
      <c r="AM36" s="228"/>
      <c r="AN36" s="228" t="str">
        <f>VLOOKUP(F33, BJ36:CI41,20,0)</f>
        <v>240/240</v>
      </c>
      <c r="AO36" s="228"/>
      <c r="AP36" s="228"/>
      <c r="AQ36" s="228" t="str">
        <f>VLOOKUP(F33, BJ36:CI41,21,0)</f>
        <v>150/150</v>
      </c>
      <c r="AR36" s="228"/>
      <c r="AS36" s="228"/>
      <c r="AT36" s="211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3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18"/>
      <c r="C37" s="221"/>
      <c r="D37" s="186"/>
      <c r="E37" s="224"/>
      <c r="F37" s="225"/>
      <c r="G37" s="225"/>
      <c r="H37" s="225"/>
      <c r="I37" s="225"/>
      <c r="J37" s="335"/>
      <c r="K37" s="221"/>
      <c r="L37" s="185"/>
      <c r="M37" s="18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7"/>
      <c r="AA37" s="165" t="s">
        <v>116</v>
      </c>
      <c r="AB37" s="165"/>
      <c r="AC37" s="165"/>
      <c r="AD37" s="166"/>
      <c r="AE37" s="128" t="s">
        <v>111</v>
      </c>
      <c r="AF37" s="129"/>
      <c r="AG37" s="130"/>
      <c r="AH37" s="128" t="s">
        <v>111</v>
      </c>
      <c r="AI37" s="129"/>
      <c r="AJ37" s="130"/>
      <c r="AK37" s="128" t="s">
        <v>111</v>
      </c>
      <c r="AL37" s="129"/>
      <c r="AM37" s="130"/>
      <c r="AN37" s="128" t="s">
        <v>111</v>
      </c>
      <c r="AO37" s="129"/>
      <c r="AP37" s="130"/>
      <c r="AQ37" s="128" t="s">
        <v>111</v>
      </c>
      <c r="AR37" s="129"/>
      <c r="AS37" s="130"/>
      <c r="AT37" s="211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3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18"/>
      <c r="C38" s="220" t="s">
        <v>35</v>
      </c>
      <c r="D38" s="184"/>
      <c r="E38" s="182" t="s">
        <v>37</v>
      </c>
      <c r="F38" s="165"/>
      <c r="G38" s="166"/>
      <c r="H38" s="331" t="s">
        <v>38</v>
      </c>
      <c r="I38" s="332"/>
      <c r="J38" s="333"/>
      <c r="K38" s="220" t="s">
        <v>124</v>
      </c>
      <c r="L38" s="183"/>
      <c r="M38" s="184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8"/>
      <c r="AA38" s="189" t="s">
        <v>114</v>
      </c>
      <c r="AB38" s="189"/>
      <c r="AC38" s="189"/>
      <c r="AD38" s="190"/>
      <c r="AE38" s="191"/>
      <c r="AF38" s="189"/>
      <c r="AG38" s="190"/>
      <c r="AH38" s="192"/>
      <c r="AI38" s="193"/>
      <c r="AJ38" s="194"/>
      <c r="AK38" s="192"/>
      <c r="AL38" s="193"/>
      <c r="AM38" s="194"/>
      <c r="AN38" s="192"/>
      <c r="AO38" s="193"/>
      <c r="AP38" s="194"/>
      <c r="AQ38" s="192"/>
      <c r="AR38" s="193"/>
      <c r="AS38" s="195"/>
      <c r="AT38" s="211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3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19"/>
      <c r="C39" s="229"/>
      <c r="D39" s="230"/>
      <c r="E39" s="196" t="s">
        <v>98</v>
      </c>
      <c r="F39" s="197"/>
      <c r="G39" s="327"/>
      <c r="H39" s="328" t="s">
        <v>99</v>
      </c>
      <c r="I39" s="329"/>
      <c r="J39" s="330"/>
      <c r="K39" s="221"/>
      <c r="L39" s="185"/>
      <c r="M39" s="186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8"/>
      <c r="AA39" s="198" t="s">
        <v>32</v>
      </c>
      <c r="AB39" s="198"/>
      <c r="AC39" s="198"/>
      <c r="AD39" s="199"/>
      <c r="AE39" s="200" t="s">
        <v>28</v>
      </c>
      <c r="AF39" s="201"/>
      <c r="AG39" s="202"/>
      <c r="AH39" s="200" t="s">
        <v>29</v>
      </c>
      <c r="AI39" s="201"/>
      <c r="AJ39" s="202"/>
      <c r="AK39" s="200" t="s">
        <v>30</v>
      </c>
      <c r="AL39" s="201"/>
      <c r="AM39" s="202"/>
      <c r="AN39" s="200" t="s">
        <v>2</v>
      </c>
      <c r="AO39" s="201"/>
      <c r="AP39" s="202"/>
      <c r="AQ39" s="200" t="s">
        <v>31</v>
      </c>
      <c r="AR39" s="201"/>
      <c r="AS39" s="203"/>
      <c r="AT39" s="211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3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167" t="s">
        <v>39</v>
      </c>
      <c r="C40" s="168"/>
      <c r="D40" s="168"/>
      <c r="E40" s="168"/>
      <c r="F40" s="169"/>
      <c r="G40" s="326" t="s">
        <v>71</v>
      </c>
      <c r="H40" s="170"/>
      <c r="I40" s="170"/>
      <c r="J40" s="170"/>
      <c r="K40" s="170"/>
      <c r="L40" s="170"/>
      <c r="M40" s="171"/>
      <c r="N40" s="172" t="s">
        <v>40</v>
      </c>
      <c r="O40" s="173"/>
      <c r="P40" s="173"/>
      <c r="Q40" s="173"/>
      <c r="R40" s="174"/>
      <c r="S40" s="175"/>
      <c r="T40" s="176"/>
      <c r="U40" s="176"/>
      <c r="V40" s="176"/>
      <c r="W40" s="176"/>
      <c r="X40" s="176"/>
      <c r="Y40" s="176"/>
      <c r="Z40" s="177"/>
      <c r="AA40" s="178" t="s">
        <v>117</v>
      </c>
      <c r="AB40" s="178"/>
      <c r="AC40" s="178"/>
      <c r="AD40" s="179"/>
      <c r="AE40" s="180">
        <f>VLOOKUP(F33, BJ36:CI41,22,0)</f>
        <v>0</v>
      </c>
      <c r="AF40" s="178"/>
      <c r="AG40" s="179"/>
      <c r="AH40" s="144">
        <f>VLOOKUP(F33, BJ36:CI41,23,0)</f>
        <v>1.2</v>
      </c>
      <c r="AI40" s="145"/>
      <c r="AJ40" s="181"/>
      <c r="AK40" s="144">
        <f>VLOOKUP(F33, BJ36:CI41,24,0)</f>
        <v>2.5</v>
      </c>
      <c r="AL40" s="145"/>
      <c r="AM40" s="181"/>
      <c r="AN40" s="144">
        <f>VLOOKUP(F33, BJ36:CI41,25,0)</f>
        <v>4.7</v>
      </c>
      <c r="AO40" s="145"/>
      <c r="AP40" s="181"/>
      <c r="AQ40" s="144">
        <f>VLOOKUP(F33, BJ36:CI41,26,0)</f>
        <v>3.5</v>
      </c>
      <c r="AR40" s="145"/>
      <c r="AS40" s="146"/>
      <c r="AT40" s="211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3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147" t="s">
        <v>4</v>
      </c>
      <c r="C41" s="148"/>
      <c r="D41" s="148"/>
      <c r="E41" s="148"/>
      <c r="F41" s="149"/>
      <c r="G41" s="324" t="s">
        <v>97</v>
      </c>
      <c r="H41" s="153"/>
      <c r="I41" s="153"/>
      <c r="J41" s="153"/>
      <c r="K41" s="153"/>
      <c r="L41" s="153"/>
      <c r="M41" s="154"/>
      <c r="N41" s="157" t="s">
        <v>7</v>
      </c>
      <c r="O41" s="148"/>
      <c r="P41" s="148"/>
      <c r="Q41" s="148"/>
      <c r="R41" s="149"/>
      <c r="S41" s="159"/>
      <c r="T41" s="160"/>
      <c r="U41" s="160"/>
      <c r="V41" s="160"/>
      <c r="W41" s="160"/>
      <c r="X41" s="160"/>
      <c r="Y41" s="160"/>
      <c r="Z41" s="161"/>
      <c r="AA41" s="165" t="s">
        <v>116</v>
      </c>
      <c r="AB41" s="165"/>
      <c r="AC41" s="165"/>
      <c r="AD41" s="166"/>
      <c r="AE41" s="128" t="s">
        <v>112</v>
      </c>
      <c r="AF41" s="129"/>
      <c r="AG41" s="130"/>
      <c r="AH41" s="128" t="s">
        <v>112</v>
      </c>
      <c r="AI41" s="129"/>
      <c r="AJ41" s="130"/>
      <c r="AK41" s="128" t="s">
        <v>112</v>
      </c>
      <c r="AL41" s="129"/>
      <c r="AM41" s="130"/>
      <c r="AN41" s="128" t="s">
        <v>112</v>
      </c>
      <c r="AO41" s="129"/>
      <c r="AP41" s="130"/>
      <c r="AQ41" s="128" t="s">
        <v>112</v>
      </c>
      <c r="AR41" s="129"/>
      <c r="AS41" s="130"/>
      <c r="AT41" s="211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3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150"/>
      <c r="C42" s="151"/>
      <c r="D42" s="151"/>
      <c r="E42" s="151"/>
      <c r="F42" s="152"/>
      <c r="G42" s="325"/>
      <c r="H42" s="155"/>
      <c r="I42" s="155"/>
      <c r="J42" s="155"/>
      <c r="K42" s="155"/>
      <c r="L42" s="155"/>
      <c r="M42" s="156"/>
      <c r="N42" s="158"/>
      <c r="O42" s="151"/>
      <c r="P42" s="151"/>
      <c r="Q42" s="151"/>
      <c r="R42" s="152"/>
      <c r="S42" s="162"/>
      <c r="T42" s="163"/>
      <c r="U42" s="163"/>
      <c r="V42" s="163"/>
      <c r="W42" s="163"/>
      <c r="X42" s="163"/>
      <c r="Y42" s="163"/>
      <c r="Z42" s="164"/>
      <c r="AA42" s="131" t="s">
        <v>113</v>
      </c>
      <c r="AB42" s="132"/>
      <c r="AC42" s="132"/>
      <c r="AD42" s="133"/>
      <c r="AE42" s="134"/>
      <c r="AF42" s="135"/>
      <c r="AG42" s="136"/>
      <c r="AH42" s="137"/>
      <c r="AI42" s="138"/>
      <c r="AJ42" s="139"/>
      <c r="AK42" s="140"/>
      <c r="AL42" s="141"/>
      <c r="AM42" s="142"/>
      <c r="AN42" s="140"/>
      <c r="AO42" s="141"/>
      <c r="AP42" s="142"/>
      <c r="AQ42" s="140"/>
      <c r="AR42" s="141"/>
      <c r="AS42" s="143"/>
      <c r="AT42" s="214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6"/>
      <c r="BJ42" s="9"/>
    </row>
    <row r="43" spans="1:87" ht="39.950000000000003" customHeight="1">
      <c r="B43" s="113" t="s">
        <v>69</v>
      </c>
      <c r="C43" s="87"/>
      <c r="D43" s="116"/>
      <c r="E43" s="116"/>
      <c r="F43" s="116"/>
      <c r="G43" s="116"/>
      <c r="H43" s="116"/>
      <c r="I43" s="116"/>
      <c r="J43" s="116"/>
      <c r="K43" s="116"/>
      <c r="L43" s="118" t="s">
        <v>41</v>
      </c>
      <c r="M43" s="119"/>
      <c r="N43" s="120"/>
      <c r="O43" s="118"/>
      <c r="P43" s="119"/>
      <c r="Q43" s="119"/>
      <c r="R43" s="120"/>
      <c r="S43" s="118" t="s">
        <v>42</v>
      </c>
      <c r="T43" s="119"/>
      <c r="U43" s="120"/>
      <c r="V43" s="118"/>
      <c r="W43" s="119"/>
      <c r="X43" s="119"/>
      <c r="Y43" s="120"/>
      <c r="Z43" s="87" t="s">
        <v>43</v>
      </c>
      <c r="AA43" s="87"/>
      <c r="AB43" s="87"/>
      <c r="AC43" s="88"/>
      <c r="AD43" s="89"/>
      <c r="AE43" s="89"/>
      <c r="AF43" s="90"/>
      <c r="AG43" s="87" t="s">
        <v>44</v>
      </c>
      <c r="AH43" s="87"/>
      <c r="AI43" s="87"/>
      <c r="AJ43" s="87"/>
      <c r="AK43" s="94" t="s">
        <v>70</v>
      </c>
      <c r="AL43" s="94"/>
      <c r="AM43" s="94"/>
      <c r="AN43" s="94"/>
      <c r="AO43" s="94"/>
      <c r="AP43" s="94"/>
      <c r="AQ43" s="94"/>
      <c r="AR43" s="94"/>
      <c r="AS43" s="94"/>
      <c r="AT43" s="87" t="s">
        <v>45</v>
      </c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96"/>
      <c r="BJ43" s="9"/>
    </row>
    <row r="44" spans="1:87" ht="20.100000000000001" customHeight="1">
      <c r="B44" s="114"/>
      <c r="C44" s="76"/>
      <c r="D44" s="117"/>
      <c r="E44" s="117"/>
      <c r="F44" s="117"/>
      <c r="G44" s="117"/>
      <c r="H44" s="117"/>
      <c r="I44" s="117"/>
      <c r="J44" s="117"/>
      <c r="K44" s="117"/>
      <c r="L44" s="121"/>
      <c r="M44" s="122"/>
      <c r="N44" s="123"/>
      <c r="O44" s="124"/>
      <c r="P44" s="125"/>
      <c r="Q44" s="125"/>
      <c r="R44" s="126"/>
      <c r="S44" s="121"/>
      <c r="T44" s="122"/>
      <c r="U44" s="123"/>
      <c r="V44" s="124"/>
      <c r="W44" s="125"/>
      <c r="X44" s="125"/>
      <c r="Y44" s="126"/>
      <c r="Z44" s="76"/>
      <c r="AA44" s="76"/>
      <c r="AB44" s="76"/>
      <c r="AC44" s="91"/>
      <c r="AD44" s="92"/>
      <c r="AE44" s="92"/>
      <c r="AF44" s="93"/>
      <c r="AG44" s="76"/>
      <c r="AH44" s="76"/>
      <c r="AI44" s="76"/>
      <c r="AJ44" s="76"/>
      <c r="AK44" s="95"/>
      <c r="AL44" s="95"/>
      <c r="AM44" s="95"/>
      <c r="AN44" s="95"/>
      <c r="AO44" s="95"/>
      <c r="AP44" s="95"/>
      <c r="AQ44" s="95"/>
      <c r="AR44" s="95"/>
      <c r="AS44" s="95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8"/>
      <c r="BJ44" s="9"/>
    </row>
    <row r="45" spans="1:87" ht="20.100000000000001" customHeight="1">
      <c r="B45" s="114"/>
      <c r="C45" s="76"/>
      <c r="D45" s="97"/>
      <c r="E45" s="97"/>
      <c r="F45" s="97"/>
      <c r="G45" s="97"/>
      <c r="H45" s="97"/>
      <c r="I45" s="97"/>
      <c r="J45" s="97"/>
      <c r="K45" s="97"/>
      <c r="L45" s="121"/>
      <c r="M45" s="122"/>
      <c r="N45" s="123"/>
      <c r="O45" s="99"/>
      <c r="P45" s="100"/>
      <c r="Q45" s="100"/>
      <c r="R45" s="101"/>
      <c r="S45" s="121"/>
      <c r="T45" s="122"/>
      <c r="U45" s="123"/>
      <c r="V45" s="99"/>
      <c r="W45" s="100"/>
      <c r="X45" s="100"/>
      <c r="Y45" s="101"/>
      <c r="Z45" s="76"/>
      <c r="AA45" s="76"/>
      <c r="AB45" s="76"/>
      <c r="AC45" s="105"/>
      <c r="AD45" s="106"/>
      <c r="AE45" s="106"/>
      <c r="AF45" s="107"/>
      <c r="AG45" s="76"/>
      <c r="AH45" s="76"/>
      <c r="AI45" s="76"/>
      <c r="AJ45" s="76"/>
      <c r="AK45" s="111" t="s">
        <v>72</v>
      </c>
      <c r="AL45" s="111"/>
      <c r="AM45" s="111"/>
      <c r="AN45" s="111"/>
      <c r="AO45" s="111"/>
      <c r="AP45" s="111"/>
      <c r="AQ45" s="111"/>
      <c r="AR45" s="111"/>
      <c r="AS45" s="111"/>
      <c r="AT45" s="74" t="s">
        <v>46</v>
      </c>
      <c r="AU45" s="74"/>
      <c r="AV45" s="74"/>
      <c r="AW45" s="76"/>
      <c r="AX45" s="76"/>
      <c r="AY45" s="76"/>
      <c r="AZ45" s="76"/>
      <c r="BA45" s="74" t="s">
        <v>47</v>
      </c>
      <c r="BB45" s="74"/>
      <c r="BC45" s="74"/>
      <c r="BD45" s="74"/>
      <c r="BE45" s="76"/>
      <c r="BF45" s="76"/>
      <c r="BG45" s="76"/>
      <c r="BH45" s="78"/>
      <c r="BJ45" s="9"/>
    </row>
    <row r="46" spans="1:87" ht="39.950000000000003" customHeight="1" thickBot="1">
      <c r="B46" s="115"/>
      <c r="C46" s="77"/>
      <c r="D46" s="98"/>
      <c r="E46" s="98"/>
      <c r="F46" s="98"/>
      <c r="G46" s="98"/>
      <c r="H46" s="98"/>
      <c r="I46" s="98"/>
      <c r="J46" s="98"/>
      <c r="K46" s="98"/>
      <c r="L46" s="102"/>
      <c r="M46" s="103"/>
      <c r="N46" s="104"/>
      <c r="O46" s="102"/>
      <c r="P46" s="103"/>
      <c r="Q46" s="103"/>
      <c r="R46" s="104"/>
      <c r="S46" s="102"/>
      <c r="T46" s="103"/>
      <c r="U46" s="104"/>
      <c r="V46" s="102"/>
      <c r="W46" s="103"/>
      <c r="X46" s="103"/>
      <c r="Y46" s="104"/>
      <c r="Z46" s="77"/>
      <c r="AA46" s="77"/>
      <c r="AB46" s="77"/>
      <c r="AC46" s="108"/>
      <c r="AD46" s="109"/>
      <c r="AE46" s="109"/>
      <c r="AF46" s="110"/>
      <c r="AG46" s="77"/>
      <c r="AH46" s="77"/>
      <c r="AI46" s="77"/>
      <c r="AJ46" s="77"/>
      <c r="AK46" s="112"/>
      <c r="AL46" s="112"/>
      <c r="AM46" s="112"/>
      <c r="AN46" s="112"/>
      <c r="AO46" s="112"/>
      <c r="AP46" s="112"/>
      <c r="AQ46" s="112"/>
      <c r="AR46" s="112"/>
      <c r="AS46" s="112"/>
      <c r="AT46" s="75"/>
      <c r="AU46" s="75"/>
      <c r="AV46" s="75"/>
      <c r="AW46" s="77"/>
      <c r="AX46" s="77"/>
      <c r="AY46" s="77"/>
      <c r="AZ46" s="77"/>
      <c r="BA46" s="75"/>
      <c r="BB46" s="75"/>
      <c r="BC46" s="75"/>
      <c r="BD46" s="75"/>
      <c r="BE46" s="77"/>
      <c r="BF46" s="77"/>
      <c r="BG46" s="77"/>
      <c r="BH46" s="79"/>
      <c r="BJ46" s="10"/>
    </row>
    <row r="47" spans="1:87" ht="50.1" customHeight="1" thickBot="1">
      <c r="A47" s="2" t="s">
        <v>1</v>
      </c>
      <c r="B47" s="80" t="s">
        <v>8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2"/>
      <c r="BJ47" s="10"/>
    </row>
    <row r="48" spans="1:87" ht="50.1" customHeight="1">
      <c r="B48" s="83" t="s">
        <v>50</v>
      </c>
      <c r="C48" s="84"/>
      <c r="D48" s="72" t="s">
        <v>51</v>
      </c>
      <c r="E48" s="72"/>
      <c r="F48" s="72"/>
      <c r="G48" s="72"/>
      <c r="H48" s="72" t="s">
        <v>52</v>
      </c>
      <c r="I48" s="72"/>
      <c r="J48" s="72"/>
      <c r="K48" s="72"/>
      <c r="L48" s="72" t="s">
        <v>53</v>
      </c>
      <c r="M48" s="72"/>
      <c r="N48" s="72"/>
      <c r="O48" s="72"/>
      <c r="P48" s="72" t="s">
        <v>54</v>
      </c>
      <c r="Q48" s="72"/>
      <c r="R48" s="72"/>
      <c r="S48" s="72"/>
      <c r="T48" s="72" t="s">
        <v>55</v>
      </c>
      <c r="U48" s="72"/>
      <c r="V48" s="73" t="s">
        <v>56</v>
      </c>
      <c r="W48" s="73"/>
      <c r="X48" s="58" t="s">
        <v>57</v>
      </c>
      <c r="Y48" s="58"/>
      <c r="Z48" s="58"/>
      <c r="AA48" s="58" t="s">
        <v>58</v>
      </c>
      <c r="AB48" s="58"/>
      <c r="AC48" s="58"/>
      <c r="AD48" s="58"/>
      <c r="AE48" s="58"/>
      <c r="AF48" s="58"/>
      <c r="AG48" s="58" t="s">
        <v>59</v>
      </c>
      <c r="AH48" s="58"/>
      <c r="AI48" s="58"/>
      <c r="AJ48" s="60" t="s">
        <v>49</v>
      </c>
      <c r="AK48" s="60"/>
      <c r="AL48" s="60"/>
      <c r="AM48" s="127" t="s">
        <v>9</v>
      </c>
      <c r="AN48" s="127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85"/>
      <c r="C49" s="86"/>
      <c r="D49" s="71" t="s">
        <v>60</v>
      </c>
      <c r="E49" s="71"/>
      <c r="F49" s="71" t="s">
        <v>61</v>
      </c>
      <c r="G49" s="71"/>
      <c r="H49" s="71" t="s">
        <v>60</v>
      </c>
      <c r="I49" s="71"/>
      <c r="J49" s="71" t="s">
        <v>61</v>
      </c>
      <c r="K49" s="71"/>
      <c r="L49" s="71" t="s">
        <v>60</v>
      </c>
      <c r="M49" s="71"/>
      <c r="N49" s="71" t="s">
        <v>61</v>
      </c>
      <c r="O49" s="71"/>
      <c r="P49" s="71" t="s">
        <v>60</v>
      </c>
      <c r="Q49" s="71"/>
      <c r="R49" s="71" t="s">
        <v>61</v>
      </c>
      <c r="S49" s="71"/>
      <c r="T49" s="71"/>
      <c r="U49" s="71"/>
      <c r="V49" s="62"/>
      <c r="W49" s="62"/>
      <c r="X49" s="59"/>
      <c r="Y49" s="59"/>
      <c r="Z49" s="59"/>
      <c r="AA49" s="62" t="s">
        <v>62</v>
      </c>
      <c r="AB49" s="62"/>
      <c r="AC49" s="62"/>
      <c r="AD49" s="62" t="s">
        <v>63</v>
      </c>
      <c r="AE49" s="62"/>
      <c r="AF49" s="62"/>
      <c r="AG49" s="59"/>
      <c r="AH49" s="59"/>
      <c r="AI49" s="59"/>
      <c r="AJ49" s="61"/>
      <c r="AK49" s="61"/>
      <c r="AL49" s="61"/>
      <c r="AM49" s="66"/>
      <c r="AN49" s="66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69" t="s">
        <v>91</v>
      </c>
      <c r="C50" s="70"/>
      <c r="D50" s="63" t="str">
        <f>VLOOKUP(F33, BJ36:BY41,2,0)</f>
        <v>4.0±0.5</v>
      </c>
      <c r="E50" s="63"/>
      <c r="F50" s="63" t="str">
        <f>VLOOKUP(F33, BJ36:BZ41,3,0)</f>
        <v>4.0±0.5</v>
      </c>
      <c r="G50" s="63"/>
      <c r="H50" s="63" t="str">
        <f>VLOOKUP(F33, BJ36:CA41,4,0)</f>
        <v>39±0.5</v>
      </c>
      <c r="I50" s="63"/>
      <c r="J50" s="63" t="str">
        <f>VLOOKUP(F33, BJ36:CA41,5,0)</f>
        <v>39±0.5</v>
      </c>
      <c r="K50" s="63"/>
      <c r="L50" s="63" t="str">
        <f>VLOOKUP(F33, BJ36:CB41,6,0)</f>
        <v>5±0.5</v>
      </c>
      <c r="M50" s="63"/>
      <c r="N50" s="63" t="str">
        <f>VLOOKUP(F33, BJ36:CC41,7,0)</f>
        <v>5±0.5</v>
      </c>
      <c r="O50" s="63"/>
      <c r="P50" s="63" t="str">
        <f>VLOOKUP(F33, BJ36:BZ41,8,0)</f>
        <v>9.5±0.5</v>
      </c>
      <c r="Q50" s="63"/>
      <c r="R50" s="63" t="str">
        <f>VLOOKUP(F33, BJ36:BY41,9,0)</f>
        <v>9.5±0.5</v>
      </c>
      <c r="S50" s="63"/>
      <c r="T50" s="63" t="str">
        <f>VLOOKUP(F33, BJ36:BY41,10,0)</f>
        <v>65±0.5</v>
      </c>
      <c r="U50" s="63"/>
      <c r="V50" s="63" t="str">
        <f>VLOOKUP(F33, BJ36:BY41,11,0)</f>
        <v>55±0.3</v>
      </c>
      <c r="W50" s="63"/>
      <c r="X50" s="63" t="str">
        <f>VLOOKUP(F33, BJ36:BY41,12,0)</f>
        <v>0.400±0.015</v>
      </c>
      <c r="Y50" s="63"/>
      <c r="Z50" s="63"/>
      <c r="AA50" s="63" t="str">
        <f>VLOOKUP(F33, BJ36:BY41,13,0)</f>
        <v>0.600±0.015</v>
      </c>
      <c r="AB50" s="63"/>
      <c r="AC50" s="63"/>
      <c r="AD50" s="64" t="str">
        <f>VLOOKUP(F33, BJ36:BY41,14,0)</f>
        <v>0.600±0.015</v>
      </c>
      <c r="AE50" s="64"/>
      <c r="AF50" s="64"/>
      <c r="AG50" s="64" t="str">
        <f>VLOOKUP(F33, BJ36:BY41,15,0)</f>
        <v>MAX. 0.5</v>
      </c>
      <c r="AH50" s="64"/>
      <c r="AI50" s="64"/>
      <c r="AJ50" s="65" t="str">
        <f>VLOOKUP(F33, BJ36:BY41,16,0)</f>
        <v>MAX.0.015</v>
      </c>
      <c r="AK50" s="65"/>
      <c r="AL50" s="65"/>
      <c r="AM50" s="66"/>
      <c r="AN50" s="66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67" t="s">
        <v>64</v>
      </c>
      <c r="C51" s="68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2"/>
      <c r="Y51" s="52"/>
      <c r="Z51" s="52"/>
      <c r="AA51" s="57"/>
      <c r="AB51" s="57"/>
      <c r="AC51" s="57"/>
      <c r="AD51" s="57"/>
      <c r="AE51" s="57"/>
      <c r="AF51" s="57"/>
      <c r="AG51" s="57"/>
      <c r="AH51" s="57"/>
      <c r="AI51" s="57"/>
      <c r="AJ51" s="56" t="s">
        <v>5</v>
      </c>
      <c r="AK51" s="56"/>
      <c r="AL51" s="56"/>
      <c r="AM51" s="56"/>
      <c r="AN51" s="56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53" t="s">
        <v>65</v>
      </c>
      <c r="C52" s="54"/>
      <c r="D52" s="50"/>
      <c r="E52" s="50"/>
      <c r="F52" s="50"/>
      <c r="G52" s="50"/>
      <c r="H52" s="50"/>
      <c r="I52" s="50"/>
      <c r="J52" s="50"/>
      <c r="K52" s="50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1"/>
      <c r="W52" s="51"/>
      <c r="X52" s="52"/>
      <c r="Y52" s="52"/>
      <c r="Z52" s="52"/>
      <c r="AA52" s="57"/>
      <c r="AB52" s="57"/>
      <c r="AC52" s="57"/>
      <c r="AD52" s="57"/>
      <c r="AE52" s="57"/>
      <c r="AF52" s="57"/>
      <c r="AG52" s="57"/>
      <c r="AH52" s="57"/>
      <c r="AI52" s="57"/>
      <c r="AJ52" s="56" t="s">
        <v>5</v>
      </c>
      <c r="AK52" s="56"/>
      <c r="AL52" s="56"/>
      <c r="AM52" s="56"/>
      <c r="AN52" s="56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47" t="s">
        <v>66</v>
      </c>
      <c r="C53" s="48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55"/>
      <c r="Y53" s="55"/>
      <c r="Z53" s="55"/>
      <c r="AA53" s="45"/>
      <c r="AB53" s="45"/>
      <c r="AC53" s="45"/>
      <c r="AD53" s="45"/>
      <c r="AE53" s="45"/>
      <c r="AF53" s="45"/>
      <c r="AG53" s="45"/>
      <c r="AH53" s="45"/>
      <c r="AI53" s="45"/>
      <c r="AJ53" s="46" t="s">
        <v>5</v>
      </c>
      <c r="AK53" s="46"/>
      <c r="AL53" s="46"/>
      <c r="AM53" s="46"/>
      <c r="AN53" s="46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</mergeCells>
  <phoneticPr fontId="16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I53"/>
  <sheetViews>
    <sheetView view="pageBreakPreview" topLeftCell="A31" zoomScale="50" zoomScaleNormal="100" zoomScaleSheetLayoutView="50" workbookViewId="0">
      <selection activeCell="F33" sqref="F33:O33"/>
    </sheetView>
  </sheetViews>
  <sheetFormatPr defaultRowHeight="16.5"/>
  <cols>
    <col min="1" max="1" width="0.875" customWidth="1"/>
    <col min="2" max="60" width="5.625" customWidth="1"/>
    <col min="61" max="61" width="4.5" customWidth="1"/>
    <col min="62" max="62" width="62.5" customWidth="1"/>
    <col min="63" max="64" width="12.625" bestFit="1" customWidth="1"/>
    <col min="65" max="66" width="11.625" bestFit="1" customWidth="1"/>
    <col min="67" max="68" width="10.125" bestFit="1" customWidth="1"/>
    <col min="69" max="70" width="12.625" bestFit="1" customWidth="1"/>
    <col min="71" max="72" width="11.875" bestFit="1" customWidth="1"/>
    <col min="73" max="75" width="19.875" bestFit="1" customWidth="1"/>
    <col min="76" max="76" width="15.625" bestFit="1" customWidth="1"/>
    <col min="77" max="77" width="18.125" bestFit="1" customWidth="1"/>
    <col min="78" max="87" width="15.625" customWidth="1"/>
  </cols>
  <sheetData>
    <row r="1" spans="2:87" ht="3.75" customHeight="1" thickBot="1"/>
    <row r="2" spans="2:87" ht="39.950000000000003" customHeight="1">
      <c r="B2" s="288" t="s">
        <v>67</v>
      </c>
      <c r="C2" s="291" t="s">
        <v>10</v>
      </c>
      <c r="D2" s="291"/>
      <c r="E2" s="291"/>
      <c r="F2" s="291" t="s">
        <v>19</v>
      </c>
      <c r="G2" s="291"/>
      <c r="H2" s="291"/>
      <c r="I2" s="291" t="s">
        <v>68</v>
      </c>
      <c r="J2" s="291"/>
      <c r="K2" s="291"/>
      <c r="L2" s="292" t="s">
        <v>3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3"/>
      <c r="AY2" s="298" t="s">
        <v>18</v>
      </c>
      <c r="AZ2" s="273" t="s">
        <v>10</v>
      </c>
      <c r="BA2" s="274"/>
      <c r="BB2" s="274"/>
      <c r="BC2" s="275" t="s">
        <v>19</v>
      </c>
      <c r="BD2" s="276"/>
      <c r="BE2" s="277"/>
      <c r="BF2" s="274" t="s">
        <v>20</v>
      </c>
      <c r="BG2" s="274"/>
      <c r="BH2" s="278"/>
    </row>
    <row r="3" spans="2:87" ht="39.950000000000003" customHeight="1">
      <c r="B3" s="289"/>
      <c r="C3" s="279"/>
      <c r="D3" s="279"/>
      <c r="E3" s="279"/>
      <c r="F3" s="279"/>
      <c r="G3" s="279"/>
      <c r="H3" s="279"/>
      <c r="I3" s="322"/>
      <c r="J3" s="322"/>
      <c r="K3" s="322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9"/>
      <c r="AZ3" s="281"/>
      <c r="BA3" s="281"/>
      <c r="BB3" s="281"/>
      <c r="BC3" s="283"/>
      <c r="BD3" s="283"/>
      <c r="BE3" s="283"/>
      <c r="BF3" s="283"/>
      <c r="BG3" s="283"/>
      <c r="BH3" s="285"/>
    </row>
    <row r="4" spans="2:87" ht="39.950000000000003" customHeight="1" thickBot="1">
      <c r="B4" s="290"/>
      <c r="C4" s="280"/>
      <c r="D4" s="280"/>
      <c r="E4" s="280"/>
      <c r="F4" s="280"/>
      <c r="G4" s="280"/>
      <c r="H4" s="280"/>
      <c r="I4" s="323"/>
      <c r="J4" s="323"/>
      <c r="K4" s="323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7"/>
      <c r="AY4" s="300"/>
      <c r="AZ4" s="282"/>
      <c r="BA4" s="282"/>
      <c r="BB4" s="282"/>
      <c r="BC4" s="284"/>
      <c r="BD4" s="284"/>
      <c r="BE4" s="284"/>
      <c r="BF4" s="284"/>
      <c r="BG4" s="284"/>
      <c r="BH4" s="286"/>
    </row>
    <row r="5" spans="2:87" ht="50.1" customHeight="1" thickBot="1">
      <c r="B5" s="254" t="s">
        <v>14</v>
      </c>
      <c r="C5" s="260"/>
      <c r="D5" s="260"/>
      <c r="E5" s="261"/>
      <c r="F5" s="262" t="s">
        <v>15</v>
      </c>
      <c r="G5" s="260"/>
      <c r="H5" s="260"/>
      <c r="I5" s="260"/>
      <c r="J5" s="260"/>
      <c r="K5" s="260"/>
      <c r="L5" s="255"/>
      <c r="M5" s="255"/>
      <c r="N5" s="255"/>
      <c r="O5" s="256"/>
      <c r="P5" s="263" t="s">
        <v>83</v>
      </c>
      <c r="Q5" s="264"/>
      <c r="R5" s="264"/>
      <c r="S5" s="264"/>
      <c r="T5" s="264"/>
      <c r="U5" s="264"/>
      <c r="V5" s="264"/>
      <c r="W5" s="264"/>
      <c r="X5" s="264"/>
      <c r="Y5" s="264"/>
      <c r="Z5" s="265"/>
      <c r="AA5" s="254" t="s">
        <v>16</v>
      </c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6"/>
      <c r="AM5" s="266" t="s">
        <v>122</v>
      </c>
      <c r="AN5" s="267"/>
      <c r="AO5" s="267"/>
      <c r="AP5" s="267"/>
      <c r="AQ5" s="267"/>
      <c r="AR5" s="267"/>
      <c r="AS5" s="267"/>
      <c r="AT5" s="267"/>
      <c r="AU5" s="268"/>
      <c r="AV5" s="269" t="s">
        <v>12</v>
      </c>
      <c r="AW5" s="270"/>
      <c r="AX5" s="270"/>
      <c r="AY5" s="271"/>
      <c r="AZ5" s="272"/>
      <c r="BA5" s="3"/>
      <c r="BB5" s="4" t="s">
        <v>123</v>
      </c>
      <c r="BC5" s="5"/>
      <c r="BD5" s="5" t="s">
        <v>13</v>
      </c>
      <c r="BE5" s="271">
        <v>42079</v>
      </c>
      <c r="BF5" s="271"/>
      <c r="BG5" s="271"/>
      <c r="BH5" s="287"/>
    </row>
    <row r="6" spans="2:87" ht="50.1" customHeight="1" thickBot="1">
      <c r="B6" s="245" t="s">
        <v>11</v>
      </c>
      <c r="C6" s="246"/>
      <c r="D6" s="246"/>
      <c r="E6" s="247"/>
      <c r="F6" s="248" t="s">
        <v>90</v>
      </c>
      <c r="G6" s="249"/>
      <c r="H6" s="249"/>
      <c r="I6" s="249"/>
      <c r="J6" s="249"/>
      <c r="K6" s="249"/>
      <c r="L6" s="249"/>
      <c r="M6" s="249"/>
      <c r="N6" s="249"/>
      <c r="O6" s="250"/>
      <c r="P6" s="251" t="s">
        <v>127</v>
      </c>
      <c r="Q6" s="252"/>
      <c r="R6" s="252"/>
      <c r="S6" s="252"/>
      <c r="T6" s="252"/>
      <c r="U6" s="252"/>
      <c r="V6" s="252"/>
      <c r="W6" s="252"/>
      <c r="X6" s="252"/>
      <c r="Y6" s="252"/>
      <c r="Z6" s="253"/>
      <c r="AA6" s="254" t="s">
        <v>17</v>
      </c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6"/>
      <c r="AM6" s="257" t="s">
        <v>6</v>
      </c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9"/>
    </row>
    <row r="7" spans="2:87" ht="50.1" customHeight="1" thickBot="1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6"/>
      <c r="AA7" s="237" t="s">
        <v>0</v>
      </c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9"/>
      <c r="AT7" s="240" t="s">
        <v>22</v>
      </c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6"/>
      <c r="BJ7" s="336" t="s">
        <v>104</v>
      </c>
      <c r="BK7" s="71" t="s">
        <v>51</v>
      </c>
      <c r="BL7" s="71"/>
      <c r="BM7" s="71" t="s">
        <v>52</v>
      </c>
      <c r="BN7" s="71"/>
      <c r="BO7" s="71" t="s">
        <v>53</v>
      </c>
      <c r="BP7" s="71"/>
      <c r="BQ7" s="71" t="s">
        <v>54</v>
      </c>
      <c r="BR7" s="71"/>
      <c r="BS7" s="71" t="s">
        <v>55</v>
      </c>
      <c r="BT7" s="62" t="s">
        <v>56</v>
      </c>
      <c r="BU7" s="59" t="s">
        <v>57</v>
      </c>
      <c r="BV7" s="59" t="s">
        <v>58</v>
      </c>
      <c r="BW7" s="59"/>
      <c r="BX7" s="59" t="s">
        <v>59</v>
      </c>
      <c r="BY7" s="231" t="s">
        <v>49</v>
      </c>
      <c r="BZ7" s="232" t="s">
        <v>27</v>
      </c>
      <c r="CA7" s="232"/>
      <c r="CB7" s="232"/>
      <c r="CC7" s="232"/>
      <c r="CD7" s="232"/>
      <c r="CE7" s="232" t="s">
        <v>109</v>
      </c>
      <c r="CF7" s="232"/>
      <c r="CG7" s="232"/>
      <c r="CH7" s="232"/>
      <c r="CI7" s="232"/>
    </row>
    <row r="8" spans="2:87" ht="50.1" customHeight="1">
      <c r="B8" s="167" t="s">
        <v>23</v>
      </c>
      <c r="C8" s="168"/>
      <c r="D8" s="168"/>
      <c r="E8" s="169"/>
      <c r="F8" s="233" t="s">
        <v>77</v>
      </c>
      <c r="G8" s="168"/>
      <c r="H8" s="168"/>
      <c r="I8" s="168"/>
      <c r="J8" s="169"/>
      <c r="K8" s="233" t="s">
        <v>24</v>
      </c>
      <c r="L8" s="168"/>
      <c r="M8" s="169"/>
      <c r="N8" s="233" t="s">
        <v>25</v>
      </c>
      <c r="O8" s="169"/>
      <c r="P8" s="233" t="s">
        <v>88</v>
      </c>
      <c r="Q8" s="168"/>
      <c r="R8" s="169"/>
      <c r="S8" s="233" t="s">
        <v>26</v>
      </c>
      <c r="T8" s="168"/>
      <c r="U8" s="169"/>
      <c r="V8" s="233" t="s">
        <v>89</v>
      </c>
      <c r="W8" s="168"/>
      <c r="X8" s="168"/>
      <c r="Y8" s="168"/>
      <c r="Z8" s="243"/>
      <c r="AA8" s="244" t="s">
        <v>27</v>
      </c>
      <c r="AB8" s="205"/>
      <c r="AC8" s="205"/>
      <c r="AD8" s="206"/>
      <c r="AE8" s="204" t="s">
        <v>28</v>
      </c>
      <c r="AF8" s="205"/>
      <c r="AG8" s="206"/>
      <c r="AH8" s="204" t="s">
        <v>29</v>
      </c>
      <c r="AI8" s="205"/>
      <c r="AJ8" s="206"/>
      <c r="AK8" s="204" t="s">
        <v>30</v>
      </c>
      <c r="AL8" s="205"/>
      <c r="AM8" s="206"/>
      <c r="AN8" s="204" t="s">
        <v>2</v>
      </c>
      <c r="AO8" s="205"/>
      <c r="AP8" s="206"/>
      <c r="AQ8" s="204" t="s">
        <v>31</v>
      </c>
      <c r="AR8" s="205"/>
      <c r="AS8" s="207"/>
      <c r="AT8" s="208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10"/>
      <c r="BJ8" s="337"/>
      <c r="BK8" s="6" t="s">
        <v>60</v>
      </c>
      <c r="BL8" s="6" t="s">
        <v>61</v>
      </c>
      <c r="BM8" s="6" t="s">
        <v>60</v>
      </c>
      <c r="BN8" s="6" t="s">
        <v>61</v>
      </c>
      <c r="BO8" s="6" t="s">
        <v>60</v>
      </c>
      <c r="BP8" s="6" t="s">
        <v>61</v>
      </c>
      <c r="BQ8" s="6" t="s">
        <v>60</v>
      </c>
      <c r="BR8" s="6" t="s">
        <v>61</v>
      </c>
      <c r="BS8" s="71"/>
      <c r="BT8" s="62"/>
      <c r="BU8" s="59"/>
      <c r="BV8" s="7" t="s">
        <v>62</v>
      </c>
      <c r="BW8" s="7" t="s">
        <v>63</v>
      </c>
      <c r="BX8" s="59"/>
      <c r="BY8" s="231"/>
      <c r="BZ8" s="15" t="s">
        <v>28</v>
      </c>
      <c r="CA8" s="15" t="s">
        <v>29</v>
      </c>
      <c r="CB8" s="15" t="s">
        <v>30</v>
      </c>
      <c r="CC8" s="15" t="s">
        <v>2</v>
      </c>
      <c r="CD8" s="15" t="s">
        <v>31</v>
      </c>
      <c r="CE8" s="15" t="s">
        <v>28</v>
      </c>
      <c r="CF8" s="15" t="s">
        <v>29</v>
      </c>
      <c r="CG8" s="15" t="s">
        <v>107</v>
      </c>
      <c r="CH8" s="15" t="s">
        <v>108</v>
      </c>
      <c r="CI8" s="15" t="s">
        <v>31</v>
      </c>
    </row>
    <row r="9" spans="2:87" ht="50.1" customHeight="1">
      <c r="B9" s="217" t="s">
        <v>34</v>
      </c>
      <c r="C9" s="220" t="s">
        <v>36</v>
      </c>
      <c r="D9" s="184"/>
      <c r="E9" s="222" t="s">
        <v>73</v>
      </c>
      <c r="F9" s="223"/>
      <c r="G9" s="223"/>
      <c r="H9" s="223"/>
      <c r="I9" s="223"/>
      <c r="J9" s="334"/>
      <c r="K9" s="220" t="s">
        <v>33</v>
      </c>
      <c r="L9" s="183"/>
      <c r="M9" s="184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7"/>
      <c r="AA9" s="178" t="s">
        <v>115</v>
      </c>
      <c r="AB9" s="178"/>
      <c r="AC9" s="178"/>
      <c r="AD9" s="179"/>
      <c r="AE9" s="228" t="str">
        <f>VLOOKUP(F6, BJ9:CI14,17,0)</f>
        <v>120/120</v>
      </c>
      <c r="AF9" s="228"/>
      <c r="AG9" s="228"/>
      <c r="AH9" s="228" t="str">
        <f>VLOOKUP(F6, BJ9:CI14,18,0)</f>
        <v>120/115</v>
      </c>
      <c r="AI9" s="228"/>
      <c r="AJ9" s="228"/>
      <c r="AK9" s="228" t="str">
        <f>VLOOKUP(F6, BJ9:CI14,19,0)</f>
        <v>190/190</v>
      </c>
      <c r="AL9" s="228"/>
      <c r="AM9" s="228"/>
      <c r="AN9" s="228" t="str">
        <f>VLOOKUP(F6, BJ9:CI14,20,0)</f>
        <v>240/240</v>
      </c>
      <c r="AO9" s="228"/>
      <c r="AP9" s="228"/>
      <c r="AQ9" s="228" t="str">
        <f>VLOOKUP(F6, BJ9:CI14,21,0)</f>
        <v>150/150</v>
      </c>
      <c r="AR9" s="228"/>
      <c r="AS9" s="228"/>
      <c r="AT9" s="211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3"/>
      <c r="BJ9" s="8" t="s">
        <v>74</v>
      </c>
      <c r="BK9" s="17" t="s">
        <v>92</v>
      </c>
      <c r="BL9" s="17" t="s">
        <v>92</v>
      </c>
      <c r="BM9" s="17" t="s">
        <v>93</v>
      </c>
      <c r="BN9" s="17" t="s">
        <v>93</v>
      </c>
      <c r="BO9" s="17" t="s">
        <v>79</v>
      </c>
      <c r="BP9" s="17" t="s">
        <v>79</v>
      </c>
      <c r="BQ9" s="17" t="s">
        <v>94</v>
      </c>
      <c r="BR9" s="17" t="s">
        <v>94</v>
      </c>
      <c r="BS9" s="17" t="s">
        <v>95</v>
      </c>
      <c r="BT9" s="17" t="s">
        <v>96</v>
      </c>
      <c r="BU9" s="18" t="s">
        <v>100</v>
      </c>
      <c r="BV9" s="18" t="s">
        <v>101</v>
      </c>
      <c r="BW9" s="18" t="s">
        <v>101</v>
      </c>
      <c r="BX9" s="19" t="s">
        <v>105</v>
      </c>
      <c r="BY9" s="19" t="s">
        <v>48</v>
      </c>
      <c r="BZ9" s="16" t="s">
        <v>118</v>
      </c>
      <c r="CA9" s="16" t="s">
        <v>119</v>
      </c>
      <c r="CB9" s="16" t="s">
        <v>120</v>
      </c>
      <c r="CC9" s="16" t="s">
        <v>121</v>
      </c>
      <c r="CD9" s="16" t="s">
        <v>110</v>
      </c>
      <c r="CE9" s="16">
        <v>0</v>
      </c>
      <c r="CF9" s="16">
        <v>1.2</v>
      </c>
      <c r="CG9" s="16">
        <v>2.5</v>
      </c>
      <c r="CH9" s="16">
        <v>4.7</v>
      </c>
      <c r="CI9" s="16">
        <v>3.5</v>
      </c>
    </row>
    <row r="10" spans="2:87" ht="50.1" customHeight="1">
      <c r="B10" s="218"/>
      <c r="C10" s="221"/>
      <c r="D10" s="186"/>
      <c r="E10" s="224"/>
      <c r="F10" s="225"/>
      <c r="G10" s="225"/>
      <c r="H10" s="225"/>
      <c r="I10" s="225"/>
      <c r="J10" s="335"/>
      <c r="K10" s="221"/>
      <c r="L10" s="185"/>
      <c r="M10" s="18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7"/>
      <c r="AA10" s="165" t="s">
        <v>116</v>
      </c>
      <c r="AB10" s="165"/>
      <c r="AC10" s="165"/>
      <c r="AD10" s="166"/>
      <c r="AE10" s="128" t="s">
        <v>111</v>
      </c>
      <c r="AF10" s="129"/>
      <c r="AG10" s="130"/>
      <c r="AH10" s="128" t="s">
        <v>111</v>
      </c>
      <c r="AI10" s="129"/>
      <c r="AJ10" s="130"/>
      <c r="AK10" s="128" t="s">
        <v>111</v>
      </c>
      <c r="AL10" s="129"/>
      <c r="AM10" s="130"/>
      <c r="AN10" s="128" t="s">
        <v>111</v>
      </c>
      <c r="AO10" s="129"/>
      <c r="AP10" s="130"/>
      <c r="AQ10" s="128" t="s">
        <v>111</v>
      </c>
      <c r="AR10" s="129"/>
      <c r="AS10" s="130"/>
      <c r="AT10" s="211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3"/>
      <c r="BJ10" s="8" t="s">
        <v>102</v>
      </c>
      <c r="BK10" s="17" t="s">
        <v>92</v>
      </c>
      <c r="BL10" s="17" t="s">
        <v>92</v>
      </c>
      <c r="BM10" s="17" t="s">
        <v>93</v>
      </c>
      <c r="BN10" s="17" t="s">
        <v>93</v>
      </c>
      <c r="BO10" s="17" t="s">
        <v>79</v>
      </c>
      <c r="BP10" s="17" t="s">
        <v>79</v>
      </c>
      <c r="BQ10" s="17" t="s">
        <v>94</v>
      </c>
      <c r="BR10" s="17" t="s">
        <v>94</v>
      </c>
      <c r="BS10" s="17" t="s">
        <v>95</v>
      </c>
      <c r="BT10" s="17" t="s">
        <v>96</v>
      </c>
      <c r="BU10" s="18" t="s">
        <v>86</v>
      </c>
      <c r="BV10" s="18" t="s">
        <v>87</v>
      </c>
      <c r="BW10" s="18" t="s">
        <v>87</v>
      </c>
      <c r="BX10" s="19" t="s">
        <v>105</v>
      </c>
      <c r="BY10" s="19" t="s">
        <v>48</v>
      </c>
      <c r="BZ10" s="16" t="s">
        <v>118</v>
      </c>
      <c r="CA10" s="16" t="s">
        <v>119</v>
      </c>
      <c r="CB10" s="16" t="s">
        <v>120</v>
      </c>
      <c r="CC10" s="16" t="s">
        <v>121</v>
      </c>
      <c r="CD10" s="16" t="s">
        <v>110</v>
      </c>
      <c r="CE10" s="16">
        <v>0</v>
      </c>
      <c r="CF10" s="16">
        <v>1.2</v>
      </c>
      <c r="CG10" s="16">
        <v>2.5</v>
      </c>
      <c r="CH10" s="16">
        <v>4.7</v>
      </c>
      <c r="CI10" s="16">
        <v>3.5</v>
      </c>
    </row>
    <row r="11" spans="2:87" ht="50.1" customHeight="1">
      <c r="B11" s="218"/>
      <c r="C11" s="220" t="s">
        <v>35</v>
      </c>
      <c r="D11" s="184"/>
      <c r="E11" s="182" t="s">
        <v>37</v>
      </c>
      <c r="F11" s="165"/>
      <c r="G11" s="166"/>
      <c r="H11" s="331" t="s">
        <v>38</v>
      </c>
      <c r="I11" s="332"/>
      <c r="J11" s="333"/>
      <c r="K11" s="220" t="s">
        <v>124</v>
      </c>
      <c r="L11" s="183"/>
      <c r="M11" s="184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8"/>
      <c r="AA11" s="189" t="s">
        <v>114</v>
      </c>
      <c r="AB11" s="189"/>
      <c r="AC11" s="189"/>
      <c r="AD11" s="190"/>
      <c r="AE11" s="191"/>
      <c r="AF11" s="189"/>
      <c r="AG11" s="190"/>
      <c r="AH11" s="192"/>
      <c r="AI11" s="193"/>
      <c r="AJ11" s="194"/>
      <c r="AK11" s="192"/>
      <c r="AL11" s="193"/>
      <c r="AM11" s="194"/>
      <c r="AN11" s="192"/>
      <c r="AO11" s="193"/>
      <c r="AP11" s="194"/>
      <c r="AQ11" s="192"/>
      <c r="AR11" s="193"/>
      <c r="AS11" s="195"/>
      <c r="AT11" s="211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3"/>
      <c r="BJ11" s="8" t="s">
        <v>75</v>
      </c>
      <c r="BK11" s="17" t="s">
        <v>78</v>
      </c>
      <c r="BL11" s="17" t="s">
        <v>78</v>
      </c>
      <c r="BM11" s="17" t="s">
        <v>84</v>
      </c>
      <c r="BN11" s="17" t="s">
        <v>84</v>
      </c>
      <c r="BO11" s="17" t="s">
        <v>79</v>
      </c>
      <c r="BP11" s="17" t="s">
        <v>79</v>
      </c>
      <c r="BQ11" s="17" t="s">
        <v>85</v>
      </c>
      <c r="BR11" s="17" t="s">
        <v>85</v>
      </c>
      <c r="BS11" s="17" t="s">
        <v>80</v>
      </c>
      <c r="BT11" s="17" t="s">
        <v>81</v>
      </c>
      <c r="BU11" s="18" t="s">
        <v>86</v>
      </c>
      <c r="BV11" s="18" t="s">
        <v>87</v>
      </c>
      <c r="BW11" s="18" t="s">
        <v>87</v>
      </c>
      <c r="BX11" s="19" t="s">
        <v>105</v>
      </c>
      <c r="BY11" s="19" t="s">
        <v>48</v>
      </c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2:87" ht="50.1" customHeight="1" thickBot="1">
      <c r="B12" s="219"/>
      <c r="C12" s="229"/>
      <c r="D12" s="230"/>
      <c r="E12" s="196" t="s">
        <v>98</v>
      </c>
      <c r="F12" s="197"/>
      <c r="G12" s="327"/>
      <c r="H12" s="328" t="s">
        <v>99</v>
      </c>
      <c r="I12" s="329"/>
      <c r="J12" s="330"/>
      <c r="K12" s="221"/>
      <c r="L12" s="185"/>
      <c r="M12" s="186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8"/>
      <c r="AA12" s="198" t="s">
        <v>32</v>
      </c>
      <c r="AB12" s="198"/>
      <c r="AC12" s="198"/>
      <c r="AD12" s="199"/>
      <c r="AE12" s="200" t="s">
        <v>28</v>
      </c>
      <c r="AF12" s="201"/>
      <c r="AG12" s="202"/>
      <c r="AH12" s="200" t="s">
        <v>29</v>
      </c>
      <c r="AI12" s="201"/>
      <c r="AJ12" s="202"/>
      <c r="AK12" s="200" t="s">
        <v>30</v>
      </c>
      <c r="AL12" s="201"/>
      <c r="AM12" s="202"/>
      <c r="AN12" s="200" t="s">
        <v>2</v>
      </c>
      <c r="AO12" s="201"/>
      <c r="AP12" s="202"/>
      <c r="AQ12" s="200" t="s">
        <v>31</v>
      </c>
      <c r="AR12" s="201"/>
      <c r="AS12" s="203"/>
      <c r="AT12" s="211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3"/>
      <c r="BJ12" s="8" t="s">
        <v>76</v>
      </c>
      <c r="BK12" s="17" t="s">
        <v>78</v>
      </c>
      <c r="BL12" s="17" t="s">
        <v>78</v>
      </c>
      <c r="BM12" s="17" t="s">
        <v>84</v>
      </c>
      <c r="BN12" s="17" t="s">
        <v>84</v>
      </c>
      <c r="BO12" s="17" t="s">
        <v>79</v>
      </c>
      <c r="BP12" s="17" t="s">
        <v>79</v>
      </c>
      <c r="BQ12" s="17" t="s">
        <v>85</v>
      </c>
      <c r="BR12" s="17" t="s">
        <v>85</v>
      </c>
      <c r="BS12" s="17" t="s">
        <v>80</v>
      </c>
      <c r="BT12" s="17" t="s">
        <v>81</v>
      </c>
      <c r="BU12" s="18" t="s">
        <v>86</v>
      </c>
      <c r="BV12" s="18" t="s">
        <v>87</v>
      </c>
      <c r="BW12" s="18" t="s">
        <v>87</v>
      </c>
      <c r="BX12" s="19" t="s">
        <v>105</v>
      </c>
      <c r="BY12" s="19" t="s">
        <v>48</v>
      </c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2:87" ht="50.1" customHeight="1">
      <c r="B13" s="167" t="s">
        <v>39</v>
      </c>
      <c r="C13" s="168"/>
      <c r="D13" s="168"/>
      <c r="E13" s="168"/>
      <c r="F13" s="169"/>
      <c r="G13" s="326" t="s">
        <v>71</v>
      </c>
      <c r="H13" s="170"/>
      <c r="I13" s="170"/>
      <c r="J13" s="170"/>
      <c r="K13" s="170"/>
      <c r="L13" s="170"/>
      <c r="M13" s="171"/>
      <c r="N13" s="172" t="s">
        <v>40</v>
      </c>
      <c r="O13" s="173"/>
      <c r="P13" s="173"/>
      <c r="Q13" s="173"/>
      <c r="R13" s="174"/>
      <c r="S13" s="175"/>
      <c r="T13" s="176"/>
      <c r="U13" s="176"/>
      <c r="V13" s="176"/>
      <c r="W13" s="176"/>
      <c r="X13" s="176"/>
      <c r="Y13" s="176"/>
      <c r="Z13" s="177"/>
      <c r="AA13" s="178" t="s">
        <v>117</v>
      </c>
      <c r="AB13" s="178"/>
      <c r="AC13" s="178"/>
      <c r="AD13" s="179"/>
      <c r="AE13" s="180">
        <f>VLOOKUP(F6, BJ9:CI14,22,0)</f>
        <v>0</v>
      </c>
      <c r="AF13" s="178"/>
      <c r="AG13" s="179"/>
      <c r="AH13" s="144">
        <f>VLOOKUP(F6, BJ9:CI14,23,0)</f>
        <v>1.2</v>
      </c>
      <c r="AI13" s="145"/>
      <c r="AJ13" s="181"/>
      <c r="AK13" s="144">
        <f>VLOOKUP(F6, BJ9:CI14,24,0)</f>
        <v>2.5</v>
      </c>
      <c r="AL13" s="145"/>
      <c r="AM13" s="181"/>
      <c r="AN13" s="144">
        <f>VLOOKUP(F6, BJ9:CI14,25,0)</f>
        <v>4.7</v>
      </c>
      <c r="AO13" s="145"/>
      <c r="AP13" s="181"/>
      <c r="AQ13" s="144">
        <f>VLOOKUP(F6, BJ9:CI14,26,0)</f>
        <v>3.5</v>
      </c>
      <c r="AR13" s="145"/>
      <c r="AS13" s="146"/>
      <c r="AT13" s="211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3"/>
      <c r="BJ13" s="8" t="s">
        <v>103</v>
      </c>
      <c r="BK13" s="17" t="s">
        <v>92</v>
      </c>
      <c r="BL13" s="17" t="s">
        <v>92</v>
      </c>
      <c r="BM13" s="17" t="s">
        <v>106</v>
      </c>
      <c r="BN13" s="17" t="s">
        <v>93</v>
      </c>
      <c r="BO13" s="17" t="s">
        <v>79</v>
      </c>
      <c r="BP13" s="17" t="s">
        <v>79</v>
      </c>
      <c r="BQ13" s="17" t="s">
        <v>94</v>
      </c>
      <c r="BR13" s="17" t="s">
        <v>94</v>
      </c>
      <c r="BS13" s="17" t="s">
        <v>95</v>
      </c>
      <c r="BT13" s="17" t="s">
        <v>96</v>
      </c>
      <c r="BU13" s="18" t="s">
        <v>86</v>
      </c>
      <c r="BV13" s="18" t="s">
        <v>87</v>
      </c>
      <c r="BW13" s="18" t="s">
        <v>87</v>
      </c>
      <c r="BX13" s="19" t="s">
        <v>105</v>
      </c>
      <c r="BY13" s="19" t="s">
        <v>48</v>
      </c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2:87" ht="50.1" customHeight="1">
      <c r="B14" s="147" t="s">
        <v>4</v>
      </c>
      <c r="C14" s="148"/>
      <c r="D14" s="148"/>
      <c r="E14" s="148"/>
      <c r="F14" s="149"/>
      <c r="G14" s="324" t="s">
        <v>97</v>
      </c>
      <c r="H14" s="153"/>
      <c r="I14" s="153"/>
      <c r="J14" s="153"/>
      <c r="K14" s="153"/>
      <c r="L14" s="153"/>
      <c r="M14" s="154"/>
      <c r="N14" s="157" t="s">
        <v>7</v>
      </c>
      <c r="O14" s="148"/>
      <c r="P14" s="148"/>
      <c r="Q14" s="148"/>
      <c r="R14" s="149"/>
      <c r="S14" s="159"/>
      <c r="T14" s="160"/>
      <c r="U14" s="160"/>
      <c r="V14" s="160"/>
      <c r="W14" s="160"/>
      <c r="X14" s="160"/>
      <c r="Y14" s="160"/>
      <c r="Z14" s="161"/>
      <c r="AA14" s="321" t="s">
        <v>116</v>
      </c>
      <c r="AB14" s="165"/>
      <c r="AC14" s="165"/>
      <c r="AD14" s="166"/>
      <c r="AE14" s="128" t="s">
        <v>112</v>
      </c>
      <c r="AF14" s="129"/>
      <c r="AG14" s="130"/>
      <c r="AH14" s="128" t="s">
        <v>112</v>
      </c>
      <c r="AI14" s="129"/>
      <c r="AJ14" s="130"/>
      <c r="AK14" s="128" t="s">
        <v>112</v>
      </c>
      <c r="AL14" s="129"/>
      <c r="AM14" s="130"/>
      <c r="AN14" s="128" t="s">
        <v>112</v>
      </c>
      <c r="AO14" s="129"/>
      <c r="AP14" s="130"/>
      <c r="AQ14" s="128" t="s">
        <v>112</v>
      </c>
      <c r="AR14" s="129"/>
      <c r="AS14" s="130"/>
      <c r="AT14" s="211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3"/>
      <c r="BJ14" s="8" t="s">
        <v>82</v>
      </c>
      <c r="BK14" s="17" t="s">
        <v>92</v>
      </c>
      <c r="BL14" s="17" t="s">
        <v>92</v>
      </c>
      <c r="BM14" s="17" t="s">
        <v>93</v>
      </c>
      <c r="BN14" s="17" t="s">
        <v>93</v>
      </c>
      <c r="BO14" s="17" t="s">
        <v>79</v>
      </c>
      <c r="BP14" s="17" t="s">
        <v>79</v>
      </c>
      <c r="BQ14" s="17" t="s">
        <v>94</v>
      </c>
      <c r="BR14" s="17" t="s">
        <v>94</v>
      </c>
      <c r="BS14" s="17" t="s">
        <v>95</v>
      </c>
      <c r="BT14" s="17" t="s">
        <v>96</v>
      </c>
      <c r="BU14" s="18" t="s">
        <v>86</v>
      </c>
      <c r="BV14" s="18" t="s">
        <v>87</v>
      </c>
      <c r="BW14" s="18" t="s">
        <v>87</v>
      </c>
      <c r="BX14" s="19" t="s">
        <v>105</v>
      </c>
      <c r="BY14" s="19" t="s">
        <v>48</v>
      </c>
      <c r="BZ14" s="16"/>
      <c r="CA14" s="16"/>
      <c r="CB14" s="16"/>
      <c r="CC14" s="16"/>
      <c r="CD14" s="16"/>
      <c r="CE14" s="16"/>
      <c r="CF14" s="16"/>
      <c r="CG14" s="16"/>
      <c r="CH14" s="16"/>
      <c r="CI14" s="16"/>
    </row>
    <row r="15" spans="2:87" ht="50.1" customHeight="1" thickBot="1">
      <c r="B15" s="150"/>
      <c r="C15" s="151"/>
      <c r="D15" s="151"/>
      <c r="E15" s="151"/>
      <c r="F15" s="152"/>
      <c r="G15" s="325"/>
      <c r="H15" s="155"/>
      <c r="I15" s="155"/>
      <c r="J15" s="155"/>
      <c r="K15" s="155"/>
      <c r="L15" s="155"/>
      <c r="M15" s="156"/>
      <c r="N15" s="158"/>
      <c r="O15" s="151"/>
      <c r="P15" s="151"/>
      <c r="Q15" s="151"/>
      <c r="R15" s="152"/>
      <c r="S15" s="162"/>
      <c r="T15" s="163"/>
      <c r="U15" s="163"/>
      <c r="V15" s="163"/>
      <c r="W15" s="163"/>
      <c r="X15" s="163"/>
      <c r="Y15" s="163"/>
      <c r="Z15" s="164"/>
      <c r="AA15" s="131" t="s">
        <v>113</v>
      </c>
      <c r="AB15" s="132"/>
      <c r="AC15" s="132"/>
      <c r="AD15" s="133"/>
      <c r="AE15" s="134"/>
      <c r="AF15" s="135"/>
      <c r="AG15" s="136"/>
      <c r="AH15" s="137"/>
      <c r="AI15" s="138"/>
      <c r="AJ15" s="139"/>
      <c r="AK15" s="140"/>
      <c r="AL15" s="141"/>
      <c r="AM15" s="142"/>
      <c r="AN15" s="140"/>
      <c r="AO15" s="141"/>
      <c r="AP15" s="142"/>
      <c r="AQ15" s="140"/>
      <c r="AR15" s="141"/>
      <c r="AS15" s="143"/>
      <c r="AT15" s="214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6"/>
      <c r="BJ15" s="9"/>
    </row>
    <row r="16" spans="2:87" ht="39.950000000000003" customHeight="1">
      <c r="B16" s="113" t="s">
        <v>69</v>
      </c>
      <c r="C16" s="87"/>
      <c r="D16" s="116"/>
      <c r="E16" s="116"/>
      <c r="F16" s="116"/>
      <c r="G16" s="116"/>
      <c r="H16" s="116"/>
      <c r="I16" s="116"/>
      <c r="J16" s="116"/>
      <c r="K16" s="116"/>
      <c r="L16" s="118" t="s">
        <v>41</v>
      </c>
      <c r="M16" s="119"/>
      <c r="N16" s="120"/>
      <c r="O16" s="118"/>
      <c r="P16" s="119"/>
      <c r="Q16" s="119"/>
      <c r="R16" s="120"/>
      <c r="S16" s="118" t="s">
        <v>42</v>
      </c>
      <c r="T16" s="119"/>
      <c r="U16" s="120"/>
      <c r="V16" s="118"/>
      <c r="W16" s="119"/>
      <c r="X16" s="119"/>
      <c r="Y16" s="120"/>
      <c r="Z16" s="87" t="s">
        <v>43</v>
      </c>
      <c r="AA16" s="87"/>
      <c r="AB16" s="87"/>
      <c r="AC16" s="88"/>
      <c r="AD16" s="89"/>
      <c r="AE16" s="89"/>
      <c r="AF16" s="90"/>
      <c r="AG16" s="87" t="s">
        <v>44</v>
      </c>
      <c r="AH16" s="87"/>
      <c r="AI16" s="87"/>
      <c r="AJ16" s="87"/>
      <c r="AK16" s="94" t="s">
        <v>70</v>
      </c>
      <c r="AL16" s="94"/>
      <c r="AM16" s="94"/>
      <c r="AN16" s="94"/>
      <c r="AO16" s="94"/>
      <c r="AP16" s="94"/>
      <c r="AQ16" s="94"/>
      <c r="AR16" s="94"/>
      <c r="AS16" s="94"/>
      <c r="AT16" s="87" t="s">
        <v>45</v>
      </c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96"/>
      <c r="BJ16" s="9"/>
    </row>
    <row r="17" spans="1:62" ht="20.100000000000001" customHeight="1">
      <c r="B17" s="114"/>
      <c r="C17" s="76"/>
      <c r="D17" s="117"/>
      <c r="E17" s="117"/>
      <c r="F17" s="117"/>
      <c r="G17" s="117"/>
      <c r="H17" s="117"/>
      <c r="I17" s="117"/>
      <c r="J17" s="117"/>
      <c r="K17" s="117"/>
      <c r="L17" s="121"/>
      <c r="M17" s="122"/>
      <c r="N17" s="123"/>
      <c r="O17" s="124"/>
      <c r="P17" s="125"/>
      <c r="Q17" s="125"/>
      <c r="R17" s="126"/>
      <c r="S17" s="121"/>
      <c r="T17" s="122"/>
      <c r="U17" s="123"/>
      <c r="V17" s="124"/>
      <c r="W17" s="125"/>
      <c r="X17" s="125"/>
      <c r="Y17" s="126"/>
      <c r="Z17" s="76"/>
      <c r="AA17" s="76"/>
      <c r="AB17" s="76"/>
      <c r="AC17" s="91"/>
      <c r="AD17" s="92"/>
      <c r="AE17" s="92"/>
      <c r="AF17" s="93"/>
      <c r="AG17" s="76"/>
      <c r="AH17" s="76"/>
      <c r="AI17" s="76"/>
      <c r="AJ17" s="76"/>
      <c r="AK17" s="95"/>
      <c r="AL17" s="95"/>
      <c r="AM17" s="95"/>
      <c r="AN17" s="95"/>
      <c r="AO17" s="95"/>
      <c r="AP17" s="95"/>
      <c r="AQ17" s="95"/>
      <c r="AR17" s="95"/>
      <c r="AS17" s="95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8"/>
      <c r="BJ17" s="9"/>
    </row>
    <row r="18" spans="1:62" ht="20.100000000000001" customHeight="1">
      <c r="B18" s="114"/>
      <c r="C18" s="76"/>
      <c r="D18" s="97"/>
      <c r="E18" s="97"/>
      <c r="F18" s="97"/>
      <c r="G18" s="97"/>
      <c r="H18" s="97"/>
      <c r="I18" s="97"/>
      <c r="J18" s="97"/>
      <c r="K18" s="97"/>
      <c r="L18" s="121"/>
      <c r="M18" s="122"/>
      <c r="N18" s="123"/>
      <c r="O18" s="99"/>
      <c r="P18" s="100"/>
      <c r="Q18" s="100"/>
      <c r="R18" s="101"/>
      <c r="S18" s="121"/>
      <c r="T18" s="122"/>
      <c r="U18" s="123"/>
      <c r="V18" s="99"/>
      <c r="W18" s="100"/>
      <c r="X18" s="100"/>
      <c r="Y18" s="101"/>
      <c r="Z18" s="76"/>
      <c r="AA18" s="76"/>
      <c r="AB18" s="76"/>
      <c r="AC18" s="105"/>
      <c r="AD18" s="106"/>
      <c r="AE18" s="106"/>
      <c r="AF18" s="107"/>
      <c r="AG18" s="76"/>
      <c r="AH18" s="76"/>
      <c r="AI18" s="76"/>
      <c r="AJ18" s="76"/>
      <c r="AK18" s="111" t="s">
        <v>72</v>
      </c>
      <c r="AL18" s="111"/>
      <c r="AM18" s="111"/>
      <c r="AN18" s="111"/>
      <c r="AO18" s="111"/>
      <c r="AP18" s="111"/>
      <c r="AQ18" s="111"/>
      <c r="AR18" s="111"/>
      <c r="AS18" s="111"/>
      <c r="AT18" s="74" t="s">
        <v>46</v>
      </c>
      <c r="AU18" s="74"/>
      <c r="AV18" s="74"/>
      <c r="AW18" s="76"/>
      <c r="AX18" s="76"/>
      <c r="AY18" s="76"/>
      <c r="AZ18" s="76"/>
      <c r="BA18" s="74" t="s">
        <v>47</v>
      </c>
      <c r="BB18" s="74"/>
      <c r="BC18" s="74"/>
      <c r="BD18" s="74"/>
      <c r="BE18" s="76"/>
      <c r="BF18" s="76"/>
      <c r="BG18" s="76"/>
      <c r="BH18" s="78"/>
      <c r="BJ18" s="9"/>
    </row>
    <row r="19" spans="1:62" ht="39.950000000000003" customHeight="1" thickBot="1">
      <c r="B19" s="115"/>
      <c r="C19" s="77"/>
      <c r="D19" s="98"/>
      <c r="E19" s="98"/>
      <c r="F19" s="98"/>
      <c r="G19" s="98"/>
      <c r="H19" s="98"/>
      <c r="I19" s="98"/>
      <c r="J19" s="98"/>
      <c r="K19" s="98"/>
      <c r="L19" s="102"/>
      <c r="M19" s="103"/>
      <c r="N19" s="104"/>
      <c r="O19" s="102"/>
      <c r="P19" s="103"/>
      <c r="Q19" s="103"/>
      <c r="R19" s="104"/>
      <c r="S19" s="102"/>
      <c r="T19" s="103"/>
      <c r="U19" s="104"/>
      <c r="V19" s="102"/>
      <c r="W19" s="103"/>
      <c r="X19" s="103"/>
      <c r="Y19" s="104"/>
      <c r="Z19" s="77"/>
      <c r="AA19" s="77"/>
      <c r="AB19" s="77"/>
      <c r="AC19" s="108"/>
      <c r="AD19" s="109"/>
      <c r="AE19" s="109"/>
      <c r="AF19" s="110"/>
      <c r="AG19" s="77"/>
      <c r="AH19" s="77"/>
      <c r="AI19" s="77"/>
      <c r="AJ19" s="77"/>
      <c r="AK19" s="112"/>
      <c r="AL19" s="112"/>
      <c r="AM19" s="112"/>
      <c r="AN19" s="112"/>
      <c r="AO19" s="112"/>
      <c r="AP19" s="112"/>
      <c r="AQ19" s="112"/>
      <c r="AR19" s="112"/>
      <c r="AS19" s="112"/>
      <c r="AT19" s="75"/>
      <c r="AU19" s="75"/>
      <c r="AV19" s="75"/>
      <c r="AW19" s="77"/>
      <c r="AX19" s="77"/>
      <c r="AY19" s="77"/>
      <c r="AZ19" s="77"/>
      <c r="BA19" s="75"/>
      <c r="BB19" s="75"/>
      <c r="BC19" s="75"/>
      <c r="BD19" s="75"/>
      <c r="BE19" s="77"/>
      <c r="BF19" s="77"/>
      <c r="BG19" s="77"/>
      <c r="BH19" s="79"/>
      <c r="BJ19" s="10"/>
    </row>
    <row r="20" spans="1:62" ht="50.1" customHeight="1" thickBot="1">
      <c r="A20" s="2" t="s">
        <v>1</v>
      </c>
      <c r="B20" s="80" t="s">
        <v>8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2"/>
      <c r="BJ20" s="10"/>
    </row>
    <row r="21" spans="1:62" ht="50.1" customHeight="1">
      <c r="B21" s="83" t="s">
        <v>50</v>
      </c>
      <c r="C21" s="84"/>
      <c r="D21" s="72" t="s">
        <v>51</v>
      </c>
      <c r="E21" s="72"/>
      <c r="F21" s="72"/>
      <c r="G21" s="72"/>
      <c r="H21" s="72" t="s">
        <v>52</v>
      </c>
      <c r="I21" s="72"/>
      <c r="J21" s="72"/>
      <c r="K21" s="72"/>
      <c r="L21" s="72" t="s">
        <v>53</v>
      </c>
      <c r="M21" s="72"/>
      <c r="N21" s="72"/>
      <c r="O21" s="72"/>
      <c r="P21" s="72" t="s">
        <v>54</v>
      </c>
      <c r="Q21" s="72"/>
      <c r="R21" s="72"/>
      <c r="S21" s="72"/>
      <c r="T21" s="72" t="s">
        <v>55</v>
      </c>
      <c r="U21" s="72"/>
      <c r="V21" s="73" t="s">
        <v>56</v>
      </c>
      <c r="W21" s="73"/>
      <c r="X21" s="58" t="s">
        <v>57</v>
      </c>
      <c r="Y21" s="58"/>
      <c r="Z21" s="58"/>
      <c r="AA21" s="58" t="s">
        <v>58</v>
      </c>
      <c r="AB21" s="58"/>
      <c r="AC21" s="58"/>
      <c r="AD21" s="58"/>
      <c r="AE21" s="58"/>
      <c r="AF21" s="58"/>
      <c r="AG21" s="58" t="s">
        <v>59</v>
      </c>
      <c r="AH21" s="58"/>
      <c r="AI21" s="58"/>
      <c r="AJ21" s="60" t="s">
        <v>49</v>
      </c>
      <c r="AK21" s="60"/>
      <c r="AL21" s="60"/>
      <c r="AM21" s="127" t="s">
        <v>9</v>
      </c>
      <c r="AN21" s="127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"/>
      <c r="BJ21" s="10"/>
    </row>
    <row r="22" spans="1:62" ht="50.1" customHeight="1">
      <c r="B22" s="85"/>
      <c r="C22" s="86"/>
      <c r="D22" s="71" t="s">
        <v>60</v>
      </c>
      <c r="E22" s="71"/>
      <c r="F22" s="71" t="s">
        <v>61</v>
      </c>
      <c r="G22" s="71"/>
      <c r="H22" s="71" t="s">
        <v>60</v>
      </c>
      <c r="I22" s="71"/>
      <c r="J22" s="71" t="s">
        <v>61</v>
      </c>
      <c r="K22" s="71"/>
      <c r="L22" s="71" t="s">
        <v>60</v>
      </c>
      <c r="M22" s="71"/>
      <c r="N22" s="71" t="s">
        <v>61</v>
      </c>
      <c r="O22" s="71"/>
      <c r="P22" s="71" t="s">
        <v>60</v>
      </c>
      <c r="Q22" s="71"/>
      <c r="R22" s="71" t="s">
        <v>61</v>
      </c>
      <c r="S22" s="71"/>
      <c r="T22" s="71"/>
      <c r="U22" s="71"/>
      <c r="V22" s="62"/>
      <c r="W22" s="62"/>
      <c r="X22" s="59"/>
      <c r="Y22" s="59"/>
      <c r="Z22" s="59"/>
      <c r="AA22" s="62" t="s">
        <v>62</v>
      </c>
      <c r="AB22" s="62"/>
      <c r="AC22" s="62"/>
      <c r="AD22" s="62" t="s">
        <v>63</v>
      </c>
      <c r="AE22" s="62"/>
      <c r="AF22" s="62"/>
      <c r="AG22" s="59"/>
      <c r="AH22" s="59"/>
      <c r="AI22" s="59"/>
      <c r="AJ22" s="61"/>
      <c r="AK22" s="61"/>
      <c r="AL22" s="61"/>
      <c r="AM22" s="66"/>
      <c r="AN22" s="66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"/>
      <c r="BJ22" s="10"/>
    </row>
    <row r="23" spans="1:62" ht="90" customHeight="1">
      <c r="B23" s="69" t="s">
        <v>91</v>
      </c>
      <c r="C23" s="70"/>
      <c r="D23" s="63" t="str">
        <f>VLOOKUP(F6, BJ9:BY14,2,0)</f>
        <v>4.0±0.5</v>
      </c>
      <c r="E23" s="63"/>
      <c r="F23" s="63" t="str">
        <f>VLOOKUP(F6, BJ9:BZ14,3,0)</f>
        <v>4.0±0.5</v>
      </c>
      <c r="G23" s="63"/>
      <c r="H23" s="63" t="str">
        <f>VLOOKUP(F6, BJ9:CA14,4,0)</f>
        <v>39±0.5</v>
      </c>
      <c r="I23" s="63"/>
      <c r="J23" s="63" t="str">
        <f>VLOOKUP(F6, BJ9:CA14,5,0)</f>
        <v>39±0.5</v>
      </c>
      <c r="K23" s="63"/>
      <c r="L23" s="63" t="str">
        <f>VLOOKUP(F6, BJ9:CB14,6,0)</f>
        <v>5±0.5</v>
      </c>
      <c r="M23" s="63"/>
      <c r="N23" s="63" t="str">
        <f>VLOOKUP(F6, BJ9:CC14,7,0)</f>
        <v>5±0.5</v>
      </c>
      <c r="O23" s="63"/>
      <c r="P23" s="63" t="str">
        <f>VLOOKUP(F6, BJ9:BZ14,8,0)</f>
        <v>9.5±0.5</v>
      </c>
      <c r="Q23" s="63"/>
      <c r="R23" s="63" t="str">
        <f>VLOOKUP(F6, BJ9:BY14,9,0)</f>
        <v>9.5±0.5</v>
      </c>
      <c r="S23" s="63"/>
      <c r="T23" s="63" t="str">
        <f>VLOOKUP(F6, BJ9:BY14,10,0)</f>
        <v>65±0.5</v>
      </c>
      <c r="U23" s="63"/>
      <c r="V23" s="63" t="str">
        <f>VLOOKUP(F6, BJ9:BY14,11,0)</f>
        <v>55±0.3</v>
      </c>
      <c r="W23" s="63"/>
      <c r="X23" s="63" t="str">
        <f>VLOOKUP(F6, BJ9:BY14,12,0)</f>
        <v>0.400±0.015</v>
      </c>
      <c r="Y23" s="63"/>
      <c r="Z23" s="63"/>
      <c r="AA23" s="63" t="str">
        <f>VLOOKUP(F6, BJ9:BY14,13,0)</f>
        <v>0.600±0.015</v>
      </c>
      <c r="AB23" s="63"/>
      <c r="AC23" s="63"/>
      <c r="AD23" s="64" t="str">
        <f>VLOOKUP(F6, BJ9:BY14,14,0)</f>
        <v>0.600±0.015</v>
      </c>
      <c r="AE23" s="64"/>
      <c r="AF23" s="64"/>
      <c r="AG23" s="64" t="str">
        <f>VLOOKUP(F6, BJ9:BY14,15,0)</f>
        <v>MAX. 0.5</v>
      </c>
      <c r="AH23" s="64"/>
      <c r="AI23" s="64"/>
      <c r="AJ23" s="65" t="str">
        <f>VLOOKUP(F6, BJ9:BY14,16,0)</f>
        <v>MAX.0.015</v>
      </c>
      <c r="AK23" s="65"/>
      <c r="AL23" s="65"/>
      <c r="AM23" s="66"/>
      <c r="AN23" s="66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"/>
      <c r="BJ23" s="1"/>
    </row>
    <row r="24" spans="1:62" ht="90" customHeight="1">
      <c r="B24" s="67" t="s">
        <v>64</v>
      </c>
      <c r="C24" s="68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2"/>
      <c r="Y24" s="52"/>
      <c r="Z24" s="52"/>
      <c r="AA24" s="57"/>
      <c r="AB24" s="57"/>
      <c r="AC24" s="57"/>
      <c r="AD24" s="57"/>
      <c r="AE24" s="57"/>
      <c r="AF24" s="57"/>
      <c r="AG24" s="57"/>
      <c r="AH24" s="57"/>
      <c r="AI24" s="57"/>
      <c r="AJ24" s="56" t="s">
        <v>5</v>
      </c>
      <c r="AK24" s="56"/>
      <c r="AL24" s="56"/>
      <c r="AM24" s="56"/>
      <c r="AN24" s="56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"/>
      <c r="BJ24" s="1"/>
    </row>
    <row r="25" spans="1:62" ht="90" customHeight="1">
      <c r="B25" s="53" t="s">
        <v>65</v>
      </c>
      <c r="C25" s="54"/>
      <c r="D25" s="50"/>
      <c r="E25" s="50"/>
      <c r="F25" s="50"/>
      <c r="G25" s="50"/>
      <c r="H25" s="50"/>
      <c r="I25" s="50"/>
      <c r="J25" s="50"/>
      <c r="K25" s="50"/>
      <c r="L25" s="49"/>
      <c r="M25" s="49"/>
      <c r="N25" s="49"/>
      <c r="O25" s="49"/>
      <c r="P25" s="49"/>
      <c r="Q25" s="49"/>
      <c r="R25" s="49"/>
      <c r="S25" s="49"/>
      <c r="T25" s="50"/>
      <c r="U25" s="50"/>
      <c r="V25" s="51"/>
      <c r="W25" s="51"/>
      <c r="X25" s="52"/>
      <c r="Y25" s="52"/>
      <c r="Z25" s="52"/>
      <c r="AA25" s="57"/>
      <c r="AB25" s="57"/>
      <c r="AC25" s="57"/>
      <c r="AD25" s="57"/>
      <c r="AE25" s="57"/>
      <c r="AF25" s="57"/>
      <c r="AG25" s="57"/>
      <c r="AH25" s="57"/>
      <c r="AI25" s="57"/>
      <c r="AJ25" s="56" t="s">
        <v>5</v>
      </c>
      <c r="AK25" s="56"/>
      <c r="AL25" s="56"/>
      <c r="AM25" s="56"/>
      <c r="AN25" s="56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"/>
      <c r="BJ25" s="1"/>
    </row>
    <row r="26" spans="1:62" ht="90" customHeight="1" thickBot="1">
      <c r="B26" s="47" t="s">
        <v>66</v>
      </c>
      <c r="C26" s="48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55"/>
      <c r="Y26" s="55"/>
      <c r="Z26" s="55"/>
      <c r="AA26" s="45"/>
      <c r="AB26" s="45"/>
      <c r="AC26" s="45"/>
      <c r="AD26" s="45"/>
      <c r="AE26" s="45"/>
      <c r="AF26" s="45"/>
      <c r="AG26" s="45"/>
      <c r="AH26" s="45"/>
      <c r="AI26" s="45"/>
      <c r="AJ26" s="46" t="s">
        <v>5</v>
      </c>
      <c r="AK26" s="46"/>
      <c r="AL26" s="46"/>
      <c r="AM26" s="46"/>
      <c r="AN26" s="46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4"/>
      <c r="BI26" s="1"/>
      <c r="BJ26" s="1"/>
    </row>
    <row r="28" spans="1:62" ht="3.75" customHeight="1" thickBot="1"/>
    <row r="29" spans="1:62" ht="39.950000000000003" customHeight="1">
      <c r="B29" s="288" t="s">
        <v>67</v>
      </c>
      <c r="C29" s="291" t="s">
        <v>10</v>
      </c>
      <c r="D29" s="291"/>
      <c r="E29" s="291"/>
      <c r="F29" s="291" t="s">
        <v>19</v>
      </c>
      <c r="G29" s="291"/>
      <c r="H29" s="291"/>
      <c r="I29" s="291" t="s">
        <v>68</v>
      </c>
      <c r="J29" s="291"/>
      <c r="K29" s="291"/>
      <c r="L29" s="292" t="s">
        <v>3</v>
      </c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3"/>
      <c r="AY29" s="298" t="s">
        <v>18</v>
      </c>
      <c r="AZ29" s="273" t="s">
        <v>10</v>
      </c>
      <c r="BA29" s="274"/>
      <c r="BB29" s="274"/>
      <c r="BC29" s="275" t="s">
        <v>19</v>
      </c>
      <c r="BD29" s="276"/>
      <c r="BE29" s="277"/>
      <c r="BF29" s="274" t="s">
        <v>20</v>
      </c>
      <c r="BG29" s="274"/>
      <c r="BH29" s="278"/>
    </row>
    <row r="30" spans="1:62" ht="39.950000000000003" customHeight="1">
      <c r="B30" s="289"/>
      <c r="C30" s="279"/>
      <c r="D30" s="279"/>
      <c r="E30" s="279"/>
      <c r="F30" s="279"/>
      <c r="G30" s="279"/>
      <c r="H30" s="279"/>
      <c r="I30" s="322"/>
      <c r="J30" s="322"/>
      <c r="K30" s="322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5"/>
      <c r="AY30" s="299"/>
      <c r="AZ30" s="281"/>
      <c r="BA30" s="281"/>
      <c r="BB30" s="281"/>
      <c r="BC30" s="283"/>
      <c r="BD30" s="283"/>
      <c r="BE30" s="283"/>
      <c r="BF30" s="283"/>
      <c r="BG30" s="283"/>
      <c r="BH30" s="285"/>
    </row>
    <row r="31" spans="1:62" ht="39.950000000000003" customHeight="1" thickBot="1">
      <c r="B31" s="290"/>
      <c r="C31" s="280"/>
      <c r="D31" s="280"/>
      <c r="E31" s="280"/>
      <c r="F31" s="280"/>
      <c r="G31" s="280"/>
      <c r="H31" s="280"/>
      <c r="I31" s="323"/>
      <c r="J31" s="323"/>
      <c r="K31" s="323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7"/>
      <c r="AY31" s="300"/>
      <c r="AZ31" s="282"/>
      <c r="BA31" s="282"/>
      <c r="BB31" s="282"/>
      <c r="BC31" s="284"/>
      <c r="BD31" s="284"/>
      <c r="BE31" s="284"/>
      <c r="BF31" s="284"/>
      <c r="BG31" s="284"/>
      <c r="BH31" s="286"/>
    </row>
    <row r="32" spans="1:62" ht="50.1" customHeight="1" thickBot="1">
      <c r="B32" s="254" t="s">
        <v>14</v>
      </c>
      <c r="C32" s="260"/>
      <c r="D32" s="260"/>
      <c r="E32" s="261"/>
      <c r="F32" s="262" t="s">
        <v>15</v>
      </c>
      <c r="G32" s="260"/>
      <c r="H32" s="260"/>
      <c r="I32" s="260"/>
      <c r="J32" s="260"/>
      <c r="K32" s="260"/>
      <c r="L32" s="255"/>
      <c r="M32" s="255"/>
      <c r="N32" s="255"/>
      <c r="O32" s="256"/>
      <c r="P32" s="263" t="s">
        <v>83</v>
      </c>
      <c r="Q32" s="264"/>
      <c r="R32" s="264"/>
      <c r="S32" s="264"/>
      <c r="T32" s="264"/>
      <c r="U32" s="264"/>
      <c r="V32" s="264"/>
      <c r="W32" s="264"/>
      <c r="X32" s="264"/>
      <c r="Y32" s="264"/>
      <c r="Z32" s="265"/>
      <c r="AA32" s="254" t="s">
        <v>16</v>
      </c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6"/>
      <c r="AM32" s="266" t="s">
        <v>122</v>
      </c>
      <c r="AN32" s="267"/>
      <c r="AO32" s="267"/>
      <c r="AP32" s="267"/>
      <c r="AQ32" s="267"/>
      <c r="AR32" s="267"/>
      <c r="AS32" s="267"/>
      <c r="AT32" s="267"/>
      <c r="AU32" s="268"/>
      <c r="AV32" s="269" t="s">
        <v>12</v>
      </c>
      <c r="AW32" s="270"/>
      <c r="AX32" s="270"/>
      <c r="AY32" s="271"/>
      <c r="AZ32" s="272"/>
      <c r="BA32" s="3"/>
      <c r="BB32" s="4" t="s">
        <v>123</v>
      </c>
      <c r="BC32" s="5"/>
      <c r="BD32" s="5" t="s">
        <v>13</v>
      </c>
      <c r="BE32" s="271">
        <v>42079</v>
      </c>
      <c r="BF32" s="271"/>
      <c r="BG32" s="271"/>
      <c r="BH32" s="287"/>
    </row>
    <row r="33" spans="1:87" ht="50.1" customHeight="1" thickBot="1">
      <c r="B33" s="245" t="s">
        <v>11</v>
      </c>
      <c r="C33" s="246"/>
      <c r="D33" s="246"/>
      <c r="E33" s="247"/>
      <c r="F33" s="248" t="s">
        <v>90</v>
      </c>
      <c r="G33" s="249"/>
      <c r="H33" s="249"/>
      <c r="I33" s="249"/>
      <c r="J33" s="249"/>
      <c r="K33" s="249"/>
      <c r="L33" s="249"/>
      <c r="M33" s="249"/>
      <c r="N33" s="249"/>
      <c r="O33" s="250"/>
      <c r="P33" s="251" t="s">
        <v>130</v>
      </c>
      <c r="Q33" s="252"/>
      <c r="R33" s="252"/>
      <c r="S33" s="252"/>
      <c r="T33" s="252"/>
      <c r="U33" s="252"/>
      <c r="V33" s="252"/>
      <c r="W33" s="252"/>
      <c r="X33" s="252"/>
      <c r="Y33" s="252"/>
      <c r="Z33" s="253"/>
      <c r="AA33" s="254" t="s">
        <v>17</v>
      </c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6"/>
      <c r="AM33" s="257" t="s">
        <v>6</v>
      </c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9"/>
    </row>
    <row r="34" spans="1:87" ht="50.1" customHeight="1" thickBot="1">
      <c r="B34" s="234" t="s">
        <v>21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6"/>
      <c r="AA34" s="237" t="s">
        <v>0</v>
      </c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38"/>
      <c r="AR34" s="238"/>
      <c r="AS34" s="239"/>
      <c r="AT34" s="240" t="s">
        <v>22</v>
      </c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5"/>
      <c r="BH34" s="236"/>
      <c r="BJ34" s="336" t="s">
        <v>104</v>
      </c>
      <c r="BK34" s="71" t="s">
        <v>51</v>
      </c>
      <c r="BL34" s="71"/>
      <c r="BM34" s="71" t="s">
        <v>52</v>
      </c>
      <c r="BN34" s="71"/>
      <c r="BO34" s="71" t="s">
        <v>53</v>
      </c>
      <c r="BP34" s="71"/>
      <c r="BQ34" s="71" t="s">
        <v>54</v>
      </c>
      <c r="BR34" s="71"/>
      <c r="BS34" s="71" t="s">
        <v>55</v>
      </c>
      <c r="BT34" s="62" t="s">
        <v>56</v>
      </c>
      <c r="BU34" s="59" t="s">
        <v>57</v>
      </c>
      <c r="BV34" s="59" t="s">
        <v>58</v>
      </c>
      <c r="BW34" s="59"/>
      <c r="BX34" s="59" t="s">
        <v>59</v>
      </c>
      <c r="BY34" s="231" t="s">
        <v>49</v>
      </c>
      <c r="BZ34" s="232" t="s">
        <v>27</v>
      </c>
      <c r="CA34" s="232"/>
      <c r="CB34" s="232"/>
      <c r="CC34" s="232"/>
      <c r="CD34" s="232"/>
      <c r="CE34" s="232" t="s">
        <v>109</v>
      </c>
      <c r="CF34" s="232"/>
      <c r="CG34" s="232"/>
      <c r="CH34" s="232"/>
      <c r="CI34" s="232"/>
    </row>
    <row r="35" spans="1:87" ht="50.1" customHeight="1">
      <c r="B35" s="167" t="s">
        <v>23</v>
      </c>
      <c r="C35" s="168"/>
      <c r="D35" s="168"/>
      <c r="E35" s="169"/>
      <c r="F35" s="233" t="s">
        <v>77</v>
      </c>
      <c r="G35" s="168"/>
      <c r="H35" s="168"/>
      <c r="I35" s="168"/>
      <c r="J35" s="169"/>
      <c r="K35" s="233" t="s">
        <v>24</v>
      </c>
      <c r="L35" s="168"/>
      <c r="M35" s="169"/>
      <c r="N35" s="233" t="s">
        <v>25</v>
      </c>
      <c r="O35" s="169"/>
      <c r="P35" s="233" t="s">
        <v>88</v>
      </c>
      <c r="Q35" s="168"/>
      <c r="R35" s="169"/>
      <c r="S35" s="233" t="s">
        <v>26</v>
      </c>
      <c r="T35" s="168"/>
      <c r="U35" s="169"/>
      <c r="V35" s="233" t="s">
        <v>89</v>
      </c>
      <c r="W35" s="168"/>
      <c r="X35" s="168"/>
      <c r="Y35" s="168"/>
      <c r="Z35" s="243"/>
      <c r="AA35" s="244" t="s">
        <v>27</v>
      </c>
      <c r="AB35" s="205"/>
      <c r="AC35" s="205"/>
      <c r="AD35" s="206"/>
      <c r="AE35" s="204" t="s">
        <v>28</v>
      </c>
      <c r="AF35" s="205"/>
      <c r="AG35" s="206"/>
      <c r="AH35" s="204" t="s">
        <v>29</v>
      </c>
      <c r="AI35" s="205"/>
      <c r="AJ35" s="206"/>
      <c r="AK35" s="204" t="s">
        <v>30</v>
      </c>
      <c r="AL35" s="205"/>
      <c r="AM35" s="206"/>
      <c r="AN35" s="204" t="s">
        <v>2</v>
      </c>
      <c r="AO35" s="205"/>
      <c r="AP35" s="206"/>
      <c r="AQ35" s="204" t="s">
        <v>31</v>
      </c>
      <c r="AR35" s="205"/>
      <c r="AS35" s="207"/>
      <c r="AT35" s="208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10"/>
      <c r="BJ35" s="337"/>
      <c r="BK35" s="6" t="s">
        <v>60</v>
      </c>
      <c r="BL35" s="6" t="s">
        <v>61</v>
      </c>
      <c r="BM35" s="6" t="s">
        <v>60</v>
      </c>
      <c r="BN35" s="6" t="s">
        <v>61</v>
      </c>
      <c r="BO35" s="6" t="s">
        <v>60</v>
      </c>
      <c r="BP35" s="6" t="s">
        <v>61</v>
      </c>
      <c r="BQ35" s="6" t="s">
        <v>60</v>
      </c>
      <c r="BR35" s="6" t="s">
        <v>61</v>
      </c>
      <c r="BS35" s="71"/>
      <c r="BT35" s="62"/>
      <c r="BU35" s="59"/>
      <c r="BV35" s="7" t="s">
        <v>62</v>
      </c>
      <c r="BW35" s="7" t="s">
        <v>63</v>
      </c>
      <c r="BX35" s="59"/>
      <c r="BY35" s="231"/>
      <c r="BZ35" s="15" t="s">
        <v>28</v>
      </c>
      <c r="CA35" s="15" t="s">
        <v>29</v>
      </c>
      <c r="CB35" s="15" t="s">
        <v>30</v>
      </c>
      <c r="CC35" s="15" t="s">
        <v>2</v>
      </c>
      <c r="CD35" s="15" t="s">
        <v>31</v>
      </c>
      <c r="CE35" s="15" t="s">
        <v>28</v>
      </c>
      <c r="CF35" s="15" t="s">
        <v>29</v>
      </c>
      <c r="CG35" s="15" t="s">
        <v>107</v>
      </c>
      <c r="CH35" s="15" t="s">
        <v>108</v>
      </c>
      <c r="CI35" s="15" t="s">
        <v>31</v>
      </c>
    </row>
    <row r="36" spans="1:87" ht="50.1" customHeight="1">
      <c r="B36" s="217" t="s">
        <v>34</v>
      </c>
      <c r="C36" s="220" t="s">
        <v>36</v>
      </c>
      <c r="D36" s="184"/>
      <c r="E36" s="222" t="s">
        <v>73</v>
      </c>
      <c r="F36" s="223"/>
      <c r="G36" s="223"/>
      <c r="H36" s="223"/>
      <c r="I36" s="223"/>
      <c r="J36" s="334"/>
      <c r="K36" s="220" t="s">
        <v>33</v>
      </c>
      <c r="L36" s="183"/>
      <c r="M36" s="184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7"/>
      <c r="AA36" s="178" t="s">
        <v>115</v>
      </c>
      <c r="AB36" s="178"/>
      <c r="AC36" s="178"/>
      <c r="AD36" s="179"/>
      <c r="AE36" s="228" t="str">
        <f>VLOOKUP(F33, BJ36:CI41,17,0)</f>
        <v>120/120</v>
      </c>
      <c r="AF36" s="228"/>
      <c r="AG36" s="228"/>
      <c r="AH36" s="228" t="str">
        <f>VLOOKUP(F33, BJ36:CI41,18,0)</f>
        <v>120/115</v>
      </c>
      <c r="AI36" s="228"/>
      <c r="AJ36" s="228"/>
      <c r="AK36" s="228" t="str">
        <f>VLOOKUP(F33, BJ36:CI41,19,0)</f>
        <v>190/190</v>
      </c>
      <c r="AL36" s="228"/>
      <c r="AM36" s="228"/>
      <c r="AN36" s="228" t="str">
        <f>VLOOKUP(F33, BJ36:CI41,20,0)</f>
        <v>240/240</v>
      </c>
      <c r="AO36" s="228"/>
      <c r="AP36" s="228"/>
      <c r="AQ36" s="228" t="str">
        <f>VLOOKUP(F33, BJ36:CI41,21,0)</f>
        <v>150/150</v>
      </c>
      <c r="AR36" s="228"/>
      <c r="AS36" s="228"/>
      <c r="AT36" s="211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3"/>
      <c r="BJ36" s="8" t="s">
        <v>74</v>
      </c>
      <c r="BK36" s="17" t="s">
        <v>92</v>
      </c>
      <c r="BL36" s="17" t="s">
        <v>92</v>
      </c>
      <c r="BM36" s="17" t="s">
        <v>93</v>
      </c>
      <c r="BN36" s="17" t="s">
        <v>93</v>
      </c>
      <c r="BO36" s="17" t="s">
        <v>79</v>
      </c>
      <c r="BP36" s="17" t="s">
        <v>79</v>
      </c>
      <c r="BQ36" s="17" t="s">
        <v>94</v>
      </c>
      <c r="BR36" s="17" t="s">
        <v>94</v>
      </c>
      <c r="BS36" s="17" t="s">
        <v>95</v>
      </c>
      <c r="BT36" s="17" t="s">
        <v>96</v>
      </c>
      <c r="BU36" s="18" t="s">
        <v>100</v>
      </c>
      <c r="BV36" s="18" t="s">
        <v>101</v>
      </c>
      <c r="BW36" s="18" t="s">
        <v>101</v>
      </c>
      <c r="BX36" s="19" t="s">
        <v>105</v>
      </c>
      <c r="BY36" s="19" t="s">
        <v>48</v>
      </c>
      <c r="BZ36" s="16" t="s">
        <v>118</v>
      </c>
      <c r="CA36" s="16" t="s">
        <v>119</v>
      </c>
      <c r="CB36" s="16" t="s">
        <v>120</v>
      </c>
      <c r="CC36" s="16" t="s">
        <v>121</v>
      </c>
      <c r="CD36" s="16" t="s">
        <v>110</v>
      </c>
      <c r="CE36" s="16">
        <v>0</v>
      </c>
      <c r="CF36" s="16">
        <v>1.2</v>
      </c>
      <c r="CG36" s="16">
        <v>2.5</v>
      </c>
      <c r="CH36" s="16">
        <v>4.7</v>
      </c>
      <c r="CI36" s="16">
        <v>3.5</v>
      </c>
    </row>
    <row r="37" spans="1:87" ht="50.1" customHeight="1">
      <c r="B37" s="218"/>
      <c r="C37" s="221"/>
      <c r="D37" s="186"/>
      <c r="E37" s="224"/>
      <c r="F37" s="225"/>
      <c r="G37" s="225"/>
      <c r="H37" s="225"/>
      <c r="I37" s="225"/>
      <c r="J37" s="335"/>
      <c r="K37" s="221"/>
      <c r="L37" s="185"/>
      <c r="M37" s="18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7"/>
      <c r="AA37" s="165" t="s">
        <v>116</v>
      </c>
      <c r="AB37" s="165"/>
      <c r="AC37" s="165"/>
      <c r="AD37" s="166"/>
      <c r="AE37" s="128" t="s">
        <v>111</v>
      </c>
      <c r="AF37" s="129"/>
      <c r="AG37" s="130"/>
      <c r="AH37" s="128" t="s">
        <v>111</v>
      </c>
      <c r="AI37" s="129"/>
      <c r="AJ37" s="130"/>
      <c r="AK37" s="128" t="s">
        <v>111</v>
      </c>
      <c r="AL37" s="129"/>
      <c r="AM37" s="130"/>
      <c r="AN37" s="128" t="s">
        <v>111</v>
      </c>
      <c r="AO37" s="129"/>
      <c r="AP37" s="130"/>
      <c r="AQ37" s="128" t="s">
        <v>111</v>
      </c>
      <c r="AR37" s="129"/>
      <c r="AS37" s="130"/>
      <c r="AT37" s="211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3"/>
      <c r="BJ37" s="8" t="s">
        <v>102</v>
      </c>
      <c r="BK37" s="17" t="s">
        <v>92</v>
      </c>
      <c r="BL37" s="17" t="s">
        <v>92</v>
      </c>
      <c r="BM37" s="17" t="s">
        <v>93</v>
      </c>
      <c r="BN37" s="17" t="s">
        <v>93</v>
      </c>
      <c r="BO37" s="17" t="s">
        <v>79</v>
      </c>
      <c r="BP37" s="17" t="s">
        <v>79</v>
      </c>
      <c r="BQ37" s="17" t="s">
        <v>94</v>
      </c>
      <c r="BR37" s="17" t="s">
        <v>94</v>
      </c>
      <c r="BS37" s="17" t="s">
        <v>95</v>
      </c>
      <c r="BT37" s="17" t="s">
        <v>96</v>
      </c>
      <c r="BU37" s="18" t="s">
        <v>86</v>
      </c>
      <c r="BV37" s="18" t="s">
        <v>87</v>
      </c>
      <c r="BW37" s="18" t="s">
        <v>87</v>
      </c>
      <c r="BX37" s="19" t="s">
        <v>105</v>
      </c>
      <c r="BY37" s="19" t="s">
        <v>48</v>
      </c>
      <c r="BZ37" s="16" t="s">
        <v>118</v>
      </c>
      <c r="CA37" s="16" t="s">
        <v>119</v>
      </c>
      <c r="CB37" s="16" t="s">
        <v>120</v>
      </c>
      <c r="CC37" s="16" t="s">
        <v>121</v>
      </c>
      <c r="CD37" s="16" t="s">
        <v>110</v>
      </c>
      <c r="CE37" s="16">
        <v>0</v>
      </c>
      <c r="CF37" s="16">
        <v>1.2</v>
      </c>
      <c r="CG37" s="16">
        <v>2.5</v>
      </c>
      <c r="CH37" s="16">
        <v>4.7</v>
      </c>
      <c r="CI37" s="16">
        <v>3.5</v>
      </c>
    </row>
    <row r="38" spans="1:87" ht="50.1" customHeight="1">
      <c r="B38" s="218"/>
      <c r="C38" s="220" t="s">
        <v>35</v>
      </c>
      <c r="D38" s="184"/>
      <c r="E38" s="182" t="s">
        <v>37</v>
      </c>
      <c r="F38" s="165"/>
      <c r="G38" s="166"/>
      <c r="H38" s="331" t="s">
        <v>38</v>
      </c>
      <c r="I38" s="332"/>
      <c r="J38" s="333"/>
      <c r="K38" s="220" t="s">
        <v>124</v>
      </c>
      <c r="L38" s="183"/>
      <c r="M38" s="184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8"/>
      <c r="AA38" s="189" t="s">
        <v>114</v>
      </c>
      <c r="AB38" s="189"/>
      <c r="AC38" s="189"/>
      <c r="AD38" s="190"/>
      <c r="AE38" s="191"/>
      <c r="AF38" s="189"/>
      <c r="AG38" s="190"/>
      <c r="AH38" s="192"/>
      <c r="AI38" s="193"/>
      <c r="AJ38" s="194"/>
      <c r="AK38" s="192"/>
      <c r="AL38" s="193"/>
      <c r="AM38" s="194"/>
      <c r="AN38" s="192"/>
      <c r="AO38" s="193"/>
      <c r="AP38" s="194"/>
      <c r="AQ38" s="192"/>
      <c r="AR38" s="193"/>
      <c r="AS38" s="195"/>
      <c r="AT38" s="211"/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3"/>
      <c r="BJ38" s="8" t="s">
        <v>75</v>
      </c>
      <c r="BK38" s="17" t="s">
        <v>78</v>
      </c>
      <c r="BL38" s="17" t="s">
        <v>78</v>
      </c>
      <c r="BM38" s="17" t="s">
        <v>84</v>
      </c>
      <c r="BN38" s="17" t="s">
        <v>84</v>
      </c>
      <c r="BO38" s="17" t="s">
        <v>79</v>
      </c>
      <c r="BP38" s="17" t="s">
        <v>79</v>
      </c>
      <c r="BQ38" s="17" t="s">
        <v>85</v>
      </c>
      <c r="BR38" s="17" t="s">
        <v>85</v>
      </c>
      <c r="BS38" s="17" t="s">
        <v>80</v>
      </c>
      <c r="BT38" s="17" t="s">
        <v>81</v>
      </c>
      <c r="BU38" s="18" t="s">
        <v>86</v>
      </c>
      <c r="BV38" s="18" t="s">
        <v>87</v>
      </c>
      <c r="BW38" s="18" t="s">
        <v>87</v>
      </c>
      <c r="BX38" s="19" t="s">
        <v>105</v>
      </c>
      <c r="BY38" s="19" t="s">
        <v>48</v>
      </c>
      <c r="BZ38" s="16"/>
      <c r="CA38" s="16"/>
      <c r="CB38" s="16"/>
      <c r="CC38" s="16"/>
      <c r="CD38" s="16"/>
      <c r="CE38" s="16"/>
      <c r="CF38" s="16"/>
      <c r="CG38" s="16"/>
      <c r="CH38" s="16"/>
      <c r="CI38" s="16"/>
    </row>
    <row r="39" spans="1:87" ht="50.1" customHeight="1" thickBot="1">
      <c r="B39" s="219"/>
      <c r="C39" s="229"/>
      <c r="D39" s="230"/>
      <c r="E39" s="196" t="s">
        <v>98</v>
      </c>
      <c r="F39" s="197"/>
      <c r="G39" s="327"/>
      <c r="H39" s="328" t="s">
        <v>99</v>
      </c>
      <c r="I39" s="329"/>
      <c r="J39" s="330"/>
      <c r="K39" s="221"/>
      <c r="L39" s="185"/>
      <c r="M39" s="186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8"/>
      <c r="AA39" s="198" t="s">
        <v>32</v>
      </c>
      <c r="AB39" s="198"/>
      <c r="AC39" s="198"/>
      <c r="AD39" s="199"/>
      <c r="AE39" s="200" t="s">
        <v>28</v>
      </c>
      <c r="AF39" s="201"/>
      <c r="AG39" s="202"/>
      <c r="AH39" s="200" t="s">
        <v>29</v>
      </c>
      <c r="AI39" s="201"/>
      <c r="AJ39" s="202"/>
      <c r="AK39" s="200" t="s">
        <v>30</v>
      </c>
      <c r="AL39" s="201"/>
      <c r="AM39" s="202"/>
      <c r="AN39" s="200" t="s">
        <v>2</v>
      </c>
      <c r="AO39" s="201"/>
      <c r="AP39" s="202"/>
      <c r="AQ39" s="200" t="s">
        <v>31</v>
      </c>
      <c r="AR39" s="201"/>
      <c r="AS39" s="203"/>
      <c r="AT39" s="211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3"/>
      <c r="BJ39" s="8" t="s">
        <v>76</v>
      </c>
      <c r="BK39" s="17" t="s">
        <v>78</v>
      </c>
      <c r="BL39" s="17" t="s">
        <v>78</v>
      </c>
      <c r="BM39" s="17" t="s">
        <v>84</v>
      </c>
      <c r="BN39" s="17" t="s">
        <v>84</v>
      </c>
      <c r="BO39" s="17" t="s">
        <v>79</v>
      </c>
      <c r="BP39" s="17" t="s">
        <v>79</v>
      </c>
      <c r="BQ39" s="17" t="s">
        <v>85</v>
      </c>
      <c r="BR39" s="17" t="s">
        <v>85</v>
      </c>
      <c r="BS39" s="17" t="s">
        <v>80</v>
      </c>
      <c r="BT39" s="17" t="s">
        <v>81</v>
      </c>
      <c r="BU39" s="18" t="s">
        <v>86</v>
      </c>
      <c r="BV39" s="18" t="s">
        <v>87</v>
      </c>
      <c r="BW39" s="18" t="s">
        <v>87</v>
      </c>
      <c r="BX39" s="19" t="s">
        <v>105</v>
      </c>
      <c r="BY39" s="19" t="s">
        <v>48</v>
      </c>
      <c r="BZ39" s="16"/>
      <c r="CA39" s="16"/>
      <c r="CB39" s="16"/>
      <c r="CC39" s="16"/>
      <c r="CD39" s="16"/>
      <c r="CE39" s="16"/>
      <c r="CF39" s="16"/>
      <c r="CG39" s="16"/>
      <c r="CH39" s="16"/>
      <c r="CI39" s="16"/>
    </row>
    <row r="40" spans="1:87" ht="50.1" customHeight="1">
      <c r="B40" s="167" t="s">
        <v>39</v>
      </c>
      <c r="C40" s="168"/>
      <c r="D40" s="168"/>
      <c r="E40" s="168"/>
      <c r="F40" s="169"/>
      <c r="G40" s="326" t="s">
        <v>71</v>
      </c>
      <c r="H40" s="170"/>
      <c r="I40" s="170"/>
      <c r="J40" s="170"/>
      <c r="K40" s="170"/>
      <c r="L40" s="170"/>
      <c r="M40" s="171"/>
      <c r="N40" s="172" t="s">
        <v>40</v>
      </c>
      <c r="O40" s="173"/>
      <c r="P40" s="173"/>
      <c r="Q40" s="173"/>
      <c r="R40" s="174"/>
      <c r="S40" s="175"/>
      <c r="T40" s="176"/>
      <c r="U40" s="176"/>
      <c r="V40" s="176"/>
      <c r="W40" s="176"/>
      <c r="X40" s="176"/>
      <c r="Y40" s="176"/>
      <c r="Z40" s="177"/>
      <c r="AA40" s="178" t="s">
        <v>117</v>
      </c>
      <c r="AB40" s="178"/>
      <c r="AC40" s="178"/>
      <c r="AD40" s="179"/>
      <c r="AE40" s="180">
        <f>VLOOKUP(F33, BJ36:CI41,22,0)</f>
        <v>0</v>
      </c>
      <c r="AF40" s="178"/>
      <c r="AG40" s="179"/>
      <c r="AH40" s="144">
        <f>VLOOKUP(F33, BJ36:CI41,23,0)</f>
        <v>1.2</v>
      </c>
      <c r="AI40" s="145"/>
      <c r="AJ40" s="181"/>
      <c r="AK40" s="144">
        <f>VLOOKUP(F33, BJ36:CI41,24,0)</f>
        <v>2.5</v>
      </c>
      <c r="AL40" s="145"/>
      <c r="AM40" s="181"/>
      <c r="AN40" s="144">
        <f>VLOOKUP(F33, BJ36:CI41,25,0)</f>
        <v>4.7</v>
      </c>
      <c r="AO40" s="145"/>
      <c r="AP40" s="181"/>
      <c r="AQ40" s="144">
        <f>VLOOKUP(F33, BJ36:CI41,26,0)</f>
        <v>3.5</v>
      </c>
      <c r="AR40" s="145"/>
      <c r="AS40" s="146"/>
      <c r="AT40" s="211"/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3"/>
      <c r="BJ40" s="8" t="s">
        <v>103</v>
      </c>
      <c r="BK40" s="17" t="s">
        <v>92</v>
      </c>
      <c r="BL40" s="17" t="s">
        <v>92</v>
      </c>
      <c r="BM40" s="17" t="s">
        <v>106</v>
      </c>
      <c r="BN40" s="17" t="s">
        <v>93</v>
      </c>
      <c r="BO40" s="17" t="s">
        <v>79</v>
      </c>
      <c r="BP40" s="17" t="s">
        <v>79</v>
      </c>
      <c r="BQ40" s="17" t="s">
        <v>94</v>
      </c>
      <c r="BR40" s="17" t="s">
        <v>94</v>
      </c>
      <c r="BS40" s="17" t="s">
        <v>95</v>
      </c>
      <c r="BT40" s="17" t="s">
        <v>96</v>
      </c>
      <c r="BU40" s="18" t="s">
        <v>86</v>
      </c>
      <c r="BV40" s="18" t="s">
        <v>87</v>
      </c>
      <c r="BW40" s="18" t="s">
        <v>87</v>
      </c>
      <c r="BX40" s="19" t="s">
        <v>105</v>
      </c>
      <c r="BY40" s="19" t="s">
        <v>48</v>
      </c>
      <c r="BZ40" s="16"/>
      <c r="CA40" s="16"/>
      <c r="CB40" s="16"/>
      <c r="CC40" s="16"/>
      <c r="CD40" s="16"/>
      <c r="CE40" s="16"/>
      <c r="CF40" s="16"/>
      <c r="CG40" s="16"/>
      <c r="CH40" s="16"/>
      <c r="CI40" s="16"/>
    </row>
    <row r="41" spans="1:87" ht="50.1" customHeight="1">
      <c r="B41" s="147" t="s">
        <v>4</v>
      </c>
      <c r="C41" s="148"/>
      <c r="D41" s="148"/>
      <c r="E41" s="148"/>
      <c r="F41" s="149"/>
      <c r="G41" s="324" t="s">
        <v>97</v>
      </c>
      <c r="H41" s="153"/>
      <c r="I41" s="153"/>
      <c r="J41" s="153"/>
      <c r="K41" s="153"/>
      <c r="L41" s="153"/>
      <c r="M41" s="154"/>
      <c r="N41" s="157" t="s">
        <v>7</v>
      </c>
      <c r="O41" s="148"/>
      <c r="P41" s="148"/>
      <c r="Q41" s="148"/>
      <c r="R41" s="149"/>
      <c r="S41" s="159"/>
      <c r="T41" s="160"/>
      <c r="U41" s="160"/>
      <c r="V41" s="160"/>
      <c r="W41" s="160"/>
      <c r="X41" s="160"/>
      <c r="Y41" s="160"/>
      <c r="Z41" s="161"/>
      <c r="AA41" s="165" t="s">
        <v>116</v>
      </c>
      <c r="AB41" s="165"/>
      <c r="AC41" s="165"/>
      <c r="AD41" s="166"/>
      <c r="AE41" s="128" t="s">
        <v>112</v>
      </c>
      <c r="AF41" s="129"/>
      <c r="AG41" s="130"/>
      <c r="AH41" s="128" t="s">
        <v>112</v>
      </c>
      <c r="AI41" s="129"/>
      <c r="AJ41" s="130"/>
      <c r="AK41" s="128" t="s">
        <v>112</v>
      </c>
      <c r="AL41" s="129"/>
      <c r="AM41" s="130"/>
      <c r="AN41" s="128" t="s">
        <v>112</v>
      </c>
      <c r="AO41" s="129"/>
      <c r="AP41" s="130"/>
      <c r="AQ41" s="128" t="s">
        <v>112</v>
      </c>
      <c r="AR41" s="129"/>
      <c r="AS41" s="130"/>
      <c r="AT41" s="211"/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3"/>
      <c r="BJ41" s="8" t="s">
        <v>82</v>
      </c>
      <c r="BK41" s="17" t="s">
        <v>92</v>
      </c>
      <c r="BL41" s="17" t="s">
        <v>92</v>
      </c>
      <c r="BM41" s="17" t="s">
        <v>93</v>
      </c>
      <c r="BN41" s="17" t="s">
        <v>93</v>
      </c>
      <c r="BO41" s="17" t="s">
        <v>79</v>
      </c>
      <c r="BP41" s="17" t="s">
        <v>79</v>
      </c>
      <c r="BQ41" s="17" t="s">
        <v>94</v>
      </c>
      <c r="BR41" s="17" t="s">
        <v>94</v>
      </c>
      <c r="BS41" s="17" t="s">
        <v>95</v>
      </c>
      <c r="BT41" s="17" t="s">
        <v>96</v>
      </c>
      <c r="BU41" s="18" t="s">
        <v>86</v>
      </c>
      <c r="BV41" s="18" t="s">
        <v>87</v>
      </c>
      <c r="BW41" s="18" t="s">
        <v>87</v>
      </c>
      <c r="BX41" s="19" t="s">
        <v>105</v>
      </c>
      <c r="BY41" s="19" t="s">
        <v>48</v>
      </c>
      <c r="BZ41" s="16"/>
      <c r="CA41" s="16"/>
      <c r="CB41" s="16"/>
      <c r="CC41" s="16"/>
      <c r="CD41" s="16"/>
      <c r="CE41" s="16"/>
      <c r="CF41" s="16"/>
      <c r="CG41" s="16"/>
      <c r="CH41" s="16"/>
      <c r="CI41" s="16"/>
    </row>
    <row r="42" spans="1:87" ht="50.1" customHeight="1" thickBot="1">
      <c r="B42" s="150"/>
      <c r="C42" s="151"/>
      <c r="D42" s="151"/>
      <c r="E42" s="151"/>
      <c r="F42" s="152"/>
      <c r="G42" s="325"/>
      <c r="H42" s="155"/>
      <c r="I42" s="155"/>
      <c r="J42" s="155"/>
      <c r="K42" s="155"/>
      <c r="L42" s="155"/>
      <c r="M42" s="156"/>
      <c r="N42" s="158"/>
      <c r="O42" s="151"/>
      <c r="P42" s="151"/>
      <c r="Q42" s="151"/>
      <c r="R42" s="152"/>
      <c r="S42" s="162"/>
      <c r="T42" s="163"/>
      <c r="U42" s="163"/>
      <c r="V42" s="163"/>
      <c r="W42" s="163"/>
      <c r="X42" s="163"/>
      <c r="Y42" s="163"/>
      <c r="Z42" s="164"/>
      <c r="AA42" s="131" t="s">
        <v>113</v>
      </c>
      <c r="AB42" s="132"/>
      <c r="AC42" s="132"/>
      <c r="AD42" s="133"/>
      <c r="AE42" s="134"/>
      <c r="AF42" s="135"/>
      <c r="AG42" s="136"/>
      <c r="AH42" s="137"/>
      <c r="AI42" s="138"/>
      <c r="AJ42" s="139"/>
      <c r="AK42" s="140"/>
      <c r="AL42" s="141"/>
      <c r="AM42" s="142"/>
      <c r="AN42" s="140"/>
      <c r="AO42" s="141"/>
      <c r="AP42" s="142"/>
      <c r="AQ42" s="140"/>
      <c r="AR42" s="141"/>
      <c r="AS42" s="143"/>
      <c r="AT42" s="214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6"/>
      <c r="BJ42" s="9"/>
    </row>
    <row r="43" spans="1:87" ht="39.950000000000003" customHeight="1">
      <c r="B43" s="113" t="s">
        <v>69</v>
      </c>
      <c r="C43" s="87"/>
      <c r="D43" s="116"/>
      <c r="E43" s="116"/>
      <c r="F43" s="116"/>
      <c r="G43" s="116"/>
      <c r="H43" s="116"/>
      <c r="I43" s="116"/>
      <c r="J43" s="116"/>
      <c r="K43" s="116"/>
      <c r="L43" s="118" t="s">
        <v>41</v>
      </c>
      <c r="M43" s="119"/>
      <c r="N43" s="120"/>
      <c r="O43" s="118"/>
      <c r="P43" s="119"/>
      <c r="Q43" s="119"/>
      <c r="R43" s="120"/>
      <c r="S43" s="118" t="s">
        <v>42</v>
      </c>
      <c r="T43" s="119"/>
      <c r="U43" s="120"/>
      <c r="V43" s="118"/>
      <c r="W43" s="119"/>
      <c r="X43" s="119"/>
      <c r="Y43" s="120"/>
      <c r="Z43" s="87" t="s">
        <v>43</v>
      </c>
      <c r="AA43" s="87"/>
      <c r="AB43" s="87"/>
      <c r="AC43" s="88"/>
      <c r="AD43" s="89"/>
      <c r="AE43" s="89"/>
      <c r="AF43" s="90"/>
      <c r="AG43" s="87" t="s">
        <v>44</v>
      </c>
      <c r="AH43" s="87"/>
      <c r="AI43" s="87"/>
      <c r="AJ43" s="87"/>
      <c r="AK43" s="94" t="s">
        <v>70</v>
      </c>
      <c r="AL43" s="94"/>
      <c r="AM43" s="94"/>
      <c r="AN43" s="94"/>
      <c r="AO43" s="94"/>
      <c r="AP43" s="94"/>
      <c r="AQ43" s="94"/>
      <c r="AR43" s="94"/>
      <c r="AS43" s="94"/>
      <c r="AT43" s="87" t="s">
        <v>45</v>
      </c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96"/>
      <c r="BJ43" s="9"/>
    </row>
    <row r="44" spans="1:87" ht="20.100000000000001" customHeight="1">
      <c r="B44" s="114"/>
      <c r="C44" s="76"/>
      <c r="D44" s="117"/>
      <c r="E44" s="117"/>
      <c r="F44" s="117"/>
      <c r="G44" s="117"/>
      <c r="H44" s="117"/>
      <c r="I44" s="117"/>
      <c r="J44" s="117"/>
      <c r="K44" s="117"/>
      <c r="L44" s="121"/>
      <c r="M44" s="122"/>
      <c r="N44" s="123"/>
      <c r="O44" s="124"/>
      <c r="P44" s="125"/>
      <c r="Q44" s="125"/>
      <c r="R44" s="126"/>
      <c r="S44" s="121"/>
      <c r="T44" s="122"/>
      <c r="U44" s="123"/>
      <c r="V44" s="124"/>
      <c r="W44" s="125"/>
      <c r="X44" s="125"/>
      <c r="Y44" s="126"/>
      <c r="Z44" s="76"/>
      <c r="AA44" s="76"/>
      <c r="AB44" s="76"/>
      <c r="AC44" s="91"/>
      <c r="AD44" s="92"/>
      <c r="AE44" s="92"/>
      <c r="AF44" s="93"/>
      <c r="AG44" s="76"/>
      <c r="AH44" s="76"/>
      <c r="AI44" s="76"/>
      <c r="AJ44" s="76"/>
      <c r="AK44" s="95"/>
      <c r="AL44" s="95"/>
      <c r="AM44" s="95"/>
      <c r="AN44" s="95"/>
      <c r="AO44" s="95"/>
      <c r="AP44" s="95"/>
      <c r="AQ44" s="95"/>
      <c r="AR44" s="95"/>
      <c r="AS44" s="95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8"/>
      <c r="BJ44" s="9"/>
    </row>
    <row r="45" spans="1:87" ht="20.100000000000001" customHeight="1">
      <c r="B45" s="114"/>
      <c r="C45" s="76"/>
      <c r="D45" s="97"/>
      <c r="E45" s="97"/>
      <c r="F45" s="97"/>
      <c r="G45" s="97"/>
      <c r="H45" s="97"/>
      <c r="I45" s="97"/>
      <c r="J45" s="97"/>
      <c r="K45" s="97"/>
      <c r="L45" s="121"/>
      <c r="M45" s="122"/>
      <c r="N45" s="123"/>
      <c r="O45" s="99"/>
      <c r="P45" s="100"/>
      <c r="Q45" s="100"/>
      <c r="R45" s="101"/>
      <c r="S45" s="121"/>
      <c r="T45" s="122"/>
      <c r="U45" s="123"/>
      <c r="V45" s="99"/>
      <c r="W45" s="100"/>
      <c r="X45" s="100"/>
      <c r="Y45" s="101"/>
      <c r="Z45" s="76"/>
      <c r="AA45" s="76"/>
      <c r="AB45" s="76"/>
      <c r="AC45" s="105"/>
      <c r="AD45" s="106"/>
      <c r="AE45" s="106"/>
      <c r="AF45" s="107"/>
      <c r="AG45" s="76"/>
      <c r="AH45" s="76"/>
      <c r="AI45" s="76"/>
      <c r="AJ45" s="76"/>
      <c r="AK45" s="111" t="s">
        <v>72</v>
      </c>
      <c r="AL45" s="111"/>
      <c r="AM45" s="111"/>
      <c r="AN45" s="111"/>
      <c r="AO45" s="111"/>
      <c r="AP45" s="111"/>
      <c r="AQ45" s="111"/>
      <c r="AR45" s="111"/>
      <c r="AS45" s="111"/>
      <c r="AT45" s="74" t="s">
        <v>46</v>
      </c>
      <c r="AU45" s="74"/>
      <c r="AV45" s="74"/>
      <c r="AW45" s="76"/>
      <c r="AX45" s="76"/>
      <c r="AY45" s="76"/>
      <c r="AZ45" s="76"/>
      <c r="BA45" s="74" t="s">
        <v>47</v>
      </c>
      <c r="BB45" s="74"/>
      <c r="BC45" s="74"/>
      <c r="BD45" s="74"/>
      <c r="BE45" s="76"/>
      <c r="BF45" s="76"/>
      <c r="BG45" s="76"/>
      <c r="BH45" s="78"/>
      <c r="BJ45" s="9"/>
    </row>
    <row r="46" spans="1:87" ht="39.950000000000003" customHeight="1" thickBot="1">
      <c r="B46" s="115"/>
      <c r="C46" s="77"/>
      <c r="D46" s="98"/>
      <c r="E46" s="98"/>
      <c r="F46" s="98"/>
      <c r="G46" s="98"/>
      <c r="H46" s="98"/>
      <c r="I46" s="98"/>
      <c r="J46" s="98"/>
      <c r="K46" s="98"/>
      <c r="L46" s="102"/>
      <c r="M46" s="103"/>
      <c r="N46" s="104"/>
      <c r="O46" s="102"/>
      <c r="P46" s="103"/>
      <c r="Q46" s="103"/>
      <c r="R46" s="104"/>
      <c r="S46" s="102"/>
      <c r="T46" s="103"/>
      <c r="U46" s="104"/>
      <c r="V46" s="102"/>
      <c r="W46" s="103"/>
      <c r="X46" s="103"/>
      <c r="Y46" s="104"/>
      <c r="Z46" s="77"/>
      <c r="AA46" s="77"/>
      <c r="AB46" s="77"/>
      <c r="AC46" s="108"/>
      <c r="AD46" s="109"/>
      <c r="AE46" s="109"/>
      <c r="AF46" s="110"/>
      <c r="AG46" s="77"/>
      <c r="AH46" s="77"/>
      <c r="AI46" s="77"/>
      <c r="AJ46" s="77"/>
      <c r="AK46" s="112"/>
      <c r="AL46" s="112"/>
      <c r="AM46" s="112"/>
      <c r="AN46" s="112"/>
      <c r="AO46" s="112"/>
      <c r="AP46" s="112"/>
      <c r="AQ46" s="112"/>
      <c r="AR46" s="112"/>
      <c r="AS46" s="112"/>
      <c r="AT46" s="75"/>
      <c r="AU46" s="75"/>
      <c r="AV46" s="75"/>
      <c r="AW46" s="77"/>
      <c r="AX46" s="77"/>
      <c r="AY46" s="77"/>
      <c r="AZ46" s="77"/>
      <c r="BA46" s="75"/>
      <c r="BB46" s="75"/>
      <c r="BC46" s="75"/>
      <c r="BD46" s="75"/>
      <c r="BE46" s="77"/>
      <c r="BF46" s="77"/>
      <c r="BG46" s="77"/>
      <c r="BH46" s="79"/>
      <c r="BJ46" s="10"/>
    </row>
    <row r="47" spans="1:87" ht="50.1" customHeight="1" thickBot="1">
      <c r="A47" s="2" t="s">
        <v>1</v>
      </c>
      <c r="B47" s="80" t="s">
        <v>8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2"/>
      <c r="BJ47" s="10"/>
    </row>
    <row r="48" spans="1:87" ht="50.1" customHeight="1">
      <c r="B48" s="83" t="s">
        <v>50</v>
      </c>
      <c r="C48" s="84"/>
      <c r="D48" s="72" t="s">
        <v>51</v>
      </c>
      <c r="E48" s="72"/>
      <c r="F48" s="72"/>
      <c r="G48" s="72"/>
      <c r="H48" s="72" t="s">
        <v>52</v>
      </c>
      <c r="I48" s="72"/>
      <c r="J48" s="72"/>
      <c r="K48" s="72"/>
      <c r="L48" s="72" t="s">
        <v>53</v>
      </c>
      <c r="M48" s="72"/>
      <c r="N48" s="72"/>
      <c r="O48" s="72"/>
      <c r="P48" s="72" t="s">
        <v>54</v>
      </c>
      <c r="Q48" s="72"/>
      <c r="R48" s="72"/>
      <c r="S48" s="72"/>
      <c r="T48" s="72" t="s">
        <v>55</v>
      </c>
      <c r="U48" s="72"/>
      <c r="V48" s="73" t="s">
        <v>56</v>
      </c>
      <c r="W48" s="73"/>
      <c r="X48" s="58" t="s">
        <v>57</v>
      </c>
      <c r="Y48" s="58"/>
      <c r="Z48" s="58"/>
      <c r="AA48" s="58" t="s">
        <v>58</v>
      </c>
      <c r="AB48" s="58"/>
      <c r="AC48" s="58"/>
      <c r="AD48" s="58"/>
      <c r="AE48" s="58"/>
      <c r="AF48" s="58"/>
      <c r="AG48" s="58" t="s">
        <v>59</v>
      </c>
      <c r="AH48" s="58"/>
      <c r="AI48" s="58"/>
      <c r="AJ48" s="60" t="s">
        <v>49</v>
      </c>
      <c r="AK48" s="60"/>
      <c r="AL48" s="60"/>
      <c r="AM48" s="127" t="s">
        <v>9</v>
      </c>
      <c r="AN48" s="127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"/>
      <c r="BJ48" s="10"/>
    </row>
    <row r="49" spans="2:62" ht="50.1" customHeight="1">
      <c r="B49" s="85"/>
      <c r="C49" s="86"/>
      <c r="D49" s="71" t="s">
        <v>60</v>
      </c>
      <c r="E49" s="71"/>
      <c r="F49" s="71" t="s">
        <v>61</v>
      </c>
      <c r="G49" s="71"/>
      <c r="H49" s="71" t="s">
        <v>60</v>
      </c>
      <c r="I49" s="71"/>
      <c r="J49" s="71" t="s">
        <v>61</v>
      </c>
      <c r="K49" s="71"/>
      <c r="L49" s="71" t="s">
        <v>60</v>
      </c>
      <c r="M49" s="71"/>
      <c r="N49" s="71" t="s">
        <v>61</v>
      </c>
      <c r="O49" s="71"/>
      <c r="P49" s="71" t="s">
        <v>60</v>
      </c>
      <c r="Q49" s="71"/>
      <c r="R49" s="71" t="s">
        <v>61</v>
      </c>
      <c r="S49" s="71"/>
      <c r="T49" s="71"/>
      <c r="U49" s="71"/>
      <c r="V49" s="62"/>
      <c r="W49" s="62"/>
      <c r="X49" s="59"/>
      <c r="Y49" s="59"/>
      <c r="Z49" s="59"/>
      <c r="AA49" s="62" t="s">
        <v>62</v>
      </c>
      <c r="AB49" s="62"/>
      <c r="AC49" s="62"/>
      <c r="AD49" s="62" t="s">
        <v>63</v>
      </c>
      <c r="AE49" s="62"/>
      <c r="AF49" s="62"/>
      <c r="AG49" s="59"/>
      <c r="AH49" s="59"/>
      <c r="AI49" s="59"/>
      <c r="AJ49" s="61"/>
      <c r="AK49" s="61"/>
      <c r="AL49" s="61"/>
      <c r="AM49" s="66"/>
      <c r="AN49" s="66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"/>
      <c r="BJ49" s="10"/>
    </row>
    <row r="50" spans="2:62" ht="90" customHeight="1">
      <c r="B50" s="69" t="s">
        <v>91</v>
      </c>
      <c r="C50" s="70"/>
      <c r="D50" s="63" t="str">
        <f>VLOOKUP(F33, BJ36:BY41,2,0)</f>
        <v>4.0±0.5</v>
      </c>
      <c r="E50" s="63"/>
      <c r="F50" s="63" t="str">
        <f>VLOOKUP(F33, BJ36:BZ41,3,0)</f>
        <v>4.0±0.5</v>
      </c>
      <c r="G50" s="63"/>
      <c r="H50" s="63" t="str">
        <f>VLOOKUP(F33, BJ36:CA41,4,0)</f>
        <v>39±0.5</v>
      </c>
      <c r="I50" s="63"/>
      <c r="J50" s="63" t="str">
        <f>VLOOKUP(F33, BJ36:CA41,5,0)</f>
        <v>39±0.5</v>
      </c>
      <c r="K50" s="63"/>
      <c r="L50" s="63" t="str">
        <f>VLOOKUP(F33, BJ36:CB41,6,0)</f>
        <v>5±0.5</v>
      </c>
      <c r="M50" s="63"/>
      <c r="N50" s="63" t="str">
        <f>VLOOKUP(F33, BJ36:CC41,7,0)</f>
        <v>5±0.5</v>
      </c>
      <c r="O50" s="63"/>
      <c r="P50" s="63" t="str">
        <f>VLOOKUP(F33, BJ36:BZ41,8,0)</f>
        <v>9.5±0.5</v>
      </c>
      <c r="Q50" s="63"/>
      <c r="R50" s="63" t="str">
        <f>VLOOKUP(F33, BJ36:BY41,9,0)</f>
        <v>9.5±0.5</v>
      </c>
      <c r="S50" s="63"/>
      <c r="T50" s="63" t="str">
        <f>VLOOKUP(F33, BJ36:BY41,10,0)</f>
        <v>65±0.5</v>
      </c>
      <c r="U50" s="63"/>
      <c r="V50" s="63" t="str">
        <f>VLOOKUP(F33, BJ36:BY41,11,0)</f>
        <v>55±0.3</v>
      </c>
      <c r="W50" s="63"/>
      <c r="X50" s="63" t="str">
        <f>VLOOKUP(F33, BJ36:BY41,12,0)</f>
        <v>0.400±0.015</v>
      </c>
      <c r="Y50" s="63"/>
      <c r="Z50" s="63"/>
      <c r="AA50" s="63" t="str">
        <f>VLOOKUP(F33, BJ36:BY41,13,0)</f>
        <v>0.600±0.015</v>
      </c>
      <c r="AB50" s="63"/>
      <c r="AC50" s="63"/>
      <c r="AD50" s="64" t="str">
        <f>VLOOKUP(F33, BJ36:BY41,14,0)</f>
        <v>0.600±0.015</v>
      </c>
      <c r="AE50" s="64"/>
      <c r="AF50" s="64"/>
      <c r="AG50" s="64" t="str">
        <f>VLOOKUP(F33, BJ36:BY41,15,0)</f>
        <v>MAX. 0.5</v>
      </c>
      <c r="AH50" s="64"/>
      <c r="AI50" s="64"/>
      <c r="AJ50" s="65" t="str">
        <f>VLOOKUP(F33, BJ36:BY41,16,0)</f>
        <v>MAX.0.015</v>
      </c>
      <c r="AK50" s="65"/>
      <c r="AL50" s="65"/>
      <c r="AM50" s="66"/>
      <c r="AN50" s="66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"/>
      <c r="BJ50" s="1"/>
    </row>
    <row r="51" spans="2:62" ht="90" customHeight="1">
      <c r="B51" s="67" t="s">
        <v>64</v>
      </c>
      <c r="C51" s="68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2"/>
      <c r="Y51" s="52"/>
      <c r="Z51" s="52"/>
      <c r="AA51" s="57"/>
      <c r="AB51" s="57"/>
      <c r="AC51" s="57"/>
      <c r="AD51" s="57"/>
      <c r="AE51" s="57"/>
      <c r="AF51" s="57"/>
      <c r="AG51" s="57"/>
      <c r="AH51" s="57"/>
      <c r="AI51" s="57"/>
      <c r="AJ51" s="56" t="s">
        <v>5</v>
      </c>
      <c r="AK51" s="56"/>
      <c r="AL51" s="56"/>
      <c r="AM51" s="56"/>
      <c r="AN51" s="56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"/>
      <c r="BJ51" s="1"/>
    </row>
    <row r="52" spans="2:62" ht="90" customHeight="1">
      <c r="B52" s="53" t="s">
        <v>65</v>
      </c>
      <c r="C52" s="54"/>
      <c r="D52" s="50"/>
      <c r="E52" s="50"/>
      <c r="F52" s="50"/>
      <c r="G52" s="50"/>
      <c r="H52" s="50"/>
      <c r="I52" s="50"/>
      <c r="J52" s="50"/>
      <c r="K52" s="50"/>
      <c r="L52" s="49"/>
      <c r="M52" s="49"/>
      <c r="N52" s="49"/>
      <c r="O52" s="49"/>
      <c r="P52" s="49"/>
      <c r="Q52" s="49"/>
      <c r="R52" s="49"/>
      <c r="S52" s="49"/>
      <c r="T52" s="50"/>
      <c r="U52" s="50"/>
      <c r="V52" s="51"/>
      <c r="W52" s="51"/>
      <c r="X52" s="52"/>
      <c r="Y52" s="52"/>
      <c r="Z52" s="52"/>
      <c r="AA52" s="57"/>
      <c r="AB52" s="57"/>
      <c r="AC52" s="57"/>
      <c r="AD52" s="57"/>
      <c r="AE52" s="57"/>
      <c r="AF52" s="57"/>
      <c r="AG52" s="57"/>
      <c r="AH52" s="57"/>
      <c r="AI52" s="57"/>
      <c r="AJ52" s="56" t="s">
        <v>5</v>
      </c>
      <c r="AK52" s="56"/>
      <c r="AL52" s="56"/>
      <c r="AM52" s="56"/>
      <c r="AN52" s="56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"/>
      <c r="BJ52" s="1"/>
    </row>
    <row r="53" spans="2:62" ht="90" customHeight="1" thickBot="1">
      <c r="B53" s="47" t="s">
        <v>66</v>
      </c>
      <c r="C53" s="48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55"/>
      <c r="Y53" s="55"/>
      <c r="Z53" s="55"/>
      <c r="AA53" s="45"/>
      <c r="AB53" s="45"/>
      <c r="AC53" s="45"/>
      <c r="AD53" s="45"/>
      <c r="AE53" s="45"/>
      <c r="AF53" s="45"/>
      <c r="AG53" s="45"/>
      <c r="AH53" s="45"/>
      <c r="AI53" s="45"/>
      <c r="AJ53" s="46" t="s">
        <v>5</v>
      </c>
      <c r="AK53" s="46"/>
      <c r="AL53" s="46"/>
      <c r="AM53" s="46"/>
      <c r="AN53" s="46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4"/>
      <c r="BI53" s="1"/>
      <c r="BJ53" s="1"/>
    </row>
  </sheetData>
  <mergeCells count="464">
    <mergeCell ref="B2:B4"/>
    <mergeCell ref="C2:E2"/>
    <mergeCell ref="F2:H2"/>
    <mergeCell ref="I2:K2"/>
    <mergeCell ref="L2:AX4"/>
    <mergeCell ref="AY2:AY4"/>
    <mergeCell ref="AZ2:BB2"/>
    <mergeCell ref="BC2:BE2"/>
    <mergeCell ref="BF2:BH2"/>
    <mergeCell ref="C3:E4"/>
    <mergeCell ref="F3:H4"/>
    <mergeCell ref="I3:K4"/>
    <mergeCell ref="AZ3:BB4"/>
    <mergeCell ref="BC3:BE4"/>
    <mergeCell ref="BF3:BH4"/>
    <mergeCell ref="BE5:BH5"/>
    <mergeCell ref="B6:E6"/>
    <mergeCell ref="F6:O6"/>
    <mergeCell ref="P6:Z6"/>
    <mergeCell ref="AA6:AL6"/>
    <mergeCell ref="AM6:BH6"/>
    <mergeCell ref="B5:E5"/>
    <mergeCell ref="F5:O5"/>
    <mergeCell ref="P5:Z5"/>
    <mergeCell ref="AA5:AL5"/>
    <mergeCell ref="AM5:AU5"/>
    <mergeCell ref="AV5:AZ5"/>
    <mergeCell ref="BX7:BX8"/>
    <mergeCell ref="BY7:BY8"/>
    <mergeCell ref="BZ7:CD7"/>
    <mergeCell ref="CE7:CI7"/>
    <mergeCell ref="B8:E8"/>
    <mergeCell ref="F8:J8"/>
    <mergeCell ref="K8:M8"/>
    <mergeCell ref="N8:O8"/>
    <mergeCell ref="P8:R8"/>
    <mergeCell ref="S8:U8"/>
    <mergeCell ref="BO7:BP7"/>
    <mergeCell ref="BQ7:BR7"/>
    <mergeCell ref="BS7:BS8"/>
    <mergeCell ref="BT7:BT8"/>
    <mergeCell ref="BU7:BU8"/>
    <mergeCell ref="BV7:BW7"/>
    <mergeCell ref="B7:Z7"/>
    <mergeCell ref="AA7:AS7"/>
    <mergeCell ref="AT7:BH7"/>
    <mergeCell ref="BJ7:BJ8"/>
    <mergeCell ref="BK7:BL7"/>
    <mergeCell ref="BM7:BN7"/>
    <mergeCell ref="V8:Z8"/>
    <mergeCell ref="AA8:AD8"/>
    <mergeCell ref="AK8:AM8"/>
    <mergeCell ref="AN8:AP8"/>
    <mergeCell ref="AQ8:AS8"/>
    <mergeCell ref="AT8:BH15"/>
    <mergeCell ref="B9:B12"/>
    <mergeCell ref="C9:D10"/>
    <mergeCell ref="E9:J10"/>
    <mergeCell ref="K9:M10"/>
    <mergeCell ref="N9:Z9"/>
    <mergeCell ref="AA9:AD9"/>
    <mergeCell ref="AE8:AG8"/>
    <mergeCell ref="AH8:AJ8"/>
    <mergeCell ref="AE9:AG9"/>
    <mergeCell ref="AH9:AJ9"/>
    <mergeCell ref="AK9:AM9"/>
    <mergeCell ref="AN9:AP9"/>
    <mergeCell ref="AQ9:AS9"/>
    <mergeCell ref="N10:Z10"/>
    <mergeCell ref="AA10:AD10"/>
    <mergeCell ref="AE10:AG10"/>
    <mergeCell ref="AH10:AJ10"/>
    <mergeCell ref="AK10:AM10"/>
    <mergeCell ref="AN10:AP10"/>
    <mergeCell ref="AQ10:AS10"/>
    <mergeCell ref="C11:D12"/>
    <mergeCell ref="E11:G11"/>
    <mergeCell ref="H11:J11"/>
    <mergeCell ref="K11:M12"/>
    <mergeCell ref="N11:Z11"/>
    <mergeCell ref="AA11:AD11"/>
    <mergeCell ref="AE11:AG11"/>
    <mergeCell ref="AH11:AJ11"/>
    <mergeCell ref="AK11:AM11"/>
    <mergeCell ref="AN11:AP11"/>
    <mergeCell ref="AQ11:AS11"/>
    <mergeCell ref="E12:G12"/>
    <mergeCell ref="H12:J12"/>
    <mergeCell ref="N12:Z12"/>
    <mergeCell ref="AA12:AD12"/>
    <mergeCell ref="AE12:AG12"/>
    <mergeCell ref="AH12:AJ12"/>
    <mergeCell ref="AK12:AM12"/>
    <mergeCell ref="AN12:AP12"/>
    <mergeCell ref="AQ12:AS12"/>
    <mergeCell ref="AQ13:AS13"/>
    <mergeCell ref="B14:F15"/>
    <mergeCell ref="G14:M15"/>
    <mergeCell ref="N14:R15"/>
    <mergeCell ref="S14:Z15"/>
    <mergeCell ref="AA14:AD14"/>
    <mergeCell ref="AE14:AG14"/>
    <mergeCell ref="AH14:AJ14"/>
    <mergeCell ref="AK14:AM14"/>
    <mergeCell ref="B13:F13"/>
    <mergeCell ref="G13:M13"/>
    <mergeCell ref="N13:R13"/>
    <mergeCell ref="S13:Z13"/>
    <mergeCell ref="AA13:AD13"/>
    <mergeCell ref="AE13:AG13"/>
    <mergeCell ref="AH13:AJ13"/>
    <mergeCell ref="AK13:AM13"/>
    <mergeCell ref="AN13:AP13"/>
    <mergeCell ref="S16:U19"/>
    <mergeCell ref="V16:Y17"/>
    <mergeCell ref="AN14:AP14"/>
    <mergeCell ref="AQ14:AS14"/>
    <mergeCell ref="AA15:AD15"/>
    <mergeCell ref="AE15:AG15"/>
    <mergeCell ref="AH15:AJ15"/>
    <mergeCell ref="AK15:AM15"/>
    <mergeCell ref="AN15:AP15"/>
    <mergeCell ref="AQ15:AS15"/>
    <mergeCell ref="AT18:AV19"/>
    <mergeCell ref="AW18:AZ19"/>
    <mergeCell ref="BA18:BD19"/>
    <mergeCell ref="BE18:BH19"/>
    <mergeCell ref="B20:BH20"/>
    <mergeCell ref="B21:C22"/>
    <mergeCell ref="D21:G21"/>
    <mergeCell ref="H21:K21"/>
    <mergeCell ref="L21:O21"/>
    <mergeCell ref="P21:S21"/>
    <mergeCell ref="Z16:AB19"/>
    <mergeCell ref="AC16:AF17"/>
    <mergeCell ref="AG16:AJ19"/>
    <mergeCell ref="AK16:AS17"/>
    <mergeCell ref="AT16:BH17"/>
    <mergeCell ref="D18:K19"/>
    <mergeCell ref="O18:R19"/>
    <mergeCell ref="V18:Y19"/>
    <mergeCell ref="AC18:AF19"/>
    <mergeCell ref="AK18:AS19"/>
    <mergeCell ref="B16:C19"/>
    <mergeCell ref="D16:K17"/>
    <mergeCell ref="L16:N19"/>
    <mergeCell ref="O16:R17"/>
    <mergeCell ref="AM21:AN22"/>
    <mergeCell ref="D22:E22"/>
    <mergeCell ref="F22:G22"/>
    <mergeCell ref="H22:I22"/>
    <mergeCell ref="J22:K22"/>
    <mergeCell ref="L22:M22"/>
    <mergeCell ref="N22:O22"/>
    <mergeCell ref="P22:Q22"/>
    <mergeCell ref="R22:S22"/>
    <mergeCell ref="AA22:AC22"/>
    <mergeCell ref="T21:U22"/>
    <mergeCell ref="V21:W22"/>
    <mergeCell ref="X21:Z22"/>
    <mergeCell ref="AA21:AF21"/>
    <mergeCell ref="AG21:AI22"/>
    <mergeCell ref="AJ21:AL22"/>
    <mergeCell ref="AD22:AF22"/>
    <mergeCell ref="AA23:AC23"/>
    <mergeCell ref="AD23:AF23"/>
    <mergeCell ref="AG23:AI23"/>
    <mergeCell ref="AJ23:AL23"/>
    <mergeCell ref="AM23:AN23"/>
    <mergeCell ref="B24:C24"/>
    <mergeCell ref="D24:E24"/>
    <mergeCell ref="F24:G24"/>
    <mergeCell ref="H24:I24"/>
    <mergeCell ref="J24:K24"/>
    <mergeCell ref="N23:O23"/>
    <mergeCell ref="P23:Q23"/>
    <mergeCell ref="R23:S23"/>
    <mergeCell ref="T23:U23"/>
    <mergeCell ref="V23:W23"/>
    <mergeCell ref="X23:Z23"/>
    <mergeCell ref="B23:C23"/>
    <mergeCell ref="D23:E23"/>
    <mergeCell ref="F23:G23"/>
    <mergeCell ref="H23:I23"/>
    <mergeCell ref="J23:K23"/>
    <mergeCell ref="L23:M23"/>
    <mergeCell ref="X24:Z24"/>
    <mergeCell ref="AA24:AC24"/>
    <mergeCell ref="AD24:AF24"/>
    <mergeCell ref="AG24:AI24"/>
    <mergeCell ref="AJ24:AL24"/>
    <mergeCell ref="AM24:AN24"/>
    <mergeCell ref="L24:M24"/>
    <mergeCell ref="N24:O24"/>
    <mergeCell ref="P24:Q24"/>
    <mergeCell ref="R24:S24"/>
    <mergeCell ref="T24:U24"/>
    <mergeCell ref="V24:W24"/>
    <mergeCell ref="AA25:AC25"/>
    <mergeCell ref="AD25:AF25"/>
    <mergeCell ref="AG25:AI25"/>
    <mergeCell ref="AJ25:AL25"/>
    <mergeCell ref="AM25:AN25"/>
    <mergeCell ref="B26:C26"/>
    <mergeCell ref="D26:E26"/>
    <mergeCell ref="F26:G26"/>
    <mergeCell ref="H26:I26"/>
    <mergeCell ref="J26:K26"/>
    <mergeCell ref="N25:O25"/>
    <mergeCell ref="P25:Q25"/>
    <mergeCell ref="R25:S25"/>
    <mergeCell ref="T25:U25"/>
    <mergeCell ref="V25:W25"/>
    <mergeCell ref="X25:Z25"/>
    <mergeCell ref="B25:C25"/>
    <mergeCell ref="D25:E25"/>
    <mergeCell ref="F25:G25"/>
    <mergeCell ref="H25:I25"/>
    <mergeCell ref="J25:K25"/>
    <mergeCell ref="L25:M25"/>
    <mergeCell ref="B29:B31"/>
    <mergeCell ref="C29:E29"/>
    <mergeCell ref="F29:H29"/>
    <mergeCell ref="I29:K29"/>
    <mergeCell ref="L29:AX31"/>
    <mergeCell ref="AY29:AY31"/>
    <mergeCell ref="X26:Z26"/>
    <mergeCell ref="AA26:AC26"/>
    <mergeCell ref="AD26:AF26"/>
    <mergeCell ref="AG26:AI26"/>
    <mergeCell ref="AJ26:AL26"/>
    <mergeCell ref="AM26:AN26"/>
    <mergeCell ref="L26:M26"/>
    <mergeCell ref="N26:O26"/>
    <mergeCell ref="P26:Q26"/>
    <mergeCell ref="R26:S26"/>
    <mergeCell ref="T26:U26"/>
    <mergeCell ref="V26:W26"/>
    <mergeCell ref="AZ29:BB29"/>
    <mergeCell ref="BC29:BE29"/>
    <mergeCell ref="BF29:BH29"/>
    <mergeCell ref="C30:E31"/>
    <mergeCell ref="F30:H31"/>
    <mergeCell ref="I30:K31"/>
    <mergeCell ref="AZ30:BB31"/>
    <mergeCell ref="BC30:BE31"/>
    <mergeCell ref="BF30:BH31"/>
    <mergeCell ref="BE32:BH32"/>
    <mergeCell ref="B33:E33"/>
    <mergeCell ref="F33:O33"/>
    <mergeCell ref="P33:Z33"/>
    <mergeCell ref="AA33:AL33"/>
    <mergeCell ref="AM33:BH33"/>
    <mergeCell ref="B32:E32"/>
    <mergeCell ref="F32:O32"/>
    <mergeCell ref="P32:Z32"/>
    <mergeCell ref="AA32:AL32"/>
    <mergeCell ref="AM32:AU32"/>
    <mergeCell ref="AV32:AZ32"/>
    <mergeCell ref="BX34:BX35"/>
    <mergeCell ref="BY34:BY35"/>
    <mergeCell ref="BZ34:CD34"/>
    <mergeCell ref="CE34:CI34"/>
    <mergeCell ref="B35:E35"/>
    <mergeCell ref="F35:J35"/>
    <mergeCell ref="K35:M35"/>
    <mergeCell ref="N35:O35"/>
    <mergeCell ref="P35:R35"/>
    <mergeCell ref="S35:U35"/>
    <mergeCell ref="BO34:BP34"/>
    <mergeCell ref="BQ34:BR34"/>
    <mergeCell ref="BS34:BS35"/>
    <mergeCell ref="BT34:BT35"/>
    <mergeCell ref="BU34:BU35"/>
    <mergeCell ref="BV34:BW34"/>
    <mergeCell ref="B34:Z34"/>
    <mergeCell ref="AA34:AS34"/>
    <mergeCell ref="AT34:BH34"/>
    <mergeCell ref="BJ34:BJ35"/>
    <mergeCell ref="BK34:BL34"/>
    <mergeCell ref="BM34:BN34"/>
    <mergeCell ref="V35:Z35"/>
    <mergeCell ref="AA35:AD35"/>
    <mergeCell ref="AK35:AM35"/>
    <mergeCell ref="AN35:AP35"/>
    <mergeCell ref="AQ35:AS35"/>
    <mergeCell ref="AT35:BH42"/>
    <mergeCell ref="B36:B39"/>
    <mergeCell ref="C36:D37"/>
    <mergeCell ref="E36:J37"/>
    <mergeCell ref="K36:M37"/>
    <mergeCell ref="N36:Z36"/>
    <mergeCell ref="AA36:AD36"/>
    <mergeCell ref="AE35:AG35"/>
    <mergeCell ref="AH35:AJ35"/>
    <mergeCell ref="AE36:AG36"/>
    <mergeCell ref="AH36:AJ36"/>
    <mergeCell ref="AK36:AM36"/>
    <mergeCell ref="AN36:AP36"/>
    <mergeCell ref="AQ36:AS36"/>
    <mergeCell ref="N37:Z37"/>
    <mergeCell ref="AA37:AD37"/>
    <mergeCell ref="AE37:AG37"/>
    <mergeCell ref="AH37:AJ37"/>
    <mergeCell ref="AK37:AM37"/>
    <mergeCell ref="AN37:AP37"/>
    <mergeCell ref="AQ37:AS37"/>
    <mergeCell ref="C38:D39"/>
    <mergeCell ref="E38:G38"/>
    <mergeCell ref="H38:J38"/>
    <mergeCell ref="K38:M39"/>
    <mergeCell ref="N38:Z38"/>
    <mergeCell ref="AA38:AD38"/>
    <mergeCell ref="AE38:AG38"/>
    <mergeCell ref="AH38:AJ38"/>
    <mergeCell ref="AK38:AM38"/>
    <mergeCell ref="AN38:AP38"/>
    <mergeCell ref="AQ38:AS38"/>
    <mergeCell ref="E39:G39"/>
    <mergeCell ref="H39:J39"/>
    <mergeCell ref="N39:Z39"/>
    <mergeCell ref="AA39:AD39"/>
    <mergeCell ref="AE39:AG39"/>
    <mergeCell ref="AH39:AJ39"/>
    <mergeCell ref="AK39:AM39"/>
    <mergeCell ref="AN39:AP39"/>
    <mergeCell ref="AQ39:AS39"/>
    <mergeCell ref="AQ40:AS40"/>
    <mergeCell ref="B41:F42"/>
    <mergeCell ref="G41:M42"/>
    <mergeCell ref="N41:R42"/>
    <mergeCell ref="S41:Z42"/>
    <mergeCell ref="AA41:AD41"/>
    <mergeCell ref="AE41:AG41"/>
    <mergeCell ref="AH41:AJ41"/>
    <mergeCell ref="AK41:AM41"/>
    <mergeCell ref="B40:F40"/>
    <mergeCell ref="G40:M40"/>
    <mergeCell ref="N40:R40"/>
    <mergeCell ref="S40:Z40"/>
    <mergeCell ref="AA40:AD40"/>
    <mergeCell ref="AE40:AG40"/>
    <mergeCell ref="AH40:AJ40"/>
    <mergeCell ref="AK40:AM40"/>
    <mergeCell ref="AN40:AP40"/>
    <mergeCell ref="S43:U46"/>
    <mergeCell ref="V43:Y44"/>
    <mergeCell ref="AN41:AP41"/>
    <mergeCell ref="AQ41:AS41"/>
    <mergeCell ref="AA42:AD42"/>
    <mergeCell ref="AE42:AG42"/>
    <mergeCell ref="AH42:AJ42"/>
    <mergeCell ref="AK42:AM42"/>
    <mergeCell ref="AN42:AP42"/>
    <mergeCell ref="AQ42:AS42"/>
    <mergeCell ref="AT45:AV46"/>
    <mergeCell ref="AW45:AZ46"/>
    <mergeCell ref="BA45:BD46"/>
    <mergeCell ref="BE45:BH46"/>
    <mergeCell ref="B47:BH47"/>
    <mergeCell ref="B48:C49"/>
    <mergeCell ref="D48:G48"/>
    <mergeCell ref="H48:K48"/>
    <mergeCell ref="L48:O48"/>
    <mergeCell ref="P48:S48"/>
    <mergeCell ref="Z43:AB46"/>
    <mergeCell ref="AC43:AF44"/>
    <mergeCell ref="AG43:AJ46"/>
    <mergeCell ref="AK43:AS44"/>
    <mergeCell ref="AT43:BH44"/>
    <mergeCell ref="D45:K46"/>
    <mergeCell ref="O45:R46"/>
    <mergeCell ref="V45:Y46"/>
    <mergeCell ref="AC45:AF46"/>
    <mergeCell ref="AK45:AS46"/>
    <mergeCell ref="B43:C46"/>
    <mergeCell ref="D43:K44"/>
    <mergeCell ref="L43:N46"/>
    <mergeCell ref="O43:R44"/>
    <mergeCell ref="AM48:AN49"/>
    <mergeCell ref="D49:E49"/>
    <mergeCell ref="F49:G49"/>
    <mergeCell ref="H49:I49"/>
    <mergeCell ref="J49:K49"/>
    <mergeCell ref="L49:M49"/>
    <mergeCell ref="N49:O49"/>
    <mergeCell ref="P49:Q49"/>
    <mergeCell ref="R49:S49"/>
    <mergeCell ref="AA49:AC49"/>
    <mergeCell ref="T48:U49"/>
    <mergeCell ref="V48:W49"/>
    <mergeCell ref="X48:Z49"/>
    <mergeCell ref="AA48:AF48"/>
    <mergeCell ref="AG48:AI49"/>
    <mergeCell ref="AJ48:AL49"/>
    <mergeCell ref="AD49:AF49"/>
    <mergeCell ref="AA50:AC50"/>
    <mergeCell ref="AD50:AF50"/>
    <mergeCell ref="AG50:AI50"/>
    <mergeCell ref="AJ50:AL50"/>
    <mergeCell ref="AM50:AN50"/>
    <mergeCell ref="B51:C51"/>
    <mergeCell ref="D51:E51"/>
    <mergeCell ref="F51:G51"/>
    <mergeCell ref="H51:I51"/>
    <mergeCell ref="J51:K51"/>
    <mergeCell ref="N50:O50"/>
    <mergeCell ref="P50:Q50"/>
    <mergeCell ref="R50:S50"/>
    <mergeCell ref="T50:U50"/>
    <mergeCell ref="V50:W50"/>
    <mergeCell ref="X50:Z50"/>
    <mergeCell ref="B50:C50"/>
    <mergeCell ref="D50:E50"/>
    <mergeCell ref="F50:G50"/>
    <mergeCell ref="H50:I50"/>
    <mergeCell ref="J50:K50"/>
    <mergeCell ref="L50:M50"/>
    <mergeCell ref="X51:Z51"/>
    <mergeCell ref="AA51:AC51"/>
    <mergeCell ref="AD51:AF51"/>
    <mergeCell ref="AG51:AI51"/>
    <mergeCell ref="AJ51:AL51"/>
    <mergeCell ref="AM51:AN51"/>
    <mergeCell ref="L51:M51"/>
    <mergeCell ref="N51:O51"/>
    <mergeCell ref="P51:Q51"/>
    <mergeCell ref="R51:S51"/>
    <mergeCell ref="T51:U51"/>
    <mergeCell ref="V51:W51"/>
    <mergeCell ref="AA52:AC52"/>
    <mergeCell ref="AD52:AF52"/>
    <mergeCell ref="AG52:AI52"/>
    <mergeCell ref="AJ52:AL52"/>
    <mergeCell ref="AM52:AN52"/>
    <mergeCell ref="B53:C53"/>
    <mergeCell ref="D53:E53"/>
    <mergeCell ref="F53:G53"/>
    <mergeCell ref="H53:I53"/>
    <mergeCell ref="J53:K53"/>
    <mergeCell ref="N52:O52"/>
    <mergeCell ref="P52:Q52"/>
    <mergeCell ref="R52:S52"/>
    <mergeCell ref="T52:U52"/>
    <mergeCell ref="V52:W52"/>
    <mergeCell ref="X52:Z52"/>
    <mergeCell ref="B52:C52"/>
    <mergeCell ref="D52:E52"/>
    <mergeCell ref="F52:G52"/>
    <mergeCell ref="H52:I52"/>
    <mergeCell ref="J52:K52"/>
    <mergeCell ref="L52:M52"/>
    <mergeCell ref="X53:Z53"/>
    <mergeCell ref="AA53:AC53"/>
    <mergeCell ref="AD53:AF53"/>
    <mergeCell ref="AG53:AI53"/>
    <mergeCell ref="AJ53:AL53"/>
    <mergeCell ref="AM53:AN53"/>
    <mergeCell ref="L53:M53"/>
    <mergeCell ref="N53:O53"/>
    <mergeCell ref="P53:Q53"/>
    <mergeCell ref="R53:S53"/>
    <mergeCell ref="T53:U53"/>
    <mergeCell ref="V53:W53"/>
  </mergeCells>
  <phoneticPr fontId="16" type="noConversion"/>
  <dataValidations count="1">
    <dataValidation type="list" allowBlank="1" showInputMessage="1" showErrorMessage="1" sqref="F6:O6 F33:O33">
      <formula1>$BJ$9:$BJ$18</formula1>
    </dataValidation>
  </dataValidations>
  <printOptions horizontalCentered="1"/>
  <pageMargins left="0.31496062992125984" right="0.31496062992125984" top="0.55118110236220474" bottom="0.35433070866141736" header="0.31496062992125984" footer="0.31496062992125984"/>
  <pageSetup paperSize="9" scale="39" orientation="landscape" r:id="rId1"/>
  <headerFooter>
    <oddFooter>&amp;L&amp;"-,굵게"&amp;12            QPR-706-5(R0)&amp;C&amp;"-,굵게"&amp;12솔브레인엘티케이(주)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B7" sqref="B7:AH7"/>
    </sheetView>
  </sheetViews>
  <sheetFormatPr defaultRowHeight="16.5"/>
  <sheetData/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5</vt:i4>
      </vt:variant>
    </vt:vector>
  </HeadingPairs>
  <TitlesOfParts>
    <vt:vector size="21" baseType="lpstr">
      <vt:lpstr>LD3AB 공정관리표 </vt:lpstr>
      <vt:lpstr>LS02 공정관리표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Sheet15</vt:lpstr>
      <vt:lpstr>Singal</vt:lpstr>
      <vt:lpstr>'LD2AB 공정관리표'!Criteria</vt:lpstr>
      <vt:lpstr>'LD2AB 공정관리표'!Print_Area</vt:lpstr>
      <vt:lpstr>'LD3AB 공정관리표 '!Print_Area</vt:lpstr>
      <vt:lpstr>'LS02 공정관리표'!Print_Area</vt:lpstr>
      <vt:lpstr>Singal!Print_Area</vt:lpstr>
    </vt:vector>
  </TitlesOfParts>
  <Company>테크노세미켐(주)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T10403</dc:creator>
  <cp:lastModifiedBy>leeym008</cp:lastModifiedBy>
  <cp:lastPrinted>2021-03-08T01:52:19Z</cp:lastPrinted>
  <dcterms:created xsi:type="dcterms:W3CDTF">2012-12-14T02:09:48Z</dcterms:created>
  <dcterms:modified xsi:type="dcterms:W3CDTF">2022-04-08T03:02:35Z</dcterms:modified>
</cp:coreProperties>
</file>